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"/>
    </mc:Choice>
  </mc:AlternateContent>
  <bookViews>
    <workbookView xWindow="0" yWindow="0" windowWidth="27816" windowHeight="12492" tabRatio="719" activeTab="10"/>
  </bookViews>
  <sheets>
    <sheet name="03-25" sheetId="15" r:id="rId1"/>
    <sheet name="04-08" sheetId="16" r:id="rId2"/>
    <sheet name="04-29" sheetId="17" r:id="rId3"/>
    <sheet name="05-27" sheetId="18" r:id="rId4"/>
    <sheet name="06-17" sheetId="19" r:id="rId5"/>
    <sheet name="07-02" sheetId="20" r:id="rId6"/>
    <sheet name="07-14" sheetId="21" r:id="rId7"/>
    <sheet name="07-15" sheetId="22" r:id="rId8"/>
    <sheet name="07-16" sheetId="24" r:id="rId9"/>
    <sheet name="07-22" sheetId="23" r:id="rId10"/>
    <sheet name="Bendra įskaita" sheetId="3" r:id="rId11"/>
  </sheets>
  <definedNames>
    <definedName name="lis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3" i="24"/>
  <c r="I3" i="24"/>
  <c r="G553" i="3" l="1"/>
  <c r="H553" i="3"/>
  <c r="I553" i="3"/>
  <c r="J553" i="3"/>
  <c r="K553" i="3"/>
  <c r="L553" i="3"/>
  <c r="M553" i="3"/>
  <c r="N553" i="3"/>
  <c r="P553" i="3"/>
  <c r="Q553" i="3"/>
  <c r="R553" i="3"/>
  <c r="S553" i="3"/>
  <c r="T553" i="3"/>
  <c r="U553" i="3"/>
  <c r="G554" i="3"/>
  <c r="H554" i="3"/>
  <c r="I554" i="3"/>
  <c r="J554" i="3"/>
  <c r="K554" i="3"/>
  <c r="L554" i="3"/>
  <c r="M554" i="3"/>
  <c r="N554" i="3"/>
  <c r="P554" i="3"/>
  <c r="Q554" i="3"/>
  <c r="R554" i="3"/>
  <c r="S554" i="3"/>
  <c r="T554" i="3"/>
  <c r="U554" i="3"/>
  <c r="G555" i="3"/>
  <c r="H555" i="3"/>
  <c r="I555" i="3"/>
  <c r="J555" i="3"/>
  <c r="K555" i="3"/>
  <c r="L555" i="3"/>
  <c r="M555" i="3"/>
  <c r="N555" i="3"/>
  <c r="P555" i="3"/>
  <c r="Q555" i="3"/>
  <c r="R555" i="3"/>
  <c r="S555" i="3"/>
  <c r="T555" i="3"/>
  <c r="U555" i="3"/>
  <c r="G556" i="3"/>
  <c r="H556" i="3"/>
  <c r="I556" i="3"/>
  <c r="J556" i="3"/>
  <c r="K556" i="3"/>
  <c r="L556" i="3"/>
  <c r="M556" i="3"/>
  <c r="N556" i="3"/>
  <c r="P556" i="3"/>
  <c r="Q556" i="3"/>
  <c r="R556" i="3"/>
  <c r="S556" i="3"/>
  <c r="T556" i="3"/>
  <c r="U556" i="3"/>
  <c r="G557" i="3"/>
  <c r="H557" i="3"/>
  <c r="I557" i="3"/>
  <c r="J557" i="3"/>
  <c r="K557" i="3"/>
  <c r="L557" i="3"/>
  <c r="M557" i="3"/>
  <c r="N557" i="3"/>
  <c r="P557" i="3"/>
  <c r="Q557" i="3"/>
  <c r="R557" i="3"/>
  <c r="S557" i="3"/>
  <c r="T557" i="3"/>
  <c r="U557" i="3"/>
  <c r="G558" i="3"/>
  <c r="H558" i="3"/>
  <c r="I558" i="3"/>
  <c r="J558" i="3"/>
  <c r="K558" i="3"/>
  <c r="L558" i="3"/>
  <c r="M558" i="3"/>
  <c r="N558" i="3"/>
  <c r="P558" i="3"/>
  <c r="Q558" i="3"/>
  <c r="R558" i="3"/>
  <c r="S558" i="3"/>
  <c r="T558" i="3"/>
  <c r="U558" i="3"/>
  <c r="G559" i="3"/>
  <c r="H559" i="3"/>
  <c r="I559" i="3"/>
  <c r="J559" i="3"/>
  <c r="K559" i="3"/>
  <c r="L559" i="3"/>
  <c r="M559" i="3"/>
  <c r="N559" i="3"/>
  <c r="P559" i="3"/>
  <c r="Q559" i="3"/>
  <c r="R559" i="3"/>
  <c r="S559" i="3"/>
  <c r="T559" i="3"/>
  <c r="U559" i="3"/>
  <c r="G560" i="3"/>
  <c r="H560" i="3"/>
  <c r="I560" i="3"/>
  <c r="J560" i="3"/>
  <c r="K560" i="3"/>
  <c r="L560" i="3"/>
  <c r="M560" i="3"/>
  <c r="N560" i="3"/>
  <c r="P560" i="3"/>
  <c r="Q560" i="3"/>
  <c r="R560" i="3"/>
  <c r="S560" i="3"/>
  <c r="T560" i="3"/>
  <c r="U560" i="3"/>
  <c r="G561" i="3"/>
  <c r="H561" i="3"/>
  <c r="I561" i="3"/>
  <c r="J561" i="3"/>
  <c r="K561" i="3"/>
  <c r="L561" i="3"/>
  <c r="M561" i="3"/>
  <c r="N561" i="3"/>
  <c r="P561" i="3"/>
  <c r="Q561" i="3"/>
  <c r="R561" i="3"/>
  <c r="S561" i="3"/>
  <c r="T561" i="3"/>
  <c r="U561" i="3"/>
  <c r="G562" i="3"/>
  <c r="H562" i="3"/>
  <c r="I562" i="3"/>
  <c r="J562" i="3"/>
  <c r="K562" i="3"/>
  <c r="L562" i="3"/>
  <c r="M562" i="3"/>
  <c r="N562" i="3"/>
  <c r="P562" i="3"/>
  <c r="Q562" i="3"/>
  <c r="R562" i="3"/>
  <c r="S562" i="3"/>
  <c r="T562" i="3"/>
  <c r="U562" i="3"/>
  <c r="G563" i="3"/>
  <c r="H563" i="3"/>
  <c r="I563" i="3"/>
  <c r="J563" i="3"/>
  <c r="K563" i="3"/>
  <c r="L563" i="3"/>
  <c r="M563" i="3"/>
  <c r="N563" i="3"/>
  <c r="P563" i="3"/>
  <c r="Q563" i="3"/>
  <c r="R563" i="3"/>
  <c r="S563" i="3"/>
  <c r="T563" i="3"/>
  <c r="U563" i="3"/>
  <c r="G564" i="3"/>
  <c r="H564" i="3"/>
  <c r="I564" i="3"/>
  <c r="J564" i="3"/>
  <c r="K564" i="3"/>
  <c r="L564" i="3"/>
  <c r="M564" i="3"/>
  <c r="N564" i="3"/>
  <c r="P564" i="3"/>
  <c r="Q564" i="3"/>
  <c r="R564" i="3"/>
  <c r="S564" i="3"/>
  <c r="T564" i="3"/>
  <c r="U564" i="3"/>
  <c r="G565" i="3"/>
  <c r="H565" i="3"/>
  <c r="I565" i="3"/>
  <c r="J565" i="3"/>
  <c r="K565" i="3"/>
  <c r="L565" i="3"/>
  <c r="M565" i="3"/>
  <c r="N565" i="3"/>
  <c r="P565" i="3"/>
  <c r="Q565" i="3"/>
  <c r="R565" i="3"/>
  <c r="S565" i="3"/>
  <c r="T565" i="3"/>
  <c r="U565" i="3"/>
  <c r="G566" i="3"/>
  <c r="H566" i="3"/>
  <c r="I566" i="3"/>
  <c r="J566" i="3"/>
  <c r="K566" i="3"/>
  <c r="L566" i="3"/>
  <c r="M566" i="3"/>
  <c r="N566" i="3"/>
  <c r="P566" i="3"/>
  <c r="Q566" i="3"/>
  <c r="R566" i="3"/>
  <c r="S566" i="3"/>
  <c r="T566" i="3"/>
  <c r="U566" i="3"/>
  <c r="G567" i="3"/>
  <c r="H567" i="3"/>
  <c r="I567" i="3"/>
  <c r="J567" i="3"/>
  <c r="K567" i="3"/>
  <c r="L567" i="3"/>
  <c r="M567" i="3"/>
  <c r="N567" i="3"/>
  <c r="P567" i="3"/>
  <c r="Q567" i="3"/>
  <c r="R567" i="3"/>
  <c r="S567" i="3"/>
  <c r="T567" i="3"/>
  <c r="U567" i="3"/>
  <c r="G568" i="3"/>
  <c r="H568" i="3"/>
  <c r="I568" i="3"/>
  <c r="J568" i="3"/>
  <c r="K568" i="3"/>
  <c r="L568" i="3"/>
  <c r="M568" i="3"/>
  <c r="N568" i="3"/>
  <c r="P568" i="3"/>
  <c r="Q568" i="3"/>
  <c r="R568" i="3"/>
  <c r="S568" i="3"/>
  <c r="T568" i="3"/>
  <c r="U568" i="3"/>
  <c r="G569" i="3"/>
  <c r="H569" i="3"/>
  <c r="I569" i="3"/>
  <c r="J569" i="3"/>
  <c r="K569" i="3"/>
  <c r="L569" i="3"/>
  <c r="M569" i="3"/>
  <c r="N569" i="3"/>
  <c r="P569" i="3"/>
  <c r="Q569" i="3"/>
  <c r="R569" i="3"/>
  <c r="S569" i="3"/>
  <c r="T569" i="3"/>
  <c r="U569" i="3"/>
  <c r="G570" i="3"/>
  <c r="H570" i="3"/>
  <c r="I570" i="3"/>
  <c r="J570" i="3"/>
  <c r="K570" i="3"/>
  <c r="L570" i="3"/>
  <c r="M570" i="3"/>
  <c r="N570" i="3"/>
  <c r="P570" i="3"/>
  <c r="Q570" i="3"/>
  <c r="R570" i="3"/>
  <c r="S570" i="3"/>
  <c r="T570" i="3"/>
  <c r="U570" i="3"/>
  <c r="G571" i="3"/>
  <c r="H571" i="3"/>
  <c r="I571" i="3"/>
  <c r="J571" i="3"/>
  <c r="K571" i="3"/>
  <c r="L571" i="3"/>
  <c r="M571" i="3"/>
  <c r="N571" i="3"/>
  <c r="P571" i="3"/>
  <c r="Q571" i="3"/>
  <c r="R571" i="3"/>
  <c r="S571" i="3"/>
  <c r="T571" i="3"/>
  <c r="U571" i="3"/>
  <c r="G572" i="3"/>
  <c r="H572" i="3"/>
  <c r="I572" i="3"/>
  <c r="J572" i="3"/>
  <c r="K572" i="3"/>
  <c r="L572" i="3"/>
  <c r="M572" i="3"/>
  <c r="N572" i="3"/>
  <c r="P572" i="3"/>
  <c r="Q572" i="3"/>
  <c r="R572" i="3"/>
  <c r="S572" i="3"/>
  <c r="T572" i="3"/>
  <c r="U572" i="3"/>
  <c r="G573" i="3"/>
  <c r="H573" i="3"/>
  <c r="I573" i="3"/>
  <c r="J573" i="3"/>
  <c r="K573" i="3"/>
  <c r="L573" i="3"/>
  <c r="M573" i="3"/>
  <c r="N573" i="3"/>
  <c r="P573" i="3"/>
  <c r="Q573" i="3"/>
  <c r="R573" i="3"/>
  <c r="S573" i="3"/>
  <c r="T573" i="3"/>
  <c r="U573" i="3"/>
  <c r="G574" i="3"/>
  <c r="H574" i="3"/>
  <c r="I574" i="3"/>
  <c r="J574" i="3"/>
  <c r="K574" i="3"/>
  <c r="L574" i="3"/>
  <c r="M574" i="3"/>
  <c r="N574" i="3"/>
  <c r="P574" i="3"/>
  <c r="Q574" i="3"/>
  <c r="R574" i="3"/>
  <c r="S574" i="3"/>
  <c r="T574" i="3"/>
  <c r="U574" i="3"/>
  <c r="G575" i="3"/>
  <c r="H575" i="3"/>
  <c r="I575" i="3"/>
  <c r="J575" i="3"/>
  <c r="K575" i="3"/>
  <c r="L575" i="3"/>
  <c r="M575" i="3"/>
  <c r="N575" i="3"/>
  <c r="P575" i="3"/>
  <c r="Q575" i="3"/>
  <c r="R575" i="3"/>
  <c r="S575" i="3"/>
  <c r="T575" i="3"/>
  <c r="U575" i="3"/>
  <c r="G576" i="3"/>
  <c r="H576" i="3"/>
  <c r="I576" i="3"/>
  <c r="J576" i="3"/>
  <c r="K576" i="3"/>
  <c r="L576" i="3"/>
  <c r="M576" i="3"/>
  <c r="N576" i="3"/>
  <c r="P576" i="3"/>
  <c r="Q576" i="3"/>
  <c r="R576" i="3"/>
  <c r="S576" i="3"/>
  <c r="T576" i="3"/>
  <c r="U576" i="3"/>
  <c r="G577" i="3"/>
  <c r="H577" i="3"/>
  <c r="I577" i="3"/>
  <c r="J577" i="3"/>
  <c r="K577" i="3"/>
  <c r="L577" i="3"/>
  <c r="M577" i="3"/>
  <c r="N577" i="3"/>
  <c r="P577" i="3"/>
  <c r="Q577" i="3"/>
  <c r="R577" i="3"/>
  <c r="S577" i="3"/>
  <c r="T577" i="3"/>
  <c r="U577" i="3"/>
  <c r="G578" i="3"/>
  <c r="H578" i="3"/>
  <c r="I578" i="3"/>
  <c r="J578" i="3"/>
  <c r="K578" i="3"/>
  <c r="L578" i="3"/>
  <c r="M578" i="3"/>
  <c r="N578" i="3"/>
  <c r="P578" i="3"/>
  <c r="Q578" i="3"/>
  <c r="R578" i="3"/>
  <c r="S578" i="3"/>
  <c r="T578" i="3"/>
  <c r="U578" i="3"/>
  <c r="G579" i="3"/>
  <c r="H579" i="3"/>
  <c r="I579" i="3"/>
  <c r="J579" i="3"/>
  <c r="K579" i="3"/>
  <c r="L579" i="3"/>
  <c r="M579" i="3"/>
  <c r="N579" i="3"/>
  <c r="P579" i="3"/>
  <c r="Q579" i="3"/>
  <c r="R579" i="3"/>
  <c r="S579" i="3"/>
  <c r="T579" i="3"/>
  <c r="U579" i="3"/>
  <c r="G580" i="3"/>
  <c r="H580" i="3"/>
  <c r="I580" i="3"/>
  <c r="J580" i="3"/>
  <c r="K580" i="3"/>
  <c r="L580" i="3"/>
  <c r="M580" i="3"/>
  <c r="N580" i="3"/>
  <c r="P580" i="3"/>
  <c r="Q580" i="3"/>
  <c r="R580" i="3"/>
  <c r="S580" i="3"/>
  <c r="T580" i="3"/>
  <c r="U580" i="3"/>
  <c r="G581" i="3"/>
  <c r="H581" i="3"/>
  <c r="I581" i="3"/>
  <c r="J581" i="3"/>
  <c r="K581" i="3"/>
  <c r="L581" i="3"/>
  <c r="M581" i="3"/>
  <c r="N581" i="3"/>
  <c r="P581" i="3"/>
  <c r="Q581" i="3"/>
  <c r="R581" i="3"/>
  <c r="S581" i="3"/>
  <c r="T581" i="3"/>
  <c r="U581" i="3"/>
  <c r="G582" i="3"/>
  <c r="H582" i="3"/>
  <c r="I582" i="3"/>
  <c r="J582" i="3"/>
  <c r="K582" i="3"/>
  <c r="L582" i="3"/>
  <c r="M582" i="3"/>
  <c r="N582" i="3"/>
  <c r="P582" i="3"/>
  <c r="Q582" i="3"/>
  <c r="R582" i="3"/>
  <c r="S582" i="3"/>
  <c r="T582" i="3"/>
  <c r="U582" i="3"/>
  <c r="G583" i="3"/>
  <c r="H583" i="3"/>
  <c r="I583" i="3"/>
  <c r="J583" i="3"/>
  <c r="K583" i="3"/>
  <c r="L583" i="3"/>
  <c r="M583" i="3"/>
  <c r="N583" i="3"/>
  <c r="P583" i="3"/>
  <c r="Q583" i="3"/>
  <c r="R583" i="3"/>
  <c r="S583" i="3"/>
  <c r="T583" i="3"/>
  <c r="U583" i="3"/>
  <c r="G584" i="3"/>
  <c r="H584" i="3"/>
  <c r="I584" i="3"/>
  <c r="J584" i="3"/>
  <c r="K584" i="3"/>
  <c r="L584" i="3"/>
  <c r="M584" i="3"/>
  <c r="N584" i="3"/>
  <c r="P584" i="3"/>
  <c r="Q584" i="3"/>
  <c r="R584" i="3"/>
  <c r="S584" i="3"/>
  <c r="T584" i="3"/>
  <c r="U584" i="3"/>
  <c r="G585" i="3"/>
  <c r="H585" i="3"/>
  <c r="I585" i="3"/>
  <c r="J585" i="3"/>
  <c r="K585" i="3"/>
  <c r="L585" i="3"/>
  <c r="M585" i="3"/>
  <c r="N585" i="3"/>
  <c r="P585" i="3"/>
  <c r="Q585" i="3"/>
  <c r="R585" i="3"/>
  <c r="S585" i="3"/>
  <c r="T585" i="3"/>
  <c r="U585" i="3"/>
  <c r="G586" i="3"/>
  <c r="H586" i="3"/>
  <c r="I586" i="3"/>
  <c r="J586" i="3"/>
  <c r="K586" i="3"/>
  <c r="L586" i="3"/>
  <c r="M586" i="3"/>
  <c r="N586" i="3"/>
  <c r="P586" i="3"/>
  <c r="Q586" i="3"/>
  <c r="R586" i="3"/>
  <c r="S586" i="3"/>
  <c r="T586" i="3"/>
  <c r="U586" i="3"/>
  <c r="G587" i="3"/>
  <c r="H587" i="3"/>
  <c r="I587" i="3"/>
  <c r="J587" i="3"/>
  <c r="K587" i="3"/>
  <c r="L587" i="3"/>
  <c r="M587" i="3"/>
  <c r="N587" i="3"/>
  <c r="P587" i="3"/>
  <c r="Q587" i="3"/>
  <c r="R587" i="3"/>
  <c r="S587" i="3"/>
  <c r="T587" i="3"/>
  <c r="U587" i="3"/>
  <c r="G588" i="3"/>
  <c r="H588" i="3"/>
  <c r="I588" i="3"/>
  <c r="J588" i="3"/>
  <c r="K588" i="3"/>
  <c r="L588" i="3"/>
  <c r="M588" i="3"/>
  <c r="N588" i="3"/>
  <c r="P588" i="3"/>
  <c r="Q588" i="3"/>
  <c r="R588" i="3"/>
  <c r="S588" i="3"/>
  <c r="T588" i="3"/>
  <c r="U588" i="3"/>
  <c r="G589" i="3"/>
  <c r="H589" i="3"/>
  <c r="I589" i="3"/>
  <c r="J589" i="3"/>
  <c r="K589" i="3"/>
  <c r="L589" i="3"/>
  <c r="M589" i="3"/>
  <c r="N589" i="3"/>
  <c r="P589" i="3"/>
  <c r="Q589" i="3"/>
  <c r="R589" i="3"/>
  <c r="S589" i="3"/>
  <c r="T589" i="3"/>
  <c r="U589" i="3"/>
  <c r="G590" i="3"/>
  <c r="H590" i="3"/>
  <c r="I590" i="3"/>
  <c r="J590" i="3"/>
  <c r="K590" i="3"/>
  <c r="L590" i="3"/>
  <c r="M590" i="3"/>
  <c r="N590" i="3"/>
  <c r="P590" i="3"/>
  <c r="Q590" i="3"/>
  <c r="R590" i="3"/>
  <c r="S590" i="3"/>
  <c r="T590" i="3"/>
  <c r="U590" i="3"/>
  <c r="G591" i="3"/>
  <c r="H591" i="3"/>
  <c r="I591" i="3"/>
  <c r="J591" i="3"/>
  <c r="K591" i="3"/>
  <c r="L591" i="3"/>
  <c r="M591" i="3"/>
  <c r="N591" i="3"/>
  <c r="P591" i="3"/>
  <c r="Q591" i="3"/>
  <c r="R591" i="3"/>
  <c r="S591" i="3"/>
  <c r="T591" i="3"/>
  <c r="U591" i="3"/>
  <c r="G592" i="3"/>
  <c r="H592" i="3"/>
  <c r="I592" i="3"/>
  <c r="J592" i="3"/>
  <c r="K592" i="3"/>
  <c r="L592" i="3"/>
  <c r="M592" i="3"/>
  <c r="N592" i="3"/>
  <c r="P592" i="3"/>
  <c r="Q592" i="3"/>
  <c r="R592" i="3"/>
  <c r="S592" i="3"/>
  <c r="T592" i="3"/>
  <c r="U592" i="3"/>
  <c r="G593" i="3"/>
  <c r="H593" i="3"/>
  <c r="I593" i="3"/>
  <c r="J593" i="3"/>
  <c r="K593" i="3"/>
  <c r="L593" i="3"/>
  <c r="M593" i="3"/>
  <c r="N593" i="3"/>
  <c r="P593" i="3"/>
  <c r="Q593" i="3"/>
  <c r="R593" i="3"/>
  <c r="S593" i="3"/>
  <c r="T593" i="3"/>
  <c r="U593" i="3"/>
  <c r="G594" i="3"/>
  <c r="H594" i="3"/>
  <c r="I594" i="3"/>
  <c r="J594" i="3"/>
  <c r="K594" i="3"/>
  <c r="L594" i="3"/>
  <c r="M594" i="3"/>
  <c r="N594" i="3"/>
  <c r="P594" i="3"/>
  <c r="Q594" i="3"/>
  <c r="R594" i="3"/>
  <c r="S594" i="3"/>
  <c r="T594" i="3"/>
  <c r="U594" i="3"/>
  <c r="G595" i="3"/>
  <c r="H595" i="3"/>
  <c r="I595" i="3"/>
  <c r="J595" i="3"/>
  <c r="K595" i="3"/>
  <c r="L595" i="3"/>
  <c r="M595" i="3"/>
  <c r="N595" i="3"/>
  <c r="P595" i="3"/>
  <c r="Q595" i="3"/>
  <c r="R595" i="3"/>
  <c r="S595" i="3"/>
  <c r="T595" i="3"/>
  <c r="U595" i="3"/>
  <c r="G596" i="3"/>
  <c r="H596" i="3"/>
  <c r="I596" i="3"/>
  <c r="J596" i="3"/>
  <c r="K596" i="3"/>
  <c r="L596" i="3"/>
  <c r="M596" i="3"/>
  <c r="N596" i="3"/>
  <c r="P596" i="3"/>
  <c r="Q596" i="3"/>
  <c r="R596" i="3"/>
  <c r="S596" i="3"/>
  <c r="T596" i="3"/>
  <c r="U596" i="3"/>
  <c r="G597" i="3"/>
  <c r="H597" i="3"/>
  <c r="I597" i="3"/>
  <c r="J597" i="3"/>
  <c r="K597" i="3"/>
  <c r="L597" i="3"/>
  <c r="M597" i="3"/>
  <c r="N597" i="3"/>
  <c r="P597" i="3"/>
  <c r="Q597" i="3"/>
  <c r="R597" i="3"/>
  <c r="S597" i="3"/>
  <c r="T597" i="3"/>
  <c r="U597" i="3"/>
  <c r="G598" i="3"/>
  <c r="H598" i="3"/>
  <c r="I598" i="3"/>
  <c r="J598" i="3"/>
  <c r="K598" i="3"/>
  <c r="L598" i="3"/>
  <c r="M598" i="3"/>
  <c r="N598" i="3"/>
  <c r="P598" i="3"/>
  <c r="Q598" i="3"/>
  <c r="R598" i="3"/>
  <c r="S598" i="3"/>
  <c r="T598" i="3"/>
  <c r="U598" i="3"/>
  <c r="G599" i="3"/>
  <c r="H599" i="3"/>
  <c r="I599" i="3"/>
  <c r="J599" i="3"/>
  <c r="K599" i="3"/>
  <c r="L599" i="3"/>
  <c r="M599" i="3"/>
  <c r="N599" i="3"/>
  <c r="P599" i="3"/>
  <c r="Q599" i="3"/>
  <c r="R599" i="3"/>
  <c r="S599" i="3"/>
  <c r="T599" i="3"/>
  <c r="U599" i="3"/>
  <c r="G600" i="3"/>
  <c r="H600" i="3"/>
  <c r="I600" i="3"/>
  <c r="J600" i="3"/>
  <c r="K600" i="3"/>
  <c r="L600" i="3"/>
  <c r="M600" i="3"/>
  <c r="N600" i="3"/>
  <c r="P600" i="3"/>
  <c r="Q600" i="3"/>
  <c r="R600" i="3"/>
  <c r="S600" i="3"/>
  <c r="T600" i="3"/>
  <c r="U600" i="3"/>
  <c r="G601" i="3"/>
  <c r="H601" i="3"/>
  <c r="I601" i="3"/>
  <c r="J601" i="3"/>
  <c r="K601" i="3"/>
  <c r="L601" i="3"/>
  <c r="M601" i="3"/>
  <c r="N601" i="3"/>
  <c r="P601" i="3"/>
  <c r="Q601" i="3"/>
  <c r="R601" i="3"/>
  <c r="S601" i="3"/>
  <c r="T601" i="3"/>
  <c r="U601" i="3"/>
  <c r="G602" i="3"/>
  <c r="H602" i="3"/>
  <c r="I602" i="3"/>
  <c r="J602" i="3"/>
  <c r="K602" i="3"/>
  <c r="L602" i="3"/>
  <c r="M602" i="3"/>
  <c r="N602" i="3"/>
  <c r="P602" i="3"/>
  <c r="Q602" i="3"/>
  <c r="R602" i="3"/>
  <c r="S602" i="3"/>
  <c r="T602" i="3"/>
  <c r="U602" i="3"/>
  <c r="G603" i="3"/>
  <c r="H603" i="3"/>
  <c r="I603" i="3"/>
  <c r="J603" i="3"/>
  <c r="K603" i="3"/>
  <c r="L603" i="3"/>
  <c r="M603" i="3"/>
  <c r="N603" i="3"/>
  <c r="P603" i="3"/>
  <c r="Q603" i="3"/>
  <c r="R603" i="3"/>
  <c r="S603" i="3"/>
  <c r="T603" i="3"/>
  <c r="U603" i="3"/>
  <c r="G604" i="3"/>
  <c r="H604" i="3"/>
  <c r="I604" i="3"/>
  <c r="J604" i="3"/>
  <c r="K604" i="3"/>
  <c r="L604" i="3"/>
  <c r="M604" i="3"/>
  <c r="N604" i="3"/>
  <c r="P604" i="3"/>
  <c r="Q604" i="3"/>
  <c r="R604" i="3"/>
  <c r="S604" i="3"/>
  <c r="T604" i="3"/>
  <c r="U604" i="3"/>
  <c r="G605" i="3"/>
  <c r="H605" i="3"/>
  <c r="I605" i="3"/>
  <c r="J605" i="3"/>
  <c r="K605" i="3"/>
  <c r="L605" i="3"/>
  <c r="M605" i="3"/>
  <c r="N605" i="3"/>
  <c r="P605" i="3"/>
  <c r="Q605" i="3"/>
  <c r="R605" i="3"/>
  <c r="S605" i="3"/>
  <c r="T605" i="3"/>
  <c r="U605" i="3"/>
  <c r="G606" i="3"/>
  <c r="H606" i="3"/>
  <c r="I606" i="3"/>
  <c r="J606" i="3"/>
  <c r="K606" i="3"/>
  <c r="L606" i="3"/>
  <c r="M606" i="3"/>
  <c r="N606" i="3"/>
  <c r="P606" i="3"/>
  <c r="Q606" i="3"/>
  <c r="R606" i="3"/>
  <c r="S606" i="3"/>
  <c r="T606" i="3"/>
  <c r="U606" i="3"/>
  <c r="G607" i="3"/>
  <c r="H607" i="3"/>
  <c r="I607" i="3"/>
  <c r="J607" i="3"/>
  <c r="K607" i="3"/>
  <c r="L607" i="3"/>
  <c r="M607" i="3"/>
  <c r="N607" i="3"/>
  <c r="P607" i="3"/>
  <c r="Q607" i="3"/>
  <c r="R607" i="3"/>
  <c r="S607" i="3"/>
  <c r="T607" i="3"/>
  <c r="U607" i="3"/>
  <c r="G608" i="3"/>
  <c r="H608" i="3"/>
  <c r="I608" i="3"/>
  <c r="J608" i="3"/>
  <c r="K608" i="3"/>
  <c r="L608" i="3"/>
  <c r="M608" i="3"/>
  <c r="N608" i="3"/>
  <c r="P608" i="3"/>
  <c r="Q608" i="3"/>
  <c r="R608" i="3"/>
  <c r="S608" i="3"/>
  <c r="T608" i="3"/>
  <c r="U608" i="3"/>
  <c r="G609" i="3"/>
  <c r="H609" i="3"/>
  <c r="I609" i="3"/>
  <c r="J609" i="3"/>
  <c r="K609" i="3"/>
  <c r="L609" i="3"/>
  <c r="M609" i="3"/>
  <c r="N609" i="3"/>
  <c r="P609" i="3"/>
  <c r="Q609" i="3"/>
  <c r="R609" i="3"/>
  <c r="S609" i="3"/>
  <c r="T609" i="3"/>
  <c r="U609" i="3"/>
  <c r="G610" i="3"/>
  <c r="H610" i="3"/>
  <c r="I610" i="3"/>
  <c r="J610" i="3"/>
  <c r="K610" i="3"/>
  <c r="L610" i="3"/>
  <c r="M610" i="3"/>
  <c r="N610" i="3"/>
  <c r="P610" i="3"/>
  <c r="Q610" i="3"/>
  <c r="R610" i="3"/>
  <c r="S610" i="3"/>
  <c r="T610" i="3"/>
  <c r="U610" i="3"/>
  <c r="G611" i="3"/>
  <c r="H611" i="3"/>
  <c r="I611" i="3"/>
  <c r="J611" i="3"/>
  <c r="K611" i="3"/>
  <c r="L611" i="3"/>
  <c r="M611" i="3"/>
  <c r="N611" i="3"/>
  <c r="P611" i="3"/>
  <c r="Q611" i="3"/>
  <c r="R611" i="3"/>
  <c r="S611" i="3"/>
  <c r="T611" i="3"/>
  <c r="U611" i="3"/>
  <c r="G612" i="3"/>
  <c r="H612" i="3"/>
  <c r="I612" i="3"/>
  <c r="J612" i="3"/>
  <c r="K612" i="3"/>
  <c r="L612" i="3"/>
  <c r="M612" i="3"/>
  <c r="N612" i="3"/>
  <c r="P612" i="3"/>
  <c r="Q612" i="3"/>
  <c r="R612" i="3"/>
  <c r="S612" i="3"/>
  <c r="T612" i="3"/>
  <c r="U612" i="3"/>
  <c r="G613" i="3"/>
  <c r="H613" i="3"/>
  <c r="I613" i="3"/>
  <c r="J613" i="3"/>
  <c r="K613" i="3"/>
  <c r="L613" i="3"/>
  <c r="M613" i="3"/>
  <c r="N613" i="3"/>
  <c r="P613" i="3"/>
  <c r="Q613" i="3"/>
  <c r="R613" i="3"/>
  <c r="S613" i="3"/>
  <c r="T613" i="3"/>
  <c r="U613" i="3"/>
  <c r="G614" i="3"/>
  <c r="H614" i="3"/>
  <c r="I614" i="3"/>
  <c r="J614" i="3"/>
  <c r="K614" i="3"/>
  <c r="L614" i="3"/>
  <c r="M614" i="3"/>
  <c r="N614" i="3"/>
  <c r="P614" i="3"/>
  <c r="Q614" i="3"/>
  <c r="R614" i="3"/>
  <c r="S614" i="3"/>
  <c r="T614" i="3"/>
  <c r="U614" i="3"/>
  <c r="G615" i="3"/>
  <c r="H615" i="3"/>
  <c r="I615" i="3"/>
  <c r="J615" i="3"/>
  <c r="K615" i="3"/>
  <c r="L615" i="3"/>
  <c r="M615" i="3"/>
  <c r="N615" i="3"/>
  <c r="P615" i="3"/>
  <c r="Q615" i="3"/>
  <c r="R615" i="3"/>
  <c r="S615" i="3"/>
  <c r="T615" i="3"/>
  <c r="U615" i="3"/>
  <c r="G616" i="3"/>
  <c r="H616" i="3"/>
  <c r="I616" i="3"/>
  <c r="J616" i="3"/>
  <c r="K616" i="3"/>
  <c r="L616" i="3"/>
  <c r="M616" i="3"/>
  <c r="N616" i="3"/>
  <c r="P616" i="3"/>
  <c r="Q616" i="3"/>
  <c r="R616" i="3"/>
  <c r="S616" i="3"/>
  <c r="T616" i="3"/>
  <c r="U616" i="3"/>
  <c r="G617" i="3"/>
  <c r="H617" i="3"/>
  <c r="I617" i="3"/>
  <c r="J617" i="3"/>
  <c r="K617" i="3"/>
  <c r="L617" i="3"/>
  <c r="M617" i="3"/>
  <c r="N617" i="3"/>
  <c r="P617" i="3"/>
  <c r="Q617" i="3"/>
  <c r="R617" i="3"/>
  <c r="S617" i="3"/>
  <c r="T617" i="3"/>
  <c r="U617" i="3"/>
  <c r="G618" i="3"/>
  <c r="H618" i="3"/>
  <c r="I618" i="3"/>
  <c r="J618" i="3"/>
  <c r="K618" i="3"/>
  <c r="L618" i="3"/>
  <c r="M618" i="3"/>
  <c r="N618" i="3"/>
  <c r="P618" i="3"/>
  <c r="Q618" i="3"/>
  <c r="R618" i="3"/>
  <c r="S618" i="3"/>
  <c r="T618" i="3"/>
  <c r="U618" i="3"/>
  <c r="G619" i="3"/>
  <c r="H619" i="3"/>
  <c r="I619" i="3"/>
  <c r="J619" i="3"/>
  <c r="K619" i="3"/>
  <c r="L619" i="3"/>
  <c r="M619" i="3"/>
  <c r="N619" i="3"/>
  <c r="P619" i="3"/>
  <c r="Q619" i="3"/>
  <c r="R619" i="3"/>
  <c r="S619" i="3"/>
  <c r="T619" i="3"/>
  <c r="U619" i="3"/>
  <c r="G620" i="3"/>
  <c r="H620" i="3"/>
  <c r="I620" i="3"/>
  <c r="J620" i="3"/>
  <c r="K620" i="3"/>
  <c r="L620" i="3"/>
  <c r="M620" i="3"/>
  <c r="N620" i="3"/>
  <c r="P620" i="3"/>
  <c r="Q620" i="3"/>
  <c r="R620" i="3"/>
  <c r="S620" i="3"/>
  <c r="T620" i="3"/>
  <c r="U620" i="3"/>
  <c r="G621" i="3"/>
  <c r="H621" i="3"/>
  <c r="I621" i="3"/>
  <c r="J621" i="3"/>
  <c r="K621" i="3"/>
  <c r="L621" i="3"/>
  <c r="M621" i="3"/>
  <c r="N621" i="3"/>
  <c r="P621" i="3"/>
  <c r="Q621" i="3"/>
  <c r="R621" i="3"/>
  <c r="S621" i="3"/>
  <c r="T621" i="3"/>
  <c r="U621" i="3"/>
  <c r="G622" i="3"/>
  <c r="H622" i="3"/>
  <c r="I622" i="3"/>
  <c r="J622" i="3"/>
  <c r="K622" i="3"/>
  <c r="L622" i="3"/>
  <c r="M622" i="3"/>
  <c r="N622" i="3"/>
  <c r="P622" i="3"/>
  <c r="Q622" i="3"/>
  <c r="R622" i="3"/>
  <c r="S622" i="3"/>
  <c r="T622" i="3"/>
  <c r="U622" i="3"/>
  <c r="V622" i="3"/>
  <c r="G623" i="3"/>
  <c r="H623" i="3"/>
  <c r="I623" i="3"/>
  <c r="J623" i="3"/>
  <c r="K623" i="3"/>
  <c r="L623" i="3"/>
  <c r="M623" i="3"/>
  <c r="N623" i="3"/>
  <c r="P623" i="3"/>
  <c r="Q623" i="3"/>
  <c r="R623" i="3"/>
  <c r="S623" i="3"/>
  <c r="T623" i="3"/>
  <c r="U623" i="3"/>
  <c r="G624" i="3"/>
  <c r="H624" i="3"/>
  <c r="I624" i="3"/>
  <c r="J624" i="3"/>
  <c r="K624" i="3"/>
  <c r="L624" i="3"/>
  <c r="M624" i="3"/>
  <c r="N624" i="3"/>
  <c r="P624" i="3"/>
  <c r="Q624" i="3"/>
  <c r="R624" i="3"/>
  <c r="S624" i="3"/>
  <c r="T624" i="3"/>
  <c r="U624" i="3"/>
  <c r="G625" i="3"/>
  <c r="H625" i="3"/>
  <c r="I625" i="3"/>
  <c r="J625" i="3"/>
  <c r="K625" i="3"/>
  <c r="L625" i="3"/>
  <c r="M625" i="3"/>
  <c r="N625" i="3"/>
  <c r="P625" i="3"/>
  <c r="Q625" i="3"/>
  <c r="R625" i="3"/>
  <c r="S625" i="3"/>
  <c r="T625" i="3"/>
  <c r="U625" i="3"/>
  <c r="G626" i="3"/>
  <c r="H626" i="3"/>
  <c r="I626" i="3"/>
  <c r="J626" i="3"/>
  <c r="K626" i="3"/>
  <c r="L626" i="3"/>
  <c r="M626" i="3"/>
  <c r="N626" i="3"/>
  <c r="P626" i="3"/>
  <c r="Q626" i="3"/>
  <c r="R626" i="3"/>
  <c r="S626" i="3"/>
  <c r="T626" i="3"/>
  <c r="U626" i="3"/>
  <c r="G627" i="3"/>
  <c r="H627" i="3"/>
  <c r="I627" i="3"/>
  <c r="J627" i="3"/>
  <c r="K627" i="3"/>
  <c r="L627" i="3"/>
  <c r="M627" i="3"/>
  <c r="N627" i="3"/>
  <c r="P627" i="3"/>
  <c r="Q627" i="3"/>
  <c r="R627" i="3"/>
  <c r="S627" i="3"/>
  <c r="T627" i="3"/>
  <c r="U627" i="3"/>
  <c r="G628" i="3"/>
  <c r="H628" i="3"/>
  <c r="I628" i="3"/>
  <c r="J628" i="3"/>
  <c r="K628" i="3"/>
  <c r="L628" i="3"/>
  <c r="M628" i="3"/>
  <c r="N628" i="3"/>
  <c r="P628" i="3"/>
  <c r="Q628" i="3"/>
  <c r="R628" i="3"/>
  <c r="S628" i="3"/>
  <c r="T628" i="3"/>
  <c r="U628" i="3"/>
  <c r="G629" i="3"/>
  <c r="H629" i="3"/>
  <c r="I629" i="3"/>
  <c r="J629" i="3"/>
  <c r="K629" i="3"/>
  <c r="L629" i="3"/>
  <c r="M629" i="3"/>
  <c r="N629" i="3"/>
  <c r="P629" i="3"/>
  <c r="Q629" i="3"/>
  <c r="R629" i="3"/>
  <c r="S629" i="3"/>
  <c r="T629" i="3"/>
  <c r="U629" i="3"/>
  <c r="G630" i="3"/>
  <c r="H630" i="3"/>
  <c r="I630" i="3"/>
  <c r="J630" i="3"/>
  <c r="K630" i="3"/>
  <c r="L630" i="3"/>
  <c r="M630" i="3"/>
  <c r="N630" i="3"/>
  <c r="P630" i="3"/>
  <c r="Q630" i="3"/>
  <c r="R630" i="3"/>
  <c r="S630" i="3"/>
  <c r="T630" i="3"/>
  <c r="U630" i="3"/>
  <c r="G631" i="3"/>
  <c r="H631" i="3"/>
  <c r="I631" i="3"/>
  <c r="J631" i="3"/>
  <c r="K631" i="3"/>
  <c r="L631" i="3"/>
  <c r="M631" i="3"/>
  <c r="N631" i="3"/>
  <c r="P631" i="3"/>
  <c r="Q631" i="3"/>
  <c r="R631" i="3"/>
  <c r="S631" i="3"/>
  <c r="T631" i="3"/>
  <c r="U631" i="3"/>
  <c r="G632" i="3"/>
  <c r="H632" i="3"/>
  <c r="I632" i="3"/>
  <c r="J632" i="3"/>
  <c r="K632" i="3"/>
  <c r="L632" i="3"/>
  <c r="M632" i="3"/>
  <c r="N632" i="3"/>
  <c r="P632" i="3"/>
  <c r="Q632" i="3"/>
  <c r="R632" i="3"/>
  <c r="S632" i="3"/>
  <c r="T632" i="3"/>
  <c r="U632" i="3"/>
  <c r="G633" i="3"/>
  <c r="H633" i="3"/>
  <c r="I633" i="3"/>
  <c r="J633" i="3"/>
  <c r="K633" i="3"/>
  <c r="L633" i="3"/>
  <c r="M633" i="3"/>
  <c r="N633" i="3"/>
  <c r="P633" i="3"/>
  <c r="Q633" i="3"/>
  <c r="R633" i="3"/>
  <c r="S633" i="3"/>
  <c r="T633" i="3"/>
  <c r="U633" i="3"/>
  <c r="G634" i="3"/>
  <c r="H634" i="3"/>
  <c r="I634" i="3"/>
  <c r="J634" i="3"/>
  <c r="K634" i="3"/>
  <c r="L634" i="3"/>
  <c r="M634" i="3"/>
  <c r="N634" i="3"/>
  <c r="P634" i="3"/>
  <c r="Q634" i="3"/>
  <c r="R634" i="3"/>
  <c r="S634" i="3"/>
  <c r="T634" i="3"/>
  <c r="U634" i="3"/>
  <c r="G635" i="3"/>
  <c r="H635" i="3"/>
  <c r="I635" i="3"/>
  <c r="J635" i="3"/>
  <c r="K635" i="3"/>
  <c r="L635" i="3"/>
  <c r="M635" i="3"/>
  <c r="N635" i="3"/>
  <c r="P635" i="3"/>
  <c r="Q635" i="3"/>
  <c r="R635" i="3"/>
  <c r="S635" i="3"/>
  <c r="T635" i="3"/>
  <c r="U635" i="3"/>
  <c r="G636" i="3"/>
  <c r="H636" i="3"/>
  <c r="I636" i="3"/>
  <c r="J636" i="3"/>
  <c r="K636" i="3"/>
  <c r="L636" i="3"/>
  <c r="M636" i="3"/>
  <c r="N636" i="3"/>
  <c r="P636" i="3"/>
  <c r="Q636" i="3"/>
  <c r="R636" i="3"/>
  <c r="S636" i="3"/>
  <c r="T636" i="3"/>
  <c r="U636" i="3"/>
  <c r="G637" i="3"/>
  <c r="H637" i="3"/>
  <c r="I637" i="3"/>
  <c r="J637" i="3"/>
  <c r="K637" i="3"/>
  <c r="L637" i="3"/>
  <c r="M637" i="3"/>
  <c r="N637" i="3"/>
  <c r="P637" i="3"/>
  <c r="Q637" i="3"/>
  <c r="R637" i="3"/>
  <c r="S637" i="3"/>
  <c r="T637" i="3"/>
  <c r="U637" i="3"/>
  <c r="G638" i="3"/>
  <c r="H638" i="3"/>
  <c r="I638" i="3"/>
  <c r="J638" i="3"/>
  <c r="K638" i="3"/>
  <c r="L638" i="3"/>
  <c r="M638" i="3"/>
  <c r="N638" i="3"/>
  <c r="P638" i="3"/>
  <c r="Q638" i="3"/>
  <c r="R638" i="3"/>
  <c r="S638" i="3"/>
  <c r="T638" i="3"/>
  <c r="U638" i="3"/>
  <c r="G639" i="3"/>
  <c r="H639" i="3"/>
  <c r="I639" i="3"/>
  <c r="J639" i="3"/>
  <c r="K639" i="3"/>
  <c r="L639" i="3"/>
  <c r="M639" i="3"/>
  <c r="N639" i="3"/>
  <c r="P639" i="3"/>
  <c r="Q639" i="3"/>
  <c r="R639" i="3"/>
  <c r="S639" i="3"/>
  <c r="T639" i="3"/>
  <c r="U639" i="3"/>
  <c r="G640" i="3"/>
  <c r="H640" i="3"/>
  <c r="I640" i="3"/>
  <c r="J640" i="3"/>
  <c r="K640" i="3"/>
  <c r="L640" i="3"/>
  <c r="M640" i="3"/>
  <c r="N640" i="3"/>
  <c r="P640" i="3"/>
  <c r="Q640" i="3"/>
  <c r="R640" i="3"/>
  <c r="S640" i="3"/>
  <c r="T640" i="3"/>
  <c r="U640" i="3"/>
  <c r="G641" i="3"/>
  <c r="H641" i="3"/>
  <c r="I641" i="3"/>
  <c r="J641" i="3"/>
  <c r="K641" i="3"/>
  <c r="L641" i="3"/>
  <c r="M641" i="3"/>
  <c r="N641" i="3"/>
  <c r="P641" i="3"/>
  <c r="Q641" i="3"/>
  <c r="R641" i="3"/>
  <c r="S641" i="3"/>
  <c r="T641" i="3"/>
  <c r="U641" i="3"/>
  <c r="G642" i="3"/>
  <c r="H642" i="3"/>
  <c r="I642" i="3"/>
  <c r="J642" i="3"/>
  <c r="K642" i="3"/>
  <c r="L642" i="3"/>
  <c r="M642" i="3"/>
  <c r="N642" i="3"/>
  <c r="P642" i="3"/>
  <c r="Q642" i="3"/>
  <c r="R642" i="3"/>
  <c r="S642" i="3"/>
  <c r="T642" i="3"/>
  <c r="U642" i="3"/>
  <c r="G643" i="3"/>
  <c r="H643" i="3"/>
  <c r="I643" i="3"/>
  <c r="J643" i="3"/>
  <c r="K643" i="3"/>
  <c r="L643" i="3"/>
  <c r="M643" i="3"/>
  <c r="N643" i="3"/>
  <c r="P643" i="3"/>
  <c r="Q643" i="3"/>
  <c r="R643" i="3"/>
  <c r="S643" i="3"/>
  <c r="T643" i="3"/>
  <c r="U643" i="3"/>
  <c r="G644" i="3"/>
  <c r="H644" i="3"/>
  <c r="I644" i="3"/>
  <c r="J644" i="3"/>
  <c r="K644" i="3"/>
  <c r="L644" i="3"/>
  <c r="M644" i="3"/>
  <c r="N644" i="3"/>
  <c r="P644" i="3"/>
  <c r="Q644" i="3"/>
  <c r="R644" i="3"/>
  <c r="S644" i="3"/>
  <c r="T644" i="3"/>
  <c r="U644" i="3"/>
  <c r="G645" i="3"/>
  <c r="H645" i="3"/>
  <c r="I645" i="3"/>
  <c r="J645" i="3"/>
  <c r="K645" i="3"/>
  <c r="L645" i="3"/>
  <c r="M645" i="3"/>
  <c r="N645" i="3"/>
  <c r="P645" i="3"/>
  <c r="Q645" i="3"/>
  <c r="R645" i="3"/>
  <c r="S645" i="3"/>
  <c r="T645" i="3"/>
  <c r="U645" i="3"/>
  <c r="G646" i="3"/>
  <c r="H646" i="3"/>
  <c r="I646" i="3"/>
  <c r="J646" i="3"/>
  <c r="K646" i="3"/>
  <c r="L646" i="3"/>
  <c r="M646" i="3"/>
  <c r="N646" i="3"/>
  <c r="P646" i="3"/>
  <c r="Q646" i="3"/>
  <c r="R646" i="3"/>
  <c r="S646" i="3"/>
  <c r="T646" i="3"/>
  <c r="U646" i="3"/>
  <c r="G647" i="3"/>
  <c r="H647" i="3"/>
  <c r="I647" i="3"/>
  <c r="J647" i="3"/>
  <c r="K647" i="3"/>
  <c r="L647" i="3"/>
  <c r="M647" i="3"/>
  <c r="N647" i="3"/>
  <c r="P647" i="3"/>
  <c r="Q647" i="3"/>
  <c r="R647" i="3"/>
  <c r="S647" i="3"/>
  <c r="T647" i="3"/>
  <c r="U647" i="3"/>
  <c r="G648" i="3"/>
  <c r="H648" i="3"/>
  <c r="I648" i="3"/>
  <c r="J648" i="3"/>
  <c r="K648" i="3"/>
  <c r="L648" i="3"/>
  <c r="M648" i="3"/>
  <c r="N648" i="3"/>
  <c r="P648" i="3"/>
  <c r="Q648" i="3"/>
  <c r="R648" i="3"/>
  <c r="S648" i="3"/>
  <c r="T648" i="3"/>
  <c r="U648" i="3"/>
  <c r="G649" i="3"/>
  <c r="H649" i="3"/>
  <c r="I649" i="3"/>
  <c r="J649" i="3"/>
  <c r="K649" i="3"/>
  <c r="L649" i="3"/>
  <c r="M649" i="3"/>
  <c r="N649" i="3"/>
  <c r="P649" i="3"/>
  <c r="Q649" i="3"/>
  <c r="R649" i="3"/>
  <c r="S649" i="3"/>
  <c r="T649" i="3"/>
  <c r="U649" i="3"/>
  <c r="G650" i="3"/>
  <c r="H650" i="3"/>
  <c r="I650" i="3"/>
  <c r="J650" i="3"/>
  <c r="K650" i="3"/>
  <c r="L650" i="3"/>
  <c r="M650" i="3"/>
  <c r="N650" i="3"/>
  <c r="P650" i="3"/>
  <c r="Q650" i="3"/>
  <c r="R650" i="3"/>
  <c r="S650" i="3"/>
  <c r="T650" i="3"/>
  <c r="U650" i="3"/>
  <c r="G651" i="3"/>
  <c r="H651" i="3"/>
  <c r="I651" i="3"/>
  <c r="J651" i="3"/>
  <c r="K651" i="3"/>
  <c r="L651" i="3"/>
  <c r="M651" i="3"/>
  <c r="N651" i="3"/>
  <c r="P651" i="3"/>
  <c r="Q651" i="3"/>
  <c r="R651" i="3"/>
  <c r="S651" i="3"/>
  <c r="T651" i="3"/>
  <c r="U651" i="3"/>
  <c r="G652" i="3"/>
  <c r="H652" i="3"/>
  <c r="I652" i="3"/>
  <c r="J652" i="3"/>
  <c r="K652" i="3"/>
  <c r="L652" i="3"/>
  <c r="M652" i="3"/>
  <c r="N652" i="3"/>
  <c r="P652" i="3"/>
  <c r="Q652" i="3"/>
  <c r="R652" i="3"/>
  <c r="S652" i="3"/>
  <c r="T652" i="3"/>
  <c r="U652" i="3"/>
  <c r="G653" i="3"/>
  <c r="H653" i="3"/>
  <c r="I653" i="3"/>
  <c r="J653" i="3"/>
  <c r="K653" i="3"/>
  <c r="L653" i="3"/>
  <c r="M653" i="3"/>
  <c r="N653" i="3"/>
  <c r="P653" i="3"/>
  <c r="Q653" i="3"/>
  <c r="R653" i="3"/>
  <c r="S653" i="3"/>
  <c r="T653" i="3"/>
  <c r="U653" i="3"/>
  <c r="G654" i="3"/>
  <c r="H654" i="3"/>
  <c r="I654" i="3"/>
  <c r="J654" i="3"/>
  <c r="K654" i="3"/>
  <c r="L654" i="3"/>
  <c r="M654" i="3"/>
  <c r="N654" i="3"/>
  <c r="P654" i="3"/>
  <c r="Q654" i="3"/>
  <c r="R654" i="3"/>
  <c r="S654" i="3"/>
  <c r="T654" i="3"/>
  <c r="U654" i="3"/>
  <c r="G655" i="3"/>
  <c r="H655" i="3"/>
  <c r="I655" i="3"/>
  <c r="J655" i="3"/>
  <c r="K655" i="3"/>
  <c r="L655" i="3"/>
  <c r="M655" i="3"/>
  <c r="N655" i="3"/>
  <c r="P655" i="3"/>
  <c r="Q655" i="3"/>
  <c r="R655" i="3"/>
  <c r="S655" i="3"/>
  <c r="T655" i="3"/>
  <c r="U655" i="3"/>
  <c r="G656" i="3"/>
  <c r="H656" i="3"/>
  <c r="I656" i="3"/>
  <c r="J656" i="3"/>
  <c r="K656" i="3"/>
  <c r="L656" i="3"/>
  <c r="M656" i="3"/>
  <c r="N656" i="3"/>
  <c r="P656" i="3"/>
  <c r="Q656" i="3"/>
  <c r="R656" i="3"/>
  <c r="S656" i="3"/>
  <c r="T656" i="3"/>
  <c r="U656" i="3"/>
  <c r="G657" i="3"/>
  <c r="H657" i="3"/>
  <c r="I657" i="3"/>
  <c r="J657" i="3"/>
  <c r="K657" i="3"/>
  <c r="L657" i="3"/>
  <c r="M657" i="3"/>
  <c r="N657" i="3"/>
  <c r="P657" i="3"/>
  <c r="Q657" i="3"/>
  <c r="R657" i="3"/>
  <c r="S657" i="3"/>
  <c r="T657" i="3"/>
  <c r="U657" i="3"/>
  <c r="G658" i="3"/>
  <c r="H658" i="3"/>
  <c r="I658" i="3"/>
  <c r="J658" i="3"/>
  <c r="K658" i="3"/>
  <c r="L658" i="3"/>
  <c r="M658" i="3"/>
  <c r="N658" i="3"/>
  <c r="P658" i="3"/>
  <c r="Q658" i="3"/>
  <c r="R658" i="3"/>
  <c r="S658" i="3"/>
  <c r="T658" i="3"/>
  <c r="U658" i="3"/>
  <c r="G659" i="3"/>
  <c r="H659" i="3"/>
  <c r="I659" i="3"/>
  <c r="J659" i="3"/>
  <c r="K659" i="3"/>
  <c r="L659" i="3"/>
  <c r="M659" i="3"/>
  <c r="N659" i="3"/>
  <c r="P659" i="3"/>
  <c r="Q659" i="3"/>
  <c r="R659" i="3"/>
  <c r="S659" i="3"/>
  <c r="T659" i="3"/>
  <c r="U659" i="3"/>
  <c r="G660" i="3"/>
  <c r="H660" i="3"/>
  <c r="I660" i="3"/>
  <c r="J660" i="3"/>
  <c r="K660" i="3"/>
  <c r="L660" i="3"/>
  <c r="M660" i="3"/>
  <c r="N660" i="3"/>
  <c r="P660" i="3"/>
  <c r="Q660" i="3"/>
  <c r="R660" i="3"/>
  <c r="S660" i="3"/>
  <c r="T660" i="3"/>
  <c r="U660" i="3"/>
  <c r="G661" i="3"/>
  <c r="H661" i="3"/>
  <c r="I661" i="3"/>
  <c r="J661" i="3"/>
  <c r="K661" i="3"/>
  <c r="L661" i="3"/>
  <c r="M661" i="3"/>
  <c r="N661" i="3"/>
  <c r="P661" i="3"/>
  <c r="Q661" i="3"/>
  <c r="R661" i="3"/>
  <c r="S661" i="3"/>
  <c r="T661" i="3"/>
  <c r="U661" i="3"/>
  <c r="G662" i="3"/>
  <c r="H662" i="3"/>
  <c r="I662" i="3"/>
  <c r="J662" i="3"/>
  <c r="K662" i="3"/>
  <c r="L662" i="3"/>
  <c r="M662" i="3"/>
  <c r="N662" i="3"/>
  <c r="P662" i="3"/>
  <c r="Q662" i="3"/>
  <c r="R662" i="3"/>
  <c r="S662" i="3"/>
  <c r="T662" i="3"/>
  <c r="U662" i="3"/>
  <c r="G663" i="3"/>
  <c r="H663" i="3"/>
  <c r="I663" i="3"/>
  <c r="J663" i="3"/>
  <c r="K663" i="3"/>
  <c r="L663" i="3"/>
  <c r="M663" i="3"/>
  <c r="N663" i="3"/>
  <c r="P663" i="3"/>
  <c r="Q663" i="3"/>
  <c r="R663" i="3"/>
  <c r="S663" i="3"/>
  <c r="T663" i="3"/>
  <c r="U663" i="3"/>
  <c r="G664" i="3"/>
  <c r="H664" i="3"/>
  <c r="I664" i="3"/>
  <c r="J664" i="3"/>
  <c r="K664" i="3"/>
  <c r="L664" i="3"/>
  <c r="M664" i="3"/>
  <c r="N664" i="3"/>
  <c r="P664" i="3"/>
  <c r="Q664" i="3"/>
  <c r="R664" i="3"/>
  <c r="S664" i="3"/>
  <c r="T664" i="3"/>
  <c r="U664" i="3"/>
  <c r="G665" i="3"/>
  <c r="H665" i="3"/>
  <c r="I665" i="3"/>
  <c r="J665" i="3"/>
  <c r="K665" i="3"/>
  <c r="L665" i="3"/>
  <c r="M665" i="3"/>
  <c r="N665" i="3"/>
  <c r="P665" i="3"/>
  <c r="Q665" i="3"/>
  <c r="R665" i="3"/>
  <c r="S665" i="3"/>
  <c r="T665" i="3"/>
  <c r="U665" i="3"/>
  <c r="G666" i="3"/>
  <c r="H666" i="3"/>
  <c r="I666" i="3"/>
  <c r="J666" i="3"/>
  <c r="K666" i="3"/>
  <c r="L666" i="3"/>
  <c r="M666" i="3"/>
  <c r="N666" i="3"/>
  <c r="P666" i="3"/>
  <c r="Q666" i="3"/>
  <c r="R666" i="3"/>
  <c r="S666" i="3"/>
  <c r="T666" i="3"/>
  <c r="U666" i="3"/>
  <c r="G667" i="3"/>
  <c r="H667" i="3"/>
  <c r="I667" i="3"/>
  <c r="J667" i="3"/>
  <c r="K667" i="3"/>
  <c r="L667" i="3"/>
  <c r="M667" i="3"/>
  <c r="N667" i="3"/>
  <c r="P667" i="3"/>
  <c r="Q667" i="3"/>
  <c r="R667" i="3"/>
  <c r="S667" i="3"/>
  <c r="T667" i="3"/>
  <c r="U667" i="3"/>
  <c r="G668" i="3"/>
  <c r="H668" i="3"/>
  <c r="I668" i="3"/>
  <c r="J668" i="3"/>
  <c r="K668" i="3"/>
  <c r="L668" i="3"/>
  <c r="M668" i="3"/>
  <c r="N668" i="3"/>
  <c r="P668" i="3"/>
  <c r="Q668" i="3"/>
  <c r="R668" i="3"/>
  <c r="S668" i="3"/>
  <c r="T668" i="3"/>
  <c r="U668" i="3"/>
  <c r="G669" i="3"/>
  <c r="H669" i="3"/>
  <c r="I669" i="3"/>
  <c r="J669" i="3"/>
  <c r="K669" i="3"/>
  <c r="L669" i="3"/>
  <c r="M669" i="3"/>
  <c r="N669" i="3"/>
  <c r="P669" i="3"/>
  <c r="Q669" i="3"/>
  <c r="R669" i="3"/>
  <c r="S669" i="3"/>
  <c r="T669" i="3"/>
  <c r="U669" i="3"/>
  <c r="G670" i="3"/>
  <c r="H670" i="3"/>
  <c r="I670" i="3"/>
  <c r="J670" i="3"/>
  <c r="K670" i="3"/>
  <c r="L670" i="3"/>
  <c r="M670" i="3"/>
  <c r="N670" i="3"/>
  <c r="P670" i="3"/>
  <c r="Q670" i="3"/>
  <c r="R670" i="3"/>
  <c r="S670" i="3"/>
  <c r="T670" i="3"/>
  <c r="U670" i="3"/>
  <c r="G671" i="3"/>
  <c r="H671" i="3"/>
  <c r="I671" i="3"/>
  <c r="J671" i="3"/>
  <c r="K671" i="3"/>
  <c r="L671" i="3"/>
  <c r="M671" i="3"/>
  <c r="N671" i="3"/>
  <c r="P671" i="3"/>
  <c r="Q671" i="3"/>
  <c r="R671" i="3"/>
  <c r="S671" i="3"/>
  <c r="T671" i="3"/>
  <c r="U671" i="3"/>
  <c r="G672" i="3"/>
  <c r="H672" i="3"/>
  <c r="I672" i="3"/>
  <c r="J672" i="3"/>
  <c r="K672" i="3"/>
  <c r="L672" i="3"/>
  <c r="M672" i="3"/>
  <c r="N672" i="3"/>
  <c r="P672" i="3"/>
  <c r="Q672" i="3"/>
  <c r="R672" i="3"/>
  <c r="S672" i="3"/>
  <c r="T672" i="3"/>
  <c r="U672" i="3"/>
  <c r="G673" i="3"/>
  <c r="H673" i="3"/>
  <c r="I673" i="3"/>
  <c r="J673" i="3"/>
  <c r="K673" i="3"/>
  <c r="L673" i="3"/>
  <c r="M673" i="3"/>
  <c r="N673" i="3"/>
  <c r="P673" i="3"/>
  <c r="Q673" i="3"/>
  <c r="R673" i="3"/>
  <c r="S673" i="3"/>
  <c r="T673" i="3"/>
  <c r="U673" i="3"/>
  <c r="G674" i="3"/>
  <c r="H674" i="3"/>
  <c r="I674" i="3"/>
  <c r="J674" i="3"/>
  <c r="K674" i="3"/>
  <c r="L674" i="3"/>
  <c r="M674" i="3"/>
  <c r="N674" i="3"/>
  <c r="P674" i="3"/>
  <c r="Q674" i="3"/>
  <c r="R674" i="3"/>
  <c r="S674" i="3"/>
  <c r="T674" i="3"/>
  <c r="U674" i="3"/>
  <c r="G675" i="3"/>
  <c r="H675" i="3"/>
  <c r="I675" i="3"/>
  <c r="J675" i="3"/>
  <c r="K675" i="3"/>
  <c r="L675" i="3"/>
  <c r="M675" i="3"/>
  <c r="N675" i="3"/>
  <c r="P675" i="3"/>
  <c r="Q675" i="3"/>
  <c r="R675" i="3"/>
  <c r="S675" i="3"/>
  <c r="T675" i="3"/>
  <c r="U675" i="3"/>
  <c r="G676" i="3"/>
  <c r="H676" i="3"/>
  <c r="I676" i="3"/>
  <c r="J676" i="3"/>
  <c r="K676" i="3"/>
  <c r="L676" i="3"/>
  <c r="M676" i="3"/>
  <c r="N676" i="3"/>
  <c r="P676" i="3"/>
  <c r="Q676" i="3"/>
  <c r="R676" i="3"/>
  <c r="S676" i="3"/>
  <c r="T676" i="3"/>
  <c r="U676" i="3"/>
  <c r="G677" i="3"/>
  <c r="H677" i="3"/>
  <c r="I677" i="3"/>
  <c r="J677" i="3"/>
  <c r="K677" i="3"/>
  <c r="L677" i="3"/>
  <c r="M677" i="3"/>
  <c r="N677" i="3"/>
  <c r="P677" i="3"/>
  <c r="Q677" i="3"/>
  <c r="R677" i="3"/>
  <c r="S677" i="3"/>
  <c r="T677" i="3"/>
  <c r="U677" i="3"/>
  <c r="G678" i="3"/>
  <c r="H678" i="3"/>
  <c r="I678" i="3"/>
  <c r="J678" i="3"/>
  <c r="K678" i="3"/>
  <c r="L678" i="3"/>
  <c r="M678" i="3"/>
  <c r="N678" i="3"/>
  <c r="P678" i="3"/>
  <c r="Q678" i="3"/>
  <c r="R678" i="3"/>
  <c r="S678" i="3"/>
  <c r="T678" i="3"/>
  <c r="U678" i="3"/>
  <c r="G679" i="3"/>
  <c r="H679" i="3"/>
  <c r="I679" i="3"/>
  <c r="J679" i="3"/>
  <c r="K679" i="3"/>
  <c r="L679" i="3"/>
  <c r="M679" i="3"/>
  <c r="N679" i="3"/>
  <c r="P679" i="3"/>
  <c r="Q679" i="3"/>
  <c r="R679" i="3"/>
  <c r="S679" i="3"/>
  <c r="T679" i="3"/>
  <c r="U679" i="3"/>
  <c r="G680" i="3"/>
  <c r="H680" i="3"/>
  <c r="I680" i="3"/>
  <c r="J680" i="3"/>
  <c r="K680" i="3"/>
  <c r="L680" i="3"/>
  <c r="M680" i="3"/>
  <c r="N680" i="3"/>
  <c r="P680" i="3"/>
  <c r="Q680" i="3"/>
  <c r="R680" i="3"/>
  <c r="S680" i="3"/>
  <c r="T680" i="3"/>
  <c r="U680" i="3"/>
  <c r="G681" i="3"/>
  <c r="H681" i="3"/>
  <c r="I681" i="3"/>
  <c r="J681" i="3"/>
  <c r="K681" i="3"/>
  <c r="L681" i="3"/>
  <c r="M681" i="3"/>
  <c r="N681" i="3"/>
  <c r="P681" i="3"/>
  <c r="Q681" i="3"/>
  <c r="R681" i="3"/>
  <c r="S681" i="3"/>
  <c r="T681" i="3"/>
  <c r="U681" i="3"/>
  <c r="G682" i="3"/>
  <c r="H682" i="3"/>
  <c r="I682" i="3"/>
  <c r="J682" i="3"/>
  <c r="K682" i="3"/>
  <c r="L682" i="3"/>
  <c r="M682" i="3"/>
  <c r="N682" i="3"/>
  <c r="P682" i="3"/>
  <c r="Q682" i="3"/>
  <c r="R682" i="3"/>
  <c r="S682" i="3"/>
  <c r="T682" i="3"/>
  <c r="U682" i="3"/>
  <c r="G683" i="3"/>
  <c r="H683" i="3"/>
  <c r="I683" i="3"/>
  <c r="J683" i="3"/>
  <c r="K683" i="3"/>
  <c r="L683" i="3"/>
  <c r="M683" i="3"/>
  <c r="N683" i="3"/>
  <c r="P683" i="3"/>
  <c r="Q683" i="3"/>
  <c r="R683" i="3"/>
  <c r="S683" i="3"/>
  <c r="T683" i="3"/>
  <c r="U683" i="3"/>
  <c r="G684" i="3"/>
  <c r="H684" i="3"/>
  <c r="I684" i="3"/>
  <c r="J684" i="3"/>
  <c r="K684" i="3"/>
  <c r="L684" i="3"/>
  <c r="M684" i="3"/>
  <c r="N684" i="3"/>
  <c r="P684" i="3"/>
  <c r="Q684" i="3"/>
  <c r="R684" i="3"/>
  <c r="S684" i="3"/>
  <c r="T684" i="3"/>
  <c r="U684" i="3"/>
  <c r="G685" i="3"/>
  <c r="H685" i="3"/>
  <c r="I685" i="3"/>
  <c r="J685" i="3"/>
  <c r="K685" i="3"/>
  <c r="L685" i="3"/>
  <c r="M685" i="3"/>
  <c r="N685" i="3"/>
  <c r="P685" i="3"/>
  <c r="Q685" i="3"/>
  <c r="R685" i="3"/>
  <c r="S685" i="3"/>
  <c r="T685" i="3"/>
  <c r="U685" i="3"/>
  <c r="G686" i="3"/>
  <c r="H686" i="3"/>
  <c r="I686" i="3"/>
  <c r="J686" i="3"/>
  <c r="K686" i="3"/>
  <c r="L686" i="3"/>
  <c r="M686" i="3"/>
  <c r="N686" i="3"/>
  <c r="P686" i="3"/>
  <c r="Q686" i="3"/>
  <c r="R686" i="3"/>
  <c r="S686" i="3"/>
  <c r="T686" i="3"/>
  <c r="U686" i="3"/>
  <c r="G687" i="3"/>
  <c r="H687" i="3"/>
  <c r="I687" i="3"/>
  <c r="J687" i="3"/>
  <c r="K687" i="3"/>
  <c r="L687" i="3"/>
  <c r="M687" i="3"/>
  <c r="N687" i="3"/>
  <c r="P687" i="3"/>
  <c r="Q687" i="3"/>
  <c r="R687" i="3"/>
  <c r="S687" i="3"/>
  <c r="T687" i="3"/>
  <c r="U687" i="3"/>
  <c r="G688" i="3"/>
  <c r="H688" i="3"/>
  <c r="I688" i="3"/>
  <c r="J688" i="3"/>
  <c r="K688" i="3"/>
  <c r="L688" i="3"/>
  <c r="M688" i="3"/>
  <c r="N688" i="3"/>
  <c r="P688" i="3"/>
  <c r="Q688" i="3"/>
  <c r="R688" i="3"/>
  <c r="S688" i="3"/>
  <c r="T688" i="3"/>
  <c r="U688" i="3"/>
  <c r="G689" i="3"/>
  <c r="H689" i="3"/>
  <c r="I689" i="3"/>
  <c r="J689" i="3"/>
  <c r="K689" i="3"/>
  <c r="L689" i="3"/>
  <c r="M689" i="3"/>
  <c r="N689" i="3"/>
  <c r="P689" i="3"/>
  <c r="Q689" i="3"/>
  <c r="R689" i="3"/>
  <c r="S689" i="3"/>
  <c r="T689" i="3"/>
  <c r="U689" i="3"/>
  <c r="G690" i="3"/>
  <c r="H690" i="3"/>
  <c r="I690" i="3"/>
  <c r="J690" i="3"/>
  <c r="K690" i="3"/>
  <c r="L690" i="3"/>
  <c r="M690" i="3"/>
  <c r="N690" i="3"/>
  <c r="P690" i="3"/>
  <c r="Q690" i="3"/>
  <c r="R690" i="3"/>
  <c r="S690" i="3"/>
  <c r="T690" i="3"/>
  <c r="U690" i="3"/>
  <c r="G691" i="3"/>
  <c r="H691" i="3"/>
  <c r="Z691" i="3" s="1"/>
  <c r="I691" i="3"/>
  <c r="J691" i="3"/>
  <c r="K691" i="3"/>
  <c r="L691" i="3"/>
  <c r="M691" i="3"/>
  <c r="N691" i="3"/>
  <c r="P691" i="3"/>
  <c r="Q691" i="3"/>
  <c r="R691" i="3"/>
  <c r="S691" i="3"/>
  <c r="T691" i="3"/>
  <c r="U691" i="3"/>
  <c r="G692" i="3"/>
  <c r="H692" i="3"/>
  <c r="I692" i="3"/>
  <c r="J692" i="3"/>
  <c r="K692" i="3"/>
  <c r="L692" i="3"/>
  <c r="M692" i="3"/>
  <c r="N692" i="3"/>
  <c r="P692" i="3"/>
  <c r="Q692" i="3"/>
  <c r="R692" i="3"/>
  <c r="S692" i="3"/>
  <c r="T692" i="3"/>
  <c r="U692" i="3"/>
  <c r="G693" i="3"/>
  <c r="H693" i="3"/>
  <c r="I693" i="3"/>
  <c r="J693" i="3"/>
  <c r="K693" i="3"/>
  <c r="L693" i="3"/>
  <c r="M693" i="3"/>
  <c r="N693" i="3"/>
  <c r="P693" i="3"/>
  <c r="Q693" i="3"/>
  <c r="R693" i="3"/>
  <c r="S693" i="3"/>
  <c r="T693" i="3"/>
  <c r="U693" i="3"/>
  <c r="G694" i="3"/>
  <c r="H694" i="3"/>
  <c r="I694" i="3"/>
  <c r="J694" i="3"/>
  <c r="K694" i="3"/>
  <c r="L694" i="3"/>
  <c r="M694" i="3"/>
  <c r="N694" i="3"/>
  <c r="P694" i="3"/>
  <c r="Q694" i="3"/>
  <c r="R694" i="3"/>
  <c r="S694" i="3"/>
  <c r="T694" i="3"/>
  <c r="U694" i="3"/>
  <c r="G695" i="3"/>
  <c r="H695" i="3"/>
  <c r="I695" i="3"/>
  <c r="J695" i="3"/>
  <c r="K695" i="3"/>
  <c r="L695" i="3"/>
  <c r="M695" i="3"/>
  <c r="N695" i="3"/>
  <c r="P695" i="3"/>
  <c r="Q695" i="3"/>
  <c r="R695" i="3"/>
  <c r="S695" i="3"/>
  <c r="T695" i="3"/>
  <c r="U695" i="3"/>
  <c r="G696" i="3"/>
  <c r="H696" i="3"/>
  <c r="I696" i="3"/>
  <c r="J696" i="3"/>
  <c r="K696" i="3"/>
  <c r="L696" i="3"/>
  <c r="M696" i="3"/>
  <c r="N696" i="3"/>
  <c r="P696" i="3"/>
  <c r="Q696" i="3"/>
  <c r="R696" i="3"/>
  <c r="S696" i="3"/>
  <c r="T696" i="3"/>
  <c r="U696" i="3"/>
  <c r="G697" i="3"/>
  <c r="H697" i="3"/>
  <c r="I697" i="3"/>
  <c r="J697" i="3"/>
  <c r="K697" i="3"/>
  <c r="L697" i="3"/>
  <c r="M697" i="3"/>
  <c r="N697" i="3"/>
  <c r="P697" i="3"/>
  <c r="Q697" i="3"/>
  <c r="R697" i="3"/>
  <c r="S697" i="3"/>
  <c r="T697" i="3"/>
  <c r="U697" i="3"/>
  <c r="G698" i="3"/>
  <c r="H698" i="3"/>
  <c r="I698" i="3"/>
  <c r="J698" i="3"/>
  <c r="K698" i="3"/>
  <c r="L698" i="3"/>
  <c r="M698" i="3"/>
  <c r="N698" i="3"/>
  <c r="P698" i="3"/>
  <c r="Q698" i="3"/>
  <c r="R698" i="3"/>
  <c r="S698" i="3"/>
  <c r="T698" i="3"/>
  <c r="U698" i="3"/>
  <c r="G699" i="3"/>
  <c r="H699" i="3"/>
  <c r="I699" i="3"/>
  <c r="J699" i="3"/>
  <c r="K699" i="3"/>
  <c r="L699" i="3"/>
  <c r="M699" i="3"/>
  <c r="N699" i="3"/>
  <c r="P699" i="3"/>
  <c r="Q699" i="3"/>
  <c r="R699" i="3"/>
  <c r="S699" i="3"/>
  <c r="T699" i="3"/>
  <c r="U699" i="3"/>
  <c r="G700" i="3"/>
  <c r="H700" i="3"/>
  <c r="I700" i="3"/>
  <c r="J700" i="3"/>
  <c r="K700" i="3"/>
  <c r="L700" i="3"/>
  <c r="M700" i="3"/>
  <c r="N700" i="3"/>
  <c r="P700" i="3"/>
  <c r="Q700" i="3"/>
  <c r="R700" i="3"/>
  <c r="S700" i="3"/>
  <c r="T700" i="3"/>
  <c r="U700" i="3"/>
  <c r="G701" i="3"/>
  <c r="H701" i="3"/>
  <c r="I701" i="3"/>
  <c r="J701" i="3"/>
  <c r="K701" i="3"/>
  <c r="L701" i="3"/>
  <c r="M701" i="3"/>
  <c r="N701" i="3"/>
  <c r="P701" i="3"/>
  <c r="Q701" i="3"/>
  <c r="R701" i="3"/>
  <c r="S701" i="3"/>
  <c r="T701" i="3"/>
  <c r="U701" i="3"/>
  <c r="G702" i="3"/>
  <c r="H702" i="3"/>
  <c r="I702" i="3"/>
  <c r="J702" i="3"/>
  <c r="K702" i="3"/>
  <c r="L702" i="3"/>
  <c r="M702" i="3"/>
  <c r="N702" i="3"/>
  <c r="P702" i="3"/>
  <c r="Q702" i="3"/>
  <c r="R702" i="3"/>
  <c r="S702" i="3"/>
  <c r="T702" i="3"/>
  <c r="U702" i="3"/>
  <c r="G703" i="3"/>
  <c r="H703" i="3"/>
  <c r="I703" i="3"/>
  <c r="J703" i="3"/>
  <c r="K703" i="3"/>
  <c r="L703" i="3"/>
  <c r="M703" i="3"/>
  <c r="N703" i="3"/>
  <c r="P703" i="3"/>
  <c r="Q703" i="3"/>
  <c r="R703" i="3"/>
  <c r="S703" i="3"/>
  <c r="T703" i="3"/>
  <c r="U703" i="3"/>
  <c r="G704" i="3"/>
  <c r="H704" i="3"/>
  <c r="I704" i="3"/>
  <c r="J704" i="3"/>
  <c r="K704" i="3"/>
  <c r="L704" i="3"/>
  <c r="M704" i="3"/>
  <c r="N704" i="3"/>
  <c r="P704" i="3"/>
  <c r="Q704" i="3"/>
  <c r="R704" i="3"/>
  <c r="S704" i="3"/>
  <c r="T704" i="3"/>
  <c r="U704" i="3"/>
  <c r="G705" i="3"/>
  <c r="H705" i="3"/>
  <c r="I705" i="3"/>
  <c r="J705" i="3"/>
  <c r="K705" i="3"/>
  <c r="L705" i="3"/>
  <c r="M705" i="3"/>
  <c r="N705" i="3"/>
  <c r="P705" i="3"/>
  <c r="Q705" i="3"/>
  <c r="R705" i="3"/>
  <c r="S705" i="3"/>
  <c r="T705" i="3"/>
  <c r="U705" i="3"/>
  <c r="G706" i="3"/>
  <c r="H706" i="3"/>
  <c r="I706" i="3"/>
  <c r="J706" i="3"/>
  <c r="K706" i="3"/>
  <c r="L706" i="3"/>
  <c r="M706" i="3"/>
  <c r="N706" i="3"/>
  <c r="P706" i="3"/>
  <c r="Q706" i="3"/>
  <c r="R706" i="3"/>
  <c r="S706" i="3"/>
  <c r="T706" i="3"/>
  <c r="U706" i="3"/>
  <c r="G707" i="3"/>
  <c r="H707" i="3"/>
  <c r="I707" i="3"/>
  <c r="J707" i="3"/>
  <c r="K707" i="3"/>
  <c r="L707" i="3"/>
  <c r="M707" i="3"/>
  <c r="N707" i="3"/>
  <c r="P707" i="3"/>
  <c r="Q707" i="3"/>
  <c r="R707" i="3"/>
  <c r="S707" i="3"/>
  <c r="T707" i="3"/>
  <c r="U707" i="3"/>
  <c r="G708" i="3"/>
  <c r="H708" i="3"/>
  <c r="I708" i="3"/>
  <c r="J708" i="3"/>
  <c r="K708" i="3"/>
  <c r="L708" i="3"/>
  <c r="M708" i="3"/>
  <c r="N708" i="3"/>
  <c r="P708" i="3"/>
  <c r="Q708" i="3"/>
  <c r="R708" i="3"/>
  <c r="S708" i="3"/>
  <c r="T708" i="3"/>
  <c r="U708" i="3"/>
  <c r="G709" i="3"/>
  <c r="H709" i="3"/>
  <c r="I709" i="3"/>
  <c r="J709" i="3"/>
  <c r="K709" i="3"/>
  <c r="L709" i="3"/>
  <c r="M709" i="3"/>
  <c r="N709" i="3"/>
  <c r="P709" i="3"/>
  <c r="Q709" i="3"/>
  <c r="R709" i="3"/>
  <c r="S709" i="3"/>
  <c r="T709" i="3"/>
  <c r="U709" i="3"/>
  <c r="G710" i="3"/>
  <c r="H710" i="3"/>
  <c r="I710" i="3"/>
  <c r="J710" i="3"/>
  <c r="K710" i="3"/>
  <c r="L710" i="3"/>
  <c r="M710" i="3"/>
  <c r="N710" i="3"/>
  <c r="P710" i="3"/>
  <c r="Q710" i="3"/>
  <c r="R710" i="3"/>
  <c r="S710" i="3"/>
  <c r="T710" i="3"/>
  <c r="U710" i="3"/>
  <c r="G711" i="3"/>
  <c r="H711" i="3"/>
  <c r="I711" i="3"/>
  <c r="J711" i="3"/>
  <c r="K711" i="3"/>
  <c r="L711" i="3"/>
  <c r="M711" i="3"/>
  <c r="N711" i="3"/>
  <c r="P711" i="3"/>
  <c r="Q711" i="3"/>
  <c r="R711" i="3"/>
  <c r="S711" i="3"/>
  <c r="T711" i="3"/>
  <c r="U711" i="3"/>
  <c r="G712" i="3"/>
  <c r="H712" i="3"/>
  <c r="I712" i="3"/>
  <c r="J712" i="3"/>
  <c r="K712" i="3"/>
  <c r="L712" i="3"/>
  <c r="M712" i="3"/>
  <c r="N712" i="3"/>
  <c r="P712" i="3"/>
  <c r="Q712" i="3"/>
  <c r="R712" i="3"/>
  <c r="S712" i="3"/>
  <c r="T712" i="3"/>
  <c r="U712" i="3"/>
  <c r="G713" i="3"/>
  <c r="H713" i="3"/>
  <c r="I713" i="3"/>
  <c r="J713" i="3"/>
  <c r="K713" i="3"/>
  <c r="L713" i="3"/>
  <c r="M713" i="3"/>
  <c r="N713" i="3"/>
  <c r="P713" i="3"/>
  <c r="Q713" i="3"/>
  <c r="R713" i="3"/>
  <c r="S713" i="3"/>
  <c r="T713" i="3"/>
  <c r="U713" i="3"/>
  <c r="G714" i="3"/>
  <c r="H714" i="3"/>
  <c r="I714" i="3"/>
  <c r="J714" i="3"/>
  <c r="K714" i="3"/>
  <c r="L714" i="3"/>
  <c r="M714" i="3"/>
  <c r="N714" i="3"/>
  <c r="P714" i="3"/>
  <c r="Q714" i="3"/>
  <c r="R714" i="3"/>
  <c r="S714" i="3"/>
  <c r="T714" i="3"/>
  <c r="U714" i="3"/>
  <c r="G715" i="3"/>
  <c r="H715" i="3"/>
  <c r="I715" i="3"/>
  <c r="J715" i="3"/>
  <c r="K715" i="3"/>
  <c r="L715" i="3"/>
  <c r="M715" i="3"/>
  <c r="N715" i="3"/>
  <c r="P715" i="3"/>
  <c r="Q715" i="3"/>
  <c r="R715" i="3"/>
  <c r="S715" i="3"/>
  <c r="T715" i="3"/>
  <c r="U715" i="3"/>
  <c r="G716" i="3"/>
  <c r="H716" i="3"/>
  <c r="I716" i="3"/>
  <c r="J716" i="3"/>
  <c r="K716" i="3"/>
  <c r="L716" i="3"/>
  <c r="M716" i="3"/>
  <c r="N716" i="3"/>
  <c r="P716" i="3"/>
  <c r="Q716" i="3"/>
  <c r="R716" i="3"/>
  <c r="S716" i="3"/>
  <c r="T716" i="3"/>
  <c r="U716" i="3"/>
  <c r="G717" i="3"/>
  <c r="H717" i="3"/>
  <c r="I717" i="3"/>
  <c r="J717" i="3"/>
  <c r="K717" i="3"/>
  <c r="L717" i="3"/>
  <c r="M717" i="3"/>
  <c r="N717" i="3"/>
  <c r="P717" i="3"/>
  <c r="Q717" i="3"/>
  <c r="R717" i="3"/>
  <c r="S717" i="3"/>
  <c r="T717" i="3"/>
  <c r="U717" i="3"/>
  <c r="G718" i="3"/>
  <c r="H718" i="3"/>
  <c r="I718" i="3"/>
  <c r="J718" i="3"/>
  <c r="K718" i="3"/>
  <c r="L718" i="3"/>
  <c r="M718" i="3"/>
  <c r="N718" i="3"/>
  <c r="P718" i="3"/>
  <c r="Q718" i="3"/>
  <c r="R718" i="3"/>
  <c r="S718" i="3"/>
  <c r="T718" i="3"/>
  <c r="U718" i="3"/>
  <c r="G719" i="3"/>
  <c r="H719" i="3"/>
  <c r="I719" i="3"/>
  <c r="J719" i="3"/>
  <c r="K719" i="3"/>
  <c r="L719" i="3"/>
  <c r="M719" i="3"/>
  <c r="N719" i="3"/>
  <c r="P719" i="3"/>
  <c r="Q719" i="3"/>
  <c r="R719" i="3"/>
  <c r="S719" i="3"/>
  <c r="T719" i="3"/>
  <c r="U719" i="3"/>
  <c r="G720" i="3"/>
  <c r="H720" i="3"/>
  <c r="I720" i="3"/>
  <c r="J720" i="3"/>
  <c r="K720" i="3"/>
  <c r="L720" i="3"/>
  <c r="M720" i="3"/>
  <c r="N720" i="3"/>
  <c r="P720" i="3"/>
  <c r="Q720" i="3"/>
  <c r="R720" i="3"/>
  <c r="S720" i="3"/>
  <c r="T720" i="3"/>
  <c r="U720" i="3"/>
  <c r="G721" i="3"/>
  <c r="H721" i="3"/>
  <c r="I721" i="3"/>
  <c r="J721" i="3"/>
  <c r="K721" i="3"/>
  <c r="L721" i="3"/>
  <c r="M721" i="3"/>
  <c r="N721" i="3"/>
  <c r="P721" i="3"/>
  <c r="Q721" i="3"/>
  <c r="R721" i="3"/>
  <c r="S721" i="3"/>
  <c r="T721" i="3"/>
  <c r="U721" i="3"/>
  <c r="G722" i="3"/>
  <c r="H722" i="3"/>
  <c r="I722" i="3"/>
  <c r="J722" i="3"/>
  <c r="K722" i="3"/>
  <c r="L722" i="3"/>
  <c r="M722" i="3"/>
  <c r="N722" i="3"/>
  <c r="P722" i="3"/>
  <c r="Q722" i="3"/>
  <c r="R722" i="3"/>
  <c r="S722" i="3"/>
  <c r="T722" i="3"/>
  <c r="U722" i="3"/>
  <c r="G723" i="3"/>
  <c r="H723" i="3"/>
  <c r="I723" i="3"/>
  <c r="J723" i="3"/>
  <c r="K723" i="3"/>
  <c r="L723" i="3"/>
  <c r="M723" i="3"/>
  <c r="N723" i="3"/>
  <c r="P723" i="3"/>
  <c r="Q723" i="3"/>
  <c r="R723" i="3"/>
  <c r="S723" i="3"/>
  <c r="T723" i="3"/>
  <c r="U723" i="3"/>
  <c r="G724" i="3"/>
  <c r="H724" i="3"/>
  <c r="I724" i="3"/>
  <c r="W724" i="3" s="1"/>
  <c r="J724" i="3"/>
  <c r="K724" i="3"/>
  <c r="L724" i="3"/>
  <c r="M724" i="3"/>
  <c r="N724" i="3"/>
  <c r="P724" i="3"/>
  <c r="Q724" i="3"/>
  <c r="R724" i="3"/>
  <c r="S724" i="3"/>
  <c r="T724" i="3"/>
  <c r="U724" i="3"/>
  <c r="G725" i="3"/>
  <c r="H725" i="3"/>
  <c r="I725" i="3"/>
  <c r="J725" i="3"/>
  <c r="K725" i="3"/>
  <c r="L725" i="3"/>
  <c r="M725" i="3"/>
  <c r="N725" i="3"/>
  <c r="P725" i="3"/>
  <c r="Q725" i="3"/>
  <c r="R725" i="3"/>
  <c r="S725" i="3"/>
  <c r="T725" i="3"/>
  <c r="U725" i="3"/>
  <c r="G726" i="3"/>
  <c r="H726" i="3"/>
  <c r="I726" i="3"/>
  <c r="J726" i="3"/>
  <c r="K726" i="3"/>
  <c r="L726" i="3"/>
  <c r="M726" i="3"/>
  <c r="N726" i="3"/>
  <c r="P726" i="3"/>
  <c r="Q726" i="3"/>
  <c r="R726" i="3"/>
  <c r="S726" i="3"/>
  <c r="T726" i="3"/>
  <c r="U726" i="3"/>
  <c r="G727" i="3"/>
  <c r="H727" i="3"/>
  <c r="I727" i="3"/>
  <c r="J727" i="3"/>
  <c r="K727" i="3"/>
  <c r="L727" i="3"/>
  <c r="M727" i="3"/>
  <c r="N727" i="3"/>
  <c r="P727" i="3"/>
  <c r="Q727" i="3"/>
  <c r="R727" i="3"/>
  <c r="S727" i="3"/>
  <c r="T727" i="3"/>
  <c r="U727" i="3"/>
  <c r="G728" i="3"/>
  <c r="H728" i="3"/>
  <c r="I728" i="3"/>
  <c r="J728" i="3"/>
  <c r="K728" i="3"/>
  <c r="L728" i="3"/>
  <c r="M728" i="3"/>
  <c r="N728" i="3"/>
  <c r="P728" i="3"/>
  <c r="Q728" i="3"/>
  <c r="R728" i="3"/>
  <c r="S728" i="3"/>
  <c r="T728" i="3"/>
  <c r="U728" i="3"/>
  <c r="G729" i="3"/>
  <c r="H729" i="3"/>
  <c r="I729" i="3"/>
  <c r="J729" i="3"/>
  <c r="K729" i="3"/>
  <c r="L729" i="3"/>
  <c r="M729" i="3"/>
  <c r="N729" i="3"/>
  <c r="P729" i="3"/>
  <c r="Q729" i="3"/>
  <c r="R729" i="3"/>
  <c r="S729" i="3"/>
  <c r="T729" i="3"/>
  <c r="U729" i="3"/>
  <c r="G730" i="3"/>
  <c r="H730" i="3"/>
  <c r="I730" i="3"/>
  <c r="J730" i="3"/>
  <c r="K730" i="3"/>
  <c r="L730" i="3"/>
  <c r="M730" i="3"/>
  <c r="N730" i="3"/>
  <c r="P730" i="3"/>
  <c r="Q730" i="3"/>
  <c r="R730" i="3"/>
  <c r="S730" i="3"/>
  <c r="T730" i="3"/>
  <c r="U730" i="3"/>
  <c r="G731" i="3"/>
  <c r="H731" i="3"/>
  <c r="I731" i="3"/>
  <c r="J731" i="3"/>
  <c r="K731" i="3"/>
  <c r="L731" i="3"/>
  <c r="M731" i="3"/>
  <c r="N731" i="3"/>
  <c r="P731" i="3"/>
  <c r="Q731" i="3"/>
  <c r="R731" i="3"/>
  <c r="S731" i="3"/>
  <c r="T731" i="3"/>
  <c r="U731" i="3"/>
  <c r="G732" i="3"/>
  <c r="H732" i="3"/>
  <c r="I732" i="3"/>
  <c r="J732" i="3"/>
  <c r="K732" i="3"/>
  <c r="L732" i="3"/>
  <c r="M732" i="3"/>
  <c r="N732" i="3"/>
  <c r="P732" i="3"/>
  <c r="Q732" i="3"/>
  <c r="R732" i="3"/>
  <c r="S732" i="3"/>
  <c r="T732" i="3"/>
  <c r="U732" i="3"/>
  <c r="G733" i="3"/>
  <c r="H733" i="3"/>
  <c r="I733" i="3"/>
  <c r="J733" i="3"/>
  <c r="K733" i="3"/>
  <c r="L733" i="3"/>
  <c r="M733" i="3"/>
  <c r="N733" i="3"/>
  <c r="P733" i="3"/>
  <c r="Q733" i="3"/>
  <c r="R733" i="3"/>
  <c r="S733" i="3"/>
  <c r="T733" i="3"/>
  <c r="U733" i="3"/>
  <c r="G734" i="3"/>
  <c r="H734" i="3"/>
  <c r="I734" i="3"/>
  <c r="J734" i="3"/>
  <c r="K734" i="3"/>
  <c r="L734" i="3"/>
  <c r="M734" i="3"/>
  <c r="N734" i="3"/>
  <c r="P734" i="3"/>
  <c r="Q734" i="3"/>
  <c r="R734" i="3"/>
  <c r="S734" i="3"/>
  <c r="T734" i="3"/>
  <c r="U734" i="3"/>
  <c r="G735" i="3"/>
  <c r="H735" i="3"/>
  <c r="I735" i="3"/>
  <c r="J735" i="3"/>
  <c r="K735" i="3"/>
  <c r="L735" i="3"/>
  <c r="M735" i="3"/>
  <c r="N735" i="3"/>
  <c r="P735" i="3"/>
  <c r="Q735" i="3"/>
  <c r="R735" i="3"/>
  <c r="S735" i="3"/>
  <c r="T735" i="3"/>
  <c r="U735" i="3"/>
  <c r="G736" i="3"/>
  <c r="H736" i="3"/>
  <c r="I736" i="3"/>
  <c r="J736" i="3"/>
  <c r="K736" i="3"/>
  <c r="L736" i="3"/>
  <c r="M736" i="3"/>
  <c r="N736" i="3"/>
  <c r="P736" i="3"/>
  <c r="Q736" i="3"/>
  <c r="R736" i="3"/>
  <c r="S736" i="3"/>
  <c r="T736" i="3"/>
  <c r="U736" i="3"/>
  <c r="G737" i="3"/>
  <c r="H737" i="3"/>
  <c r="I737" i="3"/>
  <c r="J737" i="3"/>
  <c r="K737" i="3"/>
  <c r="L737" i="3"/>
  <c r="M737" i="3"/>
  <c r="N737" i="3"/>
  <c r="P737" i="3"/>
  <c r="Q737" i="3"/>
  <c r="R737" i="3"/>
  <c r="S737" i="3"/>
  <c r="T737" i="3"/>
  <c r="U737" i="3"/>
  <c r="G738" i="3"/>
  <c r="H738" i="3"/>
  <c r="I738" i="3"/>
  <c r="J738" i="3"/>
  <c r="K738" i="3"/>
  <c r="L738" i="3"/>
  <c r="M738" i="3"/>
  <c r="N738" i="3"/>
  <c r="P738" i="3"/>
  <c r="Q738" i="3"/>
  <c r="R738" i="3"/>
  <c r="S738" i="3"/>
  <c r="T738" i="3"/>
  <c r="U738" i="3"/>
  <c r="G739" i="3"/>
  <c r="H739" i="3"/>
  <c r="I739" i="3"/>
  <c r="J739" i="3"/>
  <c r="K739" i="3"/>
  <c r="L739" i="3"/>
  <c r="M739" i="3"/>
  <c r="N739" i="3"/>
  <c r="P739" i="3"/>
  <c r="Q739" i="3"/>
  <c r="R739" i="3"/>
  <c r="S739" i="3"/>
  <c r="T739" i="3"/>
  <c r="U739" i="3"/>
  <c r="G740" i="3"/>
  <c r="H740" i="3"/>
  <c r="I740" i="3"/>
  <c r="J740" i="3"/>
  <c r="K740" i="3"/>
  <c r="L740" i="3"/>
  <c r="M740" i="3"/>
  <c r="N740" i="3"/>
  <c r="P740" i="3"/>
  <c r="Q740" i="3"/>
  <c r="R740" i="3"/>
  <c r="S740" i="3"/>
  <c r="T740" i="3"/>
  <c r="U740" i="3"/>
  <c r="G741" i="3"/>
  <c r="H741" i="3"/>
  <c r="I741" i="3"/>
  <c r="J741" i="3"/>
  <c r="K741" i="3"/>
  <c r="L741" i="3"/>
  <c r="M741" i="3"/>
  <c r="N741" i="3"/>
  <c r="P741" i="3"/>
  <c r="Q741" i="3"/>
  <c r="R741" i="3"/>
  <c r="S741" i="3"/>
  <c r="T741" i="3"/>
  <c r="U741" i="3"/>
  <c r="G742" i="3"/>
  <c r="H742" i="3"/>
  <c r="I742" i="3"/>
  <c r="J742" i="3"/>
  <c r="K742" i="3"/>
  <c r="L742" i="3"/>
  <c r="M742" i="3"/>
  <c r="N742" i="3"/>
  <c r="P742" i="3"/>
  <c r="Q742" i="3"/>
  <c r="R742" i="3"/>
  <c r="S742" i="3"/>
  <c r="T742" i="3"/>
  <c r="U742" i="3"/>
  <c r="G743" i="3"/>
  <c r="H743" i="3"/>
  <c r="I743" i="3"/>
  <c r="J743" i="3"/>
  <c r="K743" i="3"/>
  <c r="L743" i="3"/>
  <c r="M743" i="3"/>
  <c r="N743" i="3"/>
  <c r="P743" i="3"/>
  <c r="Q743" i="3"/>
  <c r="R743" i="3"/>
  <c r="S743" i="3"/>
  <c r="T743" i="3"/>
  <c r="U743" i="3"/>
  <c r="G744" i="3"/>
  <c r="H744" i="3"/>
  <c r="I744" i="3"/>
  <c r="J744" i="3"/>
  <c r="K744" i="3"/>
  <c r="L744" i="3"/>
  <c r="M744" i="3"/>
  <c r="N744" i="3"/>
  <c r="P744" i="3"/>
  <c r="Q744" i="3"/>
  <c r="R744" i="3"/>
  <c r="S744" i="3"/>
  <c r="T744" i="3"/>
  <c r="U744" i="3"/>
  <c r="G745" i="3"/>
  <c r="H745" i="3"/>
  <c r="I745" i="3"/>
  <c r="J745" i="3"/>
  <c r="K745" i="3"/>
  <c r="L745" i="3"/>
  <c r="M745" i="3"/>
  <c r="N745" i="3"/>
  <c r="P745" i="3"/>
  <c r="Q745" i="3"/>
  <c r="R745" i="3"/>
  <c r="S745" i="3"/>
  <c r="T745" i="3"/>
  <c r="U745" i="3"/>
  <c r="G746" i="3"/>
  <c r="H746" i="3"/>
  <c r="I746" i="3"/>
  <c r="J746" i="3"/>
  <c r="K746" i="3"/>
  <c r="L746" i="3"/>
  <c r="M746" i="3"/>
  <c r="N746" i="3"/>
  <c r="P746" i="3"/>
  <c r="Q746" i="3"/>
  <c r="R746" i="3"/>
  <c r="S746" i="3"/>
  <c r="T746" i="3"/>
  <c r="U746" i="3"/>
  <c r="G747" i="3"/>
  <c r="H747" i="3"/>
  <c r="I747" i="3"/>
  <c r="J747" i="3"/>
  <c r="K747" i="3"/>
  <c r="L747" i="3"/>
  <c r="M747" i="3"/>
  <c r="N747" i="3"/>
  <c r="P747" i="3"/>
  <c r="Q747" i="3"/>
  <c r="R747" i="3"/>
  <c r="S747" i="3"/>
  <c r="T747" i="3"/>
  <c r="U747" i="3"/>
  <c r="G748" i="3"/>
  <c r="H748" i="3"/>
  <c r="I748" i="3"/>
  <c r="J748" i="3"/>
  <c r="K748" i="3"/>
  <c r="L748" i="3"/>
  <c r="M748" i="3"/>
  <c r="N748" i="3"/>
  <c r="P748" i="3"/>
  <c r="Q748" i="3"/>
  <c r="R748" i="3"/>
  <c r="S748" i="3"/>
  <c r="T748" i="3"/>
  <c r="U748" i="3"/>
  <c r="G749" i="3"/>
  <c r="H749" i="3"/>
  <c r="I749" i="3"/>
  <c r="J749" i="3"/>
  <c r="K749" i="3"/>
  <c r="L749" i="3"/>
  <c r="M749" i="3"/>
  <c r="N749" i="3"/>
  <c r="P749" i="3"/>
  <c r="Q749" i="3"/>
  <c r="R749" i="3"/>
  <c r="S749" i="3"/>
  <c r="T749" i="3"/>
  <c r="U749" i="3"/>
  <c r="G750" i="3"/>
  <c r="H750" i="3"/>
  <c r="I750" i="3"/>
  <c r="J750" i="3"/>
  <c r="K750" i="3"/>
  <c r="L750" i="3"/>
  <c r="M750" i="3"/>
  <c r="N750" i="3"/>
  <c r="P750" i="3"/>
  <c r="Q750" i="3"/>
  <c r="R750" i="3"/>
  <c r="S750" i="3"/>
  <c r="T750" i="3"/>
  <c r="U750" i="3"/>
  <c r="G751" i="3"/>
  <c r="H751" i="3"/>
  <c r="I751" i="3"/>
  <c r="J751" i="3"/>
  <c r="K751" i="3"/>
  <c r="L751" i="3"/>
  <c r="M751" i="3"/>
  <c r="N751" i="3"/>
  <c r="P751" i="3"/>
  <c r="Q751" i="3"/>
  <c r="R751" i="3"/>
  <c r="S751" i="3"/>
  <c r="T751" i="3"/>
  <c r="U751" i="3"/>
  <c r="G752" i="3"/>
  <c r="H752" i="3"/>
  <c r="I752" i="3"/>
  <c r="J752" i="3"/>
  <c r="K752" i="3"/>
  <c r="L752" i="3"/>
  <c r="M752" i="3"/>
  <c r="N752" i="3"/>
  <c r="P752" i="3"/>
  <c r="Q752" i="3"/>
  <c r="R752" i="3"/>
  <c r="S752" i="3"/>
  <c r="T752" i="3"/>
  <c r="U752" i="3"/>
  <c r="G753" i="3"/>
  <c r="H753" i="3"/>
  <c r="I753" i="3"/>
  <c r="J753" i="3"/>
  <c r="K753" i="3"/>
  <c r="L753" i="3"/>
  <c r="M753" i="3"/>
  <c r="N753" i="3"/>
  <c r="P753" i="3"/>
  <c r="Q753" i="3"/>
  <c r="R753" i="3"/>
  <c r="S753" i="3"/>
  <c r="T753" i="3"/>
  <c r="U753" i="3"/>
  <c r="G754" i="3"/>
  <c r="H754" i="3"/>
  <c r="I754" i="3"/>
  <c r="J754" i="3"/>
  <c r="K754" i="3"/>
  <c r="L754" i="3"/>
  <c r="M754" i="3"/>
  <c r="N754" i="3"/>
  <c r="P754" i="3"/>
  <c r="Q754" i="3"/>
  <c r="R754" i="3"/>
  <c r="S754" i="3"/>
  <c r="T754" i="3"/>
  <c r="U754" i="3"/>
  <c r="G755" i="3"/>
  <c r="H755" i="3"/>
  <c r="I755" i="3"/>
  <c r="J755" i="3"/>
  <c r="K755" i="3"/>
  <c r="L755" i="3"/>
  <c r="M755" i="3"/>
  <c r="N755" i="3"/>
  <c r="P755" i="3"/>
  <c r="Q755" i="3"/>
  <c r="R755" i="3"/>
  <c r="S755" i="3"/>
  <c r="T755" i="3"/>
  <c r="U755" i="3"/>
  <c r="G756" i="3"/>
  <c r="H756" i="3"/>
  <c r="I756" i="3"/>
  <c r="J756" i="3"/>
  <c r="K756" i="3"/>
  <c r="L756" i="3"/>
  <c r="M756" i="3"/>
  <c r="N756" i="3"/>
  <c r="P756" i="3"/>
  <c r="Q756" i="3"/>
  <c r="R756" i="3"/>
  <c r="S756" i="3"/>
  <c r="T756" i="3"/>
  <c r="U756" i="3"/>
  <c r="G757" i="3"/>
  <c r="H757" i="3"/>
  <c r="I757" i="3"/>
  <c r="J757" i="3"/>
  <c r="K757" i="3"/>
  <c r="L757" i="3"/>
  <c r="M757" i="3"/>
  <c r="N757" i="3"/>
  <c r="P757" i="3"/>
  <c r="Q757" i="3"/>
  <c r="R757" i="3"/>
  <c r="S757" i="3"/>
  <c r="T757" i="3"/>
  <c r="U757" i="3"/>
  <c r="G758" i="3"/>
  <c r="H758" i="3"/>
  <c r="I758" i="3"/>
  <c r="J758" i="3"/>
  <c r="K758" i="3"/>
  <c r="L758" i="3"/>
  <c r="M758" i="3"/>
  <c r="N758" i="3"/>
  <c r="P758" i="3"/>
  <c r="Q758" i="3"/>
  <c r="R758" i="3"/>
  <c r="S758" i="3"/>
  <c r="T758" i="3"/>
  <c r="U758" i="3"/>
  <c r="G759" i="3"/>
  <c r="H759" i="3"/>
  <c r="I759" i="3"/>
  <c r="J759" i="3"/>
  <c r="K759" i="3"/>
  <c r="L759" i="3"/>
  <c r="M759" i="3"/>
  <c r="N759" i="3"/>
  <c r="P759" i="3"/>
  <c r="Q759" i="3"/>
  <c r="R759" i="3"/>
  <c r="S759" i="3"/>
  <c r="T759" i="3"/>
  <c r="U759" i="3"/>
  <c r="G760" i="3"/>
  <c r="H760" i="3"/>
  <c r="I760" i="3"/>
  <c r="J760" i="3"/>
  <c r="K760" i="3"/>
  <c r="L760" i="3"/>
  <c r="M760" i="3"/>
  <c r="N760" i="3"/>
  <c r="P760" i="3"/>
  <c r="Q760" i="3"/>
  <c r="R760" i="3"/>
  <c r="S760" i="3"/>
  <c r="T760" i="3"/>
  <c r="U760" i="3"/>
  <c r="G761" i="3"/>
  <c r="H761" i="3"/>
  <c r="I761" i="3"/>
  <c r="J761" i="3"/>
  <c r="K761" i="3"/>
  <c r="L761" i="3"/>
  <c r="M761" i="3"/>
  <c r="N761" i="3"/>
  <c r="P761" i="3"/>
  <c r="Q761" i="3"/>
  <c r="R761" i="3"/>
  <c r="S761" i="3"/>
  <c r="T761" i="3"/>
  <c r="U761" i="3"/>
  <c r="G762" i="3"/>
  <c r="H762" i="3"/>
  <c r="I762" i="3"/>
  <c r="J762" i="3"/>
  <c r="K762" i="3"/>
  <c r="L762" i="3"/>
  <c r="M762" i="3"/>
  <c r="N762" i="3"/>
  <c r="P762" i="3"/>
  <c r="Q762" i="3"/>
  <c r="R762" i="3"/>
  <c r="S762" i="3"/>
  <c r="T762" i="3"/>
  <c r="U762" i="3"/>
  <c r="G763" i="3"/>
  <c r="H763" i="3"/>
  <c r="I763" i="3"/>
  <c r="J763" i="3"/>
  <c r="K763" i="3"/>
  <c r="L763" i="3"/>
  <c r="M763" i="3"/>
  <c r="N763" i="3"/>
  <c r="P763" i="3"/>
  <c r="Q763" i="3"/>
  <c r="R763" i="3"/>
  <c r="S763" i="3"/>
  <c r="T763" i="3"/>
  <c r="U763" i="3"/>
  <c r="G764" i="3"/>
  <c r="H764" i="3"/>
  <c r="I764" i="3"/>
  <c r="J764" i="3"/>
  <c r="K764" i="3"/>
  <c r="L764" i="3"/>
  <c r="M764" i="3"/>
  <c r="N764" i="3"/>
  <c r="P764" i="3"/>
  <c r="Q764" i="3"/>
  <c r="R764" i="3"/>
  <c r="S764" i="3"/>
  <c r="T764" i="3"/>
  <c r="U764" i="3"/>
  <c r="G765" i="3"/>
  <c r="H765" i="3"/>
  <c r="I765" i="3"/>
  <c r="J765" i="3"/>
  <c r="K765" i="3"/>
  <c r="L765" i="3"/>
  <c r="M765" i="3"/>
  <c r="N765" i="3"/>
  <c r="P765" i="3"/>
  <c r="Q765" i="3"/>
  <c r="R765" i="3"/>
  <c r="S765" i="3"/>
  <c r="T765" i="3"/>
  <c r="U765" i="3"/>
  <c r="G766" i="3"/>
  <c r="H766" i="3"/>
  <c r="I766" i="3"/>
  <c r="J766" i="3"/>
  <c r="K766" i="3"/>
  <c r="L766" i="3"/>
  <c r="M766" i="3"/>
  <c r="N766" i="3"/>
  <c r="P766" i="3"/>
  <c r="Q766" i="3"/>
  <c r="R766" i="3"/>
  <c r="S766" i="3"/>
  <c r="T766" i="3"/>
  <c r="U766" i="3"/>
  <c r="G767" i="3"/>
  <c r="H767" i="3"/>
  <c r="I767" i="3"/>
  <c r="J767" i="3"/>
  <c r="K767" i="3"/>
  <c r="L767" i="3"/>
  <c r="M767" i="3"/>
  <c r="N767" i="3"/>
  <c r="P767" i="3"/>
  <c r="Q767" i="3"/>
  <c r="R767" i="3"/>
  <c r="S767" i="3"/>
  <c r="T767" i="3"/>
  <c r="U767" i="3"/>
  <c r="G768" i="3"/>
  <c r="H768" i="3"/>
  <c r="I768" i="3"/>
  <c r="J768" i="3"/>
  <c r="K768" i="3"/>
  <c r="L768" i="3"/>
  <c r="M768" i="3"/>
  <c r="N768" i="3"/>
  <c r="P768" i="3"/>
  <c r="Q768" i="3"/>
  <c r="R768" i="3"/>
  <c r="S768" i="3"/>
  <c r="T768" i="3"/>
  <c r="U768" i="3"/>
  <c r="G769" i="3"/>
  <c r="H769" i="3"/>
  <c r="I769" i="3"/>
  <c r="J769" i="3"/>
  <c r="K769" i="3"/>
  <c r="L769" i="3"/>
  <c r="M769" i="3"/>
  <c r="N769" i="3"/>
  <c r="P769" i="3"/>
  <c r="Q769" i="3"/>
  <c r="R769" i="3"/>
  <c r="S769" i="3"/>
  <c r="T769" i="3"/>
  <c r="U769" i="3"/>
  <c r="G770" i="3"/>
  <c r="H770" i="3"/>
  <c r="I770" i="3"/>
  <c r="J770" i="3"/>
  <c r="K770" i="3"/>
  <c r="L770" i="3"/>
  <c r="M770" i="3"/>
  <c r="N770" i="3"/>
  <c r="P770" i="3"/>
  <c r="Q770" i="3"/>
  <c r="R770" i="3"/>
  <c r="S770" i="3"/>
  <c r="T770" i="3"/>
  <c r="U770" i="3"/>
  <c r="G771" i="3"/>
  <c r="H771" i="3"/>
  <c r="I771" i="3"/>
  <c r="J771" i="3"/>
  <c r="K771" i="3"/>
  <c r="L771" i="3"/>
  <c r="M771" i="3"/>
  <c r="N771" i="3"/>
  <c r="P771" i="3"/>
  <c r="Q771" i="3"/>
  <c r="R771" i="3"/>
  <c r="S771" i="3"/>
  <c r="T771" i="3"/>
  <c r="U771" i="3"/>
  <c r="G772" i="3"/>
  <c r="H772" i="3"/>
  <c r="I772" i="3"/>
  <c r="J772" i="3"/>
  <c r="K772" i="3"/>
  <c r="L772" i="3"/>
  <c r="M772" i="3"/>
  <c r="N772" i="3"/>
  <c r="P772" i="3"/>
  <c r="Q772" i="3"/>
  <c r="R772" i="3"/>
  <c r="S772" i="3"/>
  <c r="T772" i="3"/>
  <c r="U772" i="3"/>
  <c r="G773" i="3"/>
  <c r="H773" i="3"/>
  <c r="I773" i="3"/>
  <c r="J773" i="3"/>
  <c r="K773" i="3"/>
  <c r="L773" i="3"/>
  <c r="M773" i="3"/>
  <c r="N773" i="3"/>
  <c r="P773" i="3"/>
  <c r="Q773" i="3"/>
  <c r="R773" i="3"/>
  <c r="S773" i="3"/>
  <c r="T773" i="3"/>
  <c r="U773" i="3"/>
  <c r="G774" i="3"/>
  <c r="H774" i="3"/>
  <c r="I774" i="3"/>
  <c r="J774" i="3"/>
  <c r="K774" i="3"/>
  <c r="L774" i="3"/>
  <c r="M774" i="3"/>
  <c r="N774" i="3"/>
  <c r="P774" i="3"/>
  <c r="Q774" i="3"/>
  <c r="R774" i="3"/>
  <c r="S774" i="3"/>
  <c r="T774" i="3"/>
  <c r="U774" i="3"/>
  <c r="G775" i="3"/>
  <c r="H775" i="3"/>
  <c r="I775" i="3"/>
  <c r="J775" i="3"/>
  <c r="K775" i="3"/>
  <c r="L775" i="3"/>
  <c r="M775" i="3"/>
  <c r="N775" i="3"/>
  <c r="P775" i="3"/>
  <c r="Q775" i="3"/>
  <c r="R775" i="3"/>
  <c r="S775" i="3"/>
  <c r="T775" i="3"/>
  <c r="U775" i="3"/>
  <c r="G776" i="3"/>
  <c r="H776" i="3"/>
  <c r="I776" i="3"/>
  <c r="J776" i="3"/>
  <c r="K776" i="3"/>
  <c r="L776" i="3"/>
  <c r="M776" i="3"/>
  <c r="N776" i="3"/>
  <c r="P776" i="3"/>
  <c r="Q776" i="3"/>
  <c r="R776" i="3"/>
  <c r="S776" i="3"/>
  <c r="T776" i="3"/>
  <c r="U776" i="3"/>
  <c r="G777" i="3"/>
  <c r="H777" i="3"/>
  <c r="I777" i="3"/>
  <c r="J777" i="3"/>
  <c r="K777" i="3"/>
  <c r="L777" i="3"/>
  <c r="M777" i="3"/>
  <c r="N777" i="3"/>
  <c r="P777" i="3"/>
  <c r="Q777" i="3"/>
  <c r="R777" i="3"/>
  <c r="S777" i="3"/>
  <c r="T777" i="3"/>
  <c r="U777" i="3"/>
  <c r="G778" i="3"/>
  <c r="H778" i="3"/>
  <c r="I778" i="3"/>
  <c r="J778" i="3"/>
  <c r="K778" i="3"/>
  <c r="L778" i="3"/>
  <c r="M778" i="3"/>
  <c r="N778" i="3"/>
  <c r="P778" i="3"/>
  <c r="Q778" i="3"/>
  <c r="R778" i="3"/>
  <c r="S778" i="3"/>
  <c r="T778" i="3"/>
  <c r="U778" i="3"/>
  <c r="G779" i="3"/>
  <c r="H779" i="3"/>
  <c r="I779" i="3"/>
  <c r="J779" i="3"/>
  <c r="K779" i="3"/>
  <c r="L779" i="3"/>
  <c r="M779" i="3"/>
  <c r="N779" i="3"/>
  <c r="P779" i="3"/>
  <c r="Q779" i="3"/>
  <c r="R779" i="3"/>
  <c r="S779" i="3"/>
  <c r="T779" i="3"/>
  <c r="U779" i="3"/>
  <c r="G780" i="3"/>
  <c r="H780" i="3"/>
  <c r="I780" i="3"/>
  <c r="J780" i="3"/>
  <c r="K780" i="3"/>
  <c r="L780" i="3"/>
  <c r="M780" i="3"/>
  <c r="N780" i="3"/>
  <c r="P780" i="3"/>
  <c r="Q780" i="3"/>
  <c r="R780" i="3"/>
  <c r="S780" i="3"/>
  <c r="T780" i="3"/>
  <c r="U780" i="3"/>
  <c r="G781" i="3"/>
  <c r="H781" i="3"/>
  <c r="I781" i="3"/>
  <c r="J781" i="3"/>
  <c r="K781" i="3"/>
  <c r="L781" i="3"/>
  <c r="M781" i="3"/>
  <c r="N781" i="3"/>
  <c r="P781" i="3"/>
  <c r="Q781" i="3"/>
  <c r="R781" i="3"/>
  <c r="S781" i="3"/>
  <c r="T781" i="3"/>
  <c r="U781" i="3"/>
  <c r="G782" i="3"/>
  <c r="H782" i="3"/>
  <c r="I782" i="3"/>
  <c r="J782" i="3"/>
  <c r="K782" i="3"/>
  <c r="L782" i="3"/>
  <c r="M782" i="3"/>
  <c r="N782" i="3"/>
  <c r="P782" i="3"/>
  <c r="Q782" i="3"/>
  <c r="R782" i="3"/>
  <c r="S782" i="3"/>
  <c r="T782" i="3"/>
  <c r="U782" i="3"/>
  <c r="G783" i="3"/>
  <c r="H783" i="3"/>
  <c r="I783" i="3"/>
  <c r="J783" i="3"/>
  <c r="K783" i="3"/>
  <c r="L783" i="3"/>
  <c r="M783" i="3"/>
  <c r="N783" i="3"/>
  <c r="P783" i="3"/>
  <c r="Q783" i="3"/>
  <c r="R783" i="3"/>
  <c r="S783" i="3"/>
  <c r="T783" i="3"/>
  <c r="U783" i="3"/>
  <c r="G784" i="3"/>
  <c r="H784" i="3"/>
  <c r="I784" i="3"/>
  <c r="J784" i="3"/>
  <c r="K784" i="3"/>
  <c r="L784" i="3"/>
  <c r="M784" i="3"/>
  <c r="N784" i="3"/>
  <c r="P784" i="3"/>
  <c r="Q784" i="3"/>
  <c r="R784" i="3"/>
  <c r="S784" i="3"/>
  <c r="T784" i="3"/>
  <c r="U784" i="3"/>
  <c r="G785" i="3"/>
  <c r="H785" i="3"/>
  <c r="I785" i="3"/>
  <c r="J785" i="3"/>
  <c r="K785" i="3"/>
  <c r="L785" i="3"/>
  <c r="M785" i="3"/>
  <c r="N785" i="3"/>
  <c r="P785" i="3"/>
  <c r="Q785" i="3"/>
  <c r="R785" i="3"/>
  <c r="S785" i="3"/>
  <c r="T785" i="3"/>
  <c r="U785" i="3"/>
  <c r="G786" i="3"/>
  <c r="H786" i="3"/>
  <c r="I786" i="3"/>
  <c r="J786" i="3"/>
  <c r="K786" i="3"/>
  <c r="L786" i="3"/>
  <c r="M786" i="3"/>
  <c r="N786" i="3"/>
  <c r="P786" i="3"/>
  <c r="Q786" i="3"/>
  <c r="R786" i="3"/>
  <c r="S786" i="3"/>
  <c r="T786" i="3"/>
  <c r="U786" i="3"/>
  <c r="G787" i="3"/>
  <c r="H787" i="3"/>
  <c r="I787" i="3"/>
  <c r="J787" i="3"/>
  <c r="K787" i="3"/>
  <c r="L787" i="3"/>
  <c r="M787" i="3"/>
  <c r="N787" i="3"/>
  <c r="P787" i="3"/>
  <c r="Q787" i="3"/>
  <c r="R787" i="3"/>
  <c r="S787" i="3"/>
  <c r="T787" i="3"/>
  <c r="U787" i="3"/>
  <c r="G788" i="3"/>
  <c r="H788" i="3"/>
  <c r="I788" i="3"/>
  <c r="J788" i="3"/>
  <c r="K788" i="3"/>
  <c r="L788" i="3"/>
  <c r="M788" i="3"/>
  <c r="N788" i="3"/>
  <c r="P788" i="3"/>
  <c r="Q788" i="3"/>
  <c r="R788" i="3"/>
  <c r="S788" i="3"/>
  <c r="T788" i="3"/>
  <c r="U788" i="3"/>
  <c r="G789" i="3"/>
  <c r="H789" i="3"/>
  <c r="I789" i="3"/>
  <c r="J789" i="3"/>
  <c r="K789" i="3"/>
  <c r="L789" i="3"/>
  <c r="M789" i="3"/>
  <c r="N789" i="3"/>
  <c r="P789" i="3"/>
  <c r="Q789" i="3"/>
  <c r="R789" i="3"/>
  <c r="S789" i="3"/>
  <c r="T789" i="3"/>
  <c r="U789" i="3"/>
  <c r="G790" i="3"/>
  <c r="H790" i="3"/>
  <c r="I790" i="3"/>
  <c r="J790" i="3"/>
  <c r="K790" i="3"/>
  <c r="L790" i="3"/>
  <c r="M790" i="3"/>
  <c r="N790" i="3"/>
  <c r="P790" i="3"/>
  <c r="Q790" i="3"/>
  <c r="R790" i="3"/>
  <c r="S790" i="3"/>
  <c r="T790" i="3"/>
  <c r="U790" i="3"/>
  <c r="G791" i="3"/>
  <c r="H791" i="3"/>
  <c r="I791" i="3"/>
  <c r="J791" i="3"/>
  <c r="K791" i="3"/>
  <c r="L791" i="3"/>
  <c r="M791" i="3"/>
  <c r="N791" i="3"/>
  <c r="P791" i="3"/>
  <c r="Q791" i="3"/>
  <c r="R791" i="3"/>
  <c r="S791" i="3"/>
  <c r="T791" i="3"/>
  <c r="U791" i="3"/>
  <c r="G792" i="3"/>
  <c r="H792" i="3"/>
  <c r="I792" i="3"/>
  <c r="J792" i="3"/>
  <c r="K792" i="3"/>
  <c r="L792" i="3"/>
  <c r="M792" i="3"/>
  <c r="N792" i="3"/>
  <c r="P792" i="3"/>
  <c r="Q792" i="3"/>
  <c r="R792" i="3"/>
  <c r="S792" i="3"/>
  <c r="T792" i="3"/>
  <c r="U792" i="3"/>
  <c r="G793" i="3"/>
  <c r="H793" i="3"/>
  <c r="I793" i="3"/>
  <c r="J793" i="3"/>
  <c r="K793" i="3"/>
  <c r="L793" i="3"/>
  <c r="M793" i="3"/>
  <c r="N793" i="3"/>
  <c r="P793" i="3"/>
  <c r="Q793" i="3"/>
  <c r="R793" i="3"/>
  <c r="S793" i="3"/>
  <c r="T793" i="3"/>
  <c r="U793" i="3"/>
  <c r="G794" i="3"/>
  <c r="H794" i="3"/>
  <c r="I794" i="3"/>
  <c r="J794" i="3"/>
  <c r="K794" i="3"/>
  <c r="L794" i="3"/>
  <c r="M794" i="3"/>
  <c r="N794" i="3"/>
  <c r="P794" i="3"/>
  <c r="Q794" i="3"/>
  <c r="R794" i="3"/>
  <c r="S794" i="3"/>
  <c r="T794" i="3"/>
  <c r="U794" i="3"/>
  <c r="G795" i="3"/>
  <c r="H795" i="3"/>
  <c r="I795" i="3"/>
  <c r="J795" i="3"/>
  <c r="K795" i="3"/>
  <c r="L795" i="3"/>
  <c r="M795" i="3"/>
  <c r="N795" i="3"/>
  <c r="P795" i="3"/>
  <c r="Q795" i="3"/>
  <c r="R795" i="3"/>
  <c r="S795" i="3"/>
  <c r="T795" i="3"/>
  <c r="U795" i="3"/>
  <c r="G796" i="3"/>
  <c r="H796" i="3"/>
  <c r="I796" i="3"/>
  <c r="J796" i="3"/>
  <c r="K796" i="3"/>
  <c r="L796" i="3"/>
  <c r="M796" i="3"/>
  <c r="N796" i="3"/>
  <c r="P796" i="3"/>
  <c r="Q796" i="3"/>
  <c r="R796" i="3"/>
  <c r="S796" i="3"/>
  <c r="T796" i="3"/>
  <c r="U796" i="3"/>
  <c r="G797" i="3"/>
  <c r="H797" i="3"/>
  <c r="I797" i="3"/>
  <c r="J797" i="3"/>
  <c r="K797" i="3"/>
  <c r="L797" i="3"/>
  <c r="M797" i="3"/>
  <c r="N797" i="3"/>
  <c r="P797" i="3"/>
  <c r="Q797" i="3"/>
  <c r="R797" i="3"/>
  <c r="S797" i="3"/>
  <c r="T797" i="3"/>
  <c r="U797" i="3"/>
  <c r="G798" i="3"/>
  <c r="H798" i="3"/>
  <c r="I798" i="3"/>
  <c r="J798" i="3"/>
  <c r="K798" i="3"/>
  <c r="L798" i="3"/>
  <c r="M798" i="3"/>
  <c r="N798" i="3"/>
  <c r="P798" i="3"/>
  <c r="Q798" i="3"/>
  <c r="R798" i="3"/>
  <c r="S798" i="3"/>
  <c r="T798" i="3"/>
  <c r="U798" i="3"/>
  <c r="G799" i="3"/>
  <c r="H799" i="3"/>
  <c r="I799" i="3"/>
  <c r="J799" i="3"/>
  <c r="K799" i="3"/>
  <c r="L799" i="3"/>
  <c r="M799" i="3"/>
  <c r="N799" i="3"/>
  <c r="P799" i="3"/>
  <c r="Q799" i="3"/>
  <c r="R799" i="3"/>
  <c r="S799" i="3"/>
  <c r="T799" i="3"/>
  <c r="U799" i="3"/>
  <c r="G800" i="3"/>
  <c r="H800" i="3"/>
  <c r="I800" i="3"/>
  <c r="J800" i="3"/>
  <c r="K800" i="3"/>
  <c r="L800" i="3"/>
  <c r="M800" i="3"/>
  <c r="N800" i="3"/>
  <c r="P800" i="3"/>
  <c r="Q800" i="3"/>
  <c r="R800" i="3"/>
  <c r="S800" i="3"/>
  <c r="T800" i="3"/>
  <c r="U800" i="3"/>
  <c r="G801" i="3"/>
  <c r="H801" i="3"/>
  <c r="I801" i="3"/>
  <c r="J801" i="3"/>
  <c r="K801" i="3"/>
  <c r="L801" i="3"/>
  <c r="M801" i="3"/>
  <c r="N801" i="3"/>
  <c r="P801" i="3"/>
  <c r="Q801" i="3"/>
  <c r="R801" i="3"/>
  <c r="S801" i="3"/>
  <c r="T801" i="3"/>
  <c r="U801" i="3"/>
  <c r="G802" i="3"/>
  <c r="H802" i="3"/>
  <c r="I802" i="3"/>
  <c r="J802" i="3"/>
  <c r="K802" i="3"/>
  <c r="L802" i="3"/>
  <c r="M802" i="3"/>
  <c r="N802" i="3"/>
  <c r="P802" i="3"/>
  <c r="Q802" i="3"/>
  <c r="R802" i="3"/>
  <c r="S802" i="3"/>
  <c r="T802" i="3"/>
  <c r="U802" i="3"/>
  <c r="V584" i="3" l="1"/>
  <c r="Z683" i="3"/>
  <c r="Z675" i="3"/>
  <c r="W617" i="3"/>
  <c r="V630" i="3"/>
  <c r="V705" i="3"/>
  <c r="V646" i="3"/>
  <c r="V638" i="3"/>
  <c r="Y686" i="3"/>
  <c r="Y682" i="3"/>
  <c r="Y678" i="3"/>
  <c r="Z671" i="3"/>
  <c r="W647" i="3"/>
  <c r="W643" i="3"/>
  <c r="W639" i="3"/>
  <c r="V634" i="3"/>
  <c r="Y730" i="3"/>
  <c r="Y719" i="3"/>
  <c r="Z710" i="3"/>
  <c r="V703" i="3"/>
  <c r="Z695" i="3"/>
  <c r="Y674" i="3"/>
  <c r="W635" i="3"/>
  <c r="V626" i="3"/>
  <c r="Y599" i="3"/>
  <c r="Y595" i="3"/>
  <c r="Y709" i="3"/>
  <c r="W714" i="3"/>
  <c r="Z708" i="3"/>
  <c r="Z687" i="3"/>
  <c r="V658" i="3"/>
  <c r="V650" i="3"/>
  <c r="W631" i="3"/>
  <c r="W627" i="3"/>
  <c r="V618" i="3"/>
  <c r="Z606" i="3"/>
  <c r="Z596" i="3"/>
  <c r="V592" i="3"/>
  <c r="Z731" i="3"/>
  <c r="Y717" i="3"/>
  <c r="Y694" i="3"/>
  <c r="Y690" i="3"/>
  <c r="Z679" i="3"/>
  <c r="V642" i="3"/>
  <c r="W623" i="3"/>
  <c r="Z703" i="3"/>
  <c r="W696" i="3"/>
  <c r="V683" i="3"/>
  <c r="V675" i="3"/>
  <c r="Y668" i="3"/>
  <c r="W666" i="3"/>
  <c r="V666" i="3"/>
  <c r="X666" i="3" s="1"/>
  <c r="Y649" i="3"/>
  <c r="Y641" i="3"/>
  <c r="Y633" i="3"/>
  <c r="Y625" i="3"/>
  <c r="W609" i="3"/>
  <c r="V604" i="3"/>
  <c r="V602" i="3"/>
  <c r="Z600" i="3"/>
  <c r="Z598" i="3"/>
  <c r="V588" i="3"/>
  <c r="Y579" i="3"/>
  <c r="Y575" i="3"/>
  <c r="Y571" i="3"/>
  <c r="Y567" i="3"/>
  <c r="Y563" i="3"/>
  <c r="Y559" i="3"/>
  <c r="Y555" i="3"/>
  <c r="W800" i="3"/>
  <c r="W748" i="3"/>
  <c r="V717" i="3"/>
  <c r="Z713" i="3"/>
  <c r="W706" i="3"/>
  <c r="V691" i="3"/>
  <c r="W684" i="3"/>
  <c r="W676" i="3"/>
  <c r="W662" i="3"/>
  <c r="Z646" i="3"/>
  <c r="Z642" i="3"/>
  <c r="Z634" i="3"/>
  <c r="Z626" i="3"/>
  <c r="W620" i="3"/>
  <c r="Y615" i="3"/>
  <c r="Y607" i="3"/>
  <c r="W589" i="3"/>
  <c r="V580" i="3"/>
  <c r="V576" i="3"/>
  <c r="V572" i="3"/>
  <c r="V568" i="3"/>
  <c r="V564" i="3"/>
  <c r="V560" i="3"/>
  <c r="V556" i="3"/>
  <c r="Y802" i="3"/>
  <c r="Y766" i="3"/>
  <c r="Y762" i="3"/>
  <c r="Y758" i="3"/>
  <c r="Y754" i="3"/>
  <c r="Y750" i="3"/>
  <c r="V718" i="3"/>
  <c r="W709" i="3"/>
  <c r="V708" i="3"/>
  <c r="V699" i="3"/>
  <c r="W692" i="3"/>
  <c r="V687" i="3"/>
  <c r="V679" i="3"/>
  <c r="V671" i="3"/>
  <c r="Z661" i="3"/>
  <c r="V654" i="3"/>
  <c r="Y645" i="3"/>
  <c r="Y637" i="3"/>
  <c r="Y629" i="3"/>
  <c r="Y621" i="3"/>
  <c r="Z616" i="3"/>
  <c r="V610" i="3"/>
  <c r="W601" i="3"/>
  <c r="V596" i="3"/>
  <c r="W593" i="3"/>
  <c r="W585" i="3"/>
  <c r="V731" i="3"/>
  <c r="W704" i="3"/>
  <c r="W700" i="3"/>
  <c r="V695" i="3"/>
  <c r="W688" i="3"/>
  <c r="W680" i="3"/>
  <c r="W672" i="3"/>
  <c r="V669" i="3"/>
  <c r="V665" i="3"/>
  <c r="W663" i="3"/>
  <c r="W655" i="3"/>
  <c r="Z650" i="3"/>
  <c r="Z638" i="3"/>
  <c r="Z630" i="3"/>
  <c r="Z622" i="3"/>
  <c r="Z619" i="3"/>
  <c r="Y617" i="3"/>
  <c r="Z614" i="3"/>
  <c r="V612" i="3"/>
  <c r="Z608" i="3"/>
  <c r="W577" i="3"/>
  <c r="W573" i="3"/>
  <c r="W569" i="3"/>
  <c r="W565" i="3"/>
  <c r="W561" i="3"/>
  <c r="W557" i="3"/>
  <c r="W553" i="3"/>
  <c r="V802" i="3"/>
  <c r="Y794" i="3"/>
  <c r="V790" i="3"/>
  <c r="V770" i="3"/>
  <c r="V762" i="3"/>
  <c r="V758" i="3"/>
  <c r="V754" i="3"/>
  <c r="Y741" i="3"/>
  <c r="Y740" i="3"/>
  <c r="W736" i="3"/>
  <c r="Y736" i="3"/>
  <c r="W732" i="3"/>
  <c r="Y732" i="3"/>
  <c r="V730" i="3"/>
  <c r="Y726" i="3"/>
  <c r="V726" i="3"/>
  <c r="W723" i="3"/>
  <c r="Y721" i="3"/>
  <c r="Y713" i="3"/>
  <c r="Z712" i="3"/>
  <c r="W711" i="3"/>
  <c r="Y799" i="3"/>
  <c r="Y797" i="3"/>
  <c r="Y795" i="3"/>
  <c r="Y789" i="3"/>
  <c r="Y781" i="3"/>
  <c r="Y775" i="3"/>
  <c r="Y798" i="3"/>
  <c r="V794" i="3"/>
  <c r="Y786" i="3"/>
  <c r="Y782" i="3"/>
  <c r="Y778" i="3"/>
  <c r="V774" i="3"/>
  <c r="W747" i="3"/>
  <c r="W743" i="3"/>
  <c r="Y800" i="3"/>
  <c r="Y796" i="3"/>
  <c r="W791" i="3"/>
  <c r="W787" i="3"/>
  <c r="W783" i="3"/>
  <c r="W779" i="3"/>
  <c r="Y776" i="3"/>
  <c r="Y772" i="3"/>
  <c r="W771" i="3"/>
  <c r="Y768" i="3"/>
  <c r="W767" i="3"/>
  <c r="Y764" i="3"/>
  <c r="W763" i="3"/>
  <c r="Y760" i="3"/>
  <c r="W759" i="3"/>
  <c r="Y756" i="3"/>
  <c r="W755" i="3"/>
  <c r="V752" i="3"/>
  <c r="V751" i="3"/>
  <c r="V748" i="3"/>
  <c r="X748" i="3" s="1"/>
  <c r="Y746" i="3"/>
  <c r="V746" i="3"/>
  <c r="V744" i="3"/>
  <c r="X744" i="3" s="1"/>
  <c r="Y742" i="3"/>
  <c r="V742" i="3"/>
  <c r="W740" i="3"/>
  <c r="W739" i="3"/>
  <c r="Y737" i="3"/>
  <c r="W735" i="3"/>
  <c r="Y733" i="3"/>
  <c r="V728" i="3"/>
  <c r="V727" i="3"/>
  <c r="Y722" i="3"/>
  <c r="V722" i="3"/>
  <c r="Z717" i="3"/>
  <c r="Z716" i="3"/>
  <c r="Y711" i="3"/>
  <c r="Y793" i="3"/>
  <c r="Y791" i="3"/>
  <c r="Y787" i="3"/>
  <c r="Y785" i="3"/>
  <c r="Y783" i="3"/>
  <c r="Y779" i="3"/>
  <c r="Y777" i="3"/>
  <c r="Y773" i="3"/>
  <c r="Y771" i="3"/>
  <c r="V798" i="3"/>
  <c r="Y790" i="3"/>
  <c r="V786" i="3"/>
  <c r="V782" i="3"/>
  <c r="V778" i="3"/>
  <c r="Y774" i="3"/>
  <c r="Y770" i="3"/>
  <c r="V766" i="3"/>
  <c r="V750" i="3"/>
  <c r="Y745" i="3"/>
  <c r="W799" i="3"/>
  <c r="W795" i="3"/>
  <c r="Y792" i="3"/>
  <c r="Y788" i="3"/>
  <c r="Y784" i="3"/>
  <c r="Y780" i="3"/>
  <c r="W775" i="3"/>
  <c r="Y801" i="3"/>
  <c r="W796" i="3"/>
  <c r="W792" i="3"/>
  <c r="W788" i="3"/>
  <c r="W784" i="3"/>
  <c r="W780" i="3"/>
  <c r="W776" i="3"/>
  <c r="W772" i="3"/>
  <c r="W768" i="3"/>
  <c r="W764" i="3"/>
  <c r="W760" i="3"/>
  <c r="W756" i="3"/>
  <c r="W752" i="3"/>
  <c r="Y752" i="3"/>
  <c r="V747" i="3"/>
  <c r="V743" i="3"/>
  <c r="V740" i="3"/>
  <c r="Y738" i="3"/>
  <c r="V738" i="3"/>
  <c r="V736" i="3"/>
  <c r="Y734" i="3"/>
  <c r="V734" i="3"/>
  <c r="W728" i="3"/>
  <c r="Y728" i="3"/>
  <c r="V724" i="3"/>
  <c r="X724" i="3" s="1"/>
  <c r="V723" i="3"/>
  <c r="V720" i="3"/>
  <c r="W717" i="3"/>
  <c r="X717" i="3" s="1"/>
  <c r="Y715" i="3"/>
  <c r="Z714" i="3"/>
  <c r="V712" i="3"/>
  <c r="Y712" i="3"/>
  <c r="V710" i="3"/>
  <c r="Y769" i="3"/>
  <c r="Y767" i="3"/>
  <c r="Y765" i="3"/>
  <c r="Y763" i="3"/>
  <c r="Y761" i="3"/>
  <c r="Y759" i="3"/>
  <c r="Y757" i="3"/>
  <c r="Y755" i="3"/>
  <c r="Y753" i="3"/>
  <c r="W751" i="3"/>
  <c r="Y749" i="3"/>
  <c r="Y748" i="3"/>
  <c r="W744" i="3"/>
  <c r="Y744" i="3"/>
  <c r="V739" i="3"/>
  <c r="V735" i="3"/>
  <c r="V732" i="3"/>
  <c r="W731" i="3"/>
  <c r="Y729" i="3"/>
  <c r="W727" i="3"/>
  <c r="Y725" i="3"/>
  <c r="Y724" i="3"/>
  <c r="W720" i="3"/>
  <c r="Y720" i="3"/>
  <c r="Z718" i="3"/>
  <c r="Y716" i="3"/>
  <c r="W715" i="3"/>
  <c r="V714" i="3"/>
  <c r="Y706" i="3"/>
  <c r="Y698" i="3"/>
  <c r="V694" i="3"/>
  <c r="V690" i="3"/>
  <c r="V686" i="3"/>
  <c r="V682" i="3"/>
  <c r="V678" i="3"/>
  <c r="V674" i="3"/>
  <c r="Z670" i="3"/>
  <c r="W667" i="3"/>
  <c r="V662" i="3"/>
  <c r="X662" i="3" s="1"/>
  <c r="Y655" i="3"/>
  <c r="Y653" i="3"/>
  <c r="V616" i="3"/>
  <c r="V613" i="3"/>
  <c r="Z604" i="3"/>
  <c r="Y601" i="3"/>
  <c r="W599" i="3"/>
  <c r="Y587" i="3"/>
  <c r="W581" i="3"/>
  <c r="Z580" i="3"/>
  <c r="Y578" i="3"/>
  <c r="Y577" i="3"/>
  <c r="Z576" i="3"/>
  <c r="Y574" i="3"/>
  <c r="Y573" i="3"/>
  <c r="Z572" i="3"/>
  <c r="Y570" i="3"/>
  <c r="Y569" i="3"/>
  <c r="Z568" i="3"/>
  <c r="Y566" i="3"/>
  <c r="Y565" i="3"/>
  <c r="Z564" i="3"/>
  <c r="Y562" i="3"/>
  <c r="Y561" i="3"/>
  <c r="Z560" i="3"/>
  <c r="Y558" i="3"/>
  <c r="Y557" i="3"/>
  <c r="Z556" i="3"/>
  <c r="Y554" i="3"/>
  <c r="Y553" i="3"/>
  <c r="W707" i="3"/>
  <c r="Z705" i="3"/>
  <c r="Z699" i="3"/>
  <c r="Z669" i="3"/>
  <c r="Y665" i="3"/>
  <c r="Y664" i="3"/>
  <c r="V661" i="3"/>
  <c r="Z654" i="3"/>
  <c r="Y647" i="3"/>
  <c r="Y643" i="3"/>
  <c r="Y639" i="3"/>
  <c r="Y635" i="3"/>
  <c r="Y631" i="3"/>
  <c r="Y627" i="3"/>
  <c r="Y623" i="3"/>
  <c r="V619" i="3"/>
  <c r="Z612" i="3"/>
  <c r="Y609" i="3"/>
  <c r="W607" i="3"/>
  <c r="Z602" i="3"/>
  <c r="W592" i="3"/>
  <c r="X592" i="3" s="1"/>
  <c r="Z588" i="3"/>
  <c r="V579" i="3"/>
  <c r="V575" i="3"/>
  <c r="V571" i="3"/>
  <c r="V567" i="3"/>
  <c r="V563" i="3"/>
  <c r="V559" i="3"/>
  <c r="V555" i="3"/>
  <c r="Y702" i="3"/>
  <c r="V696" i="3"/>
  <c r="X696" i="3" s="1"/>
  <c r="Y695" i="3"/>
  <c r="V692" i="3"/>
  <c r="Y691" i="3"/>
  <c r="V688" i="3"/>
  <c r="Y687" i="3"/>
  <c r="V684" i="3"/>
  <c r="Y683" i="3"/>
  <c r="V680" i="3"/>
  <c r="Y679" i="3"/>
  <c r="V676" i="3"/>
  <c r="Y675" i="3"/>
  <c r="V672" i="3"/>
  <c r="Y671" i="3"/>
  <c r="Z668" i="3"/>
  <c r="Z666" i="3"/>
  <c r="W659" i="3"/>
  <c r="Y657" i="3"/>
  <c r="W651" i="3"/>
  <c r="Y648" i="3"/>
  <c r="Y644" i="3"/>
  <c r="Y640" i="3"/>
  <c r="Y636" i="3"/>
  <c r="Y632" i="3"/>
  <c r="Y628" i="3"/>
  <c r="Y624" i="3"/>
  <c r="W615" i="3"/>
  <c r="Z610" i="3"/>
  <c r="W605" i="3"/>
  <c r="V600" i="3"/>
  <c r="W596" i="3"/>
  <c r="X596" i="3" s="1"/>
  <c r="V593" i="3"/>
  <c r="Y591" i="3"/>
  <c r="V577" i="3"/>
  <c r="V573" i="3"/>
  <c r="V569" i="3"/>
  <c r="X569" i="3" s="1"/>
  <c r="V565" i="3"/>
  <c r="X565" i="3" s="1"/>
  <c r="Y696" i="3"/>
  <c r="W693" i="3"/>
  <c r="Y692" i="3"/>
  <c r="W689" i="3"/>
  <c r="Y688" i="3"/>
  <c r="W685" i="3"/>
  <c r="Y684" i="3"/>
  <c r="W681" i="3"/>
  <c r="Y680" i="3"/>
  <c r="W677" i="3"/>
  <c r="Y676" i="3"/>
  <c r="W673" i="3"/>
  <c r="Y672" i="3"/>
  <c r="Z658" i="3"/>
  <c r="W650" i="3"/>
  <c r="X650" i="3" s="1"/>
  <c r="V649" i="3"/>
  <c r="W646" i="3"/>
  <c r="X646" i="3" s="1"/>
  <c r="V645" i="3"/>
  <c r="W642" i="3"/>
  <c r="X642" i="3" s="1"/>
  <c r="V641" i="3"/>
  <c r="W638" i="3"/>
  <c r="X638" i="3" s="1"/>
  <c r="V637" i="3"/>
  <c r="W634" i="3"/>
  <c r="X634" i="3" s="1"/>
  <c r="V633" i="3"/>
  <c r="W630" i="3"/>
  <c r="X630" i="3" s="1"/>
  <c r="V629" i="3"/>
  <c r="W626" i="3"/>
  <c r="X626" i="3" s="1"/>
  <c r="V625" i="3"/>
  <c r="W622" i="3"/>
  <c r="X622" i="3" s="1"/>
  <c r="V621" i="3"/>
  <c r="Z620" i="3"/>
  <c r="Z618" i="3"/>
  <c r="W613" i="3"/>
  <c r="V608" i="3"/>
  <c r="V605" i="3"/>
  <c r="Z592" i="3"/>
  <c r="Z584" i="3"/>
  <c r="W580" i="3"/>
  <c r="X580" i="3" s="1"/>
  <c r="W576" i="3"/>
  <c r="X576" i="3" s="1"/>
  <c r="W572" i="3"/>
  <c r="X572" i="3" s="1"/>
  <c r="W568" i="3"/>
  <c r="X568" i="3" s="1"/>
  <c r="W564" i="3"/>
  <c r="X564" i="3" s="1"/>
  <c r="V561" i="3"/>
  <c r="W560" i="3"/>
  <c r="V557" i="3"/>
  <c r="X557" i="3" s="1"/>
  <c r="W556" i="3"/>
  <c r="X556" i="3" s="1"/>
  <c r="X751" i="3"/>
  <c r="X727" i="3"/>
  <c r="W713" i="3"/>
  <c r="Y707" i="3"/>
  <c r="V704" i="3"/>
  <c r="X704" i="3" s="1"/>
  <c r="Y703" i="3"/>
  <c r="X684" i="3"/>
  <c r="X680" i="3"/>
  <c r="X676" i="3"/>
  <c r="X672" i="3"/>
  <c r="Z795" i="3"/>
  <c r="V795" i="3"/>
  <c r="Z787" i="3"/>
  <c r="V787" i="3"/>
  <c r="X787" i="3" s="1"/>
  <c r="Z779" i="3"/>
  <c r="Z763" i="3"/>
  <c r="V763" i="3"/>
  <c r="X763" i="3" s="1"/>
  <c r="Z751" i="3"/>
  <c r="Z743" i="3"/>
  <c r="Z739" i="3"/>
  <c r="Z723" i="3"/>
  <c r="V719" i="3"/>
  <c r="Z719" i="3"/>
  <c r="V716" i="3"/>
  <c r="W801" i="3"/>
  <c r="Z800" i="3"/>
  <c r="V800" i="3"/>
  <c r="X800" i="3" s="1"/>
  <c r="W797" i="3"/>
  <c r="Z796" i="3"/>
  <c r="V796" i="3"/>
  <c r="X796" i="3" s="1"/>
  <c r="W793" i="3"/>
  <c r="Z792" i="3"/>
  <c r="V792" i="3"/>
  <c r="W789" i="3"/>
  <c r="Z788" i="3"/>
  <c r="V788" i="3"/>
  <c r="W785" i="3"/>
  <c r="Z784" i="3"/>
  <c r="V784" i="3"/>
  <c r="X784" i="3" s="1"/>
  <c r="W781" i="3"/>
  <c r="Z780" i="3"/>
  <c r="V780" i="3"/>
  <c r="X780" i="3" s="1"/>
  <c r="W777" i="3"/>
  <c r="Z776" i="3"/>
  <c r="V776" i="3"/>
  <c r="W773" i="3"/>
  <c r="Z772" i="3"/>
  <c r="V772" i="3"/>
  <c r="W769" i="3"/>
  <c r="Z768" i="3"/>
  <c r="V768" i="3"/>
  <c r="X768" i="3" s="1"/>
  <c r="W765" i="3"/>
  <c r="Z764" i="3"/>
  <c r="V764" i="3"/>
  <c r="X764" i="3" s="1"/>
  <c r="W761" i="3"/>
  <c r="Z760" i="3"/>
  <c r="V760" i="3"/>
  <c r="W757" i="3"/>
  <c r="Z756" i="3"/>
  <c r="V756" i="3"/>
  <c r="W753" i="3"/>
  <c r="Z752" i="3"/>
  <c r="Y751" i="3"/>
  <c r="W749" i="3"/>
  <c r="Z748" i="3"/>
  <c r="Y747" i="3"/>
  <c r="W745" i="3"/>
  <c r="Z744" i="3"/>
  <c r="Y743" i="3"/>
  <c r="W741" i="3"/>
  <c r="Z740" i="3"/>
  <c r="Y739" i="3"/>
  <c r="W737" i="3"/>
  <c r="Z736" i="3"/>
  <c r="Y735" i="3"/>
  <c r="W733" i="3"/>
  <c r="Z732" i="3"/>
  <c r="Y731" i="3"/>
  <c r="W729" i="3"/>
  <c r="Z728" i="3"/>
  <c r="Y727" i="3"/>
  <c r="W725" i="3"/>
  <c r="Z724" i="3"/>
  <c r="Y723" i="3"/>
  <c r="W721" i="3"/>
  <c r="Z720" i="3"/>
  <c r="Y714" i="3"/>
  <c r="V713" i="3"/>
  <c r="W712" i="3"/>
  <c r="V711" i="3"/>
  <c r="V709" i="3"/>
  <c r="X709" i="3" s="1"/>
  <c r="Z709" i="3"/>
  <c r="W705" i="3"/>
  <c r="X705" i="3" s="1"/>
  <c r="Y705" i="3"/>
  <c r="Y704" i="3"/>
  <c r="V700" i="3"/>
  <c r="Y699" i="3"/>
  <c r="Z799" i="3"/>
  <c r="V799" i="3"/>
  <c r="X799" i="3" s="1"/>
  <c r="Z791" i="3"/>
  <c r="V791" i="3"/>
  <c r="Z775" i="3"/>
  <c r="V775" i="3"/>
  <c r="X775" i="3" s="1"/>
  <c r="Z771" i="3"/>
  <c r="V771" i="3"/>
  <c r="X771" i="3" s="1"/>
  <c r="V767" i="3"/>
  <c r="Z759" i="3"/>
  <c r="V759" i="3"/>
  <c r="Z747" i="3"/>
  <c r="Z735" i="3"/>
  <c r="Z727" i="3"/>
  <c r="W802" i="3"/>
  <c r="X802" i="3" s="1"/>
  <c r="Z801" i="3"/>
  <c r="V801" i="3"/>
  <c r="W798" i="3"/>
  <c r="X798" i="3" s="1"/>
  <c r="Z797" i="3"/>
  <c r="V797" i="3"/>
  <c r="W794" i="3"/>
  <c r="Z793" i="3"/>
  <c r="V793" i="3"/>
  <c r="W790" i="3"/>
  <c r="Z789" i="3"/>
  <c r="V789" i="3"/>
  <c r="W786" i="3"/>
  <c r="X786" i="3" s="1"/>
  <c r="Z785" i="3"/>
  <c r="V785" i="3"/>
  <c r="W782" i="3"/>
  <c r="X782" i="3" s="1"/>
  <c r="Z781" i="3"/>
  <c r="V781" i="3"/>
  <c r="W778" i="3"/>
  <c r="Z777" i="3"/>
  <c r="V777" i="3"/>
  <c r="W774" i="3"/>
  <c r="Z773" i="3"/>
  <c r="V773" i="3"/>
  <c r="W770" i="3"/>
  <c r="X770" i="3" s="1"/>
  <c r="Z769" i="3"/>
  <c r="V769" i="3"/>
  <c r="W766" i="3"/>
  <c r="X766" i="3" s="1"/>
  <c r="Z765" i="3"/>
  <c r="V765" i="3"/>
  <c r="W762" i="3"/>
  <c r="X762" i="3" s="1"/>
  <c r="Z761" i="3"/>
  <c r="V761" i="3"/>
  <c r="W758" i="3"/>
  <c r="Z757" i="3"/>
  <c r="V757" i="3"/>
  <c r="W754" i="3"/>
  <c r="Z753" i="3"/>
  <c r="V753" i="3"/>
  <c r="W750" i="3"/>
  <c r="X750" i="3" s="1"/>
  <c r="Z749" i="3"/>
  <c r="V749" i="3"/>
  <c r="W746" i="3"/>
  <c r="Z745" i="3"/>
  <c r="V745" i="3"/>
  <c r="W742" i="3"/>
  <c r="X742" i="3" s="1"/>
  <c r="Z741" i="3"/>
  <c r="V741" i="3"/>
  <c r="W738" i="3"/>
  <c r="Z737" i="3"/>
  <c r="V737" i="3"/>
  <c r="W734" i="3"/>
  <c r="X734" i="3" s="1"/>
  <c r="Z733" i="3"/>
  <c r="V733" i="3"/>
  <c r="W730" i="3"/>
  <c r="Z729" i="3"/>
  <c r="V729" i="3"/>
  <c r="W726" i="3"/>
  <c r="X726" i="3" s="1"/>
  <c r="Z725" i="3"/>
  <c r="V725" i="3"/>
  <c r="W722" i="3"/>
  <c r="Z721" i="3"/>
  <c r="V721" i="3"/>
  <c r="W719" i="3"/>
  <c r="X719" i="3" s="1"/>
  <c r="Y718" i="3"/>
  <c r="W716" i="3"/>
  <c r="X716" i="3" s="1"/>
  <c r="Y710" i="3"/>
  <c r="W710" i="3"/>
  <c r="X710" i="3" s="1"/>
  <c r="V702" i="3"/>
  <c r="Z702" i="3"/>
  <c r="W702" i="3"/>
  <c r="W701" i="3"/>
  <c r="Y701" i="3"/>
  <c r="V701" i="3"/>
  <c r="Z701" i="3"/>
  <c r="Y700" i="3"/>
  <c r="Z783" i="3"/>
  <c r="V783" i="3"/>
  <c r="X783" i="3" s="1"/>
  <c r="V779" i="3"/>
  <c r="X779" i="3" s="1"/>
  <c r="Z767" i="3"/>
  <c r="Z755" i="3"/>
  <c r="V755" i="3"/>
  <c r="X755" i="3" s="1"/>
  <c r="Z802" i="3"/>
  <c r="Z798" i="3"/>
  <c r="Z794" i="3"/>
  <c r="Z790" i="3"/>
  <c r="Z786" i="3"/>
  <c r="Z782" i="3"/>
  <c r="Z778" i="3"/>
  <c r="Z774" i="3"/>
  <c r="Z770" i="3"/>
  <c r="Z766" i="3"/>
  <c r="Z762" i="3"/>
  <c r="Z758" i="3"/>
  <c r="Z754" i="3"/>
  <c r="Z750" i="3"/>
  <c r="Z746" i="3"/>
  <c r="Z742" i="3"/>
  <c r="Z738" i="3"/>
  <c r="Z734" i="3"/>
  <c r="Z730" i="3"/>
  <c r="Z726" i="3"/>
  <c r="Z722" i="3"/>
  <c r="W718" i="3"/>
  <c r="V715" i="3"/>
  <c r="Z715" i="3"/>
  <c r="W708" i="3"/>
  <c r="X708" i="3" s="1"/>
  <c r="Y708" i="3"/>
  <c r="V707" i="3"/>
  <c r="V706" i="3"/>
  <c r="X706" i="3" s="1"/>
  <c r="Z706" i="3"/>
  <c r="X700" i="3"/>
  <c r="V698" i="3"/>
  <c r="Z698" i="3"/>
  <c r="W698" i="3"/>
  <c r="X698" i="3" s="1"/>
  <c r="W697" i="3"/>
  <c r="Z697" i="3"/>
  <c r="V697" i="3"/>
  <c r="W694" i="3"/>
  <c r="X694" i="3" s="1"/>
  <c r="Z693" i="3"/>
  <c r="V693" i="3"/>
  <c r="X693" i="3" s="1"/>
  <c r="W690" i="3"/>
  <c r="X690" i="3" s="1"/>
  <c r="Z689" i="3"/>
  <c r="V689" i="3"/>
  <c r="X689" i="3" s="1"/>
  <c r="W686" i="3"/>
  <c r="X686" i="3" s="1"/>
  <c r="Z685" i="3"/>
  <c r="V685" i="3"/>
  <c r="X685" i="3" s="1"/>
  <c r="W682" i="3"/>
  <c r="Z681" i="3"/>
  <c r="V681" i="3"/>
  <c r="X681" i="3" s="1"/>
  <c r="W678" i="3"/>
  <c r="X678" i="3" s="1"/>
  <c r="Z677" i="3"/>
  <c r="V677" i="3"/>
  <c r="X677" i="3" s="1"/>
  <c r="W674" i="3"/>
  <c r="X674" i="3" s="1"/>
  <c r="Z673" i="3"/>
  <c r="V673" i="3"/>
  <c r="X673" i="3" s="1"/>
  <c r="V670" i="3"/>
  <c r="Y669" i="3"/>
  <c r="V668" i="3"/>
  <c r="Z665" i="3"/>
  <c r="V664" i="3"/>
  <c r="Z664" i="3"/>
  <c r="W664" i="3"/>
  <c r="Y663" i="3"/>
  <c r="V663" i="3"/>
  <c r="X663" i="3" s="1"/>
  <c r="Z663" i="3"/>
  <c r="W658" i="3"/>
  <c r="X658" i="3" s="1"/>
  <c r="W703" i="3"/>
  <c r="W699" i="3"/>
  <c r="X699" i="3" s="1"/>
  <c r="Y697" i="3"/>
  <c r="W695" i="3"/>
  <c r="X695" i="3" s="1"/>
  <c r="Z694" i="3"/>
  <c r="Y693" i="3"/>
  <c r="W691" i="3"/>
  <c r="X691" i="3" s="1"/>
  <c r="Z690" i="3"/>
  <c r="Y689" i="3"/>
  <c r="W687" i="3"/>
  <c r="X687" i="3" s="1"/>
  <c r="Z686" i="3"/>
  <c r="Y685" i="3"/>
  <c r="W683" i="3"/>
  <c r="Z682" i="3"/>
  <c r="Y681" i="3"/>
  <c r="W679" i="3"/>
  <c r="X679" i="3" s="1"/>
  <c r="Z678" i="3"/>
  <c r="Y677" i="3"/>
  <c r="W675" i="3"/>
  <c r="X675" i="3" s="1"/>
  <c r="Z674" i="3"/>
  <c r="Y673" i="3"/>
  <c r="W671" i="3"/>
  <c r="X671" i="3" s="1"/>
  <c r="W669" i="3"/>
  <c r="X669" i="3" s="1"/>
  <c r="Z662" i="3"/>
  <c r="Y662" i="3"/>
  <c r="W661" i="3"/>
  <c r="X661" i="3" s="1"/>
  <c r="V657" i="3"/>
  <c r="Z657" i="3"/>
  <c r="W657" i="3"/>
  <c r="Y656" i="3"/>
  <c r="V656" i="3"/>
  <c r="Z656" i="3"/>
  <c r="W656" i="3"/>
  <c r="Y651" i="3"/>
  <c r="Y670" i="3"/>
  <c r="W668" i="3"/>
  <c r="Y667" i="3"/>
  <c r="V667" i="3"/>
  <c r="X667" i="3" s="1"/>
  <c r="Z667" i="3"/>
  <c r="V660" i="3"/>
  <c r="Z660" i="3"/>
  <c r="W660" i="3"/>
  <c r="Y659" i="3"/>
  <c r="V659" i="3"/>
  <c r="X659" i="3" s="1"/>
  <c r="Z659" i="3"/>
  <c r="W654" i="3"/>
  <c r="X654" i="3" s="1"/>
  <c r="Y654" i="3"/>
  <c r="V653" i="3"/>
  <c r="Z653" i="3"/>
  <c r="W653" i="3"/>
  <c r="Y652" i="3"/>
  <c r="V652" i="3"/>
  <c r="Z652" i="3"/>
  <c r="W652" i="3"/>
  <c r="Z711" i="3"/>
  <c r="Z707" i="3"/>
  <c r="Z704" i="3"/>
  <c r="Z700" i="3"/>
  <c r="Z696" i="3"/>
  <c r="Z692" i="3"/>
  <c r="Z688" i="3"/>
  <c r="Z684" i="3"/>
  <c r="Z680" i="3"/>
  <c r="Z676" i="3"/>
  <c r="Z672" i="3"/>
  <c r="W670" i="3"/>
  <c r="X670" i="3" s="1"/>
  <c r="Y666" i="3"/>
  <c r="W665" i="3"/>
  <c r="Y661" i="3"/>
  <c r="Y660" i="3"/>
  <c r="Y658" i="3"/>
  <c r="Y614" i="3"/>
  <c r="W614" i="3"/>
  <c r="V611" i="3"/>
  <c r="Z611" i="3"/>
  <c r="Y606" i="3"/>
  <c r="W606" i="3"/>
  <c r="V603" i="3"/>
  <c r="Z603" i="3"/>
  <c r="Y598" i="3"/>
  <c r="W598" i="3"/>
  <c r="Y597" i="3"/>
  <c r="V583" i="3"/>
  <c r="Z583" i="3"/>
  <c r="W583" i="3"/>
  <c r="Y582" i="3"/>
  <c r="V582" i="3"/>
  <c r="Z582" i="3"/>
  <c r="W582" i="3"/>
  <c r="Y581" i="3"/>
  <c r="Z655" i="3"/>
  <c r="V655" i="3"/>
  <c r="X655" i="3" s="1"/>
  <c r="Z651" i="3"/>
  <c r="V651" i="3"/>
  <c r="X651" i="3" s="1"/>
  <c r="Y650" i="3"/>
  <c r="W648" i="3"/>
  <c r="Z647" i="3"/>
  <c r="V647" i="3"/>
  <c r="X647" i="3" s="1"/>
  <c r="Y646" i="3"/>
  <c r="W644" i="3"/>
  <c r="Z643" i="3"/>
  <c r="V643" i="3"/>
  <c r="X643" i="3" s="1"/>
  <c r="Y642" i="3"/>
  <c r="W640" i="3"/>
  <c r="Z639" i="3"/>
  <c r="V639" i="3"/>
  <c r="X639" i="3" s="1"/>
  <c r="Y638" i="3"/>
  <c r="W636" i="3"/>
  <c r="Z635" i="3"/>
  <c r="V635" i="3"/>
  <c r="X635" i="3" s="1"/>
  <c r="Y634" i="3"/>
  <c r="W632" i="3"/>
  <c r="Z631" i="3"/>
  <c r="V631" i="3"/>
  <c r="X631" i="3" s="1"/>
  <c r="Y630" i="3"/>
  <c r="W628" i="3"/>
  <c r="Z627" i="3"/>
  <c r="V627" i="3"/>
  <c r="X627" i="3" s="1"/>
  <c r="Y626" i="3"/>
  <c r="W624" i="3"/>
  <c r="Z623" i="3"/>
  <c r="V623" i="3"/>
  <c r="X623" i="3" s="1"/>
  <c r="Y622" i="3"/>
  <c r="V620" i="3"/>
  <c r="X620" i="3" s="1"/>
  <c r="Y619" i="3"/>
  <c r="Y613" i="3"/>
  <c r="W612" i="3"/>
  <c r="X612" i="3" s="1"/>
  <c r="Y612" i="3"/>
  <c r="Y605" i="3"/>
  <c r="W604" i="3"/>
  <c r="X604" i="3" s="1"/>
  <c r="Y604" i="3"/>
  <c r="W597" i="3"/>
  <c r="V595" i="3"/>
  <c r="Z595" i="3"/>
  <c r="W595" i="3"/>
  <c r="Y594" i="3"/>
  <c r="V594" i="3"/>
  <c r="Z594" i="3"/>
  <c r="W594" i="3"/>
  <c r="Y593" i="3"/>
  <c r="V589" i="3"/>
  <c r="X589" i="3" s="1"/>
  <c r="W588" i="3"/>
  <c r="X588" i="3" s="1"/>
  <c r="X573" i="3"/>
  <c r="X561" i="3"/>
  <c r="W649" i="3"/>
  <c r="X649" i="3" s="1"/>
  <c r="Z648" i="3"/>
  <c r="V648" i="3"/>
  <c r="W645" i="3"/>
  <c r="X645" i="3" s="1"/>
  <c r="Z644" i="3"/>
  <c r="V644" i="3"/>
  <c r="W641" i="3"/>
  <c r="X641" i="3" s="1"/>
  <c r="Z640" i="3"/>
  <c r="V640" i="3"/>
  <c r="W637" i="3"/>
  <c r="X637" i="3" s="1"/>
  <c r="Z636" i="3"/>
  <c r="V636" i="3"/>
  <c r="W633" i="3"/>
  <c r="X633" i="3" s="1"/>
  <c r="Z632" i="3"/>
  <c r="V632" i="3"/>
  <c r="W629" i="3"/>
  <c r="X629" i="3" s="1"/>
  <c r="Z628" i="3"/>
  <c r="V628" i="3"/>
  <c r="W625" i="3"/>
  <c r="X625" i="3" s="1"/>
  <c r="Z624" i="3"/>
  <c r="V624" i="3"/>
  <c r="W621" i="3"/>
  <c r="X621" i="3" s="1"/>
  <c r="W619" i="3"/>
  <c r="X619" i="3" s="1"/>
  <c r="Y618" i="3"/>
  <c r="W618" i="3"/>
  <c r="X618" i="3" s="1"/>
  <c r="V617" i="3"/>
  <c r="X617" i="3" s="1"/>
  <c r="V615" i="3"/>
  <c r="X615" i="3" s="1"/>
  <c r="Z615" i="3"/>
  <c r="V614" i="3"/>
  <c r="Y611" i="3"/>
  <c r="Y610" i="3"/>
  <c r="W610" i="3"/>
  <c r="X610" i="3" s="1"/>
  <c r="V609" i="3"/>
  <c r="X609" i="3" s="1"/>
  <c r="V607" i="3"/>
  <c r="X607" i="3" s="1"/>
  <c r="Z607" i="3"/>
  <c r="V606" i="3"/>
  <c r="Y603" i="3"/>
  <c r="Y602" i="3"/>
  <c r="W602" i="3"/>
  <c r="X602" i="3" s="1"/>
  <c r="V601" i="3"/>
  <c r="X601" i="3" s="1"/>
  <c r="V599" i="3"/>
  <c r="X599" i="3" s="1"/>
  <c r="Z599" i="3"/>
  <c r="V598" i="3"/>
  <c r="X593" i="3"/>
  <c r="V591" i="3"/>
  <c r="Z591" i="3"/>
  <c r="W591" i="3"/>
  <c r="Y590" i="3"/>
  <c r="V590" i="3"/>
  <c r="Z590" i="3"/>
  <c r="W590" i="3"/>
  <c r="Y589" i="3"/>
  <c r="V585" i="3"/>
  <c r="X585" i="3" s="1"/>
  <c r="W584" i="3"/>
  <c r="X584" i="3" s="1"/>
  <c r="Z649" i="3"/>
  <c r="Z645" i="3"/>
  <c r="Z641" i="3"/>
  <c r="Z637" i="3"/>
  <c r="Z633" i="3"/>
  <c r="Z629" i="3"/>
  <c r="Z625" i="3"/>
  <c r="Z621" i="3"/>
  <c r="Y620" i="3"/>
  <c r="W616" i="3"/>
  <c r="X616" i="3" s="1"/>
  <c r="Y616" i="3"/>
  <c r="W611" i="3"/>
  <c r="W608" i="3"/>
  <c r="X608" i="3" s="1"/>
  <c r="Y608" i="3"/>
  <c r="W603" i="3"/>
  <c r="W600" i="3"/>
  <c r="X600" i="3" s="1"/>
  <c r="Y600" i="3"/>
  <c r="V597" i="3"/>
  <c r="V587" i="3"/>
  <c r="Z587" i="3"/>
  <c r="W587" i="3"/>
  <c r="Y586" i="3"/>
  <c r="V586" i="3"/>
  <c r="Z586" i="3"/>
  <c r="W586" i="3"/>
  <c r="Y585" i="3"/>
  <c r="Y583" i="3"/>
  <c r="V581" i="3"/>
  <c r="X581" i="3" s="1"/>
  <c r="Z617" i="3"/>
  <c r="Z613" i="3"/>
  <c r="Z609" i="3"/>
  <c r="Z605" i="3"/>
  <c r="Z601" i="3"/>
  <c r="Z597" i="3"/>
  <c r="Y596" i="3"/>
  <c r="Z593" i="3"/>
  <c r="Y592" i="3"/>
  <c r="Z589" i="3"/>
  <c r="Y588" i="3"/>
  <c r="Z585" i="3"/>
  <c r="Y584" i="3"/>
  <c r="Z581" i="3"/>
  <c r="Y580" i="3"/>
  <c r="W578" i="3"/>
  <c r="Z577" i="3"/>
  <c r="Y576" i="3"/>
  <c r="W574" i="3"/>
  <c r="Z573" i="3"/>
  <c r="Y572" i="3"/>
  <c r="W570" i="3"/>
  <c r="Z569" i="3"/>
  <c r="Y568" i="3"/>
  <c r="W566" i="3"/>
  <c r="Z565" i="3"/>
  <c r="Y564" i="3"/>
  <c r="W562" i="3"/>
  <c r="Z561" i="3"/>
  <c r="Y560" i="3"/>
  <c r="W558" i="3"/>
  <c r="Z557" i="3"/>
  <c r="Y556" i="3"/>
  <c r="W554" i="3"/>
  <c r="Z553" i="3"/>
  <c r="V553" i="3"/>
  <c r="X553" i="3" s="1"/>
  <c r="W579" i="3"/>
  <c r="X579" i="3" s="1"/>
  <c r="Z578" i="3"/>
  <c r="V578" i="3"/>
  <c r="W575" i="3"/>
  <c r="X575" i="3" s="1"/>
  <c r="Z574" i="3"/>
  <c r="V574" i="3"/>
  <c r="W571" i="3"/>
  <c r="X571" i="3" s="1"/>
  <c r="Z570" i="3"/>
  <c r="V570" i="3"/>
  <c r="W567" i="3"/>
  <c r="X567" i="3" s="1"/>
  <c r="Z566" i="3"/>
  <c r="V566" i="3"/>
  <c r="W563" i="3"/>
  <c r="X563" i="3" s="1"/>
  <c r="Z562" i="3"/>
  <c r="V562" i="3"/>
  <c r="W559" i="3"/>
  <c r="X559" i="3" s="1"/>
  <c r="Z558" i="3"/>
  <c r="V558" i="3"/>
  <c r="W555" i="3"/>
  <c r="X555" i="3" s="1"/>
  <c r="Z554" i="3"/>
  <c r="V554" i="3"/>
  <c r="Z579" i="3"/>
  <c r="Z575" i="3"/>
  <c r="Z571" i="3"/>
  <c r="Z567" i="3"/>
  <c r="Z563" i="3"/>
  <c r="Z559" i="3"/>
  <c r="Z555" i="3"/>
  <c r="X577" i="3" l="1"/>
  <c r="X688" i="3"/>
  <c r="X730" i="3"/>
  <c r="X778" i="3"/>
  <c r="X767" i="3"/>
  <c r="X692" i="3"/>
  <c r="X731" i="3"/>
  <c r="X728" i="3"/>
  <c r="X611" i="3"/>
  <c r="X665" i="3"/>
  <c r="X683" i="3"/>
  <c r="X703" i="3"/>
  <c r="X715" i="3"/>
  <c r="X758" i="3"/>
  <c r="X791" i="3"/>
  <c r="X613" i="3"/>
  <c r="X603" i="3"/>
  <c r="X718" i="3"/>
  <c r="X759" i="3"/>
  <c r="X756" i="3"/>
  <c r="X772" i="3"/>
  <c r="X788" i="3"/>
  <c r="X560" i="3"/>
  <c r="X714" i="3"/>
  <c r="X668" i="3"/>
  <c r="X590" i="3"/>
  <c r="X591" i="3"/>
  <c r="X740" i="3"/>
  <c r="X752" i="3"/>
  <c r="X746" i="3"/>
  <c r="X794" i="3"/>
  <c r="X711" i="3"/>
  <c r="X735" i="3"/>
  <c r="X723" i="3"/>
  <c r="X736" i="3"/>
  <c r="X707" i="3"/>
  <c r="X774" i="3"/>
  <c r="X790" i="3"/>
  <c r="X712" i="3"/>
  <c r="X760" i="3"/>
  <c r="X776" i="3"/>
  <c r="X792" i="3"/>
  <c r="X743" i="3"/>
  <c r="X682" i="3"/>
  <c r="X722" i="3"/>
  <c r="X738" i="3"/>
  <c r="X754" i="3"/>
  <c r="X795" i="3"/>
  <c r="X720" i="3"/>
  <c r="X739" i="3"/>
  <c r="X747" i="3"/>
  <c r="X732" i="3"/>
  <c r="X558" i="3"/>
  <c r="X574" i="3"/>
  <c r="X664" i="3"/>
  <c r="X605" i="3"/>
  <c r="X653" i="3"/>
  <c r="X566" i="3"/>
  <c r="X586" i="3"/>
  <c r="X587" i="3"/>
  <c r="X594" i="3"/>
  <c r="X595" i="3"/>
  <c r="X606" i="3"/>
  <c r="X729" i="3"/>
  <c r="X745" i="3"/>
  <c r="X761" i="3"/>
  <c r="X777" i="3"/>
  <c r="X793" i="3"/>
  <c r="X562" i="3"/>
  <c r="X578" i="3"/>
  <c r="X614" i="3"/>
  <c r="X652" i="3"/>
  <c r="X725" i="3"/>
  <c r="X741" i="3"/>
  <c r="X757" i="3"/>
  <c r="X773" i="3"/>
  <c r="X789" i="3"/>
  <c r="X582" i="3"/>
  <c r="X583" i="3"/>
  <c r="X660" i="3"/>
  <c r="X656" i="3"/>
  <c r="X657" i="3"/>
  <c r="X701" i="3"/>
  <c r="X721" i="3"/>
  <c r="X737" i="3"/>
  <c r="X753" i="3"/>
  <c r="X769" i="3"/>
  <c r="X785" i="3"/>
  <c r="X801" i="3"/>
  <c r="X713" i="3"/>
  <c r="X554" i="3"/>
  <c r="X570" i="3"/>
  <c r="X597" i="3"/>
  <c r="X624" i="3"/>
  <c r="X628" i="3"/>
  <c r="X632" i="3"/>
  <c r="X636" i="3"/>
  <c r="X640" i="3"/>
  <c r="X644" i="3"/>
  <c r="X648" i="3"/>
  <c r="X598" i="3"/>
  <c r="X697" i="3"/>
  <c r="X702" i="3"/>
  <c r="X733" i="3"/>
  <c r="X749" i="3"/>
  <c r="X765" i="3"/>
  <c r="X781" i="3"/>
  <c r="X797" i="3"/>
  <c r="N67" i="3" l="1"/>
  <c r="N73" i="3"/>
  <c r="N80" i="3"/>
  <c r="N81" i="3"/>
  <c r="N139" i="3"/>
  <c r="N143" i="3"/>
  <c r="N147" i="3"/>
  <c r="N155" i="3"/>
  <c r="N160" i="3"/>
  <c r="N169" i="3"/>
  <c r="N226" i="3"/>
  <c r="N260" i="3"/>
  <c r="N284" i="3"/>
  <c r="N306" i="3"/>
  <c r="N307" i="3"/>
  <c r="N327" i="3"/>
  <c r="N333" i="3"/>
  <c r="N357" i="3"/>
  <c r="N362" i="3"/>
  <c r="N373" i="3"/>
  <c r="N375" i="3"/>
  <c r="N389" i="3"/>
  <c r="N393" i="3"/>
  <c r="N395" i="3"/>
  <c r="N409" i="3"/>
  <c r="N413" i="3"/>
  <c r="N521" i="3"/>
  <c r="N25" i="3"/>
  <c r="M11" i="3"/>
  <c r="M25" i="3"/>
  <c r="M26" i="3"/>
  <c r="M32" i="3"/>
  <c r="M34" i="3"/>
  <c r="M63" i="3"/>
  <c r="M64" i="3"/>
  <c r="M66" i="3"/>
  <c r="M67" i="3"/>
  <c r="M70" i="3"/>
  <c r="M73" i="3"/>
  <c r="M78" i="3"/>
  <c r="M80" i="3"/>
  <c r="M81" i="3"/>
  <c r="M84" i="3"/>
  <c r="M96" i="3"/>
  <c r="M110" i="3"/>
  <c r="M114" i="3"/>
  <c r="M139" i="3"/>
  <c r="M143" i="3"/>
  <c r="M147" i="3"/>
  <c r="M155" i="3"/>
  <c r="M160" i="3"/>
  <c r="M167" i="3"/>
  <c r="M169" i="3"/>
  <c r="M173" i="3"/>
  <c r="M174" i="3"/>
  <c r="M178" i="3"/>
  <c r="M184" i="3"/>
  <c r="M187" i="3"/>
  <c r="M206" i="3"/>
  <c r="M350" i="3"/>
  <c r="M374" i="3"/>
  <c r="M389" i="3"/>
  <c r="M409" i="3"/>
  <c r="M480" i="3"/>
  <c r="M514" i="3"/>
  <c r="M6" i="3"/>
  <c r="M8" i="3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21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N405" i="3" s="1"/>
  <c r="I146" i="22"/>
  <c r="I147" i="22"/>
  <c r="I148" i="22"/>
  <c r="I149" i="22"/>
  <c r="H3" i="22"/>
  <c r="I3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4" i="21"/>
  <c r="H42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23" i="21"/>
  <c r="H49" i="21"/>
  <c r="H50" i="21"/>
  <c r="H51" i="21"/>
  <c r="H52" i="21"/>
  <c r="H53" i="21"/>
  <c r="H48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59" i="21"/>
  <c r="I15" i="21"/>
  <c r="I16" i="21"/>
  <c r="I17" i="21"/>
  <c r="I18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8" i="21"/>
  <c r="I49" i="21"/>
  <c r="I50" i="21"/>
  <c r="I51" i="21"/>
  <c r="I52" i="21"/>
  <c r="I53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M359" i="3" s="1"/>
  <c r="I71" i="21"/>
  <c r="I72" i="21"/>
  <c r="I73" i="21"/>
  <c r="I74" i="21"/>
  <c r="I75" i="21"/>
  <c r="I5" i="21"/>
  <c r="I6" i="21"/>
  <c r="I7" i="21"/>
  <c r="I8" i="21"/>
  <c r="I9" i="21"/>
  <c r="I10" i="21"/>
  <c r="I11" i="21"/>
  <c r="I12" i="21"/>
  <c r="I13" i="21"/>
  <c r="I14" i="21"/>
  <c r="I4" i="21"/>
  <c r="P10" i="3"/>
  <c r="P15" i="3"/>
  <c r="P27" i="3"/>
  <c r="P28" i="3"/>
  <c r="P36" i="3"/>
  <c r="P91" i="3"/>
  <c r="P93" i="3"/>
  <c r="P94" i="3"/>
  <c r="P97" i="3"/>
  <c r="P187" i="3"/>
  <c r="P5" i="3"/>
  <c r="W5" i="23"/>
  <c r="W6" i="23"/>
  <c r="W7" i="23"/>
  <c r="W8" i="23"/>
  <c r="W9" i="23"/>
  <c r="W10" i="23"/>
  <c r="W11" i="23"/>
  <c r="W12" i="23"/>
  <c r="W13" i="23"/>
  <c r="W14" i="23"/>
  <c r="W15" i="23"/>
  <c r="P16" i="3" s="1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11" i="23"/>
  <c r="W112" i="23"/>
  <c r="W113" i="23"/>
  <c r="W114" i="23"/>
  <c r="W115" i="23"/>
  <c r="W116" i="23"/>
  <c r="W117" i="23"/>
  <c r="W118" i="23"/>
  <c r="W119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43" i="23"/>
  <c r="W144" i="23"/>
  <c r="W145" i="23"/>
  <c r="W146" i="23"/>
  <c r="W147" i="23"/>
  <c r="W148" i="23"/>
  <c r="W149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W165" i="23"/>
  <c r="W166" i="23"/>
  <c r="W167" i="23"/>
  <c r="W168" i="23"/>
  <c r="W169" i="23"/>
  <c r="W170" i="23"/>
  <c r="W171" i="23"/>
  <c r="W172" i="23"/>
  <c r="W173" i="23"/>
  <c r="W174" i="23"/>
  <c r="W175" i="23"/>
  <c r="W176" i="23"/>
  <c r="W177" i="23"/>
  <c r="W178" i="23"/>
  <c r="W179" i="23"/>
  <c r="W180" i="23"/>
  <c r="W181" i="23"/>
  <c r="W182" i="23"/>
  <c r="W183" i="23"/>
  <c r="W184" i="23"/>
  <c r="W185" i="23"/>
  <c r="W186" i="23"/>
  <c r="W187" i="23"/>
  <c r="W188" i="23"/>
  <c r="W189" i="23"/>
  <c r="W190" i="23"/>
  <c r="W191" i="23"/>
  <c r="W192" i="23"/>
  <c r="W193" i="23"/>
  <c r="W194" i="23"/>
  <c r="W195" i="23"/>
  <c r="W196" i="23"/>
  <c r="W197" i="23"/>
  <c r="W198" i="23"/>
  <c r="W199" i="23"/>
  <c r="W200" i="23"/>
  <c r="W201" i="23"/>
  <c r="W202" i="23"/>
  <c r="W203" i="23"/>
  <c r="W204" i="23"/>
  <c r="W205" i="23"/>
  <c r="W206" i="23"/>
  <c r="W207" i="23"/>
  <c r="W208" i="23"/>
  <c r="W209" i="23"/>
  <c r="W210" i="23"/>
  <c r="W211" i="23"/>
  <c r="P547" i="3" s="1"/>
  <c r="W212" i="23"/>
  <c r="W213" i="23"/>
  <c r="W214" i="23"/>
  <c r="W215" i="23"/>
  <c r="W216" i="23"/>
  <c r="W217" i="23"/>
  <c r="W218" i="23"/>
  <c r="W219" i="23"/>
  <c r="W220" i="23"/>
  <c r="W221" i="23"/>
  <c r="W222" i="23"/>
  <c r="W223" i="23"/>
  <c r="W224" i="23"/>
  <c r="W225" i="23"/>
  <c r="W4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177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00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5" i="23"/>
  <c r="U6" i="23"/>
  <c r="U7" i="23"/>
  <c r="U8" i="23"/>
  <c r="U9" i="23"/>
  <c r="U10" i="23"/>
  <c r="U11" i="23"/>
  <c r="U4" i="23"/>
  <c r="N10" i="3" l="1"/>
  <c r="N371" i="3"/>
  <c r="N22" i="3"/>
  <c r="N6" i="3"/>
  <c r="N545" i="3"/>
  <c r="N529" i="3"/>
  <c r="N513" i="3"/>
  <c r="N497" i="3"/>
  <c r="N481" i="3"/>
  <c r="N465" i="3"/>
  <c r="N449" i="3"/>
  <c r="N433" i="3"/>
  <c r="N417" i="3"/>
  <c r="N401" i="3"/>
  <c r="N18" i="3"/>
  <c r="N541" i="3"/>
  <c r="N525" i="3"/>
  <c r="N509" i="3"/>
  <c r="N493" i="3"/>
  <c r="N477" i="3"/>
  <c r="N461" i="3"/>
  <c r="N445" i="3"/>
  <c r="N429" i="3"/>
  <c r="N397" i="3"/>
  <c r="N385" i="3"/>
  <c r="N4" i="3"/>
  <c r="N14" i="3"/>
  <c r="N537" i="3"/>
  <c r="N505" i="3"/>
  <c r="N489" i="3"/>
  <c r="N473" i="3"/>
  <c r="N457" i="3"/>
  <c r="N441" i="3"/>
  <c r="N425" i="3"/>
  <c r="N549" i="3"/>
  <c r="N533" i="3"/>
  <c r="N517" i="3"/>
  <c r="N501" i="3"/>
  <c r="N485" i="3"/>
  <c r="N469" i="3"/>
  <c r="N453" i="3"/>
  <c r="N437" i="3"/>
  <c r="N421" i="3"/>
  <c r="P17" i="3"/>
  <c r="P202" i="3"/>
  <c r="P51" i="3"/>
  <c r="P48" i="3"/>
  <c r="P103" i="3"/>
  <c r="P43" i="3"/>
  <c r="P9" i="3"/>
  <c r="P207" i="3"/>
  <c r="P99" i="3"/>
  <c r="P41" i="3"/>
  <c r="M546" i="3"/>
  <c r="M7" i="3"/>
  <c r="M549" i="3"/>
  <c r="M545" i="3"/>
  <c r="M541" i="3"/>
  <c r="M537" i="3"/>
  <c r="M533" i="3"/>
  <c r="M529" i="3"/>
  <c r="M525" i="3"/>
  <c r="M521" i="3"/>
  <c r="M517" i="3"/>
  <c r="M513" i="3"/>
  <c r="M509" i="3"/>
  <c r="M505" i="3"/>
  <c r="M501" i="3"/>
  <c r="M497" i="3"/>
  <c r="M493" i="3"/>
  <c r="M489" i="3"/>
  <c r="M485" i="3"/>
  <c r="M481" i="3"/>
  <c r="M477" i="3"/>
  <c r="M473" i="3"/>
  <c r="M469" i="3"/>
  <c r="M465" i="3"/>
  <c r="M461" i="3"/>
  <c r="M457" i="3"/>
  <c r="M453" i="3"/>
  <c r="M449" i="3"/>
  <c r="M445" i="3"/>
  <c r="M441" i="3"/>
  <c r="M437" i="3"/>
  <c r="M433" i="3"/>
  <c r="M429" i="3"/>
  <c r="M425" i="3"/>
  <c r="M421" i="3"/>
  <c r="M417" i="3"/>
  <c r="M413" i="3"/>
  <c r="M405" i="3"/>
  <c r="M401" i="3"/>
  <c r="M397" i="3"/>
  <c r="M393" i="3"/>
  <c r="M385" i="3"/>
  <c r="M381" i="3"/>
  <c r="M377" i="3"/>
  <c r="M373" i="3"/>
  <c r="M363" i="3"/>
  <c r="M552" i="3"/>
  <c r="M548" i="3"/>
  <c r="M544" i="3"/>
  <c r="M540" i="3"/>
  <c r="M536" i="3"/>
  <c r="M532" i="3"/>
  <c r="M528" i="3"/>
  <c r="M524" i="3"/>
  <c r="M520" i="3"/>
  <c r="M516" i="3"/>
  <c r="M512" i="3"/>
  <c r="M508" i="3"/>
  <c r="M504" i="3"/>
  <c r="M500" i="3"/>
  <c r="M496" i="3"/>
  <c r="M492" i="3"/>
  <c r="M488" i="3"/>
  <c r="M484" i="3"/>
  <c r="M476" i="3"/>
  <c r="M472" i="3"/>
  <c r="M468" i="3"/>
  <c r="M464" i="3"/>
  <c r="M460" i="3"/>
  <c r="M456" i="3"/>
  <c r="M452" i="3"/>
  <c r="M448" i="3"/>
  <c r="M444" i="3"/>
  <c r="M440" i="3"/>
  <c r="M436" i="3"/>
  <c r="M432" i="3"/>
  <c r="M428" i="3"/>
  <c r="M424" i="3"/>
  <c r="M420" i="3"/>
  <c r="M416" i="3"/>
  <c r="M412" i="3"/>
  <c r="M408" i="3"/>
  <c r="M404" i="3"/>
  <c r="M400" i="3"/>
  <c r="M396" i="3"/>
  <c r="M392" i="3"/>
  <c r="M388" i="3"/>
  <c r="M384" i="3"/>
  <c r="M380" i="3"/>
  <c r="M376" i="3"/>
  <c r="M371" i="3"/>
  <c r="M15" i="3"/>
  <c r="M19" i="3"/>
  <c r="M23" i="3"/>
  <c r="M27" i="3"/>
  <c r="M31" i="3"/>
  <c r="M35" i="3"/>
  <c r="M39" i="3"/>
  <c r="M43" i="3"/>
  <c r="M47" i="3"/>
  <c r="M51" i="3"/>
  <c r="M55" i="3"/>
  <c r="M59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51" i="3"/>
  <c r="M159" i="3"/>
  <c r="M163" i="3"/>
  <c r="M171" i="3"/>
  <c r="M175" i="3"/>
  <c r="M179" i="3"/>
  <c r="M183" i="3"/>
  <c r="M191" i="3"/>
  <c r="M195" i="3"/>
  <c r="M199" i="3"/>
  <c r="M203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1" i="3"/>
  <c r="M295" i="3"/>
  <c r="M299" i="3"/>
  <c r="M303" i="3"/>
  <c r="M307" i="3"/>
  <c r="M311" i="3"/>
  <c r="M315" i="3"/>
  <c r="M319" i="3"/>
  <c r="M323" i="3"/>
  <c r="M327" i="3"/>
  <c r="M331" i="3"/>
  <c r="M335" i="3"/>
  <c r="M339" i="3"/>
  <c r="M343" i="3"/>
  <c r="M347" i="3"/>
  <c r="M351" i="3"/>
  <c r="M355" i="3"/>
  <c r="M12" i="3"/>
  <c r="M16" i="3"/>
  <c r="M20" i="3"/>
  <c r="M24" i="3"/>
  <c r="M28" i="3"/>
  <c r="M36" i="3"/>
  <c r="M40" i="3"/>
  <c r="M44" i="3"/>
  <c r="M48" i="3"/>
  <c r="M52" i="3"/>
  <c r="M56" i="3"/>
  <c r="M60" i="3"/>
  <c r="M68" i="3"/>
  <c r="M72" i="3"/>
  <c r="M76" i="3"/>
  <c r="M88" i="3"/>
  <c r="M92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4" i="3"/>
  <c r="M168" i="3"/>
  <c r="M172" i="3"/>
  <c r="M176" i="3"/>
  <c r="M180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2" i="3"/>
  <c r="M296" i="3"/>
  <c r="M300" i="3"/>
  <c r="M304" i="3"/>
  <c r="M308" i="3"/>
  <c r="M312" i="3"/>
  <c r="M316" i="3"/>
  <c r="M320" i="3"/>
  <c r="M324" i="3"/>
  <c r="M328" i="3"/>
  <c r="M332" i="3"/>
  <c r="M336" i="3"/>
  <c r="M340" i="3"/>
  <c r="M344" i="3"/>
  <c r="M348" i="3"/>
  <c r="M352" i="3"/>
  <c r="M356" i="3"/>
  <c r="M360" i="3"/>
  <c r="M364" i="3"/>
  <c r="M368" i="3"/>
  <c r="M372" i="3"/>
  <c r="M9" i="3"/>
  <c r="M13" i="3"/>
  <c r="M17" i="3"/>
  <c r="M21" i="3"/>
  <c r="M29" i="3"/>
  <c r="M33" i="3"/>
  <c r="M37" i="3"/>
  <c r="M41" i="3"/>
  <c r="M45" i="3"/>
  <c r="M49" i="3"/>
  <c r="M53" i="3"/>
  <c r="M57" i="3"/>
  <c r="M61" i="3"/>
  <c r="M65" i="3"/>
  <c r="M69" i="3"/>
  <c r="M77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153" i="3"/>
  <c r="M157" i="3"/>
  <c r="M161" i="3"/>
  <c r="M165" i="3"/>
  <c r="M177" i="3"/>
  <c r="M181" i="3"/>
  <c r="M185" i="3"/>
  <c r="M189" i="3"/>
  <c r="M193" i="3"/>
  <c r="M197" i="3"/>
  <c r="M201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3" i="3"/>
  <c r="M297" i="3"/>
  <c r="M301" i="3"/>
  <c r="M305" i="3"/>
  <c r="M309" i="3"/>
  <c r="M313" i="3"/>
  <c r="M317" i="3"/>
  <c r="M321" i="3"/>
  <c r="M325" i="3"/>
  <c r="M329" i="3"/>
  <c r="M333" i="3"/>
  <c r="M337" i="3"/>
  <c r="M341" i="3"/>
  <c r="M345" i="3"/>
  <c r="M349" i="3"/>
  <c r="M353" i="3"/>
  <c r="M357" i="3"/>
  <c r="M361" i="3"/>
  <c r="M365" i="3"/>
  <c r="M10" i="3"/>
  <c r="M14" i="3"/>
  <c r="M18" i="3"/>
  <c r="M22" i="3"/>
  <c r="M30" i="3"/>
  <c r="M38" i="3"/>
  <c r="M42" i="3"/>
  <c r="M46" i="3"/>
  <c r="M50" i="3"/>
  <c r="M54" i="3"/>
  <c r="M58" i="3"/>
  <c r="M62" i="3"/>
  <c r="M74" i="3"/>
  <c r="M82" i="3"/>
  <c r="M86" i="3"/>
  <c r="M90" i="3"/>
  <c r="M94" i="3"/>
  <c r="M98" i="3"/>
  <c r="M102" i="3"/>
  <c r="M106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82" i="3"/>
  <c r="M186" i="3"/>
  <c r="M190" i="3"/>
  <c r="M194" i="3"/>
  <c r="M198" i="3"/>
  <c r="M202" i="3"/>
  <c r="M210" i="3"/>
  <c r="M214" i="3"/>
  <c r="M218" i="3"/>
  <c r="M222" i="3"/>
  <c r="M226" i="3"/>
  <c r="M230" i="3"/>
  <c r="M234" i="3"/>
  <c r="M238" i="3"/>
  <c r="M242" i="3"/>
  <c r="M246" i="3"/>
  <c r="M250" i="3"/>
  <c r="M254" i="3"/>
  <c r="M258" i="3"/>
  <c r="M262" i="3"/>
  <c r="M266" i="3"/>
  <c r="M270" i="3"/>
  <c r="M274" i="3"/>
  <c r="M278" i="3"/>
  <c r="M282" i="3"/>
  <c r="M286" i="3"/>
  <c r="M290" i="3"/>
  <c r="M294" i="3"/>
  <c r="M298" i="3"/>
  <c r="M302" i="3"/>
  <c r="M306" i="3"/>
  <c r="M310" i="3"/>
  <c r="M314" i="3"/>
  <c r="M318" i="3"/>
  <c r="M322" i="3"/>
  <c r="M326" i="3"/>
  <c r="M330" i="3"/>
  <c r="M334" i="3"/>
  <c r="M338" i="3"/>
  <c r="M342" i="3"/>
  <c r="M346" i="3"/>
  <c r="M354" i="3"/>
  <c r="M358" i="3"/>
  <c r="M362" i="3"/>
  <c r="M366" i="3"/>
  <c r="M370" i="3"/>
  <c r="M4" i="3"/>
  <c r="M5" i="3"/>
  <c r="M551" i="3"/>
  <c r="M547" i="3"/>
  <c r="M543" i="3"/>
  <c r="M539" i="3"/>
  <c r="M535" i="3"/>
  <c r="M531" i="3"/>
  <c r="M527" i="3"/>
  <c r="M523" i="3"/>
  <c r="M519" i="3"/>
  <c r="M515" i="3"/>
  <c r="M511" i="3"/>
  <c r="M507" i="3"/>
  <c r="M503" i="3"/>
  <c r="M499" i="3"/>
  <c r="M495" i="3"/>
  <c r="M491" i="3"/>
  <c r="M487" i="3"/>
  <c r="M483" i="3"/>
  <c r="M479" i="3"/>
  <c r="M475" i="3"/>
  <c r="M471" i="3"/>
  <c r="M467" i="3"/>
  <c r="M463" i="3"/>
  <c r="M459" i="3"/>
  <c r="M455" i="3"/>
  <c r="M451" i="3"/>
  <c r="M447" i="3"/>
  <c r="M443" i="3"/>
  <c r="M439" i="3"/>
  <c r="M435" i="3"/>
  <c r="M431" i="3"/>
  <c r="M427" i="3"/>
  <c r="M423" i="3"/>
  <c r="M419" i="3"/>
  <c r="M415" i="3"/>
  <c r="M411" i="3"/>
  <c r="M407" i="3"/>
  <c r="M403" i="3"/>
  <c r="M399" i="3"/>
  <c r="M395" i="3"/>
  <c r="M391" i="3"/>
  <c r="M387" i="3"/>
  <c r="M383" i="3"/>
  <c r="M379" i="3"/>
  <c r="M375" i="3"/>
  <c r="M369" i="3"/>
  <c r="M550" i="3"/>
  <c r="M542" i="3"/>
  <c r="M538" i="3"/>
  <c r="M534" i="3"/>
  <c r="M530" i="3"/>
  <c r="M526" i="3"/>
  <c r="M522" i="3"/>
  <c r="M518" i="3"/>
  <c r="M510" i="3"/>
  <c r="M506" i="3"/>
  <c r="M502" i="3"/>
  <c r="M498" i="3"/>
  <c r="M494" i="3"/>
  <c r="M490" i="3"/>
  <c r="M486" i="3"/>
  <c r="M482" i="3"/>
  <c r="M478" i="3"/>
  <c r="M474" i="3"/>
  <c r="M470" i="3"/>
  <c r="M466" i="3"/>
  <c r="M462" i="3"/>
  <c r="M458" i="3"/>
  <c r="M454" i="3"/>
  <c r="M450" i="3"/>
  <c r="M446" i="3"/>
  <c r="M442" i="3"/>
  <c r="M438" i="3"/>
  <c r="M434" i="3"/>
  <c r="M430" i="3"/>
  <c r="M426" i="3"/>
  <c r="M422" i="3"/>
  <c r="M418" i="3"/>
  <c r="M414" i="3"/>
  <c r="M410" i="3"/>
  <c r="M406" i="3"/>
  <c r="M402" i="3"/>
  <c r="M398" i="3"/>
  <c r="M394" i="3"/>
  <c r="M390" i="3"/>
  <c r="M386" i="3"/>
  <c r="M382" i="3"/>
  <c r="M378" i="3"/>
  <c r="M367" i="3"/>
  <c r="P374" i="3"/>
  <c r="P345" i="3"/>
  <c r="P245" i="3"/>
  <c r="P205" i="3"/>
  <c r="P171" i="3"/>
  <c r="P150" i="3"/>
  <c r="P144" i="3"/>
  <c r="P134" i="3"/>
  <c r="P124" i="3"/>
  <c r="P116" i="3"/>
  <c r="P110" i="3"/>
  <c r="P104" i="3"/>
  <c r="P88" i="3"/>
  <c r="P79" i="3"/>
  <c r="P69" i="3"/>
  <c r="P61" i="3"/>
  <c r="P57" i="3"/>
  <c r="P30" i="3"/>
  <c r="P23" i="3"/>
  <c r="P467" i="3"/>
  <c r="P371" i="3"/>
  <c r="P282" i="3"/>
  <c r="P223" i="3"/>
  <c r="P158" i="3"/>
  <c r="P149" i="3"/>
  <c r="P138" i="3"/>
  <c r="P133" i="3"/>
  <c r="P121" i="3"/>
  <c r="P115" i="3"/>
  <c r="P108" i="3"/>
  <c r="P87" i="3"/>
  <c r="P77" i="3"/>
  <c r="P68" i="3"/>
  <c r="P60" i="3"/>
  <c r="P56" i="3"/>
  <c r="P50" i="3"/>
  <c r="P35" i="3"/>
  <c r="P21" i="3"/>
  <c r="P8" i="3"/>
  <c r="P437" i="3"/>
  <c r="P361" i="3"/>
  <c r="P277" i="3"/>
  <c r="P221" i="3"/>
  <c r="P201" i="3"/>
  <c r="P156" i="3"/>
  <c r="P146" i="3"/>
  <c r="P136" i="3"/>
  <c r="P130" i="3"/>
  <c r="P120" i="3"/>
  <c r="P112" i="3"/>
  <c r="P107" i="3"/>
  <c r="P102" i="3"/>
  <c r="P86" i="3"/>
  <c r="P74" i="3"/>
  <c r="P66" i="3"/>
  <c r="P59" i="3"/>
  <c r="P54" i="3"/>
  <c r="P38" i="3"/>
  <c r="P34" i="3"/>
  <c r="P20" i="3"/>
  <c r="P11" i="3"/>
  <c r="P6" i="3"/>
  <c r="P397" i="3"/>
  <c r="P351" i="3"/>
  <c r="P253" i="3"/>
  <c r="P154" i="3"/>
  <c r="P145" i="3"/>
  <c r="P135" i="3"/>
  <c r="P129" i="3"/>
  <c r="P118" i="3"/>
  <c r="P111" i="3"/>
  <c r="P106" i="3"/>
  <c r="P83" i="3"/>
  <c r="P71" i="3"/>
  <c r="P62" i="3"/>
  <c r="P58" i="3"/>
  <c r="P52" i="3"/>
  <c r="P45" i="3"/>
  <c r="P37" i="3"/>
  <c r="P31" i="3"/>
  <c r="P26" i="3"/>
  <c r="P543" i="3"/>
  <c r="P140" i="3"/>
  <c r="P551" i="3"/>
  <c r="P549" i="3"/>
  <c r="P545" i="3"/>
  <c r="P537" i="3"/>
  <c r="P4" i="3"/>
  <c r="P552" i="3"/>
  <c r="P548" i="3"/>
  <c r="P544" i="3"/>
  <c r="P540" i="3"/>
  <c r="P536" i="3"/>
  <c r="P532" i="3"/>
  <c r="P528" i="3"/>
  <c r="P524" i="3"/>
  <c r="P520" i="3"/>
  <c r="P516" i="3"/>
  <c r="P512" i="3"/>
  <c r="P508" i="3"/>
  <c r="P504" i="3"/>
  <c r="P500" i="3"/>
  <c r="P496" i="3"/>
  <c r="P492" i="3"/>
  <c r="P488" i="3"/>
  <c r="P484" i="3"/>
  <c r="P480" i="3"/>
  <c r="P476" i="3"/>
  <c r="P472" i="3"/>
  <c r="P468" i="3"/>
  <c r="P464" i="3"/>
  <c r="P460" i="3"/>
  <c r="P456" i="3"/>
  <c r="P452" i="3"/>
  <c r="P448" i="3"/>
  <c r="P442" i="3"/>
  <c r="P436" i="3"/>
  <c r="P428" i="3"/>
  <c r="P420" i="3"/>
  <c r="P412" i="3"/>
  <c r="P400" i="3"/>
  <c r="P388" i="3"/>
  <c r="P364" i="3"/>
  <c r="P352" i="3"/>
  <c r="P344" i="3"/>
  <c r="P328" i="3"/>
  <c r="P312" i="3"/>
  <c r="P296" i="3"/>
  <c r="P272" i="3"/>
  <c r="P256" i="3"/>
  <c r="P232" i="3"/>
  <c r="P208" i="3"/>
  <c r="P192" i="3"/>
  <c r="P180" i="3"/>
  <c r="P168" i="3"/>
  <c r="P539" i="3"/>
  <c r="P535" i="3"/>
  <c r="P531" i="3"/>
  <c r="P527" i="3"/>
  <c r="P523" i="3"/>
  <c r="P519" i="3"/>
  <c r="P515" i="3"/>
  <c r="P511" i="3"/>
  <c r="P507" i="3"/>
  <c r="P503" i="3"/>
  <c r="P499" i="3"/>
  <c r="P495" i="3"/>
  <c r="P491" i="3"/>
  <c r="P487" i="3"/>
  <c r="P483" i="3"/>
  <c r="P479" i="3"/>
  <c r="P475" i="3"/>
  <c r="P471" i="3"/>
  <c r="P463" i="3"/>
  <c r="P459" i="3"/>
  <c r="P455" i="3"/>
  <c r="P451" i="3"/>
  <c r="P446" i="3"/>
  <c r="P440" i="3"/>
  <c r="P434" i="3"/>
  <c r="P426" i="3"/>
  <c r="P418" i="3"/>
  <c r="P410" i="3"/>
  <c r="P384" i="3"/>
  <c r="P372" i="3"/>
  <c r="P340" i="3"/>
  <c r="P324" i="3"/>
  <c r="P308" i="3"/>
  <c r="P292" i="3"/>
  <c r="P280" i="3"/>
  <c r="P268" i="3"/>
  <c r="P244" i="3"/>
  <c r="P228" i="3"/>
  <c r="P220" i="3"/>
  <c r="P188" i="3"/>
  <c r="P176" i="3"/>
  <c r="P164" i="3"/>
  <c r="P148" i="3"/>
  <c r="P13" i="3"/>
  <c r="P25" i="3"/>
  <c r="P29" i="3"/>
  <c r="P33" i="3"/>
  <c r="P49" i="3"/>
  <c r="P53" i="3"/>
  <c r="P65" i="3"/>
  <c r="P73" i="3"/>
  <c r="P81" i="3"/>
  <c r="P85" i="3"/>
  <c r="P89" i="3"/>
  <c r="P101" i="3"/>
  <c r="P105" i="3"/>
  <c r="P109" i="3"/>
  <c r="P113" i="3"/>
  <c r="P117" i="3"/>
  <c r="P125" i="3"/>
  <c r="P137" i="3"/>
  <c r="P141" i="3"/>
  <c r="P153" i="3"/>
  <c r="P157" i="3"/>
  <c r="P161" i="3"/>
  <c r="P165" i="3"/>
  <c r="P169" i="3"/>
  <c r="P173" i="3"/>
  <c r="P177" i="3"/>
  <c r="P181" i="3"/>
  <c r="P185" i="3"/>
  <c r="P189" i="3"/>
  <c r="P193" i="3"/>
  <c r="P197" i="3"/>
  <c r="P209" i="3"/>
  <c r="P213" i="3"/>
  <c r="P217" i="3"/>
  <c r="P225" i="3"/>
  <c r="P229" i="3"/>
  <c r="P233" i="3"/>
  <c r="P237" i="3"/>
  <c r="P241" i="3"/>
  <c r="P249" i="3"/>
  <c r="P257" i="3"/>
  <c r="P261" i="3"/>
  <c r="P265" i="3"/>
  <c r="P269" i="3"/>
  <c r="P273" i="3"/>
  <c r="P281" i="3"/>
  <c r="P285" i="3"/>
  <c r="P289" i="3"/>
  <c r="P293" i="3"/>
  <c r="P297" i="3"/>
  <c r="P301" i="3"/>
  <c r="P305" i="3"/>
  <c r="P309" i="3"/>
  <c r="P313" i="3"/>
  <c r="P317" i="3"/>
  <c r="P321" i="3"/>
  <c r="P325" i="3"/>
  <c r="P329" i="3"/>
  <c r="P333" i="3"/>
  <c r="P337" i="3"/>
  <c r="P341" i="3"/>
  <c r="P349" i="3"/>
  <c r="P353" i="3"/>
  <c r="P357" i="3"/>
  <c r="P365" i="3"/>
  <c r="P369" i="3"/>
  <c r="P373" i="3"/>
  <c r="P377" i="3"/>
  <c r="P381" i="3"/>
  <c r="P385" i="3"/>
  <c r="P389" i="3"/>
  <c r="P393" i="3"/>
  <c r="P401" i="3"/>
  <c r="P405" i="3"/>
  <c r="P409" i="3"/>
  <c r="P413" i="3"/>
  <c r="P417" i="3"/>
  <c r="P421" i="3"/>
  <c r="P425" i="3"/>
  <c r="P429" i="3"/>
  <c r="P433" i="3"/>
  <c r="P441" i="3"/>
  <c r="P14" i="3"/>
  <c r="P18" i="3"/>
  <c r="P22" i="3"/>
  <c r="P42" i="3"/>
  <c r="P46" i="3"/>
  <c r="P70" i="3"/>
  <c r="P78" i="3"/>
  <c r="P82" i="3"/>
  <c r="P90" i="3"/>
  <c r="P98" i="3"/>
  <c r="P114" i="3"/>
  <c r="P122" i="3"/>
  <c r="P126" i="3"/>
  <c r="P142" i="3"/>
  <c r="P162" i="3"/>
  <c r="P166" i="3"/>
  <c r="P170" i="3"/>
  <c r="P174" i="3"/>
  <c r="P178" i="3"/>
  <c r="P182" i="3"/>
  <c r="P186" i="3"/>
  <c r="P190" i="3"/>
  <c r="P194" i="3"/>
  <c r="P198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6" i="3"/>
  <c r="P290" i="3"/>
  <c r="P294" i="3"/>
  <c r="P298" i="3"/>
  <c r="P302" i="3"/>
  <c r="P306" i="3"/>
  <c r="P310" i="3"/>
  <c r="P314" i="3"/>
  <c r="P318" i="3"/>
  <c r="P322" i="3"/>
  <c r="P326" i="3"/>
  <c r="P330" i="3"/>
  <c r="P334" i="3"/>
  <c r="P338" i="3"/>
  <c r="P342" i="3"/>
  <c r="P346" i="3"/>
  <c r="P350" i="3"/>
  <c r="P354" i="3"/>
  <c r="P358" i="3"/>
  <c r="P362" i="3"/>
  <c r="P366" i="3"/>
  <c r="P370" i="3"/>
  <c r="P378" i="3"/>
  <c r="P382" i="3"/>
  <c r="P386" i="3"/>
  <c r="P390" i="3"/>
  <c r="P394" i="3"/>
  <c r="P398" i="3"/>
  <c r="P402" i="3"/>
  <c r="P406" i="3"/>
  <c r="P7" i="3"/>
  <c r="P19" i="3"/>
  <c r="P39" i="3"/>
  <c r="P47" i="3"/>
  <c r="P55" i="3"/>
  <c r="P63" i="3"/>
  <c r="P67" i="3"/>
  <c r="P75" i="3"/>
  <c r="P95" i="3"/>
  <c r="P119" i="3"/>
  <c r="P123" i="3"/>
  <c r="P127" i="3"/>
  <c r="P131" i="3"/>
  <c r="P139" i="3"/>
  <c r="P143" i="3"/>
  <c r="P147" i="3"/>
  <c r="P151" i="3"/>
  <c r="P155" i="3"/>
  <c r="P159" i="3"/>
  <c r="P163" i="3"/>
  <c r="P167" i="3"/>
  <c r="P175" i="3"/>
  <c r="P179" i="3"/>
  <c r="P183" i="3"/>
  <c r="P191" i="3"/>
  <c r="P195" i="3"/>
  <c r="P199" i="3"/>
  <c r="P203" i="3"/>
  <c r="P211" i="3"/>
  <c r="P215" i="3"/>
  <c r="P219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1" i="3"/>
  <c r="P295" i="3"/>
  <c r="P299" i="3"/>
  <c r="P303" i="3"/>
  <c r="P307" i="3"/>
  <c r="P311" i="3"/>
  <c r="P315" i="3"/>
  <c r="P319" i="3"/>
  <c r="P323" i="3"/>
  <c r="P327" i="3"/>
  <c r="P331" i="3"/>
  <c r="P335" i="3"/>
  <c r="P339" i="3"/>
  <c r="P343" i="3"/>
  <c r="P347" i="3"/>
  <c r="P355" i="3"/>
  <c r="P359" i="3"/>
  <c r="P363" i="3"/>
  <c r="P367" i="3"/>
  <c r="P375" i="3"/>
  <c r="P379" i="3"/>
  <c r="P383" i="3"/>
  <c r="P387" i="3"/>
  <c r="P391" i="3"/>
  <c r="P395" i="3"/>
  <c r="P399" i="3"/>
  <c r="P403" i="3"/>
  <c r="P407" i="3"/>
  <c r="P411" i="3"/>
  <c r="P415" i="3"/>
  <c r="P419" i="3"/>
  <c r="P423" i="3"/>
  <c r="P427" i="3"/>
  <c r="P431" i="3"/>
  <c r="P435" i="3"/>
  <c r="P439" i="3"/>
  <c r="P443" i="3"/>
  <c r="P447" i="3"/>
  <c r="P12" i="3"/>
  <c r="P24" i="3"/>
  <c r="P32" i="3"/>
  <c r="P40" i="3"/>
  <c r="P44" i="3"/>
  <c r="P64" i="3"/>
  <c r="P72" i="3"/>
  <c r="P76" i="3"/>
  <c r="P80" i="3"/>
  <c r="P84" i="3"/>
  <c r="P92" i="3"/>
  <c r="P96" i="3"/>
  <c r="P550" i="3"/>
  <c r="P546" i="3"/>
  <c r="P542" i="3"/>
  <c r="P538" i="3"/>
  <c r="P534" i="3"/>
  <c r="P530" i="3"/>
  <c r="P526" i="3"/>
  <c r="P522" i="3"/>
  <c r="P518" i="3"/>
  <c r="P514" i="3"/>
  <c r="P510" i="3"/>
  <c r="P506" i="3"/>
  <c r="P502" i="3"/>
  <c r="P498" i="3"/>
  <c r="P494" i="3"/>
  <c r="P490" i="3"/>
  <c r="P486" i="3"/>
  <c r="P482" i="3"/>
  <c r="P478" i="3"/>
  <c r="P474" i="3"/>
  <c r="P470" i="3"/>
  <c r="P466" i="3"/>
  <c r="P462" i="3"/>
  <c r="P458" i="3"/>
  <c r="P454" i="3"/>
  <c r="P450" i="3"/>
  <c r="P445" i="3"/>
  <c r="P438" i="3"/>
  <c r="P432" i="3"/>
  <c r="P424" i="3"/>
  <c r="P416" i="3"/>
  <c r="P408" i="3"/>
  <c r="P396" i="3"/>
  <c r="P380" i="3"/>
  <c r="P360" i="3"/>
  <c r="P348" i="3"/>
  <c r="P336" i="3"/>
  <c r="P320" i="3"/>
  <c r="P304" i="3"/>
  <c r="P288" i="3"/>
  <c r="P264" i="3"/>
  <c r="P252" i="3"/>
  <c r="P240" i="3"/>
  <c r="P224" i="3"/>
  <c r="P216" i="3"/>
  <c r="P200" i="3"/>
  <c r="P172" i="3"/>
  <c r="P160" i="3"/>
  <c r="P152" i="3"/>
  <c r="P128" i="3"/>
  <c r="P100" i="3"/>
  <c r="P541" i="3"/>
  <c r="P533" i="3"/>
  <c r="P529" i="3"/>
  <c r="P525" i="3"/>
  <c r="P521" i="3"/>
  <c r="P517" i="3"/>
  <c r="P513" i="3"/>
  <c r="P509" i="3"/>
  <c r="P505" i="3"/>
  <c r="P501" i="3"/>
  <c r="P497" i="3"/>
  <c r="P493" i="3"/>
  <c r="P489" i="3"/>
  <c r="P485" i="3"/>
  <c r="P481" i="3"/>
  <c r="P477" i="3"/>
  <c r="P473" i="3"/>
  <c r="P469" i="3"/>
  <c r="P465" i="3"/>
  <c r="P461" i="3"/>
  <c r="P457" i="3"/>
  <c r="P453" i="3"/>
  <c r="P449" i="3"/>
  <c r="P444" i="3"/>
  <c r="P430" i="3"/>
  <c r="P422" i="3"/>
  <c r="P414" i="3"/>
  <c r="P404" i="3"/>
  <c r="P392" i="3"/>
  <c r="P376" i="3"/>
  <c r="P368" i="3"/>
  <c r="P356" i="3"/>
  <c r="P332" i="3"/>
  <c r="P316" i="3"/>
  <c r="P300" i="3"/>
  <c r="P284" i="3"/>
  <c r="P276" i="3"/>
  <c r="P260" i="3"/>
  <c r="P248" i="3"/>
  <c r="P236" i="3"/>
  <c r="P212" i="3"/>
  <c r="P204" i="3"/>
  <c r="P196" i="3"/>
  <c r="P184" i="3"/>
  <c r="P132" i="3"/>
  <c r="N381" i="3"/>
  <c r="N21" i="3"/>
  <c r="N17" i="3"/>
  <c r="N13" i="3"/>
  <c r="N9" i="3"/>
  <c r="N5" i="3"/>
  <c r="N552" i="3"/>
  <c r="N548" i="3"/>
  <c r="N544" i="3"/>
  <c r="N540" i="3"/>
  <c r="N536" i="3"/>
  <c r="N532" i="3"/>
  <c r="N528" i="3"/>
  <c r="N524" i="3"/>
  <c r="N520" i="3"/>
  <c r="N516" i="3"/>
  <c r="N512" i="3"/>
  <c r="N508" i="3"/>
  <c r="N504" i="3"/>
  <c r="N500" i="3"/>
  <c r="N496" i="3"/>
  <c r="N492" i="3"/>
  <c r="N488" i="3"/>
  <c r="N484" i="3"/>
  <c r="N480" i="3"/>
  <c r="N476" i="3"/>
  <c r="N472" i="3"/>
  <c r="N468" i="3"/>
  <c r="N464" i="3"/>
  <c r="N460" i="3"/>
  <c r="N456" i="3"/>
  <c r="N452" i="3"/>
  <c r="N448" i="3"/>
  <c r="N444" i="3"/>
  <c r="N440" i="3"/>
  <c r="N436" i="3"/>
  <c r="N432" i="3"/>
  <c r="N428" i="3"/>
  <c r="N424" i="3"/>
  <c r="N420" i="3"/>
  <c r="N416" i="3"/>
  <c r="N412" i="3"/>
  <c r="N408" i="3"/>
  <c r="N404" i="3"/>
  <c r="N400" i="3"/>
  <c r="N396" i="3"/>
  <c r="N392" i="3"/>
  <c r="N388" i="3"/>
  <c r="N384" i="3"/>
  <c r="N379" i="3"/>
  <c r="N29" i="3"/>
  <c r="N33" i="3"/>
  <c r="N37" i="3"/>
  <c r="N41" i="3"/>
  <c r="N45" i="3"/>
  <c r="N49" i="3"/>
  <c r="N53" i="3"/>
  <c r="N57" i="3"/>
  <c r="N61" i="3"/>
  <c r="N65" i="3"/>
  <c r="N69" i="3"/>
  <c r="N77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73" i="3"/>
  <c r="N177" i="3"/>
  <c r="N181" i="3"/>
  <c r="N185" i="3"/>
  <c r="N189" i="3"/>
  <c r="N193" i="3"/>
  <c r="N197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7" i="3"/>
  <c r="N341" i="3"/>
  <c r="N345" i="3"/>
  <c r="N349" i="3"/>
  <c r="N353" i="3"/>
  <c r="N361" i="3"/>
  <c r="N365" i="3"/>
  <c r="N369" i="3"/>
  <c r="N377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10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6" i="3"/>
  <c r="N370" i="3"/>
  <c r="N374" i="3"/>
  <c r="N27" i="3"/>
  <c r="N31" i="3"/>
  <c r="N35" i="3"/>
  <c r="N39" i="3"/>
  <c r="N43" i="3"/>
  <c r="N47" i="3"/>
  <c r="N51" i="3"/>
  <c r="N55" i="3"/>
  <c r="N59" i="3"/>
  <c r="N63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51" i="3"/>
  <c r="N159" i="3"/>
  <c r="N163" i="3"/>
  <c r="N167" i="3"/>
  <c r="N171" i="3"/>
  <c r="N175" i="3"/>
  <c r="N179" i="3"/>
  <c r="N183" i="3"/>
  <c r="N187" i="3"/>
  <c r="N191" i="3"/>
  <c r="N195" i="3"/>
  <c r="N199" i="3"/>
  <c r="N203" i="3"/>
  <c r="N207" i="3"/>
  <c r="N211" i="3"/>
  <c r="N215" i="3"/>
  <c r="N219" i="3"/>
  <c r="N223" i="3"/>
  <c r="N227" i="3"/>
  <c r="N231" i="3"/>
  <c r="N235" i="3"/>
  <c r="N239" i="3"/>
  <c r="N243" i="3"/>
  <c r="N247" i="3"/>
  <c r="N251" i="3"/>
  <c r="N255" i="3"/>
  <c r="N259" i="3"/>
  <c r="N263" i="3"/>
  <c r="N267" i="3"/>
  <c r="N271" i="3"/>
  <c r="N275" i="3"/>
  <c r="N279" i="3"/>
  <c r="N283" i="3"/>
  <c r="N287" i="3"/>
  <c r="N291" i="3"/>
  <c r="N295" i="3"/>
  <c r="N299" i="3"/>
  <c r="N303" i="3"/>
  <c r="N311" i="3"/>
  <c r="N315" i="3"/>
  <c r="N319" i="3"/>
  <c r="N323" i="3"/>
  <c r="N331" i="3"/>
  <c r="N335" i="3"/>
  <c r="N339" i="3"/>
  <c r="N343" i="3"/>
  <c r="N347" i="3"/>
  <c r="N351" i="3"/>
  <c r="N355" i="3"/>
  <c r="N359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64" i="3"/>
  <c r="N268" i="3"/>
  <c r="N272" i="3"/>
  <c r="N276" i="3"/>
  <c r="N280" i="3"/>
  <c r="N288" i="3"/>
  <c r="N292" i="3"/>
  <c r="N296" i="3"/>
  <c r="N300" i="3"/>
  <c r="N304" i="3"/>
  <c r="N308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0" i="3"/>
  <c r="N364" i="3"/>
  <c r="N368" i="3"/>
  <c r="N372" i="3"/>
  <c r="N376" i="3"/>
  <c r="N380" i="3"/>
  <c r="N24" i="3"/>
  <c r="N20" i="3"/>
  <c r="N16" i="3"/>
  <c r="N12" i="3"/>
  <c r="N8" i="3"/>
  <c r="N551" i="3"/>
  <c r="N547" i="3"/>
  <c r="N543" i="3"/>
  <c r="N539" i="3"/>
  <c r="N535" i="3"/>
  <c r="N531" i="3"/>
  <c r="N527" i="3"/>
  <c r="N523" i="3"/>
  <c r="N519" i="3"/>
  <c r="N515" i="3"/>
  <c r="N511" i="3"/>
  <c r="N507" i="3"/>
  <c r="N503" i="3"/>
  <c r="N499" i="3"/>
  <c r="N495" i="3"/>
  <c r="N491" i="3"/>
  <c r="N487" i="3"/>
  <c r="N483" i="3"/>
  <c r="N479" i="3"/>
  <c r="N475" i="3"/>
  <c r="N471" i="3"/>
  <c r="N467" i="3"/>
  <c r="N463" i="3"/>
  <c r="N459" i="3"/>
  <c r="N455" i="3"/>
  <c r="N451" i="3"/>
  <c r="N447" i="3"/>
  <c r="N443" i="3"/>
  <c r="N439" i="3"/>
  <c r="N435" i="3"/>
  <c r="N431" i="3"/>
  <c r="N427" i="3"/>
  <c r="N423" i="3"/>
  <c r="N419" i="3"/>
  <c r="N415" i="3"/>
  <c r="N411" i="3"/>
  <c r="N407" i="3"/>
  <c r="N403" i="3"/>
  <c r="N399" i="3"/>
  <c r="N391" i="3"/>
  <c r="N387" i="3"/>
  <c r="N383" i="3"/>
  <c r="N378" i="3"/>
  <c r="N367" i="3"/>
  <c r="N23" i="3"/>
  <c r="N19" i="3"/>
  <c r="N15" i="3"/>
  <c r="N11" i="3"/>
  <c r="N7" i="3"/>
  <c r="N550" i="3"/>
  <c r="N546" i="3"/>
  <c r="N542" i="3"/>
  <c r="N538" i="3"/>
  <c r="N534" i="3"/>
  <c r="N530" i="3"/>
  <c r="N526" i="3"/>
  <c r="N522" i="3"/>
  <c r="N518" i="3"/>
  <c r="N514" i="3"/>
  <c r="N510" i="3"/>
  <c r="N506" i="3"/>
  <c r="N502" i="3"/>
  <c r="N498" i="3"/>
  <c r="N494" i="3"/>
  <c r="N490" i="3"/>
  <c r="N486" i="3"/>
  <c r="N482" i="3"/>
  <c r="N478" i="3"/>
  <c r="N474" i="3"/>
  <c r="N470" i="3"/>
  <c r="N466" i="3"/>
  <c r="N462" i="3"/>
  <c r="N458" i="3"/>
  <c r="N454" i="3"/>
  <c r="N450" i="3"/>
  <c r="N446" i="3"/>
  <c r="N442" i="3"/>
  <c r="N438" i="3"/>
  <c r="N434" i="3"/>
  <c r="N430" i="3"/>
  <c r="N426" i="3"/>
  <c r="N422" i="3"/>
  <c r="N418" i="3"/>
  <c r="N414" i="3"/>
  <c r="N410" i="3"/>
  <c r="N406" i="3"/>
  <c r="N402" i="3"/>
  <c r="N398" i="3"/>
  <c r="N394" i="3"/>
  <c r="N390" i="3"/>
  <c r="N386" i="3"/>
  <c r="N382" i="3"/>
  <c r="N363" i="3"/>
  <c r="M803" i="3" l="1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191" i="20"/>
  <c r="W192" i="20"/>
  <c r="W193" i="20"/>
  <c r="W194" i="20"/>
  <c r="W195" i="20"/>
  <c r="W196" i="20"/>
  <c r="W197" i="20"/>
  <c r="W198" i="20"/>
  <c r="W199" i="20"/>
  <c r="W200" i="20"/>
  <c r="W201" i="20"/>
  <c r="W202" i="20"/>
  <c r="W203" i="20"/>
  <c r="W204" i="20"/>
  <c r="W205" i="20"/>
  <c r="W206" i="20"/>
  <c r="W207" i="20"/>
  <c r="W208" i="20"/>
  <c r="W209" i="20"/>
  <c r="W210" i="20"/>
  <c r="W211" i="20"/>
  <c r="W212" i="20"/>
  <c r="W213" i="20"/>
  <c r="W214" i="20"/>
  <c r="W215" i="20"/>
  <c r="W216" i="20"/>
  <c r="W217" i="20"/>
  <c r="W218" i="20"/>
  <c r="W219" i="20"/>
  <c r="W220" i="20"/>
  <c r="W221" i="20"/>
  <c r="W222" i="20"/>
  <c r="W223" i="20"/>
  <c r="W224" i="20"/>
  <c r="W225" i="20"/>
  <c r="W226" i="20"/>
  <c r="W227" i="20"/>
  <c r="W228" i="20"/>
  <c r="W229" i="20"/>
  <c r="W230" i="20"/>
  <c r="W231" i="20"/>
  <c r="W232" i="20"/>
  <c r="W233" i="20"/>
  <c r="W234" i="20"/>
  <c r="W235" i="20"/>
  <c r="W236" i="20"/>
  <c r="W237" i="20"/>
  <c r="W238" i="20"/>
  <c r="W239" i="20"/>
  <c r="W240" i="20"/>
  <c r="W241" i="20"/>
  <c r="W242" i="20"/>
  <c r="W243" i="20"/>
  <c r="W244" i="20"/>
  <c r="W245" i="20"/>
  <c r="W246" i="20"/>
  <c r="W247" i="20"/>
  <c r="W248" i="20"/>
  <c r="W249" i="20"/>
  <c r="W250" i="20"/>
  <c r="W251" i="20"/>
  <c r="W252" i="20"/>
  <c r="W253" i="20"/>
  <c r="W254" i="20"/>
  <c r="W255" i="20"/>
  <c r="W163" i="20"/>
  <c r="W164" i="20"/>
  <c r="W165" i="20"/>
  <c r="W166" i="20"/>
  <c r="W167" i="20"/>
  <c r="W162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5" i="20"/>
  <c r="W6" i="20"/>
  <c r="W7" i="20"/>
  <c r="W8" i="20"/>
  <c r="W9" i="20"/>
  <c r="W10" i="20"/>
  <c r="W11" i="20"/>
  <c r="W4" i="20"/>
  <c r="G407" i="3"/>
  <c r="H407" i="3"/>
  <c r="Q407" i="3"/>
  <c r="R407" i="3"/>
  <c r="S407" i="3"/>
  <c r="T407" i="3"/>
  <c r="U407" i="3"/>
  <c r="G408" i="3"/>
  <c r="H408" i="3"/>
  <c r="I408" i="3"/>
  <c r="Q408" i="3"/>
  <c r="R408" i="3"/>
  <c r="S408" i="3"/>
  <c r="T408" i="3"/>
  <c r="U408" i="3"/>
  <c r="G409" i="3"/>
  <c r="H409" i="3"/>
  <c r="I409" i="3"/>
  <c r="Q409" i="3"/>
  <c r="R409" i="3"/>
  <c r="S409" i="3"/>
  <c r="T409" i="3"/>
  <c r="U409" i="3"/>
  <c r="G410" i="3"/>
  <c r="H410" i="3"/>
  <c r="Q410" i="3"/>
  <c r="R410" i="3"/>
  <c r="S410" i="3"/>
  <c r="T410" i="3"/>
  <c r="U410" i="3"/>
  <c r="G411" i="3"/>
  <c r="H411" i="3"/>
  <c r="Q411" i="3"/>
  <c r="R411" i="3"/>
  <c r="S411" i="3"/>
  <c r="T411" i="3"/>
  <c r="U411" i="3"/>
  <c r="G412" i="3"/>
  <c r="H412" i="3"/>
  <c r="Q412" i="3"/>
  <c r="R412" i="3"/>
  <c r="S412" i="3"/>
  <c r="T412" i="3"/>
  <c r="U412" i="3"/>
  <c r="G413" i="3"/>
  <c r="H413" i="3"/>
  <c r="Q413" i="3"/>
  <c r="R413" i="3"/>
  <c r="S413" i="3"/>
  <c r="T413" i="3"/>
  <c r="U413" i="3"/>
  <c r="G414" i="3"/>
  <c r="H414" i="3"/>
  <c r="Q414" i="3"/>
  <c r="R414" i="3"/>
  <c r="S414" i="3"/>
  <c r="T414" i="3"/>
  <c r="U414" i="3"/>
  <c r="G415" i="3"/>
  <c r="H415" i="3"/>
  <c r="Q415" i="3"/>
  <c r="R415" i="3"/>
  <c r="S415" i="3"/>
  <c r="T415" i="3"/>
  <c r="U415" i="3"/>
  <c r="G416" i="3"/>
  <c r="H416" i="3"/>
  <c r="Q416" i="3"/>
  <c r="R416" i="3"/>
  <c r="S416" i="3"/>
  <c r="T416" i="3"/>
  <c r="U416" i="3"/>
  <c r="G417" i="3"/>
  <c r="H417" i="3"/>
  <c r="Q417" i="3"/>
  <c r="R417" i="3"/>
  <c r="S417" i="3"/>
  <c r="T417" i="3"/>
  <c r="U417" i="3"/>
  <c r="G418" i="3"/>
  <c r="H418" i="3"/>
  <c r="Q418" i="3"/>
  <c r="R418" i="3"/>
  <c r="S418" i="3"/>
  <c r="T418" i="3"/>
  <c r="U418" i="3"/>
  <c r="G419" i="3"/>
  <c r="H419" i="3"/>
  <c r="Q419" i="3"/>
  <c r="R419" i="3"/>
  <c r="S419" i="3"/>
  <c r="T419" i="3"/>
  <c r="U419" i="3"/>
  <c r="G420" i="3"/>
  <c r="H420" i="3"/>
  <c r="Q420" i="3"/>
  <c r="R420" i="3"/>
  <c r="S420" i="3"/>
  <c r="T420" i="3"/>
  <c r="U420" i="3"/>
  <c r="G421" i="3"/>
  <c r="H421" i="3"/>
  <c r="Q421" i="3"/>
  <c r="R421" i="3"/>
  <c r="S421" i="3"/>
  <c r="T421" i="3"/>
  <c r="U421" i="3"/>
  <c r="G422" i="3"/>
  <c r="H422" i="3"/>
  <c r="Q422" i="3"/>
  <c r="R422" i="3"/>
  <c r="S422" i="3"/>
  <c r="T422" i="3"/>
  <c r="U422" i="3"/>
  <c r="G423" i="3"/>
  <c r="H423" i="3"/>
  <c r="Q423" i="3"/>
  <c r="R423" i="3"/>
  <c r="S423" i="3"/>
  <c r="T423" i="3"/>
  <c r="U423" i="3"/>
  <c r="G424" i="3"/>
  <c r="H424" i="3"/>
  <c r="Q424" i="3"/>
  <c r="R424" i="3"/>
  <c r="S424" i="3"/>
  <c r="T424" i="3"/>
  <c r="U424" i="3"/>
  <c r="G425" i="3"/>
  <c r="H425" i="3"/>
  <c r="Q425" i="3"/>
  <c r="R425" i="3"/>
  <c r="S425" i="3"/>
  <c r="T425" i="3"/>
  <c r="U425" i="3"/>
  <c r="G426" i="3"/>
  <c r="H426" i="3"/>
  <c r="Q426" i="3"/>
  <c r="R426" i="3"/>
  <c r="S426" i="3"/>
  <c r="T426" i="3"/>
  <c r="U426" i="3"/>
  <c r="G427" i="3"/>
  <c r="H427" i="3"/>
  <c r="Q427" i="3"/>
  <c r="R427" i="3"/>
  <c r="S427" i="3"/>
  <c r="T427" i="3"/>
  <c r="U427" i="3"/>
  <c r="G428" i="3"/>
  <c r="H428" i="3"/>
  <c r="Q428" i="3"/>
  <c r="R428" i="3"/>
  <c r="S428" i="3"/>
  <c r="T428" i="3"/>
  <c r="U428" i="3"/>
  <c r="G429" i="3"/>
  <c r="H429" i="3"/>
  <c r="Q429" i="3"/>
  <c r="R429" i="3"/>
  <c r="S429" i="3"/>
  <c r="T429" i="3"/>
  <c r="U429" i="3"/>
  <c r="G430" i="3"/>
  <c r="H430" i="3"/>
  <c r="Q430" i="3"/>
  <c r="R430" i="3"/>
  <c r="S430" i="3"/>
  <c r="T430" i="3"/>
  <c r="U430" i="3"/>
  <c r="G431" i="3"/>
  <c r="H431" i="3"/>
  <c r="Q431" i="3"/>
  <c r="R431" i="3"/>
  <c r="S431" i="3"/>
  <c r="T431" i="3"/>
  <c r="U431" i="3"/>
  <c r="G432" i="3"/>
  <c r="H432" i="3"/>
  <c r="Q432" i="3"/>
  <c r="R432" i="3"/>
  <c r="S432" i="3"/>
  <c r="T432" i="3"/>
  <c r="U432" i="3"/>
  <c r="G433" i="3"/>
  <c r="H433" i="3"/>
  <c r="Q433" i="3"/>
  <c r="R433" i="3"/>
  <c r="S433" i="3"/>
  <c r="T433" i="3"/>
  <c r="U433" i="3"/>
  <c r="G434" i="3"/>
  <c r="H434" i="3"/>
  <c r="Q434" i="3"/>
  <c r="R434" i="3"/>
  <c r="S434" i="3"/>
  <c r="T434" i="3"/>
  <c r="U434" i="3"/>
  <c r="G435" i="3"/>
  <c r="H435" i="3"/>
  <c r="Q435" i="3"/>
  <c r="R435" i="3"/>
  <c r="S435" i="3"/>
  <c r="T435" i="3"/>
  <c r="U435" i="3"/>
  <c r="G436" i="3"/>
  <c r="H436" i="3"/>
  <c r="Q436" i="3"/>
  <c r="R436" i="3"/>
  <c r="S436" i="3"/>
  <c r="T436" i="3"/>
  <c r="U436" i="3"/>
  <c r="G437" i="3"/>
  <c r="H437" i="3"/>
  <c r="Q437" i="3"/>
  <c r="R437" i="3"/>
  <c r="S437" i="3"/>
  <c r="T437" i="3"/>
  <c r="U437" i="3"/>
  <c r="G438" i="3"/>
  <c r="H438" i="3"/>
  <c r="Q438" i="3"/>
  <c r="R438" i="3"/>
  <c r="S438" i="3"/>
  <c r="T438" i="3"/>
  <c r="U438" i="3"/>
  <c r="G439" i="3"/>
  <c r="H439" i="3"/>
  <c r="Q439" i="3"/>
  <c r="R439" i="3"/>
  <c r="S439" i="3"/>
  <c r="T439" i="3"/>
  <c r="U439" i="3"/>
  <c r="G440" i="3"/>
  <c r="H440" i="3"/>
  <c r="Q440" i="3"/>
  <c r="R440" i="3"/>
  <c r="S440" i="3"/>
  <c r="T440" i="3"/>
  <c r="U440" i="3"/>
  <c r="G441" i="3"/>
  <c r="H441" i="3"/>
  <c r="Q441" i="3"/>
  <c r="R441" i="3"/>
  <c r="S441" i="3"/>
  <c r="T441" i="3"/>
  <c r="U441" i="3"/>
  <c r="G442" i="3"/>
  <c r="H442" i="3"/>
  <c r="Q442" i="3"/>
  <c r="R442" i="3"/>
  <c r="S442" i="3"/>
  <c r="T442" i="3"/>
  <c r="U442" i="3"/>
  <c r="G443" i="3"/>
  <c r="H443" i="3"/>
  <c r="Q443" i="3"/>
  <c r="R443" i="3"/>
  <c r="S443" i="3"/>
  <c r="T443" i="3"/>
  <c r="U443" i="3"/>
  <c r="G444" i="3"/>
  <c r="H444" i="3"/>
  <c r="Q444" i="3"/>
  <c r="R444" i="3"/>
  <c r="S444" i="3"/>
  <c r="T444" i="3"/>
  <c r="U444" i="3"/>
  <c r="G445" i="3"/>
  <c r="H445" i="3"/>
  <c r="Q445" i="3"/>
  <c r="R445" i="3"/>
  <c r="S445" i="3"/>
  <c r="T445" i="3"/>
  <c r="U445" i="3"/>
  <c r="G446" i="3"/>
  <c r="H446" i="3"/>
  <c r="Q446" i="3"/>
  <c r="R446" i="3"/>
  <c r="S446" i="3"/>
  <c r="T446" i="3"/>
  <c r="U446" i="3"/>
  <c r="G447" i="3"/>
  <c r="H447" i="3"/>
  <c r="Q447" i="3"/>
  <c r="R447" i="3"/>
  <c r="S447" i="3"/>
  <c r="T447" i="3"/>
  <c r="U447" i="3"/>
  <c r="G448" i="3"/>
  <c r="H448" i="3"/>
  <c r="Q448" i="3"/>
  <c r="R448" i="3"/>
  <c r="S448" i="3"/>
  <c r="T448" i="3"/>
  <c r="U448" i="3"/>
  <c r="G449" i="3"/>
  <c r="H449" i="3"/>
  <c r="Q449" i="3"/>
  <c r="R449" i="3"/>
  <c r="S449" i="3"/>
  <c r="T449" i="3"/>
  <c r="U449" i="3"/>
  <c r="G450" i="3"/>
  <c r="H450" i="3"/>
  <c r="Q450" i="3"/>
  <c r="R450" i="3"/>
  <c r="S450" i="3"/>
  <c r="T450" i="3"/>
  <c r="U450" i="3"/>
  <c r="G451" i="3"/>
  <c r="H451" i="3"/>
  <c r="Q451" i="3"/>
  <c r="R451" i="3"/>
  <c r="S451" i="3"/>
  <c r="T451" i="3"/>
  <c r="U451" i="3"/>
  <c r="G452" i="3"/>
  <c r="H452" i="3"/>
  <c r="Q452" i="3"/>
  <c r="R452" i="3"/>
  <c r="S452" i="3"/>
  <c r="T452" i="3"/>
  <c r="U452" i="3"/>
  <c r="G453" i="3"/>
  <c r="H453" i="3"/>
  <c r="Q453" i="3"/>
  <c r="R453" i="3"/>
  <c r="S453" i="3"/>
  <c r="T453" i="3"/>
  <c r="U453" i="3"/>
  <c r="G454" i="3"/>
  <c r="H454" i="3"/>
  <c r="Q454" i="3"/>
  <c r="R454" i="3"/>
  <c r="S454" i="3"/>
  <c r="T454" i="3"/>
  <c r="U454" i="3"/>
  <c r="G455" i="3"/>
  <c r="H455" i="3"/>
  <c r="Q455" i="3"/>
  <c r="R455" i="3"/>
  <c r="S455" i="3"/>
  <c r="T455" i="3"/>
  <c r="U455" i="3"/>
  <c r="G456" i="3"/>
  <c r="H456" i="3"/>
  <c r="Q456" i="3"/>
  <c r="R456" i="3"/>
  <c r="S456" i="3"/>
  <c r="T456" i="3"/>
  <c r="U456" i="3"/>
  <c r="G457" i="3"/>
  <c r="H457" i="3"/>
  <c r="Q457" i="3"/>
  <c r="R457" i="3"/>
  <c r="S457" i="3"/>
  <c r="T457" i="3"/>
  <c r="U457" i="3"/>
  <c r="G458" i="3"/>
  <c r="H458" i="3"/>
  <c r="Q458" i="3"/>
  <c r="R458" i="3"/>
  <c r="S458" i="3"/>
  <c r="T458" i="3"/>
  <c r="U458" i="3"/>
  <c r="G459" i="3"/>
  <c r="H459" i="3"/>
  <c r="Q459" i="3"/>
  <c r="R459" i="3"/>
  <c r="S459" i="3"/>
  <c r="T459" i="3"/>
  <c r="U459" i="3"/>
  <c r="G460" i="3"/>
  <c r="H460" i="3"/>
  <c r="Q460" i="3"/>
  <c r="R460" i="3"/>
  <c r="S460" i="3"/>
  <c r="T460" i="3"/>
  <c r="U460" i="3"/>
  <c r="G461" i="3"/>
  <c r="H461" i="3"/>
  <c r="Q461" i="3"/>
  <c r="R461" i="3"/>
  <c r="S461" i="3"/>
  <c r="T461" i="3"/>
  <c r="U461" i="3"/>
  <c r="G462" i="3"/>
  <c r="H462" i="3"/>
  <c r="Q462" i="3"/>
  <c r="R462" i="3"/>
  <c r="S462" i="3"/>
  <c r="T462" i="3"/>
  <c r="U462" i="3"/>
  <c r="G463" i="3"/>
  <c r="H463" i="3"/>
  <c r="Q463" i="3"/>
  <c r="R463" i="3"/>
  <c r="S463" i="3"/>
  <c r="T463" i="3"/>
  <c r="U463" i="3"/>
  <c r="G464" i="3"/>
  <c r="H464" i="3"/>
  <c r="Q464" i="3"/>
  <c r="R464" i="3"/>
  <c r="S464" i="3"/>
  <c r="T464" i="3"/>
  <c r="U464" i="3"/>
  <c r="G465" i="3"/>
  <c r="H465" i="3"/>
  <c r="Q465" i="3"/>
  <c r="R465" i="3"/>
  <c r="S465" i="3"/>
  <c r="T465" i="3"/>
  <c r="U465" i="3"/>
  <c r="G466" i="3"/>
  <c r="H466" i="3"/>
  <c r="Q466" i="3"/>
  <c r="R466" i="3"/>
  <c r="S466" i="3"/>
  <c r="T466" i="3"/>
  <c r="U466" i="3"/>
  <c r="G467" i="3"/>
  <c r="H467" i="3"/>
  <c r="Q467" i="3"/>
  <c r="R467" i="3"/>
  <c r="S467" i="3"/>
  <c r="T467" i="3"/>
  <c r="U467" i="3"/>
  <c r="G468" i="3"/>
  <c r="H468" i="3"/>
  <c r="Q468" i="3"/>
  <c r="R468" i="3"/>
  <c r="S468" i="3"/>
  <c r="T468" i="3"/>
  <c r="U468" i="3"/>
  <c r="G469" i="3"/>
  <c r="H469" i="3"/>
  <c r="Q469" i="3"/>
  <c r="R469" i="3"/>
  <c r="S469" i="3"/>
  <c r="T469" i="3"/>
  <c r="U469" i="3"/>
  <c r="G470" i="3"/>
  <c r="H470" i="3"/>
  <c r="Q470" i="3"/>
  <c r="R470" i="3"/>
  <c r="S470" i="3"/>
  <c r="T470" i="3"/>
  <c r="U470" i="3"/>
  <c r="G471" i="3"/>
  <c r="H471" i="3"/>
  <c r="Q471" i="3"/>
  <c r="R471" i="3"/>
  <c r="S471" i="3"/>
  <c r="T471" i="3"/>
  <c r="U471" i="3"/>
  <c r="G472" i="3"/>
  <c r="H472" i="3"/>
  <c r="Q472" i="3"/>
  <c r="R472" i="3"/>
  <c r="S472" i="3"/>
  <c r="T472" i="3"/>
  <c r="U472" i="3"/>
  <c r="G473" i="3"/>
  <c r="H473" i="3"/>
  <c r="Q473" i="3"/>
  <c r="R473" i="3"/>
  <c r="S473" i="3"/>
  <c r="T473" i="3"/>
  <c r="U473" i="3"/>
  <c r="G474" i="3"/>
  <c r="H474" i="3"/>
  <c r="Q474" i="3"/>
  <c r="R474" i="3"/>
  <c r="S474" i="3"/>
  <c r="T474" i="3"/>
  <c r="U474" i="3"/>
  <c r="G475" i="3"/>
  <c r="H475" i="3"/>
  <c r="Q475" i="3"/>
  <c r="R475" i="3"/>
  <c r="S475" i="3"/>
  <c r="T475" i="3"/>
  <c r="U475" i="3"/>
  <c r="G476" i="3"/>
  <c r="H476" i="3"/>
  <c r="Q476" i="3"/>
  <c r="R476" i="3"/>
  <c r="S476" i="3"/>
  <c r="T476" i="3"/>
  <c r="U476" i="3"/>
  <c r="G477" i="3"/>
  <c r="H477" i="3"/>
  <c r="Q477" i="3"/>
  <c r="R477" i="3"/>
  <c r="S477" i="3"/>
  <c r="T477" i="3"/>
  <c r="U477" i="3"/>
  <c r="G478" i="3"/>
  <c r="H478" i="3"/>
  <c r="Q478" i="3"/>
  <c r="R478" i="3"/>
  <c r="S478" i="3"/>
  <c r="T478" i="3"/>
  <c r="U478" i="3"/>
  <c r="G479" i="3"/>
  <c r="H479" i="3"/>
  <c r="Q479" i="3"/>
  <c r="R479" i="3"/>
  <c r="S479" i="3"/>
  <c r="T479" i="3"/>
  <c r="U479" i="3"/>
  <c r="G480" i="3"/>
  <c r="H480" i="3"/>
  <c r="Q480" i="3"/>
  <c r="R480" i="3"/>
  <c r="S480" i="3"/>
  <c r="T480" i="3"/>
  <c r="U480" i="3"/>
  <c r="G481" i="3"/>
  <c r="H481" i="3"/>
  <c r="Q481" i="3"/>
  <c r="R481" i="3"/>
  <c r="S481" i="3"/>
  <c r="T481" i="3"/>
  <c r="U481" i="3"/>
  <c r="G482" i="3"/>
  <c r="H482" i="3"/>
  <c r="Q482" i="3"/>
  <c r="R482" i="3"/>
  <c r="S482" i="3"/>
  <c r="T482" i="3"/>
  <c r="U482" i="3"/>
  <c r="G483" i="3"/>
  <c r="H483" i="3"/>
  <c r="Q483" i="3"/>
  <c r="R483" i="3"/>
  <c r="S483" i="3"/>
  <c r="T483" i="3"/>
  <c r="U483" i="3"/>
  <c r="G484" i="3"/>
  <c r="H484" i="3"/>
  <c r="Q484" i="3"/>
  <c r="R484" i="3"/>
  <c r="S484" i="3"/>
  <c r="T484" i="3"/>
  <c r="U484" i="3"/>
  <c r="G485" i="3"/>
  <c r="H485" i="3"/>
  <c r="Q485" i="3"/>
  <c r="R485" i="3"/>
  <c r="S485" i="3"/>
  <c r="T485" i="3"/>
  <c r="U485" i="3"/>
  <c r="G486" i="3"/>
  <c r="H486" i="3"/>
  <c r="Q486" i="3"/>
  <c r="R486" i="3"/>
  <c r="S486" i="3"/>
  <c r="T486" i="3"/>
  <c r="U486" i="3"/>
  <c r="G487" i="3"/>
  <c r="H487" i="3"/>
  <c r="Q487" i="3"/>
  <c r="R487" i="3"/>
  <c r="S487" i="3"/>
  <c r="T487" i="3"/>
  <c r="U487" i="3"/>
  <c r="G488" i="3"/>
  <c r="H488" i="3"/>
  <c r="Q488" i="3"/>
  <c r="R488" i="3"/>
  <c r="S488" i="3"/>
  <c r="T488" i="3"/>
  <c r="U488" i="3"/>
  <c r="G489" i="3"/>
  <c r="H489" i="3"/>
  <c r="Q489" i="3"/>
  <c r="R489" i="3"/>
  <c r="S489" i="3"/>
  <c r="T489" i="3"/>
  <c r="U489" i="3"/>
  <c r="G490" i="3"/>
  <c r="H490" i="3"/>
  <c r="Q490" i="3"/>
  <c r="R490" i="3"/>
  <c r="S490" i="3"/>
  <c r="T490" i="3"/>
  <c r="U490" i="3"/>
  <c r="G491" i="3"/>
  <c r="H491" i="3"/>
  <c r="Q491" i="3"/>
  <c r="R491" i="3"/>
  <c r="S491" i="3"/>
  <c r="T491" i="3"/>
  <c r="U491" i="3"/>
  <c r="G492" i="3"/>
  <c r="H492" i="3"/>
  <c r="Q492" i="3"/>
  <c r="R492" i="3"/>
  <c r="S492" i="3"/>
  <c r="T492" i="3"/>
  <c r="U492" i="3"/>
  <c r="G493" i="3"/>
  <c r="H493" i="3"/>
  <c r="Q493" i="3"/>
  <c r="R493" i="3"/>
  <c r="S493" i="3"/>
  <c r="T493" i="3"/>
  <c r="U493" i="3"/>
  <c r="G494" i="3"/>
  <c r="H494" i="3"/>
  <c r="Q494" i="3"/>
  <c r="R494" i="3"/>
  <c r="S494" i="3"/>
  <c r="T494" i="3"/>
  <c r="U494" i="3"/>
  <c r="G495" i="3"/>
  <c r="H495" i="3"/>
  <c r="Q495" i="3"/>
  <c r="R495" i="3"/>
  <c r="S495" i="3"/>
  <c r="T495" i="3"/>
  <c r="U495" i="3"/>
  <c r="G496" i="3"/>
  <c r="H496" i="3"/>
  <c r="Q496" i="3"/>
  <c r="R496" i="3"/>
  <c r="S496" i="3"/>
  <c r="T496" i="3"/>
  <c r="U496" i="3"/>
  <c r="G497" i="3"/>
  <c r="H497" i="3"/>
  <c r="Q497" i="3"/>
  <c r="R497" i="3"/>
  <c r="S497" i="3"/>
  <c r="T497" i="3"/>
  <c r="U497" i="3"/>
  <c r="G498" i="3"/>
  <c r="H498" i="3"/>
  <c r="Q498" i="3"/>
  <c r="R498" i="3"/>
  <c r="S498" i="3"/>
  <c r="T498" i="3"/>
  <c r="U498" i="3"/>
  <c r="G499" i="3"/>
  <c r="H499" i="3"/>
  <c r="Q499" i="3"/>
  <c r="R499" i="3"/>
  <c r="S499" i="3"/>
  <c r="T499" i="3"/>
  <c r="U499" i="3"/>
  <c r="G500" i="3"/>
  <c r="H500" i="3"/>
  <c r="Q500" i="3"/>
  <c r="R500" i="3"/>
  <c r="S500" i="3"/>
  <c r="T500" i="3"/>
  <c r="U500" i="3"/>
  <c r="G501" i="3"/>
  <c r="H501" i="3"/>
  <c r="Q501" i="3"/>
  <c r="R501" i="3"/>
  <c r="S501" i="3"/>
  <c r="T501" i="3"/>
  <c r="U501" i="3"/>
  <c r="G502" i="3"/>
  <c r="H502" i="3"/>
  <c r="Q502" i="3"/>
  <c r="R502" i="3"/>
  <c r="S502" i="3"/>
  <c r="T502" i="3"/>
  <c r="U502" i="3"/>
  <c r="G503" i="3"/>
  <c r="H503" i="3"/>
  <c r="Q503" i="3"/>
  <c r="R503" i="3"/>
  <c r="S503" i="3"/>
  <c r="T503" i="3"/>
  <c r="U503" i="3"/>
  <c r="G504" i="3"/>
  <c r="H504" i="3"/>
  <c r="Q504" i="3"/>
  <c r="R504" i="3"/>
  <c r="S504" i="3"/>
  <c r="T504" i="3"/>
  <c r="U504" i="3"/>
  <c r="G505" i="3"/>
  <c r="H505" i="3"/>
  <c r="Q505" i="3"/>
  <c r="R505" i="3"/>
  <c r="S505" i="3"/>
  <c r="T505" i="3"/>
  <c r="U505" i="3"/>
  <c r="G506" i="3"/>
  <c r="H506" i="3"/>
  <c r="Q506" i="3"/>
  <c r="R506" i="3"/>
  <c r="S506" i="3"/>
  <c r="T506" i="3"/>
  <c r="U506" i="3"/>
  <c r="G507" i="3"/>
  <c r="H507" i="3"/>
  <c r="Q507" i="3"/>
  <c r="R507" i="3"/>
  <c r="S507" i="3"/>
  <c r="T507" i="3"/>
  <c r="U507" i="3"/>
  <c r="G508" i="3"/>
  <c r="H508" i="3"/>
  <c r="Q508" i="3"/>
  <c r="R508" i="3"/>
  <c r="S508" i="3"/>
  <c r="T508" i="3"/>
  <c r="U508" i="3"/>
  <c r="G509" i="3"/>
  <c r="H509" i="3"/>
  <c r="Q509" i="3"/>
  <c r="R509" i="3"/>
  <c r="S509" i="3"/>
  <c r="T509" i="3"/>
  <c r="U509" i="3"/>
  <c r="G510" i="3"/>
  <c r="H510" i="3"/>
  <c r="Q510" i="3"/>
  <c r="R510" i="3"/>
  <c r="S510" i="3"/>
  <c r="T510" i="3"/>
  <c r="U510" i="3"/>
  <c r="G511" i="3"/>
  <c r="H511" i="3"/>
  <c r="Q511" i="3"/>
  <c r="R511" i="3"/>
  <c r="S511" i="3"/>
  <c r="T511" i="3"/>
  <c r="U511" i="3"/>
  <c r="G512" i="3"/>
  <c r="H512" i="3"/>
  <c r="Q512" i="3"/>
  <c r="R512" i="3"/>
  <c r="S512" i="3"/>
  <c r="T512" i="3"/>
  <c r="U512" i="3"/>
  <c r="G513" i="3"/>
  <c r="H513" i="3"/>
  <c r="Q513" i="3"/>
  <c r="R513" i="3"/>
  <c r="S513" i="3"/>
  <c r="T513" i="3"/>
  <c r="U513" i="3"/>
  <c r="G514" i="3"/>
  <c r="H514" i="3"/>
  <c r="Q514" i="3"/>
  <c r="R514" i="3"/>
  <c r="S514" i="3"/>
  <c r="T514" i="3"/>
  <c r="U514" i="3"/>
  <c r="G515" i="3"/>
  <c r="H515" i="3"/>
  <c r="Q515" i="3"/>
  <c r="R515" i="3"/>
  <c r="S515" i="3"/>
  <c r="T515" i="3"/>
  <c r="U515" i="3"/>
  <c r="G516" i="3"/>
  <c r="H516" i="3"/>
  <c r="Q516" i="3"/>
  <c r="R516" i="3"/>
  <c r="S516" i="3"/>
  <c r="T516" i="3"/>
  <c r="U516" i="3"/>
  <c r="G517" i="3"/>
  <c r="H517" i="3"/>
  <c r="Q517" i="3"/>
  <c r="R517" i="3"/>
  <c r="S517" i="3"/>
  <c r="T517" i="3"/>
  <c r="U517" i="3"/>
  <c r="G518" i="3"/>
  <c r="H518" i="3"/>
  <c r="Q518" i="3"/>
  <c r="R518" i="3"/>
  <c r="S518" i="3"/>
  <c r="T518" i="3"/>
  <c r="U518" i="3"/>
  <c r="G519" i="3"/>
  <c r="H519" i="3"/>
  <c r="Q519" i="3"/>
  <c r="R519" i="3"/>
  <c r="S519" i="3"/>
  <c r="T519" i="3"/>
  <c r="U519" i="3"/>
  <c r="G520" i="3"/>
  <c r="H520" i="3"/>
  <c r="Q520" i="3"/>
  <c r="R520" i="3"/>
  <c r="S520" i="3"/>
  <c r="T520" i="3"/>
  <c r="U520" i="3"/>
  <c r="G521" i="3"/>
  <c r="H521" i="3"/>
  <c r="Q521" i="3"/>
  <c r="R521" i="3"/>
  <c r="S521" i="3"/>
  <c r="T521" i="3"/>
  <c r="U521" i="3"/>
  <c r="G522" i="3"/>
  <c r="H522" i="3"/>
  <c r="Q522" i="3"/>
  <c r="R522" i="3"/>
  <c r="S522" i="3"/>
  <c r="T522" i="3"/>
  <c r="U522" i="3"/>
  <c r="G523" i="3"/>
  <c r="H523" i="3"/>
  <c r="Q523" i="3"/>
  <c r="R523" i="3"/>
  <c r="S523" i="3"/>
  <c r="T523" i="3"/>
  <c r="U523" i="3"/>
  <c r="G524" i="3"/>
  <c r="H524" i="3"/>
  <c r="Q524" i="3"/>
  <c r="R524" i="3"/>
  <c r="S524" i="3"/>
  <c r="T524" i="3"/>
  <c r="U524" i="3"/>
  <c r="G525" i="3"/>
  <c r="H525" i="3"/>
  <c r="Q525" i="3"/>
  <c r="R525" i="3"/>
  <c r="S525" i="3"/>
  <c r="T525" i="3"/>
  <c r="U525" i="3"/>
  <c r="G526" i="3"/>
  <c r="H526" i="3"/>
  <c r="Q526" i="3"/>
  <c r="R526" i="3"/>
  <c r="S526" i="3"/>
  <c r="T526" i="3"/>
  <c r="U526" i="3"/>
  <c r="G527" i="3"/>
  <c r="H527" i="3"/>
  <c r="Q527" i="3"/>
  <c r="R527" i="3"/>
  <c r="S527" i="3"/>
  <c r="T527" i="3"/>
  <c r="U527" i="3"/>
  <c r="G528" i="3"/>
  <c r="H528" i="3"/>
  <c r="Q528" i="3"/>
  <c r="R528" i="3"/>
  <c r="S528" i="3"/>
  <c r="T528" i="3"/>
  <c r="U528" i="3"/>
  <c r="G529" i="3"/>
  <c r="H529" i="3"/>
  <c r="Q529" i="3"/>
  <c r="R529" i="3"/>
  <c r="S529" i="3"/>
  <c r="T529" i="3"/>
  <c r="U529" i="3"/>
  <c r="G530" i="3"/>
  <c r="H530" i="3"/>
  <c r="Q530" i="3"/>
  <c r="R530" i="3"/>
  <c r="S530" i="3"/>
  <c r="T530" i="3"/>
  <c r="U530" i="3"/>
  <c r="G531" i="3"/>
  <c r="H531" i="3"/>
  <c r="Q531" i="3"/>
  <c r="R531" i="3"/>
  <c r="S531" i="3"/>
  <c r="T531" i="3"/>
  <c r="U531" i="3"/>
  <c r="G532" i="3"/>
  <c r="H532" i="3"/>
  <c r="Q532" i="3"/>
  <c r="R532" i="3"/>
  <c r="S532" i="3"/>
  <c r="T532" i="3"/>
  <c r="U532" i="3"/>
  <c r="G533" i="3"/>
  <c r="H533" i="3"/>
  <c r="Q533" i="3"/>
  <c r="R533" i="3"/>
  <c r="S533" i="3"/>
  <c r="T533" i="3"/>
  <c r="U533" i="3"/>
  <c r="G534" i="3"/>
  <c r="H534" i="3"/>
  <c r="Q534" i="3"/>
  <c r="R534" i="3"/>
  <c r="S534" i="3"/>
  <c r="T534" i="3"/>
  <c r="U534" i="3"/>
  <c r="G535" i="3"/>
  <c r="H535" i="3"/>
  <c r="Q535" i="3"/>
  <c r="R535" i="3"/>
  <c r="S535" i="3"/>
  <c r="T535" i="3"/>
  <c r="U535" i="3"/>
  <c r="G536" i="3"/>
  <c r="H536" i="3"/>
  <c r="Q536" i="3"/>
  <c r="R536" i="3"/>
  <c r="S536" i="3"/>
  <c r="T536" i="3"/>
  <c r="U536" i="3"/>
  <c r="G537" i="3"/>
  <c r="H537" i="3"/>
  <c r="Q537" i="3"/>
  <c r="R537" i="3"/>
  <c r="S537" i="3"/>
  <c r="T537" i="3"/>
  <c r="U537" i="3"/>
  <c r="G538" i="3"/>
  <c r="H538" i="3"/>
  <c r="Q538" i="3"/>
  <c r="R538" i="3"/>
  <c r="S538" i="3"/>
  <c r="T538" i="3"/>
  <c r="U538" i="3"/>
  <c r="G539" i="3"/>
  <c r="H539" i="3"/>
  <c r="Q539" i="3"/>
  <c r="R539" i="3"/>
  <c r="S539" i="3"/>
  <c r="T539" i="3"/>
  <c r="U539" i="3"/>
  <c r="G540" i="3"/>
  <c r="H540" i="3"/>
  <c r="Q540" i="3"/>
  <c r="R540" i="3"/>
  <c r="S540" i="3"/>
  <c r="T540" i="3"/>
  <c r="U540" i="3"/>
  <c r="G541" i="3"/>
  <c r="H541" i="3"/>
  <c r="Q541" i="3"/>
  <c r="R541" i="3"/>
  <c r="S541" i="3"/>
  <c r="T541" i="3"/>
  <c r="U541" i="3"/>
  <c r="G542" i="3"/>
  <c r="H542" i="3"/>
  <c r="Q542" i="3"/>
  <c r="R542" i="3"/>
  <c r="S542" i="3"/>
  <c r="T542" i="3"/>
  <c r="U542" i="3"/>
  <c r="G543" i="3"/>
  <c r="H543" i="3"/>
  <c r="Q543" i="3"/>
  <c r="R543" i="3"/>
  <c r="S543" i="3"/>
  <c r="T543" i="3"/>
  <c r="U543" i="3"/>
  <c r="G544" i="3"/>
  <c r="H544" i="3"/>
  <c r="Q544" i="3"/>
  <c r="R544" i="3"/>
  <c r="S544" i="3"/>
  <c r="T544" i="3"/>
  <c r="U544" i="3"/>
  <c r="G545" i="3"/>
  <c r="H545" i="3"/>
  <c r="Q545" i="3"/>
  <c r="R545" i="3"/>
  <c r="S545" i="3"/>
  <c r="T545" i="3"/>
  <c r="U545" i="3"/>
  <c r="G546" i="3"/>
  <c r="H546" i="3"/>
  <c r="Q546" i="3"/>
  <c r="R546" i="3"/>
  <c r="S546" i="3"/>
  <c r="T546" i="3"/>
  <c r="U546" i="3"/>
  <c r="G547" i="3"/>
  <c r="H547" i="3"/>
  <c r="Q547" i="3"/>
  <c r="R547" i="3"/>
  <c r="S547" i="3"/>
  <c r="T547" i="3"/>
  <c r="U547" i="3"/>
  <c r="G548" i="3"/>
  <c r="H548" i="3"/>
  <c r="Q548" i="3"/>
  <c r="R548" i="3"/>
  <c r="S548" i="3"/>
  <c r="T548" i="3"/>
  <c r="U548" i="3"/>
  <c r="G549" i="3"/>
  <c r="H549" i="3"/>
  <c r="Q549" i="3"/>
  <c r="R549" i="3"/>
  <c r="S549" i="3"/>
  <c r="T549" i="3"/>
  <c r="U549" i="3"/>
  <c r="G550" i="3"/>
  <c r="H550" i="3"/>
  <c r="Q550" i="3"/>
  <c r="R550" i="3"/>
  <c r="S550" i="3"/>
  <c r="T550" i="3"/>
  <c r="U550" i="3"/>
  <c r="G551" i="3"/>
  <c r="H551" i="3"/>
  <c r="Q551" i="3"/>
  <c r="R551" i="3"/>
  <c r="S551" i="3"/>
  <c r="T551" i="3"/>
  <c r="U551" i="3"/>
  <c r="G552" i="3"/>
  <c r="H552" i="3"/>
  <c r="Q552" i="3"/>
  <c r="R552" i="3"/>
  <c r="S552" i="3"/>
  <c r="T552" i="3"/>
  <c r="U552" i="3"/>
  <c r="L803" i="3" l="1"/>
  <c r="G353" i="3"/>
  <c r="H353" i="3"/>
  <c r="Q353" i="3"/>
  <c r="R353" i="3"/>
  <c r="S353" i="3"/>
  <c r="T353" i="3"/>
  <c r="U353" i="3"/>
  <c r="G354" i="3"/>
  <c r="H354" i="3"/>
  <c r="Q354" i="3"/>
  <c r="R354" i="3"/>
  <c r="S354" i="3"/>
  <c r="T354" i="3"/>
  <c r="U354" i="3"/>
  <c r="G355" i="3"/>
  <c r="H355" i="3"/>
  <c r="Q355" i="3"/>
  <c r="R355" i="3"/>
  <c r="S355" i="3"/>
  <c r="T355" i="3"/>
  <c r="U355" i="3"/>
  <c r="G356" i="3"/>
  <c r="H356" i="3"/>
  <c r="Q356" i="3"/>
  <c r="R356" i="3"/>
  <c r="S356" i="3"/>
  <c r="T356" i="3"/>
  <c r="U356" i="3"/>
  <c r="G357" i="3"/>
  <c r="H357" i="3"/>
  <c r="Q357" i="3"/>
  <c r="R357" i="3"/>
  <c r="S357" i="3"/>
  <c r="T357" i="3"/>
  <c r="U357" i="3"/>
  <c r="G358" i="3"/>
  <c r="H358" i="3"/>
  <c r="Q358" i="3"/>
  <c r="R358" i="3"/>
  <c r="S358" i="3"/>
  <c r="T358" i="3"/>
  <c r="U358" i="3"/>
  <c r="G359" i="3"/>
  <c r="H359" i="3"/>
  <c r="Q359" i="3"/>
  <c r="R359" i="3"/>
  <c r="S359" i="3"/>
  <c r="T359" i="3"/>
  <c r="U359" i="3"/>
  <c r="G360" i="3"/>
  <c r="H360" i="3"/>
  <c r="Q360" i="3"/>
  <c r="R360" i="3"/>
  <c r="S360" i="3"/>
  <c r="T360" i="3"/>
  <c r="U360" i="3"/>
  <c r="G361" i="3"/>
  <c r="H361" i="3"/>
  <c r="Q361" i="3"/>
  <c r="R361" i="3"/>
  <c r="S361" i="3"/>
  <c r="T361" i="3"/>
  <c r="U361" i="3"/>
  <c r="G362" i="3"/>
  <c r="H362" i="3"/>
  <c r="Q362" i="3"/>
  <c r="R362" i="3"/>
  <c r="S362" i="3"/>
  <c r="T362" i="3"/>
  <c r="U362" i="3"/>
  <c r="G363" i="3"/>
  <c r="H363" i="3"/>
  <c r="Q363" i="3"/>
  <c r="R363" i="3"/>
  <c r="S363" i="3"/>
  <c r="T363" i="3"/>
  <c r="U363" i="3"/>
  <c r="G364" i="3"/>
  <c r="H364" i="3"/>
  <c r="Q364" i="3"/>
  <c r="R364" i="3"/>
  <c r="S364" i="3"/>
  <c r="T364" i="3"/>
  <c r="U364" i="3"/>
  <c r="G365" i="3"/>
  <c r="H365" i="3"/>
  <c r="Q365" i="3"/>
  <c r="R365" i="3"/>
  <c r="S365" i="3"/>
  <c r="T365" i="3"/>
  <c r="U365" i="3"/>
  <c r="G366" i="3"/>
  <c r="H366" i="3"/>
  <c r="Q366" i="3"/>
  <c r="R366" i="3"/>
  <c r="S366" i="3"/>
  <c r="T366" i="3"/>
  <c r="U366" i="3"/>
  <c r="G367" i="3"/>
  <c r="H367" i="3"/>
  <c r="I367" i="3"/>
  <c r="Q367" i="3"/>
  <c r="R367" i="3"/>
  <c r="S367" i="3"/>
  <c r="T367" i="3"/>
  <c r="U367" i="3"/>
  <c r="G368" i="3"/>
  <c r="H368" i="3"/>
  <c r="Q368" i="3"/>
  <c r="R368" i="3"/>
  <c r="S368" i="3"/>
  <c r="T368" i="3"/>
  <c r="U368" i="3"/>
  <c r="G369" i="3"/>
  <c r="H369" i="3"/>
  <c r="Q369" i="3"/>
  <c r="R369" i="3"/>
  <c r="S369" i="3"/>
  <c r="T369" i="3"/>
  <c r="U369" i="3"/>
  <c r="G370" i="3"/>
  <c r="H370" i="3"/>
  <c r="Q370" i="3"/>
  <c r="R370" i="3"/>
  <c r="S370" i="3"/>
  <c r="T370" i="3"/>
  <c r="U370" i="3"/>
  <c r="G371" i="3"/>
  <c r="H371" i="3"/>
  <c r="Q371" i="3"/>
  <c r="R371" i="3"/>
  <c r="S371" i="3"/>
  <c r="T371" i="3"/>
  <c r="U371" i="3"/>
  <c r="G372" i="3"/>
  <c r="H372" i="3"/>
  <c r="Q372" i="3"/>
  <c r="R372" i="3"/>
  <c r="S372" i="3"/>
  <c r="T372" i="3"/>
  <c r="U372" i="3"/>
  <c r="G373" i="3"/>
  <c r="H373" i="3"/>
  <c r="Q373" i="3"/>
  <c r="R373" i="3"/>
  <c r="S373" i="3"/>
  <c r="T373" i="3"/>
  <c r="U373" i="3"/>
  <c r="G374" i="3"/>
  <c r="H374" i="3"/>
  <c r="I374" i="3"/>
  <c r="Q374" i="3"/>
  <c r="R374" i="3"/>
  <c r="S374" i="3"/>
  <c r="T374" i="3"/>
  <c r="U374" i="3"/>
  <c r="G375" i="3"/>
  <c r="H375" i="3"/>
  <c r="I375" i="3"/>
  <c r="Q375" i="3"/>
  <c r="R375" i="3"/>
  <c r="S375" i="3"/>
  <c r="T375" i="3"/>
  <c r="U375" i="3"/>
  <c r="G376" i="3"/>
  <c r="H376" i="3"/>
  <c r="Q376" i="3"/>
  <c r="R376" i="3"/>
  <c r="S376" i="3"/>
  <c r="T376" i="3"/>
  <c r="U376" i="3"/>
  <c r="G377" i="3"/>
  <c r="H377" i="3"/>
  <c r="Q377" i="3"/>
  <c r="R377" i="3"/>
  <c r="S377" i="3"/>
  <c r="T377" i="3"/>
  <c r="U377" i="3"/>
  <c r="G378" i="3"/>
  <c r="H378" i="3"/>
  <c r="Q378" i="3"/>
  <c r="R378" i="3"/>
  <c r="S378" i="3"/>
  <c r="T378" i="3"/>
  <c r="U378" i="3"/>
  <c r="G379" i="3"/>
  <c r="H379" i="3"/>
  <c r="Q379" i="3"/>
  <c r="R379" i="3"/>
  <c r="S379" i="3"/>
  <c r="T379" i="3"/>
  <c r="U379" i="3"/>
  <c r="G380" i="3"/>
  <c r="H380" i="3"/>
  <c r="Q380" i="3"/>
  <c r="R380" i="3"/>
  <c r="S380" i="3"/>
  <c r="T380" i="3"/>
  <c r="U380" i="3"/>
  <c r="G381" i="3"/>
  <c r="H381" i="3"/>
  <c r="Q381" i="3"/>
  <c r="R381" i="3"/>
  <c r="S381" i="3"/>
  <c r="T381" i="3"/>
  <c r="U381" i="3"/>
  <c r="G382" i="3"/>
  <c r="H382" i="3"/>
  <c r="Q382" i="3"/>
  <c r="R382" i="3"/>
  <c r="S382" i="3"/>
  <c r="T382" i="3"/>
  <c r="U382" i="3"/>
  <c r="G383" i="3"/>
  <c r="H383" i="3"/>
  <c r="Q383" i="3"/>
  <c r="R383" i="3"/>
  <c r="S383" i="3"/>
  <c r="T383" i="3"/>
  <c r="U383" i="3"/>
  <c r="G384" i="3"/>
  <c r="H384" i="3"/>
  <c r="Q384" i="3"/>
  <c r="R384" i="3"/>
  <c r="S384" i="3"/>
  <c r="T384" i="3"/>
  <c r="U384" i="3"/>
  <c r="G385" i="3"/>
  <c r="H385" i="3"/>
  <c r="Q385" i="3"/>
  <c r="R385" i="3"/>
  <c r="S385" i="3"/>
  <c r="T385" i="3"/>
  <c r="U385" i="3"/>
  <c r="G386" i="3"/>
  <c r="H386" i="3"/>
  <c r="Q386" i="3"/>
  <c r="R386" i="3"/>
  <c r="S386" i="3"/>
  <c r="T386" i="3"/>
  <c r="U386" i="3"/>
  <c r="G387" i="3"/>
  <c r="H387" i="3"/>
  <c r="Q387" i="3"/>
  <c r="R387" i="3"/>
  <c r="S387" i="3"/>
  <c r="T387" i="3"/>
  <c r="U387" i="3"/>
  <c r="G388" i="3"/>
  <c r="H388" i="3"/>
  <c r="Q388" i="3"/>
  <c r="R388" i="3"/>
  <c r="S388" i="3"/>
  <c r="T388" i="3"/>
  <c r="U388" i="3"/>
  <c r="G389" i="3"/>
  <c r="H389" i="3"/>
  <c r="Q389" i="3"/>
  <c r="R389" i="3"/>
  <c r="S389" i="3"/>
  <c r="T389" i="3"/>
  <c r="U389" i="3"/>
  <c r="G390" i="3"/>
  <c r="H390" i="3"/>
  <c r="Q390" i="3"/>
  <c r="R390" i="3"/>
  <c r="S390" i="3"/>
  <c r="T390" i="3"/>
  <c r="U390" i="3"/>
  <c r="G391" i="3"/>
  <c r="H391" i="3"/>
  <c r="Q391" i="3"/>
  <c r="R391" i="3"/>
  <c r="S391" i="3"/>
  <c r="T391" i="3"/>
  <c r="U391" i="3"/>
  <c r="G392" i="3"/>
  <c r="H392" i="3"/>
  <c r="Q392" i="3"/>
  <c r="R392" i="3"/>
  <c r="S392" i="3"/>
  <c r="T392" i="3"/>
  <c r="U392" i="3"/>
  <c r="G393" i="3"/>
  <c r="H393" i="3"/>
  <c r="Q393" i="3"/>
  <c r="R393" i="3"/>
  <c r="S393" i="3"/>
  <c r="T393" i="3"/>
  <c r="U393" i="3"/>
  <c r="G394" i="3"/>
  <c r="H394" i="3"/>
  <c r="Q394" i="3"/>
  <c r="R394" i="3"/>
  <c r="S394" i="3"/>
  <c r="T394" i="3"/>
  <c r="U394" i="3"/>
  <c r="G395" i="3"/>
  <c r="H395" i="3"/>
  <c r="Q395" i="3"/>
  <c r="R395" i="3"/>
  <c r="S395" i="3"/>
  <c r="T395" i="3"/>
  <c r="U395" i="3"/>
  <c r="G396" i="3"/>
  <c r="H396" i="3"/>
  <c r="Q396" i="3"/>
  <c r="R396" i="3"/>
  <c r="S396" i="3"/>
  <c r="T396" i="3"/>
  <c r="U396" i="3"/>
  <c r="G397" i="3"/>
  <c r="H397" i="3"/>
  <c r="Q397" i="3"/>
  <c r="R397" i="3"/>
  <c r="S397" i="3"/>
  <c r="T397" i="3"/>
  <c r="U397" i="3"/>
  <c r="G398" i="3"/>
  <c r="H398" i="3"/>
  <c r="Q398" i="3"/>
  <c r="R398" i="3"/>
  <c r="S398" i="3"/>
  <c r="T398" i="3"/>
  <c r="U398" i="3"/>
  <c r="G399" i="3"/>
  <c r="H399" i="3"/>
  <c r="Q399" i="3"/>
  <c r="R399" i="3"/>
  <c r="S399" i="3"/>
  <c r="T399" i="3"/>
  <c r="U399" i="3"/>
  <c r="G400" i="3"/>
  <c r="H400" i="3"/>
  <c r="Q400" i="3"/>
  <c r="R400" i="3"/>
  <c r="S400" i="3"/>
  <c r="T400" i="3"/>
  <c r="U400" i="3"/>
  <c r="G401" i="3"/>
  <c r="H401" i="3"/>
  <c r="Q401" i="3"/>
  <c r="R401" i="3"/>
  <c r="S401" i="3"/>
  <c r="T401" i="3"/>
  <c r="U401" i="3"/>
  <c r="G402" i="3"/>
  <c r="H402" i="3"/>
  <c r="Q402" i="3"/>
  <c r="R402" i="3"/>
  <c r="S402" i="3"/>
  <c r="T402" i="3"/>
  <c r="U402" i="3"/>
  <c r="G403" i="3"/>
  <c r="H403" i="3"/>
  <c r="Q403" i="3"/>
  <c r="R403" i="3"/>
  <c r="S403" i="3"/>
  <c r="T403" i="3"/>
  <c r="U403" i="3"/>
  <c r="G404" i="3"/>
  <c r="H404" i="3"/>
  <c r="Q404" i="3"/>
  <c r="R404" i="3"/>
  <c r="S404" i="3"/>
  <c r="T404" i="3"/>
  <c r="U404" i="3"/>
  <c r="G405" i="3"/>
  <c r="H405" i="3"/>
  <c r="Q405" i="3"/>
  <c r="R405" i="3"/>
  <c r="S405" i="3"/>
  <c r="T405" i="3"/>
  <c r="U405" i="3"/>
  <c r="G406" i="3"/>
  <c r="H406" i="3"/>
  <c r="Q406" i="3"/>
  <c r="R406" i="3"/>
  <c r="S406" i="3"/>
  <c r="T406" i="3"/>
  <c r="U40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55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82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55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82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6" i="19"/>
  <c r="U7" i="19"/>
  <c r="U8" i="19"/>
  <c r="U5" i="19"/>
  <c r="K422" i="3" l="1"/>
  <c r="K486" i="3"/>
  <c r="K532" i="3"/>
  <c r="K408" i="3"/>
  <c r="K412" i="3"/>
  <c r="K415" i="3"/>
  <c r="K419" i="3"/>
  <c r="K426" i="3"/>
  <c r="K429" i="3"/>
  <c r="K432" i="3"/>
  <c r="K435" i="3"/>
  <c r="K439" i="3"/>
  <c r="K442" i="3"/>
  <c r="K446" i="3"/>
  <c r="K453" i="3"/>
  <c r="K457" i="3"/>
  <c r="K461" i="3"/>
  <c r="K465" i="3"/>
  <c r="K469" i="3"/>
  <c r="K473" i="3"/>
  <c r="K477" i="3"/>
  <c r="K483" i="3"/>
  <c r="K489" i="3"/>
  <c r="K493" i="3"/>
  <c r="K497" i="3"/>
  <c r="K501" i="3"/>
  <c r="K504" i="3"/>
  <c r="K508" i="3"/>
  <c r="K512" i="3"/>
  <c r="K515" i="3"/>
  <c r="K519" i="3"/>
  <c r="K522" i="3"/>
  <c r="K525" i="3"/>
  <c r="K529" i="3"/>
  <c r="K534" i="3"/>
  <c r="K541" i="3"/>
  <c r="K545" i="3"/>
  <c r="K548" i="3"/>
  <c r="K552" i="3"/>
  <c r="K409" i="3"/>
  <c r="K416" i="3"/>
  <c r="K420" i="3"/>
  <c r="K423" i="3"/>
  <c r="K427" i="3"/>
  <c r="K433" i="3"/>
  <c r="K436" i="3"/>
  <c r="K440" i="3"/>
  <c r="K443" i="3"/>
  <c r="K447" i="3"/>
  <c r="K450" i="3"/>
  <c r="K454" i="3"/>
  <c r="K458" i="3"/>
  <c r="K462" i="3"/>
  <c r="K466" i="3"/>
  <c r="K470" i="3"/>
  <c r="K474" i="3"/>
  <c r="K478" i="3"/>
  <c r="K480" i="3"/>
  <c r="K484" i="3"/>
  <c r="K490" i="3"/>
  <c r="K494" i="3"/>
  <c r="K498" i="3"/>
  <c r="K505" i="3"/>
  <c r="K509" i="3"/>
  <c r="K513" i="3"/>
  <c r="K516" i="3"/>
  <c r="K520" i="3"/>
  <c r="K523" i="3"/>
  <c r="K526" i="3"/>
  <c r="K530" i="3"/>
  <c r="K535" i="3"/>
  <c r="K538" i="3"/>
  <c r="K542" i="3"/>
  <c r="K546" i="3"/>
  <c r="K549" i="3"/>
  <c r="K410" i="3"/>
  <c r="K413" i="3"/>
  <c r="K417" i="3"/>
  <c r="K421" i="3"/>
  <c r="K424" i="3"/>
  <c r="K428" i="3"/>
  <c r="K430" i="3"/>
  <c r="K434" i="3"/>
  <c r="K437" i="3"/>
  <c r="K444" i="3"/>
  <c r="K448" i="3"/>
  <c r="K451" i="3"/>
  <c r="K455" i="3"/>
  <c r="K459" i="3"/>
  <c r="K463" i="3"/>
  <c r="K467" i="3"/>
  <c r="K471" i="3"/>
  <c r="K475" i="3"/>
  <c r="K481" i="3"/>
  <c r="K485" i="3"/>
  <c r="K487" i="3"/>
  <c r="K491" i="3"/>
  <c r="K495" i="3"/>
  <c r="K499" i="3"/>
  <c r="K502" i="3"/>
  <c r="K506" i="3"/>
  <c r="K510" i="3"/>
  <c r="K514" i="3"/>
  <c r="K517" i="3"/>
  <c r="K521" i="3"/>
  <c r="K524" i="3"/>
  <c r="K527" i="3"/>
  <c r="K536" i="3"/>
  <c r="K539" i="3"/>
  <c r="K543" i="3"/>
  <c r="K547" i="3"/>
  <c r="K550" i="3"/>
  <c r="K407" i="3"/>
  <c r="K411" i="3"/>
  <c r="K414" i="3"/>
  <c r="K418" i="3"/>
  <c r="K425" i="3"/>
  <c r="K431" i="3"/>
  <c r="K438" i="3"/>
  <c r="K441" i="3"/>
  <c r="K445" i="3"/>
  <c r="K449" i="3"/>
  <c r="K452" i="3"/>
  <c r="K456" i="3"/>
  <c r="K460" i="3"/>
  <c r="K464" i="3"/>
  <c r="K468" i="3"/>
  <c r="K472" i="3"/>
  <c r="K476" i="3"/>
  <c r="K479" i="3"/>
  <c r="K482" i="3"/>
  <c r="K488" i="3"/>
  <c r="K492" i="3"/>
  <c r="K496" i="3"/>
  <c r="K500" i="3"/>
  <c r="K503" i="3"/>
  <c r="K507" i="3"/>
  <c r="K511" i="3"/>
  <c r="K518" i="3"/>
  <c r="K528" i="3"/>
  <c r="K531" i="3"/>
  <c r="K533" i="3"/>
  <c r="K537" i="3"/>
  <c r="K540" i="3"/>
  <c r="K544" i="3"/>
  <c r="K551" i="3"/>
  <c r="K345" i="3"/>
  <c r="K178" i="3"/>
  <c r="K151" i="3"/>
  <c r="K134" i="3"/>
  <c r="K124" i="3"/>
  <c r="K115" i="3"/>
  <c r="K105" i="3"/>
  <c r="K99" i="3"/>
  <c r="K86" i="3"/>
  <c r="K80" i="3"/>
  <c r="K48" i="3"/>
  <c r="K40" i="3"/>
  <c r="K34" i="3"/>
  <c r="K26" i="3"/>
  <c r="K13" i="3"/>
  <c r="K7" i="3"/>
  <c r="K350" i="3"/>
  <c r="K229" i="3"/>
  <c r="K176" i="3"/>
  <c r="K143" i="3"/>
  <c r="K133" i="3"/>
  <c r="K122" i="3"/>
  <c r="K114" i="3"/>
  <c r="K104" i="3"/>
  <c r="K92" i="3"/>
  <c r="K84" i="3"/>
  <c r="K79" i="3"/>
  <c r="K46" i="3"/>
  <c r="K38" i="3"/>
  <c r="K33" i="3"/>
  <c r="K24" i="3"/>
  <c r="K10" i="3"/>
  <c r="K6" i="3"/>
  <c r="K349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109" i="3"/>
  <c r="K200" i="3"/>
  <c r="K170" i="3"/>
  <c r="K140" i="3"/>
  <c r="K131" i="3"/>
  <c r="K121" i="3"/>
  <c r="K108" i="3"/>
  <c r="K102" i="3"/>
  <c r="K91" i="3"/>
  <c r="K83" i="3"/>
  <c r="K59" i="3"/>
  <c r="K45" i="3"/>
  <c r="K36" i="3"/>
  <c r="K31" i="3"/>
  <c r="K21" i="3"/>
  <c r="K5" i="3"/>
  <c r="K352" i="3"/>
  <c r="K348" i="3"/>
  <c r="K4" i="3"/>
  <c r="K180" i="3"/>
  <c r="K154" i="3"/>
  <c r="K138" i="3"/>
  <c r="K130" i="3"/>
  <c r="K116" i="3"/>
  <c r="K106" i="3"/>
  <c r="K100" i="3"/>
  <c r="K88" i="3"/>
  <c r="K81" i="3"/>
  <c r="K53" i="3"/>
  <c r="K43" i="3"/>
  <c r="K35" i="3"/>
  <c r="K28" i="3"/>
  <c r="K18" i="3"/>
  <c r="K8" i="3"/>
  <c r="K351" i="3"/>
  <c r="K347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9" i="3"/>
  <c r="K331" i="3"/>
  <c r="K315" i="3"/>
  <c r="K299" i="3"/>
  <c r="K283" i="3"/>
  <c r="K233" i="3"/>
  <c r="K210" i="3"/>
  <c r="K195" i="3"/>
  <c r="K152" i="3"/>
  <c r="K62" i="3"/>
  <c r="K51" i="3"/>
  <c r="K12" i="3"/>
  <c r="K343" i="3"/>
  <c r="K327" i="3"/>
  <c r="K311" i="3"/>
  <c r="K295" i="3"/>
  <c r="K279" i="3"/>
  <c r="K207" i="3"/>
  <c r="K192" i="3"/>
  <c r="K129" i="3"/>
  <c r="K11" i="3"/>
  <c r="K339" i="3"/>
  <c r="K323" i="3"/>
  <c r="K307" i="3"/>
  <c r="K291" i="3"/>
  <c r="K275" i="3"/>
  <c r="K224" i="3"/>
  <c r="K201" i="3"/>
  <c r="K164" i="3"/>
  <c r="K127" i="3"/>
  <c r="K120" i="3"/>
  <c r="K110" i="3"/>
  <c r="K55" i="3"/>
  <c r="K39" i="3"/>
  <c r="K16" i="3"/>
  <c r="K335" i="3"/>
  <c r="K319" i="3"/>
  <c r="K303" i="3"/>
  <c r="K287" i="3"/>
  <c r="K255" i="3"/>
  <c r="K211" i="3"/>
  <c r="K271" i="3"/>
  <c r="K267" i="3"/>
  <c r="K263" i="3"/>
  <c r="K259" i="3"/>
  <c r="K251" i="3"/>
  <c r="K247" i="3"/>
  <c r="K243" i="3"/>
  <c r="K239" i="3"/>
  <c r="K235" i="3"/>
  <c r="K231" i="3"/>
  <c r="K227" i="3"/>
  <c r="K223" i="3"/>
  <c r="K219" i="3"/>
  <c r="K215" i="3"/>
  <c r="K203" i="3"/>
  <c r="K199" i="3"/>
  <c r="K191" i="3"/>
  <c r="K187" i="3"/>
  <c r="K183" i="3"/>
  <c r="K179" i="3"/>
  <c r="K175" i="3"/>
  <c r="K171" i="3"/>
  <c r="K167" i="3"/>
  <c r="K163" i="3"/>
  <c r="K159" i="3"/>
  <c r="K155" i="3"/>
  <c r="K147" i="3"/>
  <c r="K139" i="3"/>
  <c r="K135" i="3"/>
  <c r="K123" i="3"/>
  <c r="K119" i="3"/>
  <c r="K111" i="3"/>
  <c r="K107" i="3"/>
  <c r="K103" i="3"/>
  <c r="K95" i="3"/>
  <c r="K87" i="3"/>
  <c r="K75" i="3"/>
  <c r="K71" i="3"/>
  <c r="K67" i="3"/>
  <c r="K63" i="3"/>
  <c r="K47" i="3"/>
  <c r="K27" i="3"/>
  <c r="K23" i="3"/>
  <c r="K19" i="3"/>
  <c r="K15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06" i="3"/>
  <c r="K202" i="3"/>
  <c r="K198" i="3"/>
  <c r="K194" i="3"/>
  <c r="K190" i="3"/>
  <c r="K186" i="3"/>
  <c r="K182" i="3"/>
  <c r="K174" i="3"/>
  <c r="K166" i="3"/>
  <c r="K162" i="3"/>
  <c r="K158" i="3"/>
  <c r="K150" i="3"/>
  <c r="K146" i="3"/>
  <c r="K142" i="3"/>
  <c r="K126" i="3"/>
  <c r="K118" i="3"/>
  <c r="K98" i="3"/>
  <c r="K94" i="3"/>
  <c r="K90" i="3"/>
  <c r="K82" i="3"/>
  <c r="K78" i="3"/>
  <c r="K74" i="3"/>
  <c r="K70" i="3"/>
  <c r="K66" i="3"/>
  <c r="K58" i="3"/>
  <c r="K54" i="3"/>
  <c r="K50" i="3"/>
  <c r="K42" i="3"/>
  <c r="K30" i="3"/>
  <c r="K22" i="3"/>
  <c r="K14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25" i="3"/>
  <c r="K221" i="3"/>
  <c r="K217" i="3"/>
  <c r="K213" i="3"/>
  <c r="K209" i="3"/>
  <c r="K205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25" i="3"/>
  <c r="K117" i="3"/>
  <c r="K113" i="3"/>
  <c r="K101" i="3"/>
  <c r="K97" i="3"/>
  <c r="K93" i="3"/>
  <c r="K89" i="3"/>
  <c r="K85" i="3"/>
  <c r="K77" i="3"/>
  <c r="K73" i="3"/>
  <c r="K69" i="3"/>
  <c r="K65" i="3"/>
  <c r="K61" i="3"/>
  <c r="K57" i="3"/>
  <c r="K49" i="3"/>
  <c r="K41" i="3"/>
  <c r="K37" i="3"/>
  <c r="K29" i="3"/>
  <c r="K25" i="3"/>
  <c r="K17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0" i="3"/>
  <c r="K216" i="3"/>
  <c r="K212" i="3"/>
  <c r="K208" i="3"/>
  <c r="K204" i="3"/>
  <c r="K196" i="3"/>
  <c r="K188" i="3"/>
  <c r="K184" i="3"/>
  <c r="K172" i="3"/>
  <c r="K168" i="3"/>
  <c r="K160" i="3"/>
  <c r="K156" i="3"/>
  <c r="K148" i="3"/>
  <c r="K144" i="3"/>
  <c r="K136" i="3"/>
  <c r="K132" i="3"/>
  <c r="K128" i="3"/>
  <c r="K112" i="3"/>
  <c r="K96" i="3"/>
  <c r="K76" i="3"/>
  <c r="K72" i="3"/>
  <c r="K68" i="3"/>
  <c r="K64" i="3"/>
  <c r="K60" i="3"/>
  <c r="K56" i="3"/>
  <c r="K52" i="3"/>
  <c r="K44" i="3"/>
  <c r="K32" i="3"/>
  <c r="K20" i="3"/>
  <c r="G260" i="3"/>
  <c r="H260" i="3"/>
  <c r="I260" i="3"/>
  <c r="Q260" i="3"/>
  <c r="R260" i="3"/>
  <c r="S260" i="3"/>
  <c r="T260" i="3"/>
  <c r="U260" i="3"/>
  <c r="G261" i="3"/>
  <c r="H261" i="3"/>
  <c r="Q261" i="3"/>
  <c r="R261" i="3"/>
  <c r="S261" i="3"/>
  <c r="T261" i="3"/>
  <c r="U261" i="3"/>
  <c r="G262" i="3"/>
  <c r="H262" i="3"/>
  <c r="Q262" i="3"/>
  <c r="R262" i="3"/>
  <c r="S262" i="3"/>
  <c r="T262" i="3"/>
  <c r="U262" i="3"/>
  <c r="G263" i="3"/>
  <c r="H263" i="3"/>
  <c r="Q263" i="3"/>
  <c r="R263" i="3"/>
  <c r="S263" i="3"/>
  <c r="T263" i="3"/>
  <c r="U263" i="3"/>
  <c r="G264" i="3"/>
  <c r="H264" i="3"/>
  <c r="Q264" i="3"/>
  <c r="R264" i="3"/>
  <c r="S264" i="3"/>
  <c r="T264" i="3"/>
  <c r="U264" i="3"/>
  <c r="G265" i="3"/>
  <c r="H265" i="3"/>
  <c r="Q265" i="3"/>
  <c r="R265" i="3"/>
  <c r="S265" i="3"/>
  <c r="T265" i="3"/>
  <c r="U265" i="3"/>
  <c r="G266" i="3"/>
  <c r="H266" i="3"/>
  <c r="Q266" i="3"/>
  <c r="R266" i="3"/>
  <c r="S266" i="3"/>
  <c r="T266" i="3"/>
  <c r="U266" i="3"/>
  <c r="G267" i="3"/>
  <c r="H267" i="3"/>
  <c r="Q267" i="3"/>
  <c r="R267" i="3"/>
  <c r="S267" i="3"/>
  <c r="T267" i="3"/>
  <c r="U267" i="3"/>
  <c r="G268" i="3"/>
  <c r="H268" i="3"/>
  <c r="Q268" i="3"/>
  <c r="R268" i="3"/>
  <c r="S268" i="3"/>
  <c r="T268" i="3"/>
  <c r="U268" i="3"/>
  <c r="G269" i="3"/>
  <c r="H269" i="3"/>
  <c r="Q269" i="3"/>
  <c r="R269" i="3"/>
  <c r="S269" i="3"/>
  <c r="T269" i="3"/>
  <c r="U269" i="3"/>
  <c r="G270" i="3"/>
  <c r="H270" i="3"/>
  <c r="Q270" i="3"/>
  <c r="R270" i="3"/>
  <c r="S270" i="3"/>
  <c r="T270" i="3"/>
  <c r="U270" i="3"/>
  <c r="G271" i="3"/>
  <c r="H271" i="3"/>
  <c r="Q271" i="3"/>
  <c r="R271" i="3"/>
  <c r="S271" i="3"/>
  <c r="T271" i="3"/>
  <c r="U271" i="3"/>
  <c r="G272" i="3"/>
  <c r="H272" i="3"/>
  <c r="Q272" i="3"/>
  <c r="R272" i="3"/>
  <c r="S272" i="3"/>
  <c r="T272" i="3"/>
  <c r="U272" i="3"/>
  <c r="G273" i="3"/>
  <c r="H273" i="3"/>
  <c r="Q273" i="3"/>
  <c r="R273" i="3"/>
  <c r="S273" i="3"/>
  <c r="T273" i="3"/>
  <c r="U273" i="3"/>
  <c r="G274" i="3"/>
  <c r="H274" i="3"/>
  <c r="Q274" i="3"/>
  <c r="R274" i="3"/>
  <c r="S274" i="3"/>
  <c r="T274" i="3"/>
  <c r="U274" i="3"/>
  <c r="G275" i="3"/>
  <c r="H275" i="3"/>
  <c r="Q275" i="3"/>
  <c r="R275" i="3"/>
  <c r="S275" i="3"/>
  <c r="T275" i="3"/>
  <c r="U275" i="3"/>
  <c r="G276" i="3"/>
  <c r="H276" i="3"/>
  <c r="Q276" i="3"/>
  <c r="R276" i="3"/>
  <c r="S276" i="3"/>
  <c r="T276" i="3"/>
  <c r="U276" i="3"/>
  <c r="G277" i="3"/>
  <c r="H277" i="3"/>
  <c r="Q277" i="3"/>
  <c r="R277" i="3"/>
  <c r="S277" i="3"/>
  <c r="T277" i="3"/>
  <c r="U277" i="3"/>
  <c r="G278" i="3"/>
  <c r="H278" i="3"/>
  <c r="Q278" i="3"/>
  <c r="R278" i="3"/>
  <c r="S278" i="3"/>
  <c r="T278" i="3"/>
  <c r="U278" i="3"/>
  <c r="G279" i="3"/>
  <c r="H279" i="3"/>
  <c r="Q279" i="3"/>
  <c r="R279" i="3"/>
  <c r="S279" i="3"/>
  <c r="T279" i="3"/>
  <c r="U279" i="3"/>
  <c r="G280" i="3"/>
  <c r="H280" i="3"/>
  <c r="Q280" i="3"/>
  <c r="R280" i="3"/>
  <c r="S280" i="3"/>
  <c r="T280" i="3"/>
  <c r="U280" i="3"/>
  <c r="G281" i="3"/>
  <c r="H281" i="3"/>
  <c r="Q281" i="3"/>
  <c r="R281" i="3"/>
  <c r="S281" i="3"/>
  <c r="T281" i="3"/>
  <c r="U281" i="3"/>
  <c r="G282" i="3"/>
  <c r="H282" i="3"/>
  <c r="Q282" i="3"/>
  <c r="R282" i="3"/>
  <c r="S282" i="3"/>
  <c r="T282" i="3"/>
  <c r="U282" i="3"/>
  <c r="G283" i="3"/>
  <c r="H283" i="3"/>
  <c r="Q283" i="3"/>
  <c r="R283" i="3"/>
  <c r="S283" i="3"/>
  <c r="T283" i="3"/>
  <c r="U283" i="3"/>
  <c r="G284" i="3"/>
  <c r="H284" i="3"/>
  <c r="Q284" i="3"/>
  <c r="R284" i="3"/>
  <c r="S284" i="3"/>
  <c r="T284" i="3"/>
  <c r="U284" i="3"/>
  <c r="G285" i="3"/>
  <c r="H285" i="3"/>
  <c r="Q285" i="3"/>
  <c r="R285" i="3"/>
  <c r="S285" i="3"/>
  <c r="T285" i="3"/>
  <c r="U285" i="3"/>
  <c r="G286" i="3"/>
  <c r="H286" i="3"/>
  <c r="Q286" i="3"/>
  <c r="R286" i="3"/>
  <c r="S286" i="3"/>
  <c r="T286" i="3"/>
  <c r="U286" i="3"/>
  <c r="G287" i="3"/>
  <c r="H287" i="3"/>
  <c r="Q287" i="3"/>
  <c r="R287" i="3"/>
  <c r="S287" i="3"/>
  <c r="T287" i="3"/>
  <c r="U287" i="3"/>
  <c r="G288" i="3"/>
  <c r="H288" i="3"/>
  <c r="Q288" i="3"/>
  <c r="R288" i="3"/>
  <c r="S288" i="3"/>
  <c r="T288" i="3"/>
  <c r="U288" i="3"/>
  <c r="G289" i="3"/>
  <c r="H289" i="3"/>
  <c r="Q289" i="3"/>
  <c r="R289" i="3"/>
  <c r="S289" i="3"/>
  <c r="T289" i="3"/>
  <c r="U289" i="3"/>
  <c r="G290" i="3"/>
  <c r="H290" i="3"/>
  <c r="Q290" i="3"/>
  <c r="R290" i="3"/>
  <c r="S290" i="3"/>
  <c r="T290" i="3"/>
  <c r="U290" i="3"/>
  <c r="G291" i="3"/>
  <c r="H291" i="3"/>
  <c r="Q291" i="3"/>
  <c r="R291" i="3"/>
  <c r="S291" i="3"/>
  <c r="T291" i="3"/>
  <c r="U291" i="3"/>
  <c r="G292" i="3"/>
  <c r="H292" i="3"/>
  <c r="Q292" i="3"/>
  <c r="R292" i="3"/>
  <c r="S292" i="3"/>
  <c r="T292" i="3"/>
  <c r="U292" i="3"/>
  <c r="G293" i="3"/>
  <c r="H293" i="3"/>
  <c r="Q293" i="3"/>
  <c r="R293" i="3"/>
  <c r="S293" i="3"/>
  <c r="T293" i="3"/>
  <c r="U293" i="3"/>
  <c r="G294" i="3"/>
  <c r="H294" i="3"/>
  <c r="Q294" i="3"/>
  <c r="R294" i="3"/>
  <c r="S294" i="3"/>
  <c r="T294" i="3"/>
  <c r="U294" i="3"/>
  <c r="G295" i="3"/>
  <c r="H295" i="3"/>
  <c r="Q295" i="3"/>
  <c r="R295" i="3"/>
  <c r="S295" i="3"/>
  <c r="T295" i="3"/>
  <c r="U295" i="3"/>
  <c r="G296" i="3"/>
  <c r="H296" i="3"/>
  <c r="Q296" i="3"/>
  <c r="R296" i="3"/>
  <c r="S296" i="3"/>
  <c r="T296" i="3"/>
  <c r="U296" i="3"/>
  <c r="G297" i="3"/>
  <c r="H297" i="3"/>
  <c r="Q297" i="3"/>
  <c r="R297" i="3"/>
  <c r="S297" i="3"/>
  <c r="T297" i="3"/>
  <c r="U297" i="3"/>
  <c r="G298" i="3"/>
  <c r="H298" i="3"/>
  <c r="Q298" i="3"/>
  <c r="R298" i="3"/>
  <c r="S298" i="3"/>
  <c r="T298" i="3"/>
  <c r="U298" i="3"/>
  <c r="G299" i="3"/>
  <c r="H299" i="3"/>
  <c r="Q299" i="3"/>
  <c r="R299" i="3"/>
  <c r="S299" i="3"/>
  <c r="T299" i="3"/>
  <c r="U299" i="3"/>
  <c r="G300" i="3"/>
  <c r="H300" i="3"/>
  <c r="Q300" i="3"/>
  <c r="R300" i="3"/>
  <c r="S300" i="3"/>
  <c r="T300" i="3"/>
  <c r="U300" i="3"/>
  <c r="G301" i="3"/>
  <c r="H301" i="3"/>
  <c r="Q301" i="3"/>
  <c r="R301" i="3"/>
  <c r="S301" i="3"/>
  <c r="T301" i="3"/>
  <c r="U301" i="3"/>
  <c r="G302" i="3"/>
  <c r="H302" i="3"/>
  <c r="Q302" i="3"/>
  <c r="R302" i="3"/>
  <c r="S302" i="3"/>
  <c r="T302" i="3"/>
  <c r="U302" i="3"/>
  <c r="G303" i="3"/>
  <c r="H303" i="3"/>
  <c r="Q303" i="3"/>
  <c r="R303" i="3"/>
  <c r="S303" i="3"/>
  <c r="T303" i="3"/>
  <c r="U303" i="3"/>
  <c r="G304" i="3"/>
  <c r="H304" i="3"/>
  <c r="Q304" i="3"/>
  <c r="R304" i="3"/>
  <c r="S304" i="3"/>
  <c r="T304" i="3"/>
  <c r="U304" i="3"/>
  <c r="G305" i="3"/>
  <c r="H305" i="3"/>
  <c r="Q305" i="3"/>
  <c r="R305" i="3"/>
  <c r="S305" i="3"/>
  <c r="T305" i="3"/>
  <c r="U305" i="3"/>
  <c r="G306" i="3"/>
  <c r="H306" i="3"/>
  <c r="Q306" i="3"/>
  <c r="R306" i="3"/>
  <c r="S306" i="3"/>
  <c r="T306" i="3"/>
  <c r="U306" i="3"/>
  <c r="G307" i="3"/>
  <c r="H307" i="3"/>
  <c r="I307" i="3"/>
  <c r="Q307" i="3"/>
  <c r="R307" i="3"/>
  <c r="S307" i="3"/>
  <c r="T307" i="3"/>
  <c r="U307" i="3"/>
  <c r="G308" i="3"/>
  <c r="H308" i="3"/>
  <c r="Q308" i="3"/>
  <c r="R308" i="3"/>
  <c r="S308" i="3"/>
  <c r="T308" i="3"/>
  <c r="U308" i="3"/>
  <c r="G309" i="3"/>
  <c r="H309" i="3"/>
  <c r="Q309" i="3"/>
  <c r="R309" i="3"/>
  <c r="S309" i="3"/>
  <c r="T309" i="3"/>
  <c r="U309" i="3"/>
  <c r="G310" i="3"/>
  <c r="H310" i="3"/>
  <c r="Q310" i="3"/>
  <c r="R310" i="3"/>
  <c r="S310" i="3"/>
  <c r="T310" i="3"/>
  <c r="U310" i="3"/>
  <c r="G311" i="3"/>
  <c r="H311" i="3"/>
  <c r="Q311" i="3"/>
  <c r="R311" i="3"/>
  <c r="S311" i="3"/>
  <c r="T311" i="3"/>
  <c r="U311" i="3"/>
  <c r="G312" i="3"/>
  <c r="H312" i="3"/>
  <c r="Q312" i="3"/>
  <c r="R312" i="3"/>
  <c r="S312" i="3"/>
  <c r="T312" i="3"/>
  <c r="U312" i="3"/>
  <c r="G313" i="3"/>
  <c r="H313" i="3"/>
  <c r="Q313" i="3"/>
  <c r="R313" i="3"/>
  <c r="S313" i="3"/>
  <c r="T313" i="3"/>
  <c r="U313" i="3"/>
  <c r="G314" i="3"/>
  <c r="H314" i="3"/>
  <c r="Q314" i="3"/>
  <c r="R314" i="3"/>
  <c r="S314" i="3"/>
  <c r="T314" i="3"/>
  <c r="U314" i="3"/>
  <c r="G315" i="3"/>
  <c r="H315" i="3"/>
  <c r="Q315" i="3"/>
  <c r="R315" i="3"/>
  <c r="S315" i="3"/>
  <c r="T315" i="3"/>
  <c r="U315" i="3"/>
  <c r="G316" i="3"/>
  <c r="H316" i="3"/>
  <c r="Q316" i="3"/>
  <c r="R316" i="3"/>
  <c r="S316" i="3"/>
  <c r="T316" i="3"/>
  <c r="U316" i="3"/>
  <c r="G317" i="3"/>
  <c r="H317" i="3"/>
  <c r="Q317" i="3"/>
  <c r="R317" i="3"/>
  <c r="S317" i="3"/>
  <c r="T317" i="3"/>
  <c r="U317" i="3"/>
  <c r="G318" i="3"/>
  <c r="H318" i="3"/>
  <c r="Q318" i="3"/>
  <c r="R318" i="3"/>
  <c r="S318" i="3"/>
  <c r="T318" i="3"/>
  <c r="U318" i="3"/>
  <c r="G319" i="3"/>
  <c r="H319" i="3"/>
  <c r="Q319" i="3"/>
  <c r="R319" i="3"/>
  <c r="S319" i="3"/>
  <c r="T319" i="3"/>
  <c r="U319" i="3"/>
  <c r="G320" i="3"/>
  <c r="H320" i="3"/>
  <c r="Q320" i="3"/>
  <c r="R320" i="3"/>
  <c r="S320" i="3"/>
  <c r="T320" i="3"/>
  <c r="U320" i="3"/>
  <c r="G321" i="3"/>
  <c r="H321" i="3"/>
  <c r="Q321" i="3"/>
  <c r="R321" i="3"/>
  <c r="S321" i="3"/>
  <c r="T321" i="3"/>
  <c r="U321" i="3"/>
  <c r="G322" i="3"/>
  <c r="H322" i="3"/>
  <c r="Q322" i="3"/>
  <c r="R322" i="3"/>
  <c r="S322" i="3"/>
  <c r="T322" i="3"/>
  <c r="U322" i="3"/>
  <c r="G323" i="3"/>
  <c r="H323" i="3"/>
  <c r="Q323" i="3"/>
  <c r="R323" i="3"/>
  <c r="S323" i="3"/>
  <c r="T323" i="3"/>
  <c r="U323" i="3"/>
  <c r="G324" i="3"/>
  <c r="H324" i="3"/>
  <c r="Q324" i="3"/>
  <c r="R324" i="3"/>
  <c r="S324" i="3"/>
  <c r="T324" i="3"/>
  <c r="U324" i="3"/>
  <c r="G325" i="3"/>
  <c r="H325" i="3"/>
  <c r="Q325" i="3"/>
  <c r="R325" i="3"/>
  <c r="S325" i="3"/>
  <c r="T325" i="3"/>
  <c r="U325" i="3"/>
  <c r="G326" i="3"/>
  <c r="H326" i="3"/>
  <c r="Q326" i="3"/>
  <c r="R326" i="3"/>
  <c r="S326" i="3"/>
  <c r="T326" i="3"/>
  <c r="U326" i="3"/>
  <c r="G327" i="3"/>
  <c r="H327" i="3"/>
  <c r="Q327" i="3"/>
  <c r="R327" i="3"/>
  <c r="S327" i="3"/>
  <c r="T327" i="3"/>
  <c r="U327" i="3"/>
  <c r="G328" i="3"/>
  <c r="H328" i="3"/>
  <c r="Q328" i="3"/>
  <c r="R328" i="3"/>
  <c r="S328" i="3"/>
  <c r="T328" i="3"/>
  <c r="U328" i="3"/>
  <c r="G329" i="3"/>
  <c r="H329" i="3"/>
  <c r="Q329" i="3"/>
  <c r="R329" i="3"/>
  <c r="S329" i="3"/>
  <c r="T329" i="3"/>
  <c r="U329" i="3"/>
  <c r="G330" i="3"/>
  <c r="H330" i="3"/>
  <c r="Q330" i="3"/>
  <c r="R330" i="3"/>
  <c r="S330" i="3"/>
  <c r="T330" i="3"/>
  <c r="U330" i="3"/>
  <c r="G331" i="3"/>
  <c r="H331" i="3"/>
  <c r="Q331" i="3"/>
  <c r="R331" i="3"/>
  <c r="S331" i="3"/>
  <c r="T331" i="3"/>
  <c r="U331" i="3"/>
  <c r="G332" i="3"/>
  <c r="H332" i="3"/>
  <c r="Q332" i="3"/>
  <c r="R332" i="3"/>
  <c r="S332" i="3"/>
  <c r="T332" i="3"/>
  <c r="U332" i="3"/>
  <c r="G333" i="3"/>
  <c r="H333" i="3"/>
  <c r="Q333" i="3"/>
  <c r="R333" i="3"/>
  <c r="S333" i="3"/>
  <c r="T333" i="3"/>
  <c r="U333" i="3"/>
  <c r="G334" i="3"/>
  <c r="H334" i="3"/>
  <c r="Q334" i="3"/>
  <c r="R334" i="3"/>
  <c r="S334" i="3"/>
  <c r="T334" i="3"/>
  <c r="U334" i="3"/>
  <c r="G335" i="3"/>
  <c r="H335" i="3"/>
  <c r="Q335" i="3"/>
  <c r="R335" i="3"/>
  <c r="S335" i="3"/>
  <c r="T335" i="3"/>
  <c r="U335" i="3"/>
  <c r="G336" i="3"/>
  <c r="H336" i="3"/>
  <c r="Q336" i="3"/>
  <c r="R336" i="3"/>
  <c r="S336" i="3"/>
  <c r="T336" i="3"/>
  <c r="U336" i="3"/>
  <c r="G337" i="3"/>
  <c r="H337" i="3"/>
  <c r="Q337" i="3"/>
  <c r="R337" i="3"/>
  <c r="S337" i="3"/>
  <c r="T337" i="3"/>
  <c r="U337" i="3"/>
  <c r="G338" i="3"/>
  <c r="H338" i="3"/>
  <c r="Q338" i="3"/>
  <c r="R338" i="3"/>
  <c r="S338" i="3"/>
  <c r="T338" i="3"/>
  <c r="U338" i="3"/>
  <c r="G339" i="3"/>
  <c r="H339" i="3"/>
  <c r="Q339" i="3"/>
  <c r="R339" i="3"/>
  <c r="S339" i="3"/>
  <c r="T339" i="3"/>
  <c r="U339" i="3"/>
  <c r="G340" i="3"/>
  <c r="H340" i="3"/>
  <c r="Q340" i="3"/>
  <c r="R340" i="3"/>
  <c r="S340" i="3"/>
  <c r="T340" i="3"/>
  <c r="U340" i="3"/>
  <c r="G341" i="3"/>
  <c r="H341" i="3"/>
  <c r="Q341" i="3"/>
  <c r="R341" i="3"/>
  <c r="S341" i="3"/>
  <c r="T341" i="3"/>
  <c r="U341" i="3"/>
  <c r="G342" i="3"/>
  <c r="H342" i="3"/>
  <c r="Q342" i="3"/>
  <c r="R342" i="3"/>
  <c r="S342" i="3"/>
  <c r="T342" i="3"/>
  <c r="U342" i="3"/>
  <c r="G343" i="3"/>
  <c r="H343" i="3"/>
  <c r="Q343" i="3"/>
  <c r="R343" i="3"/>
  <c r="S343" i="3"/>
  <c r="T343" i="3"/>
  <c r="U343" i="3"/>
  <c r="G344" i="3"/>
  <c r="H344" i="3"/>
  <c r="Q344" i="3"/>
  <c r="R344" i="3"/>
  <c r="S344" i="3"/>
  <c r="T344" i="3"/>
  <c r="U344" i="3"/>
  <c r="G345" i="3"/>
  <c r="H345" i="3"/>
  <c r="Q345" i="3"/>
  <c r="R345" i="3"/>
  <c r="S345" i="3"/>
  <c r="T345" i="3"/>
  <c r="U345" i="3"/>
  <c r="G346" i="3"/>
  <c r="H346" i="3"/>
  <c r="Q346" i="3"/>
  <c r="R346" i="3"/>
  <c r="S346" i="3"/>
  <c r="T346" i="3"/>
  <c r="U346" i="3"/>
  <c r="Q347" i="3"/>
  <c r="R347" i="3"/>
  <c r="S347" i="3"/>
  <c r="T347" i="3"/>
  <c r="U347" i="3"/>
  <c r="Q348" i="3"/>
  <c r="R348" i="3"/>
  <c r="S348" i="3"/>
  <c r="T348" i="3"/>
  <c r="U348" i="3"/>
  <c r="Q349" i="3"/>
  <c r="R349" i="3"/>
  <c r="S349" i="3"/>
  <c r="T349" i="3"/>
  <c r="U349" i="3"/>
  <c r="Q350" i="3"/>
  <c r="R350" i="3"/>
  <c r="S350" i="3"/>
  <c r="T350" i="3"/>
  <c r="U350" i="3"/>
  <c r="Q351" i="3"/>
  <c r="R351" i="3"/>
  <c r="S351" i="3"/>
  <c r="T351" i="3"/>
  <c r="U351" i="3"/>
  <c r="Q352" i="3"/>
  <c r="R352" i="3"/>
  <c r="S352" i="3"/>
  <c r="T352" i="3"/>
  <c r="U352" i="3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J258" i="3" s="1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70" i="18"/>
  <c r="H72" i="18"/>
  <c r="H71" i="18"/>
  <c r="H7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25" i="18"/>
  <c r="H29" i="18"/>
  <c r="H28" i="18"/>
  <c r="H27" i="18"/>
  <c r="H26" i="18"/>
  <c r="H25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K803" i="3" l="1"/>
  <c r="J525" i="3"/>
  <c r="J441" i="3"/>
  <c r="J450" i="3"/>
  <c r="J502" i="3"/>
  <c r="J515" i="3"/>
  <c r="J435" i="3"/>
  <c r="J538" i="3"/>
  <c r="J487" i="3"/>
  <c r="J522" i="3"/>
  <c r="J533" i="3"/>
  <c r="J480" i="3"/>
  <c r="J395" i="3"/>
  <c r="J402" i="3"/>
  <c r="J413" i="3"/>
  <c r="J531" i="3"/>
  <c r="J548" i="3"/>
  <c r="J379" i="3"/>
  <c r="J355" i="3"/>
  <c r="J406" i="3"/>
  <c r="J422" i="3"/>
  <c r="J486" i="3"/>
  <c r="J532" i="3"/>
  <c r="J407" i="3"/>
  <c r="J429" i="3"/>
  <c r="J479" i="3"/>
  <c r="J374" i="3"/>
  <c r="Y374" i="3" s="1"/>
  <c r="J295" i="3"/>
  <c r="J232" i="3"/>
  <c r="J238" i="3"/>
  <c r="J211" i="3"/>
  <c r="J160" i="3"/>
  <c r="J298" i="3"/>
  <c r="J275" i="3"/>
  <c r="J7" i="3"/>
  <c r="J200" i="3"/>
  <c r="J61" i="3"/>
  <c r="J408" i="3"/>
  <c r="J423" i="3"/>
  <c r="J425" i="3"/>
  <c r="J427" i="3"/>
  <c r="J442" i="3"/>
  <c r="J444" i="3"/>
  <c r="J446" i="3"/>
  <c r="J448" i="3"/>
  <c r="J459" i="3"/>
  <c r="J461" i="3"/>
  <c r="J463" i="3"/>
  <c r="J465" i="3"/>
  <c r="J476" i="3"/>
  <c r="J478" i="3"/>
  <c r="J482" i="3"/>
  <c r="J491" i="3"/>
  <c r="J493" i="3"/>
  <c r="J495" i="3"/>
  <c r="J497" i="3"/>
  <c r="J518" i="3"/>
  <c r="J520" i="3"/>
  <c r="J524" i="3"/>
  <c r="J526" i="3"/>
  <c r="J528" i="3"/>
  <c r="J530" i="3"/>
  <c r="J534" i="3"/>
  <c r="J543" i="3"/>
  <c r="J545" i="3"/>
  <c r="J549" i="3"/>
  <c r="J551" i="3"/>
  <c r="J410" i="3"/>
  <c r="J412" i="3"/>
  <c r="J414" i="3"/>
  <c r="J416" i="3"/>
  <c r="J418" i="3"/>
  <c r="J420" i="3"/>
  <c r="J431" i="3"/>
  <c r="J433" i="3"/>
  <c r="J437" i="3"/>
  <c r="J439" i="3"/>
  <c r="J452" i="3"/>
  <c r="J454" i="3"/>
  <c r="J456" i="3"/>
  <c r="J467" i="3"/>
  <c r="J469" i="3"/>
  <c r="J471" i="3"/>
  <c r="J473" i="3"/>
  <c r="J484" i="3"/>
  <c r="J488" i="3"/>
  <c r="J490" i="3"/>
  <c r="J499" i="3"/>
  <c r="J501" i="3"/>
  <c r="J503" i="3"/>
  <c r="J505" i="3"/>
  <c r="J507" i="3"/>
  <c r="J509" i="3"/>
  <c r="J511" i="3"/>
  <c r="J513" i="3"/>
  <c r="J517" i="3"/>
  <c r="J536" i="3"/>
  <c r="J540" i="3"/>
  <c r="J542" i="3"/>
  <c r="J550" i="3"/>
  <c r="J409" i="3"/>
  <c r="J424" i="3"/>
  <c r="J426" i="3"/>
  <c r="J428" i="3"/>
  <c r="J443" i="3"/>
  <c r="J445" i="3"/>
  <c r="J447" i="3"/>
  <c r="J449" i="3"/>
  <c r="J458" i="3"/>
  <c r="J460" i="3"/>
  <c r="J462" i="3"/>
  <c r="J464" i="3"/>
  <c r="J466" i="3"/>
  <c r="J475" i="3"/>
  <c r="J477" i="3"/>
  <c r="J481" i="3"/>
  <c r="J492" i="3"/>
  <c r="J494" i="3"/>
  <c r="J496" i="3"/>
  <c r="J498" i="3"/>
  <c r="J519" i="3"/>
  <c r="J521" i="3"/>
  <c r="J523" i="3"/>
  <c r="J527" i="3"/>
  <c r="J529" i="3"/>
  <c r="J544" i="3"/>
  <c r="J546" i="3"/>
  <c r="J552" i="3"/>
  <c r="J411" i="3"/>
  <c r="J415" i="3"/>
  <c r="J417" i="3"/>
  <c r="J419" i="3"/>
  <c r="J421" i="3"/>
  <c r="J430" i="3"/>
  <c r="J432" i="3"/>
  <c r="J434" i="3"/>
  <c r="J436" i="3"/>
  <c r="J438" i="3"/>
  <c r="J440" i="3"/>
  <c r="J451" i="3"/>
  <c r="J453" i="3"/>
  <c r="J455" i="3"/>
  <c r="J457" i="3"/>
  <c r="J468" i="3"/>
  <c r="J470" i="3"/>
  <c r="J472" i="3"/>
  <c r="J474" i="3"/>
  <c r="J483" i="3"/>
  <c r="J485" i="3"/>
  <c r="J489" i="3"/>
  <c r="J500" i="3"/>
  <c r="J504" i="3"/>
  <c r="J506" i="3"/>
  <c r="J508" i="3"/>
  <c r="J510" i="3"/>
  <c r="J512" i="3"/>
  <c r="J514" i="3"/>
  <c r="J516" i="3"/>
  <c r="J535" i="3"/>
  <c r="J537" i="3"/>
  <c r="J539" i="3"/>
  <c r="J541" i="3"/>
  <c r="J547" i="3"/>
  <c r="J356" i="3"/>
  <c r="J360" i="3"/>
  <c r="J364" i="3"/>
  <c r="J368" i="3"/>
  <c r="J372" i="3"/>
  <c r="J376" i="3"/>
  <c r="J380" i="3"/>
  <c r="J353" i="3"/>
  <c r="J357" i="3"/>
  <c r="J361" i="3"/>
  <c r="J365" i="3"/>
  <c r="J369" i="3"/>
  <c r="J373" i="3"/>
  <c r="J377" i="3"/>
  <c r="J381" i="3"/>
  <c r="J385" i="3"/>
  <c r="J354" i="3"/>
  <c r="J358" i="3"/>
  <c r="J362" i="3"/>
  <c r="J366" i="3"/>
  <c r="J370" i="3"/>
  <c r="J378" i="3"/>
  <c r="J382" i="3"/>
  <c r="J386" i="3"/>
  <c r="J359" i="3"/>
  <c r="J363" i="3"/>
  <c r="J367" i="3"/>
  <c r="J371" i="3"/>
  <c r="J375" i="3"/>
  <c r="J383" i="3"/>
  <c r="J387" i="3"/>
  <c r="J391" i="3"/>
  <c r="J399" i="3"/>
  <c r="J403" i="3"/>
  <c r="J347" i="3"/>
  <c r="J389" i="3"/>
  <c r="J394" i="3"/>
  <c r="J398" i="3"/>
  <c r="J404" i="3"/>
  <c r="J350" i="3"/>
  <c r="J390" i="3"/>
  <c r="J400" i="3"/>
  <c r="J405" i="3"/>
  <c r="J348" i="3"/>
  <c r="J352" i="3"/>
  <c r="J384" i="3"/>
  <c r="J392" i="3"/>
  <c r="J396" i="3"/>
  <c r="J401" i="3"/>
  <c r="J351" i="3"/>
  <c r="J388" i="3"/>
  <c r="J393" i="3"/>
  <c r="J397" i="3"/>
  <c r="J349" i="3"/>
  <c r="J223" i="3"/>
  <c r="J181" i="3"/>
  <c r="J15" i="3"/>
  <c r="J279" i="3"/>
  <c r="V367" i="3"/>
  <c r="J242" i="3"/>
  <c r="J215" i="3"/>
  <c r="J176" i="3"/>
  <c r="J14" i="3"/>
  <c r="J272" i="3"/>
  <c r="Z374" i="3"/>
  <c r="J110" i="3"/>
  <c r="J28" i="3"/>
  <c r="J8" i="3"/>
  <c r="J239" i="3"/>
  <c r="J224" i="3"/>
  <c r="J233" i="3"/>
  <c r="J201" i="3"/>
  <c r="J120" i="3"/>
  <c r="J92" i="3"/>
  <c r="J50" i="3"/>
  <c r="J12" i="3"/>
  <c r="J304" i="3"/>
  <c r="J283" i="3"/>
  <c r="J152" i="3"/>
  <c r="J16" i="3"/>
  <c r="J11" i="3"/>
  <c r="J210" i="3"/>
  <c r="J195" i="3"/>
  <c r="J164" i="3"/>
  <c r="J129" i="3"/>
  <c r="J109" i="3"/>
  <c r="J60" i="3"/>
  <c r="J276" i="3"/>
  <c r="J207" i="3"/>
  <c r="J192" i="3"/>
  <c r="J162" i="3"/>
  <c r="J127" i="3"/>
  <c r="J101" i="3"/>
  <c r="J51" i="3"/>
  <c r="J305" i="3"/>
  <c r="J292" i="3"/>
  <c r="J251" i="3"/>
  <c r="J259" i="3"/>
  <c r="J247" i="3"/>
  <c r="J231" i="3"/>
  <c r="J219" i="3"/>
  <c r="J199" i="3"/>
  <c r="J187" i="3"/>
  <c r="J23" i="3"/>
  <c r="J243" i="3"/>
  <c r="J235" i="3"/>
  <c r="J227" i="3"/>
  <c r="J203" i="3"/>
  <c r="J183" i="3"/>
  <c r="J49" i="3"/>
  <c r="J255" i="3"/>
  <c r="J59" i="3"/>
  <c r="J40" i="3"/>
  <c r="J261" i="3"/>
  <c r="J191" i="3"/>
  <c r="J64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3" i="3"/>
  <c r="J119" i="3"/>
  <c r="J115" i="3"/>
  <c r="J111" i="3"/>
  <c r="J107" i="3"/>
  <c r="J103" i="3"/>
  <c r="J99" i="3"/>
  <c r="J95" i="3"/>
  <c r="J91" i="3"/>
  <c r="J87" i="3"/>
  <c r="J83" i="3"/>
  <c r="J76" i="3"/>
  <c r="J72" i="3"/>
  <c r="J68" i="3"/>
  <c r="J56" i="3"/>
  <c r="J52" i="3"/>
  <c r="J48" i="3"/>
  <c r="J44" i="3"/>
  <c r="J36" i="3"/>
  <c r="J32" i="3"/>
  <c r="J24" i="3"/>
  <c r="J20" i="3"/>
  <c r="J344" i="3"/>
  <c r="J340" i="3"/>
  <c r="J336" i="3"/>
  <c r="J332" i="3"/>
  <c r="J328" i="3"/>
  <c r="J324" i="3"/>
  <c r="J320" i="3"/>
  <c r="J316" i="3"/>
  <c r="J312" i="3"/>
  <c r="J308" i="3"/>
  <c r="J300" i="3"/>
  <c r="J296" i="3"/>
  <c r="J288" i="3"/>
  <c r="J284" i="3"/>
  <c r="J280" i="3"/>
  <c r="J268" i="3"/>
  <c r="J264" i="3"/>
  <c r="J260" i="3"/>
  <c r="J4" i="3"/>
  <c r="J254" i="3"/>
  <c r="J250" i="3"/>
  <c r="J246" i="3"/>
  <c r="J234" i="3"/>
  <c r="J230" i="3"/>
  <c r="J226" i="3"/>
  <c r="J222" i="3"/>
  <c r="J218" i="3"/>
  <c r="J214" i="3"/>
  <c r="J206" i="3"/>
  <c r="J202" i="3"/>
  <c r="J198" i="3"/>
  <c r="J194" i="3"/>
  <c r="J190" i="3"/>
  <c r="J186" i="3"/>
  <c r="J182" i="3"/>
  <c r="J178" i="3"/>
  <c r="J174" i="3"/>
  <c r="J170" i="3"/>
  <c r="J166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06" i="3"/>
  <c r="J102" i="3"/>
  <c r="J98" i="3"/>
  <c r="J94" i="3"/>
  <c r="J90" i="3"/>
  <c r="J86" i="3"/>
  <c r="J82" i="3"/>
  <c r="J79" i="3"/>
  <c r="J75" i="3"/>
  <c r="J71" i="3"/>
  <c r="J67" i="3"/>
  <c r="J63" i="3"/>
  <c r="J55" i="3"/>
  <c r="J47" i="3"/>
  <c r="J43" i="3"/>
  <c r="J39" i="3"/>
  <c r="J35" i="3"/>
  <c r="J31" i="3"/>
  <c r="J27" i="3"/>
  <c r="J19" i="3"/>
  <c r="J343" i="3"/>
  <c r="J339" i="3"/>
  <c r="J335" i="3"/>
  <c r="J331" i="3"/>
  <c r="J327" i="3"/>
  <c r="J323" i="3"/>
  <c r="J319" i="3"/>
  <c r="J315" i="3"/>
  <c r="J311" i="3"/>
  <c r="J307" i="3"/>
  <c r="Y307" i="3" s="1"/>
  <c r="J303" i="3"/>
  <c r="J299" i="3"/>
  <c r="J291" i="3"/>
  <c r="J287" i="3"/>
  <c r="J271" i="3"/>
  <c r="J267" i="3"/>
  <c r="J263" i="3"/>
  <c r="J6" i="3"/>
  <c r="J257" i="3"/>
  <c r="J253" i="3"/>
  <c r="J249" i="3"/>
  <c r="J245" i="3"/>
  <c r="J241" i="3"/>
  <c r="J237" i="3"/>
  <c r="J229" i="3"/>
  <c r="J225" i="3"/>
  <c r="J221" i="3"/>
  <c r="J217" i="3"/>
  <c r="J213" i="3"/>
  <c r="J209" i="3"/>
  <c r="J205" i="3"/>
  <c r="J197" i="3"/>
  <c r="J193" i="3"/>
  <c r="J189" i="3"/>
  <c r="J185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5" i="3"/>
  <c r="J121" i="3"/>
  <c r="J117" i="3"/>
  <c r="J113" i="3"/>
  <c r="J105" i="3"/>
  <c r="J97" i="3"/>
  <c r="J93" i="3"/>
  <c r="J89" i="3"/>
  <c r="J85" i="3"/>
  <c r="J81" i="3"/>
  <c r="J78" i="3"/>
  <c r="J74" i="3"/>
  <c r="J70" i="3"/>
  <c r="J66" i="3"/>
  <c r="J62" i="3"/>
  <c r="J58" i="3"/>
  <c r="J54" i="3"/>
  <c r="J46" i="3"/>
  <c r="J42" i="3"/>
  <c r="J38" i="3"/>
  <c r="J34" i="3"/>
  <c r="J30" i="3"/>
  <c r="J26" i="3"/>
  <c r="J22" i="3"/>
  <c r="J18" i="3"/>
  <c r="J10" i="3"/>
  <c r="J346" i="3"/>
  <c r="J342" i="3"/>
  <c r="J338" i="3"/>
  <c r="J334" i="3"/>
  <c r="J330" i="3"/>
  <c r="J326" i="3"/>
  <c r="J322" i="3"/>
  <c r="J318" i="3"/>
  <c r="J314" i="3"/>
  <c r="J310" i="3"/>
  <c r="J306" i="3"/>
  <c r="J302" i="3"/>
  <c r="J294" i="3"/>
  <c r="J290" i="3"/>
  <c r="J286" i="3"/>
  <c r="J282" i="3"/>
  <c r="J278" i="3"/>
  <c r="J274" i="3"/>
  <c r="J270" i="3"/>
  <c r="J266" i="3"/>
  <c r="J262" i="3"/>
  <c r="J9" i="3"/>
  <c r="J5" i="3"/>
  <c r="J256" i="3"/>
  <c r="J252" i="3"/>
  <c r="J248" i="3"/>
  <c r="J244" i="3"/>
  <c r="J240" i="3"/>
  <c r="J236" i="3"/>
  <c r="J228" i="3"/>
  <c r="J220" i="3"/>
  <c r="J216" i="3"/>
  <c r="J212" i="3"/>
  <c r="J208" i="3"/>
  <c r="J204" i="3"/>
  <c r="J196" i="3"/>
  <c r="J188" i="3"/>
  <c r="J184" i="3"/>
  <c r="J180" i="3"/>
  <c r="J172" i="3"/>
  <c r="J168" i="3"/>
  <c r="J156" i="3"/>
  <c r="J148" i="3"/>
  <c r="J144" i="3"/>
  <c r="J140" i="3"/>
  <c r="J136" i="3"/>
  <c r="J132" i="3"/>
  <c r="J128" i="3"/>
  <c r="J124" i="3"/>
  <c r="J116" i="3"/>
  <c r="J112" i="3"/>
  <c r="J108" i="3"/>
  <c r="J104" i="3"/>
  <c r="J100" i="3"/>
  <c r="J96" i="3"/>
  <c r="J88" i="3"/>
  <c r="J84" i="3"/>
  <c r="J80" i="3"/>
  <c r="J77" i="3"/>
  <c r="J73" i="3"/>
  <c r="J69" i="3"/>
  <c r="J65" i="3"/>
  <c r="J57" i="3"/>
  <c r="J53" i="3"/>
  <c r="J45" i="3"/>
  <c r="J41" i="3"/>
  <c r="J37" i="3"/>
  <c r="J33" i="3"/>
  <c r="J29" i="3"/>
  <c r="J25" i="3"/>
  <c r="J21" i="3"/>
  <c r="J17" i="3"/>
  <c r="J13" i="3"/>
  <c r="J345" i="3"/>
  <c r="J341" i="3"/>
  <c r="J337" i="3"/>
  <c r="J333" i="3"/>
  <c r="J329" i="3"/>
  <c r="J325" i="3"/>
  <c r="J321" i="3"/>
  <c r="J317" i="3"/>
  <c r="J313" i="3"/>
  <c r="J309" i="3"/>
  <c r="J301" i="3"/>
  <c r="J297" i="3"/>
  <c r="J293" i="3"/>
  <c r="J289" i="3"/>
  <c r="J285" i="3"/>
  <c r="J281" i="3"/>
  <c r="J277" i="3"/>
  <c r="J273" i="3"/>
  <c r="J269" i="3"/>
  <c r="J265" i="3"/>
  <c r="F6" i="18"/>
  <c r="H6" i="18"/>
  <c r="J803" i="3" l="1"/>
  <c r="V374" i="3"/>
  <c r="W374" i="3"/>
  <c r="W367" i="3"/>
  <c r="X367" i="3" s="1"/>
  <c r="Y367" i="3"/>
  <c r="Z367" i="3"/>
  <c r="Y409" i="3"/>
  <c r="V409" i="3"/>
  <c r="W409" i="3"/>
  <c r="Z409" i="3"/>
  <c r="Y408" i="3"/>
  <c r="W408" i="3"/>
  <c r="Z408" i="3"/>
  <c r="V408" i="3"/>
  <c r="W375" i="3"/>
  <c r="Y375" i="3"/>
  <c r="Z375" i="3"/>
  <c r="V375" i="3"/>
  <c r="W307" i="3"/>
  <c r="V307" i="3"/>
  <c r="Z307" i="3"/>
  <c r="Q194" i="3"/>
  <c r="R194" i="3"/>
  <c r="S194" i="3"/>
  <c r="T194" i="3"/>
  <c r="U194" i="3"/>
  <c r="Q195" i="3"/>
  <c r="R195" i="3"/>
  <c r="S195" i="3"/>
  <c r="T195" i="3"/>
  <c r="U195" i="3"/>
  <c r="Q196" i="3"/>
  <c r="R196" i="3"/>
  <c r="S196" i="3"/>
  <c r="T196" i="3"/>
  <c r="U196" i="3"/>
  <c r="Q197" i="3"/>
  <c r="R197" i="3"/>
  <c r="S197" i="3"/>
  <c r="T197" i="3"/>
  <c r="U197" i="3"/>
  <c r="Q198" i="3"/>
  <c r="R198" i="3"/>
  <c r="S198" i="3"/>
  <c r="T198" i="3"/>
  <c r="U198" i="3"/>
  <c r="Q199" i="3"/>
  <c r="R199" i="3"/>
  <c r="S199" i="3"/>
  <c r="T199" i="3"/>
  <c r="U199" i="3"/>
  <c r="Q200" i="3"/>
  <c r="R200" i="3"/>
  <c r="S200" i="3"/>
  <c r="T200" i="3"/>
  <c r="U200" i="3"/>
  <c r="Q201" i="3"/>
  <c r="R201" i="3"/>
  <c r="S201" i="3"/>
  <c r="T201" i="3"/>
  <c r="U201" i="3"/>
  <c r="Q202" i="3"/>
  <c r="R202" i="3"/>
  <c r="S202" i="3"/>
  <c r="T202" i="3"/>
  <c r="U202" i="3"/>
  <c r="Q203" i="3"/>
  <c r="R203" i="3"/>
  <c r="S203" i="3"/>
  <c r="T203" i="3"/>
  <c r="U203" i="3"/>
  <c r="Q204" i="3"/>
  <c r="R204" i="3"/>
  <c r="S204" i="3"/>
  <c r="T204" i="3"/>
  <c r="U204" i="3"/>
  <c r="Q205" i="3"/>
  <c r="R205" i="3"/>
  <c r="S205" i="3"/>
  <c r="T205" i="3"/>
  <c r="U205" i="3"/>
  <c r="Q206" i="3"/>
  <c r="R206" i="3"/>
  <c r="S206" i="3"/>
  <c r="T206" i="3"/>
  <c r="U206" i="3"/>
  <c r="Q207" i="3"/>
  <c r="R207" i="3"/>
  <c r="S207" i="3"/>
  <c r="T207" i="3"/>
  <c r="U207" i="3"/>
  <c r="Q208" i="3"/>
  <c r="R208" i="3"/>
  <c r="S208" i="3"/>
  <c r="T208" i="3"/>
  <c r="U208" i="3"/>
  <c r="Q209" i="3"/>
  <c r="R209" i="3"/>
  <c r="S209" i="3"/>
  <c r="T209" i="3"/>
  <c r="U209" i="3"/>
  <c r="Q210" i="3"/>
  <c r="R210" i="3"/>
  <c r="S210" i="3"/>
  <c r="T210" i="3"/>
  <c r="U210" i="3"/>
  <c r="Q211" i="3"/>
  <c r="R211" i="3"/>
  <c r="S211" i="3"/>
  <c r="T211" i="3"/>
  <c r="U211" i="3"/>
  <c r="Q212" i="3"/>
  <c r="R212" i="3"/>
  <c r="S212" i="3"/>
  <c r="T212" i="3"/>
  <c r="U212" i="3"/>
  <c r="Q213" i="3"/>
  <c r="R213" i="3"/>
  <c r="S213" i="3"/>
  <c r="T213" i="3"/>
  <c r="U213" i="3"/>
  <c r="Q214" i="3"/>
  <c r="R214" i="3"/>
  <c r="S214" i="3"/>
  <c r="T214" i="3"/>
  <c r="U214" i="3"/>
  <c r="Q215" i="3"/>
  <c r="R215" i="3"/>
  <c r="S215" i="3"/>
  <c r="T215" i="3"/>
  <c r="U215" i="3"/>
  <c r="Q216" i="3"/>
  <c r="R216" i="3"/>
  <c r="S216" i="3"/>
  <c r="T216" i="3"/>
  <c r="U216" i="3"/>
  <c r="Q217" i="3"/>
  <c r="R217" i="3"/>
  <c r="S217" i="3"/>
  <c r="T217" i="3"/>
  <c r="U217" i="3"/>
  <c r="Q218" i="3"/>
  <c r="R218" i="3"/>
  <c r="S218" i="3"/>
  <c r="T218" i="3"/>
  <c r="U218" i="3"/>
  <c r="Q219" i="3"/>
  <c r="R219" i="3"/>
  <c r="S219" i="3"/>
  <c r="T219" i="3"/>
  <c r="U219" i="3"/>
  <c r="Q220" i="3"/>
  <c r="R220" i="3"/>
  <c r="S220" i="3"/>
  <c r="T220" i="3"/>
  <c r="U220" i="3"/>
  <c r="Q221" i="3"/>
  <c r="R221" i="3"/>
  <c r="S221" i="3"/>
  <c r="T221" i="3"/>
  <c r="U221" i="3"/>
  <c r="Q222" i="3"/>
  <c r="R222" i="3"/>
  <c r="S222" i="3"/>
  <c r="T222" i="3"/>
  <c r="U222" i="3"/>
  <c r="Q223" i="3"/>
  <c r="R223" i="3"/>
  <c r="S223" i="3"/>
  <c r="T223" i="3"/>
  <c r="U223" i="3"/>
  <c r="Q224" i="3"/>
  <c r="R224" i="3"/>
  <c r="S224" i="3"/>
  <c r="T224" i="3"/>
  <c r="U224" i="3"/>
  <c r="Q225" i="3"/>
  <c r="R225" i="3"/>
  <c r="S225" i="3"/>
  <c r="T225" i="3"/>
  <c r="U225" i="3"/>
  <c r="Q226" i="3"/>
  <c r="R226" i="3"/>
  <c r="S226" i="3"/>
  <c r="T226" i="3"/>
  <c r="U226" i="3"/>
  <c r="Q227" i="3"/>
  <c r="R227" i="3"/>
  <c r="S227" i="3"/>
  <c r="T227" i="3"/>
  <c r="U227" i="3"/>
  <c r="Q228" i="3"/>
  <c r="R228" i="3"/>
  <c r="S228" i="3"/>
  <c r="T228" i="3"/>
  <c r="U228" i="3"/>
  <c r="Q229" i="3"/>
  <c r="R229" i="3"/>
  <c r="S229" i="3"/>
  <c r="T229" i="3"/>
  <c r="U229" i="3"/>
  <c r="Q230" i="3"/>
  <c r="R230" i="3"/>
  <c r="S230" i="3"/>
  <c r="T230" i="3"/>
  <c r="U230" i="3"/>
  <c r="Q231" i="3"/>
  <c r="R231" i="3"/>
  <c r="S231" i="3"/>
  <c r="T231" i="3"/>
  <c r="U231" i="3"/>
  <c r="Q232" i="3"/>
  <c r="R232" i="3"/>
  <c r="S232" i="3"/>
  <c r="T232" i="3"/>
  <c r="U232" i="3"/>
  <c r="Q233" i="3"/>
  <c r="R233" i="3"/>
  <c r="S233" i="3"/>
  <c r="T233" i="3"/>
  <c r="U233" i="3"/>
  <c r="Q234" i="3"/>
  <c r="R234" i="3"/>
  <c r="S234" i="3"/>
  <c r="T234" i="3"/>
  <c r="U234" i="3"/>
  <c r="Q235" i="3"/>
  <c r="R235" i="3"/>
  <c r="S235" i="3"/>
  <c r="T235" i="3"/>
  <c r="U235" i="3"/>
  <c r="Q236" i="3"/>
  <c r="R236" i="3"/>
  <c r="S236" i="3"/>
  <c r="T236" i="3"/>
  <c r="U236" i="3"/>
  <c r="Q237" i="3"/>
  <c r="R237" i="3"/>
  <c r="S237" i="3"/>
  <c r="T237" i="3"/>
  <c r="U237" i="3"/>
  <c r="Q238" i="3"/>
  <c r="R238" i="3"/>
  <c r="S238" i="3"/>
  <c r="T238" i="3"/>
  <c r="U238" i="3"/>
  <c r="Q239" i="3"/>
  <c r="R239" i="3"/>
  <c r="S239" i="3"/>
  <c r="T239" i="3"/>
  <c r="U239" i="3"/>
  <c r="Q240" i="3"/>
  <c r="R240" i="3"/>
  <c r="S240" i="3"/>
  <c r="T240" i="3"/>
  <c r="U240" i="3"/>
  <c r="Q241" i="3"/>
  <c r="R241" i="3"/>
  <c r="S241" i="3"/>
  <c r="T241" i="3"/>
  <c r="U241" i="3"/>
  <c r="Q242" i="3"/>
  <c r="R242" i="3"/>
  <c r="S242" i="3"/>
  <c r="T242" i="3"/>
  <c r="U242" i="3"/>
  <c r="Q243" i="3"/>
  <c r="R243" i="3"/>
  <c r="S243" i="3"/>
  <c r="T243" i="3"/>
  <c r="U243" i="3"/>
  <c r="Q244" i="3"/>
  <c r="R244" i="3"/>
  <c r="S244" i="3"/>
  <c r="T244" i="3"/>
  <c r="U244" i="3"/>
  <c r="Q245" i="3"/>
  <c r="R245" i="3"/>
  <c r="S245" i="3"/>
  <c r="T245" i="3"/>
  <c r="U245" i="3"/>
  <c r="Q246" i="3"/>
  <c r="R246" i="3"/>
  <c r="S246" i="3"/>
  <c r="T246" i="3"/>
  <c r="U246" i="3"/>
  <c r="Q247" i="3"/>
  <c r="R247" i="3"/>
  <c r="S247" i="3"/>
  <c r="T247" i="3"/>
  <c r="U247" i="3"/>
  <c r="Q248" i="3"/>
  <c r="R248" i="3"/>
  <c r="S248" i="3"/>
  <c r="T248" i="3"/>
  <c r="U248" i="3"/>
  <c r="Q249" i="3"/>
  <c r="R249" i="3"/>
  <c r="S249" i="3"/>
  <c r="T249" i="3"/>
  <c r="U249" i="3"/>
  <c r="Q250" i="3"/>
  <c r="R250" i="3"/>
  <c r="S250" i="3"/>
  <c r="T250" i="3"/>
  <c r="U250" i="3"/>
  <c r="Q251" i="3"/>
  <c r="R251" i="3"/>
  <c r="S251" i="3"/>
  <c r="T251" i="3"/>
  <c r="U251" i="3"/>
  <c r="Q252" i="3"/>
  <c r="R252" i="3"/>
  <c r="S252" i="3"/>
  <c r="T252" i="3"/>
  <c r="U252" i="3"/>
  <c r="Q253" i="3"/>
  <c r="R253" i="3"/>
  <c r="S253" i="3"/>
  <c r="T253" i="3"/>
  <c r="U253" i="3"/>
  <c r="Q254" i="3"/>
  <c r="R254" i="3"/>
  <c r="S254" i="3"/>
  <c r="T254" i="3"/>
  <c r="U254" i="3"/>
  <c r="Q255" i="3"/>
  <c r="R255" i="3"/>
  <c r="S255" i="3"/>
  <c r="T255" i="3"/>
  <c r="U255" i="3"/>
  <c r="Q256" i="3"/>
  <c r="R256" i="3"/>
  <c r="S256" i="3"/>
  <c r="T256" i="3"/>
  <c r="U256" i="3"/>
  <c r="Q257" i="3"/>
  <c r="R257" i="3"/>
  <c r="S257" i="3"/>
  <c r="T257" i="3"/>
  <c r="U257" i="3"/>
  <c r="Q258" i="3"/>
  <c r="R258" i="3"/>
  <c r="S258" i="3"/>
  <c r="T258" i="3"/>
  <c r="U258" i="3"/>
  <c r="Q259" i="3"/>
  <c r="R259" i="3"/>
  <c r="S259" i="3"/>
  <c r="T259" i="3"/>
  <c r="U259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I67" i="3"/>
  <c r="G68" i="3"/>
  <c r="H68" i="3"/>
  <c r="G69" i="3"/>
  <c r="H69" i="3"/>
  <c r="G70" i="3"/>
  <c r="H70" i="3"/>
  <c r="G71" i="3"/>
  <c r="H71" i="3"/>
  <c r="G72" i="3"/>
  <c r="H72" i="3"/>
  <c r="G73" i="3"/>
  <c r="H73" i="3"/>
  <c r="I73" i="3"/>
  <c r="G74" i="3"/>
  <c r="H74" i="3"/>
  <c r="G75" i="3"/>
  <c r="H75" i="3"/>
  <c r="G76" i="3"/>
  <c r="H76" i="3"/>
  <c r="G77" i="3"/>
  <c r="H77" i="3"/>
  <c r="G78" i="3"/>
  <c r="H78" i="3"/>
  <c r="I78" i="3"/>
  <c r="G79" i="3"/>
  <c r="H79" i="3"/>
  <c r="G80" i="3"/>
  <c r="H80" i="3"/>
  <c r="I80" i="3"/>
  <c r="G81" i="3"/>
  <c r="H81" i="3"/>
  <c r="I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I139" i="3"/>
  <c r="G140" i="3"/>
  <c r="H140" i="3"/>
  <c r="G141" i="3"/>
  <c r="H141" i="3"/>
  <c r="G142" i="3"/>
  <c r="H142" i="3"/>
  <c r="G143" i="3"/>
  <c r="H143" i="3"/>
  <c r="I143" i="3"/>
  <c r="G144" i="3"/>
  <c r="H144" i="3"/>
  <c r="G145" i="3"/>
  <c r="H145" i="3"/>
  <c r="G146" i="3"/>
  <c r="H146" i="3"/>
  <c r="G147" i="3"/>
  <c r="H147" i="3"/>
  <c r="I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I155" i="3"/>
  <c r="G156" i="3"/>
  <c r="H156" i="3"/>
  <c r="G157" i="3"/>
  <c r="H157" i="3"/>
  <c r="G158" i="3"/>
  <c r="H158" i="3"/>
  <c r="G159" i="3"/>
  <c r="H159" i="3"/>
  <c r="G160" i="3"/>
  <c r="H160" i="3"/>
  <c r="I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I168" i="3"/>
  <c r="G169" i="3"/>
  <c r="H169" i="3"/>
  <c r="I169" i="3"/>
  <c r="G170" i="3"/>
  <c r="H170" i="3"/>
  <c r="G171" i="3"/>
  <c r="H171" i="3"/>
  <c r="G172" i="3"/>
  <c r="H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G180" i="3"/>
  <c r="H180" i="3"/>
  <c r="I180" i="3"/>
  <c r="G181" i="3"/>
  <c r="H181" i="3"/>
  <c r="G182" i="3"/>
  <c r="H182" i="3"/>
  <c r="G183" i="3"/>
  <c r="H183" i="3"/>
  <c r="G184" i="3"/>
  <c r="H184" i="3"/>
  <c r="I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I208" i="3"/>
  <c r="G209" i="3"/>
  <c r="H209" i="3"/>
  <c r="G210" i="3"/>
  <c r="H210" i="3"/>
  <c r="G211" i="3"/>
  <c r="H211" i="3"/>
  <c r="G212" i="3"/>
  <c r="H212" i="3"/>
  <c r="G213" i="3"/>
  <c r="H213" i="3"/>
  <c r="I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I226" i="3"/>
  <c r="G227" i="3"/>
  <c r="H227" i="3"/>
  <c r="G228" i="3"/>
  <c r="H228" i="3"/>
  <c r="G229" i="3"/>
  <c r="H229" i="3"/>
  <c r="G230" i="3"/>
  <c r="H230" i="3"/>
  <c r="I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I238" i="3"/>
  <c r="G239" i="3"/>
  <c r="H239" i="3"/>
  <c r="G240" i="3"/>
  <c r="H240" i="3"/>
  <c r="G241" i="3"/>
  <c r="H241" i="3"/>
  <c r="G242" i="3"/>
  <c r="H242" i="3"/>
  <c r="I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I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I24" i="3"/>
  <c r="I25" i="3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9" i="17"/>
  <c r="L9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65" i="17"/>
  <c r="L65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167" i="17"/>
  <c r="L170" i="17"/>
  <c r="L169" i="17"/>
  <c r="L168" i="17"/>
  <c r="L167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03" i="17"/>
  <c r="M304" i="17"/>
  <c r="M302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I127" i="3" s="1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I133" i="3" l="1"/>
  <c r="I212" i="3"/>
  <c r="I102" i="3"/>
  <c r="I76" i="3"/>
  <c r="I66" i="3"/>
  <c r="X408" i="3"/>
  <c r="I166" i="3"/>
  <c r="I368" i="3"/>
  <c r="I315" i="3"/>
  <c r="I328" i="3"/>
  <c r="I23" i="3"/>
  <c r="I248" i="3"/>
  <c r="I186" i="3"/>
  <c r="I70" i="3"/>
  <c r="I47" i="3"/>
  <c r="I123" i="3"/>
  <c r="I32" i="3"/>
  <c r="I46" i="3"/>
  <c r="I20" i="3"/>
  <c r="I44" i="3"/>
  <c r="I19" i="3"/>
  <c r="I9" i="3"/>
  <c r="I249" i="3"/>
  <c r="I84" i="3"/>
  <c r="I51" i="3"/>
  <c r="I33" i="3"/>
  <c r="I18" i="3"/>
  <c r="I8" i="3"/>
  <c r="I194" i="3"/>
  <c r="I64" i="3"/>
  <c r="I13" i="3"/>
  <c r="I7" i="3"/>
  <c r="I219" i="3"/>
  <c r="I203" i="3"/>
  <c r="I448" i="3"/>
  <c r="I453" i="3"/>
  <c r="I510" i="3"/>
  <c r="I495" i="3"/>
  <c r="I417" i="3"/>
  <c r="I452" i="3"/>
  <c r="I467" i="3"/>
  <c r="I519" i="3"/>
  <c r="I530" i="3"/>
  <c r="I542" i="3"/>
  <c r="I410" i="3"/>
  <c r="I441" i="3"/>
  <c r="I481" i="3"/>
  <c r="I494" i="3"/>
  <c r="I508" i="3"/>
  <c r="I414" i="3"/>
  <c r="I456" i="3"/>
  <c r="I470" i="3"/>
  <c r="I479" i="3"/>
  <c r="I522" i="3"/>
  <c r="I527" i="3"/>
  <c r="I363" i="3"/>
  <c r="I391" i="3"/>
  <c r="I358" i="3"/>
  <c r="I390" i="3"/>
  <c r="I403" i="3"/>
  <c r="I369" i="3"/>
  <c r="I376" i="3"/>
  <c r="I394" i="3"/>
  <c r="I400" i="3"/>
  <c r="I396" i="3"/>
  <c r="I271" i="3"/>
  <c r="I277" i="3"/>
  <c r="I295" i="3"/>
  <c r="I316" i="3"/>
  <c r="I285" i="3"/>
  <c r="I324" i="3"/>
  <c r="I340" i="3"/>
  <c r="I334" i="3"/>
  <c r="I302" i="3"/>
  <c r="I308" i="3"/>
  <c r="I329" i="3"/>
  <c r="I273" i="3"/>
  <c r="I5" i="3"/>
  <c r="I4" i="3"/>
  <c r="I31" i="3"/>
  <c r="I12" i="3"/>
  <c r="I179" i="3"/>
  <c r="I100" i="3"/>
  <c r="I54" i="3"/>
  <c r="I50" i="3"/>
  <c r="I42" i="3"/>
  <c r="I38" i="3"/>
  <c r="I34" i="3"/>
  <c r="I30" i="3"/>
  <c r="I26" i="3"/>
  <c r="I22" i="3"/>
  <c r="I14" i="3"/>
  <c r="I10" i="3"/>
  <c r="I6" i="3"/>
  <c r="I258" i="3"/>
  <c r="V258" i="3" s="1"/>
  <c r="I254" i="3"/>
  <c r="V254" i="3" s="1"/>
  <c r="I250" i="3"/>
  <c r="I246" i="3"/>
  <c r="I234" i="3"/>
  <c r="Y234" i="3" s="1"/>
  <c r="I222" i="3"/>
  <c r="V222" i="3" s="1"/>
  <c r="I218" i="3"/>
  <c r="I215" i="3"/>
  <c r="I195" i="3"/>
  <c r="I163" i="3"/>
  <c r="I151" i="3"/>
  <c r="I135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71" i="3"/>
  <c r="I475" i="3"/>
  <c r="I483" i="3"/>
  <c r="I487" i="3"/>
  <c r="I491" i="3"/>
  <c r="I499" i="3"/>
  <c r="I503" i="3"/>
  <c r="I507" i="3"/>
  <c r="I511" i="3"/>
  <c r="I515" i="3"/>
  <c r="I523" i="3"/>
  <c r="I531" i="3"/>
  <c r="I535" i="3"/>
  <c r="I539" i="3"/>
  <c r="I543" i="3"/>
  <c r="I547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4" i="3"/>
  <c r="I478" i="3"/>
  <c r="I482" i="3"/>
  <c r="I486" i="3"/>
  <c r="I490" i="3"/>
  <c r="I498" i="3"/>
  <c r="I502" i="3"/>
  <c r="I506" i="3"/>
  <c r="I514" i="3"/>
  <c r="I518" i="3"/>
  <c r="I526" i="3"/>
  <c r="I534" i="3"/>
  <c r="I538" i="3"/>
  <c r="I546" i="3"/>
  <c r="I550" i="3"/>
  <c r="I551" i="3"/>
  <c r="I413" i="3"/>
  <c r="I421" i="3"/>
  <c r="I425" i="3"/>
  <c r="I429" i="3"/>
  <c r="I433" i="3"/>
  <c r="I437" i="3"/>
  <c r="I445" i="3"/>
  <c r="I449" i="3"/>
  <c r="I457" i="3"/>
  <c r="I461" i="3"/>
  <c r="I465" i="3"/>
  <c r="I469" i="3"/>
  <c r="I473" i="3"/>
  <c r="I477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2" i="3"/>
  <c r="I412" i="3"/>
  <c r="I416" i="3"/>
  <c r="I420" i="3"/>
  <c r="I424" i="3"/>
  <c r="I428" i="3"/>
  <c r="I432" i="3"/>
  <c r="I436" i="3"/>
  <c r="I440" i="3"/>
  <c r="I444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12" i="3"/>
  <c r="I516" i="3"/>
  <c r="I520" i="3"/>
  <c r="I524" i="3"/>
  <c r="I528" i="3"/>
  <c r="I532" i="3"/>
  <c r="I536" i="3"/>
  <c r="I540" i="3"/>
  <c r="I544" i="3"/>
  <c r="I548" i="3"/>
  <c r="I355" i="3"/>
  <c r="I359" i="3"/>
  <c r="I371" i="3"/>
  <c r="I379" i="3"/>
  <c r="I383" i="3"/>
  <c r="I387" i="3"/>
  <c r="I395" i="3"/>
  <c r="I399" i="3"/>
  <c r="I347" i="3"/>
  <c r="I351" i="3"/>
  <c r="I354" i="3"/>
  <c r="I362" i="3"/>
  <c r="I366" i="3"/>
  <c r="I370" i="3"/>
  <c r="I378" i="3"/>
  <c r="I382" i="3"/>
  <c r="I386" i="3"/>
  <c r="I398" i="3"/>
  <c r="I402" i="3"/>
  <c r="I406" i="3"/>
  <c r="I350" i="3"/>
  <c r="I349" i="3"/>
  <c r="I353" i="3"/>
  <c r="I357" i="3"/>
  <c r="I361" i="3"/>
  <c r="I365" i="3"/>
  <c r="I373" i="3"/>
  <c r="I377" i="3"/>
  <c r="I381" i="3"/>
  <c r="I385" i="3"/>
  <c r="I389" i="3"/>
  <c r="I393" i="3"/>
  <c r="I397" i="3"/>
  <c r="I401" i="3"/>
  <c r="I405" i="3"/>
  <c r="I356" i="3"/>
  <c r="I360" i="3"/>
  <c r="I364" i="3"/>
  <c r="I372" i="3"/>
  <c r="I380" i="3"/>
  <c r="I384" i="3"/>
  <c r="I388" i="3"/>
  <c r="I392" i="3"/>
  <c r="I404" i="3"/>
  <c r="I348" i="3"/>
  <c r="I352" i="3"/>
  <c r="I263" i="3"/>
  <c r="V263" i="3" s="1"/>
  <c r="I267" i="3"/>
  <c r="I275" i="3"/>
  <c r="I279" i="3"/>
  <c r="I283" i="3"/>
  <c r="I287" i="3"/>
  <c r="I291" i="3"/>
  <c r="I299" i="3"/>
  <c r="I303" i="3"/>
  <c r="I311" i="3"/>
  <c r="I319" i="3"/>
  <c r="I323" i="3"/>
  <c r="I327" i="3"/>
  <c r="I331" i="3"/>
  <c r="I335" i="3"/>
  <c r="I339" i="3"/>
  <c r="I343" i="3"/>
  <c r="I342" i="3"/>
  <c r="I262" i="3"/>
  <c r="Y262" i="3" s="1"/>
  <c r="I266" i="3"/>
  <c r="V266" i="3" s="1"/>
  <c r="I270" i="3"/>
  <c r="I274" i="3"/>
  <c r="I278" i="3"/>
  <c r="I282" i="3"/>
  <c r="I286" i="3"/>
  <c r="I290" i="3"/>
  <c r="I294" i="3"/>
  <c r="I298" i="3"/>
  <c r="I306" i="3"/>
  <c r="I310" i="3"/>
  <c r="I314" i="3"/>
  <c r="I318" i="3"/>
  <c r="I322" i="3"/>
  <c r="I326" i="3"/>
  <c r="I330" i="3"/>
  <c r="I338" i="3"/>
  <c r="I346" i="3"/>
  <c r="I261" i="3"/>
  <c r="I265" i="3"/>
  <c r="Y265" i="3" s="1"/>
  <c r="I269" i="3"/>
  <c r="I281" i="3"/>
  <c r="I289" i="3"/>
  <c r="I293" i="3"/>
  <c r="I297" i="3"/>
  <c r="I301" i="3"/>
  <c r="I305" i="3"/>
  <c r="I309" i="3"/>
  <c r="I313" i="3"/>
  <c r="I317" i="3"/>
  <c r="I321" i="3"/>
  <c r="I325" i="3"/>
  <c r="I333" i="3"/>
  <c r="I337" i="3"/>
  <c r="I341" i="3"/>
  <c r="I345" i="3"/>
  <c r="I264" i="3"/>
  <c r="V264" i="3" s="1"/>
  <c r="I268" i="3"/>
  <c r="I272" i="3"/>
  <c r="I276" i="3"/>
  <c r="I280" i="3"/>
  <c r="I284" i="3"/>
  <c r="I288" i="3"/>
  <c r="I292" i="3"/>
  <c r="I296" i="3"/>
  <c r="I300" i="3"/>
  <c r="I304" i="3"/>
  <c r="I312" i="3"/>
  <c r="I320" i="3"/>
  <c r="I332" i="3"/>
  <c r="I336" i="3"/>
  <c r="I344" i="3"/>
  <c r="I58" i="3"/>
  <c r="I62" i="3"/>
  <c r="I74" i="3"/>
  <c r="I82" i="3"/>
  <c r="I86" i="3"/>
  <c r="I90" i="3"/>
  <c r="I94" i="3"/>
  <c r="I98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70" i="3"/>
  <c r="I182" i="3"/>
  <c r="I190" i="3"/>
  <c r="I198" i="3"/>
  <c r="I202" i="3"/>
  <c r="V202" i="3" s="1"/>
  <c r="I206" i="3"/>
  <c r="Z206" i="3" s="1"/>
  <c r="I210" i="3"/>
  <c r="V210" i="3" s="1"/>
  <c r="I214" i="3"/>
  <c r="I57" i="3"/>
  <c r="I61" i="3"/>
  <c r="I65" i="3"/>
  <c r="I69" i="3"/>
  <c r="I77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7" i="3"/>
  <c r="I141" i="3"/>
  <c r="I145" i="3"/>
  <c r="I149" i="3"/>
  <c r="I153" i="3"/>
  <c r="I157" i="3"/>
  <c r="I161" i="3"/>
  <c r="I165" i="3"/>
  <c r="I181" i="3"/>
  <c r="I185" i="3"/>
  <c r="I189" i="3"/>
  <c r="I193" i="3"/>
  <c r="I197" i="3"/>
  <c r="Z197" i="3" s="1"/>
  <c r="I201" i="3"/>
  <c r="Y201" i="3" s="1"/>
  <c r="I205" i="3"/>
  <c r="W205" i="3" s="1"/>
  <c r="I209" i="3"/>
  <c r="Z209" i="3" s="1"/>
  <c r="I56" i="3"/>
  <c r="I60" i="3"/>
  <c r="I68" i="3"/>
  <c r="I72" i="3"/>
  <c r="I88" i="3"/>
  <c r="I92" i="3"/>
  <c r="I96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4" i="3"/>
  <c r="I172" i="3"/>
  <c r="I188" i="3"/>
  <c r="I192" i="3"/>
  <c r="I196" i="3"/>
  <c r="W196" i="3" s="1"/>
  <c r="I200" i="3"/>
  <c r="W200" i="3" s="1"/>
  <c r="I204" i="3"/>
  <c r="W204" i="3" s="1"/>
  <c r="I216" i="3"/>
  <c r="V216" i="3" s="1"/>
  <c r="I55" i="3"/>
  <c r="I59" i="3"/>
  <c r="I63" i="3"/>
  <c r="I71" i="3"/>
  <c r="I75" i="3"/>
  <c r="I79" i="3"/>
  <c r="I83" i="3"/>
  <c r="I87" i="3"/>
  <c r="I91" i="3"/>
  <c r="I95" i="3"/>
  <c r="I99" i="3"/>
  <c r="I103" i="3"/>
  <c r="I107" i="3"/>
  <c r="I111" i="3"/>
  <c r="I115" i="3"/>
  <c r="I49" i="3"/>
  <c r="I45" i="3"/>
  <c r="I41" i="3"/>
  <c r="I37" i="3"/>
  <c r="I29" i="3"/>
  <c r="I21" i="3"/>
  <c r="I17" i="3"/>
  <c r="I259" i="3"/>
  <c r="Z259" i="3" s="1"/>
  <c r="I255" i="3"/>
  <c r="V255" i="3" s="1"/>
  <c r="I251" i="3"/>
  <c r="Z251" i="3" s="1"/>
  <c r="I247" i="3"/>
  <c r="Y247" i="3" s="1"/>
  <c r="I243" i="3"/>
  <c r="Z243" i="3" s="1"/>
  <c r="I239" i="3"/>
  <c r="Y239" i="3" s="1"/>
  <c r="I235" i="3"/>
  <c r="W235" i="3" s="1"/>
  <c r="I231" i="3"/>
  <c r="V231" i="3" s="1"/>
  <c r="I227" i="3"/>
  <c r="W227" i="3" s="1"/>
  <c r="I223" i="3"/>
  <c r="V223" i="3" s="1"/>
  <c r="I207" i="3"/>
  <c r="Z207" i="3" s="1"/>
  <c r="I119" i="3"/>
  <c r="I53" i="3"/>
  <c r="I52" i="3"/>
  <c r="I48" i="3"/>
  <c r="I40" i="3"/>
  <c r="I36" i="3"/>
  <c r="I28" i="3"/>
  <c r="I16" i="3"/>
  <c r="I256" i="3"/>
  <c r="Z256" i="3" s="1"/>
  <c r="I244" i="3"/>
  <c r="Y244" i="3" s="1"/>
  <c r="I240" i="3"/>
  <c r="W240" i="3" s="1"/>
  <c r="I236" i="3"/>
  <c r="Z236" i="3" s="1"/>
  <c r="I232" i="3"/>
  <c r="Z232" i="3" s="1"/>
  <c r="I228" i="3"/>
  <c r="W228" i="3" s="1"/>
  <c r="I224" i="3"/>
  <c r="Y224" i="3" s="1"/>
  <c r="I220" i="3"/>
  <c r="Z220" i="3" s="1"/>
  <c r="I191" i="3"/>
  <c r="I183" i="3"/>
  <c r="I167" i="3"/>
  <c r="I159" i="3"/>
  <c r="I131" i="3"/>
  <c r="I43" i="3"/>
  <c r="I39" i="3"/>
  <c r="I35" i="3"/>
  <c r="I27" i="3"/>
  <c r="I15" i="3"/>
  <c r="I11" i="3"/>
  <c r="I257" i="3"/>
  <c r="W257" i="3" s="1"/>
  <c r="I253" i="3"/>
  <c r="Y253" i="3" s="1"/>
  <c r="I245" i="3"/>
  <c r="Z245" i="3" s="1"/>
  <c r="I241" i="3"/>
  <c r="W241" i="3" s="1"/>
  <c r="I237" i="3"/>
  <c r="Z237" i="3" s="1"/>
  <c r="I233" i="3"/>
  <c r="W233" i="3" s="1"/>
  <c r="I229" i="3"/>
  <c r="W229" i="3" s="1"/>
  <c r="I225" i="3"/>
  <c r="Y225" i="3" s="1"/>
  <c r="I221" i="3"/>
  <c r="W221" i="3" s="1"/>
  <c r="I217" i="3"/>
  <c r="Y217" i="3" s="1"/>
  <c r="I211" i="3"/>
  <c r="W211" i="3" s="1"/>
  <c r="I199" i="3"/>
  <c r="W199" i="3" s="1"/>
  <c r="I187" i="3"/>
  <c r="I171" i="3"/>
  <c r="X374" i="3"/>
  <c r="X375" i="3"/>
  <c r="X409" i="3"/>
  <c r="X307" i="3"/>
  <c r="W265" i="3"/>
  <c r="Y261" i="3"/>
  <c r="Y213" i="3"/>
  <c r="Y209" i="3"/>
  <c r="Y205" i="3"/>
  <c r="Y254" i="3"/>
  <c r="Y250" i="3"/>
  <c r="Y242" i="3"/>
  <c r="V238" i="3"/>
  <c r="V234" i="3"/>
  <c r="V230" i="3"/>
  <c r="V226" i="3"/>
  <c r="V218" i="3"/>
  <c r="V214" i="3"/>
  <c r="V206" i="3"/>
  <c r="V198" i="3"/>
  <c r="V259" i="3"/>
  <c r="V247" i="3"/>
  <c r="W219" i="3"/>
  <c r="W215" i="3"/>
  <c r="W203" i="3"/>
  <c r="W248" i="3"/>
  <c r="Z238" i="3"/>
  <c r="Z234" i="3"/>
  <c r="Z230" i="3"/>
  <c r="Z226" i="3"/>
  <c r="V219" i="3"/>
  <c r="Z218" i="3"/>
  <c r="V215" i="3"/>
  <c r="Z214" i="3"/>
  <c r="V212" i="3"/>
  <c r="V208" i="3"/>
  <c r="V203" i="3"/>
  <c r="W198" i="3"/>
  <c r="W250" i="3"/>
  <c r="V242" i="3"/>
  <c r="Y238" i="3"/>
  <c r="Y230" i="3"/>
  <c r="Y226" i="3"/>
  <c r="Y219" i="3"/>
  <c r="Y218" i="3"/>
  <c r="Y215" i="3"/>
  <c r="Y214" i="3"/>
  <c r="Y206" i="3"/>
  <c r="Y203" i="3"/>
  <c r="V200" i="3"/>
  <c r="Z198" i="3"/>
  <c r="V252" i="3"/>
  <c r="V248" i="3"/>
  <c r="W238" i="3"/>
  <c r="W234" i="3"/>
  <c r="W230" i="3"/>
  <c r="W226" i="3"/>
  <c r="W222" i="3"/>
  <c r="W218" i="3"/>
  <c r="W214" i="3"/>
  <c r="W213" i="3"/>
  <c r="Y198" i="3"/>
  <c r="Y264" i="3"/>
  <c r="W252" i="3"/>
  <c r="Y266" i="3"/>
  <c r="Y259" i="3"/>
  <c r="W247" i="3"/>
  <c r="V246" i="3"/>
  <c r="Z246" i="3"/>
  <c r="W246" i="3"/>
  <c r="V261" i="3"/>
  <c r="Z261" i="3"/>
  <c r="V260" i="3"/>
  <c r="Z260" i="3"/>
  <c r="Y260" i="3"/>
  <c r="W266" i="3"/>
  <c r="V262" i="3"/>
  <c r="Z254" i="3"/>
  <c r="Z253" i="3"/>
  <c r="Z266" i="3"/>
  <c r="W261" i="3"/>
  <c r="W260" i="3"/>
  <c r="W258" i="3"/>
  <c r="Y256" i="3"/>
  <c r="V250" i="3"/>
  <c r="Z250" i="3"/>
  <c r="W249" i="3"/>
  <c r="Y249" i="3"/>
  <c r="V249" i="3"/>
  <c r="Z249" i="3"/>
  <c r="Y246" i="3"/>
  <c r="Y252" i="3"/>
  <c r="Y248" i="3"/>
  <c r="W242" i="3"/>
  <c r="Z213" i="3"/>
  <c r="V213" i="3"/>
  <c r="Y212" i="3"/>
  <c r="Y208" i="3"/>
  <c r="Z205" i="3"/>
  <c r="V205" i="3"/>
  <c r="Y200" i="3"/>
  <c r="Z242" i="3"/>
  <c r="Z219" i="3"/>
  <c r="Z215" i="3"/>
  <c r="W212" i="3"/>
  <c r="W208" i="3"/>
  <c r="Z203" i="3"/>
  <c r="Z252" i="3"/>
  <c r="Z248" i="3"/>
  <c r="Z244" i="3"/>
  <c r="Z240" i="3"/>
  <c r="Z212" i="3"/>
  <c r="Z208" i="3"/>
  <c r="Z200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" i="3"/>
  <c r="H6" i="3"/>
  <c r="H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" i="16"/>
  <c r="G39" i="3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90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71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47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29" i="15"/>
  <c r="Y18" i="15"/>
  <c r="Y19" i="15"/>
  <c r="Y20" i="15"/>
  <c r="Y21" i="15"/>
  <c r="Y22" i="15"/>
  <c r="Y23" i="15"/>
  <c r="Y24" i="15"/>
  <c r="Y17" i="15"/>
  <c r="Y6" i="15"/>
  <c r="Y7" i="15"/>
  <c r="Y8" i="15"/>
  <c r="Y9" i="15"/>
  <c r="Y10" i="15"/>
  <c r="Y11" i="15"/>
  <c r="Y12" i="15"/>
  <c r="Y5" i="15"/>
  <c r="X6" i="15"/>
  <c r="X7" i="15"/>
  <c r="X8" i="15"/>
  <c r="X9" i="15"/>
  <c r="X10" i="15"/>
  <c r="X11" i="15"/>
  <c r="X12" i="15"/>
  <c r="X5" i="15"/>
  <c r="X18" i="15"/>
  <c r="X19" i="15"/>
  <c r="X20" i="15"/>
  <c r="X21" i="15"/>
  <c r="X22" i="15"/>
  <c r="X23" i="15"/>
  <c r="X24" i="15"/>
  <c r="X17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29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47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71" i="15"/>
  <c r="X91" i="15"/>
  <c r="X92" i="15"/>
  <c r="X93" i="15"/>
  <c r="X90" i="15"/>
  <c r="W232" i="3" l="1"/>
  <c r="V256" i="3"/>
  <c r="V232" i="3"/>
  <c r="W254" i="3"/>
  <c r="V265" i="3"/>
  <c r="W262" i="3"/>
  <c r="Y222" i="3"/>
  <c r="Z202" i="3"/>
  <c r="Z222" i="3"/>
  <c r="Y237" i="3"/>
  <c r="W201" i="3"/>
  <c r="Z262" i="3"/>
  <c r="Y227" i="3"/>
  <c r="V225" i="3"/>
  <c r="V233" i="3"/>
  <c r="W253" i="3"/>
  <c r="W217" i="3"/>
  <c r="Y251" i="3"/>
  <c r="Y236" i="3"/>
  <c r="Z231" i="3"/>
  <c r="Y232" i="3"/>
  <c r="Z247" i="3"/>
  <c r="W256" i="3"/>
  <c r="W231" i="3"/>
  <c r="Z217" i="3"/>
  <c r="Z233" i="3"/>
  <c r="V253" i="3"/>
  <c r="Y231" i="3"/>
  <c r="Z255" i="3"/>
  <c r="V239" i="3"/>
  <c r="Z216" i="3"/>
  <c r="W255" i="3"/>
  <c r="Y255" i="3"/>
  <c r="W259" i="3"/>
  <c r="W202" i="3"/>
  <c r="Y202" i="3"/>
  <c r="V227" i="3"/>
  <c r="W244" i="3"/>
  <c r="W209" i="3"/>
  <c r="Z211" i="3"/>
  <c r="Y204" i="3"/>
  <c r="V209" i="3"/>
  <c r="Z229" i="3"/>
  <c r="V245" i="3"/>
  <c r="Z204" i="3"/>
  <c r="V217" i="3"/>
  <c r="Z265" i="3"/>
  <c r="V204" i="3"/>
  <c r="Z199" i="3"/>
  <c r="Y211" i="3"/>
  <c r="V197" i="3"/>
  <c r="Z225" i="3"/>
  <c r="W239" i="3"/>
  <c r="Z224" i="3"/>
  <c r="Y216" i="3"/>
  <c r="Y240" i="3"/>
  <c r="W197" i="3"/>
  <c r="W206" i="3"/>
  <c r="Z239" i="3"/>
  <c r="Z228" i="3"/>
  <c r="Z227" i="3"/>
  <c r="Y197" i="3"/>
  <c r="Y228" i="3"/>
  <c r="V244" i="3"/>
  <c r="W243" i="3"/>
  <c r="Y245" i="3"/>
  <c r="V240" i="3"/>
  <c r="Z264" i="3"/>
  <c r="V228" i="3"/>
  <c r="V243" i="3"/>
  <c r="Z223" i="3"/>
  <c r="W216" i="3"/>
  <c r="Y241" i="3"/>
  <c r="V229" i="3"/>
  <c r="Y243" i="3"/>
  <c r="W264" i="3"/>
  <c r="Y223" i="3"/>
  <c r="V224" i="3"/>
  <c r="Y220" i="3"/>
  <c r="V241" i="3"/>
  <c r="W225" i="3"/>
  <c r="V207" i="3"/>
  <c r="W223" i="3"/>
  <c r="W224" i="3"/>
  <c r="Z241" i="3"/>
  <c r="W207" i="3"/>
  <c r="W245" i="3"/>
  <c r="Y199" i="3"/>
  <c r="Y229" i="3"/>
  <c r="V199" i="3"/>
  <c r="X199" i="3" s="1"/>
  <c r="H803" i="3"/>
  <c r="V211" i="3"/>
  <c r="Z368" i="3"/>
  <c r="W368" i="3"/>
  <c r="V368" i="3"/>
  <c r="Y368" i="3"/>
  <c r="Y221" i="3"/>
  <c r="V328" i="3"/>
  <c r="Y328" i="3"/>
  <c r="W328" i="3"/>
  <c r="Z328" i="3"/>
  <c r="Z315" i="3"/>
  <c r="V315" i="3"/>
  <c r="W315" i="3"/>
  <c r="Y315" i="3"/>
  <c r="Z273" i="3"/>
  <c r="Y273" i="3"/>
  <c r="W273" i="3"/>
  <c r="V273" i="3"/>
  <c r="Y334" i="3"/>
  <c r="V334" i="3"/>
  <c r="Z334" i="3"/>
  <c r="W334" i="3"/>
  <c r="Z316" i="3"/>
  <c r="W316" i="3"/>
  <c r="V316" i="3"/>
  <c r="Y316" i="3"/>
  <c r="V396" i="3"/>
  <c r="W396" i="3"/>
  <c r="Y396" i="3"/>
  <c r="Z396" i="3"/>
  <c r="W369" i="3"/>
  <c r="Y369" i="3"/>
  <c r="Z369" i="3"/>
  <c r="V369" i="3"/>
  <c r="Y391" i="3"/>
  <c r="Z391" i="3"/>
  <c r="W391" i="3"/>
  <c r="V391" i="3"/>
  <c r="W479" i="3"/>
  <c r="Z479" i="3"/>
  <c r="V479" i="3"/>
  <c r="Y479" i="3"/>
  <c r="Y508" i="3"/>
  <c r="V508" i="3"/>
  <c r="Z508" i="3"/>
  <c r="W508" i="3"/>
  <c r="Z410" i="3"/>
  <c r="W410" i="3"/>
  <c r="V410" i="3"/>
  <c r="Y410" i="3"/>
  <c r="V467" i="3"/>
  <c r="Y467" i="3"/>
  <c r="Z467" i="3"/>
  <c r="W467" i="3"/>
  <c r="W510" i="3"/>
  <c r="Z510" i="3"/>
  <c r="Y510" i="3"/>
  <c r="V510" i="3"/>
  <c r="W329" i="3"/>
  <c r="Z329" i="3"/>
  <c r="Y329" i="3"/>
  <c r="V329" i="3"/>
  <c r="Z340" i="3"/>
  <c r="V340" i="3"/>
  <c r="Y340" i="3"/>
  <c r="W340" i="3"/>
  <c r="W295" i="3"/>
  <c r="Y295" i="3"/>
  <c r="V295" i="3"/>
  <c r="Z295" i="3"/>
  <c r="Y400" i="3"/>
  <c r="V400" i="3"/>
  <c r="Z400" i="3"/>
  <c r="W400" i="3"/>
  <c r="Y403" i="3"/>
  <c r="W403" i="3"/>
  <c r="Z403" i="3"/>
  <c r="V403" i="3"/>
  <c r="Y363" i="3"/>
  <c r="V363" i="3"/>
  <c r="Z363" i="3"/>
  <c r="W363" i="3"/>
  <c r="Z470" i="3"/>
  <c r="V470" i="3"/>
  <c r="W470" i="3"/>
  <c r="Y470" i="3"/>
  <c r="V494" i="3"/>
  <c r="Y494" i="3"/>
  <c r="Z494" i="3"/>
  <c r="W494" i="3"/>
  <c r="W542" i="3"/>
  <c r="Y542" i="3"/>
  <c r="V542" i="3"/>
  <c r="Z542" i="3"/>
  <c r="Y452" i="3"/>
  <c r="Z452" i="3"/>
  <c r="W452" i="3"/>
  <c r="V452" i="3"/>
  <c r="Y453" i="3"/>
  <c r="V453" i="3"/>
  <c r="W453" i="3"/>
  <c r="Z453" i="3"/>
  <c r="X248" i="3"/>
  <c r="Y233" i="3"/>
  <c r="I803" i="3"/>
  <c r="Z308" i="3"/>
  <c r="Y308" i="3"/>
  <c r="V308" i="3"/>
  <c r="W308" i="3"/>
  <c r="Z324" i="3"/>
  <c r="Y324" i="3"/>
  <c r="W324" i="3"/>
  <c r="V324" i="3"/>
  <c r="Z277" i="3"/>
  <c r="Y277" i="3"/>
  <c r="V277" i="3"/>
  <c r="W277" i="3"/>
  <c r="Y394" i="3"/>
  <c r="Z394" i="3"/>
  <c r="V394" i="3"/>
  <c r="W394" i="3"/>
  <c r="Z390" i="3"/>
  <c r="V390" i="3"/>
  <c r="Y390" i="3"/>
  <c r="W390" i="3"/>
  <c r="Y527" i="3"/>
  <c r="W527" i="3"/>
  <c r="Z527" i="3"/>
  <c r="V527" i="3"/>
  <c r="Y456" i="3"/>
  <c r="W456" i="3"/>
  <c r="Z456" i="3"/>
  <c r="V456" i="3"/>
  <c r="Z481" i="3"/>
  <c r="W481" i="3"/>
  <c r="V481" i="3"/>
  <c r="Y481" i="3"/>
  <c r="W530" i="3"/>
  <c r="Y530" i="3"/>
  <c r="Z530" i="3"/>
  <c r="V530" i="3"/>
  <c r="V417" i="3"/>
  <c r="Y417" i="3"/>
  <c r="W417" i="3"/>
  <c r="Z417" i="3"/>
  <c r="W448" i="3"/>
  <c r="Z448" i="3"/>
  <c r="V448" i="3"/>
  <c r="Y448" i="3"/>
  <c r="V302" i="3"/>
  <c r="Y302" i="3"/>
  <c r="Z302" i="3"/>
  <c r="W302" i="3"/>
  <c r="V285" i="3"/>
  <c r="W285" i="3"/>
  <c r="Z285" i="3"/>
  <c r="Y285" i="3"/>
  <c r="Y271" i="3"/>
  <c r="W271" i="3"/>
  <c r="Z271" i="3"/>
  <c r="V271" i="3"/>
  <c r="Z376" i="3"/>
  <c r="V376" i="3"/>
  <c r="W376" i="3"/>
  <c r="Y376" i="3"/>
  <c r="W358" i="3"/>
  <c r="V358" i="3"/>
  <c r="Z358" i="3"/>
  <c r="Y358" i="3"/>
  <c r="W522" i="3"/>
  <c r="V522" i="3"/>
  <c r="Z522" i="3"/>
  <c r="Y522" i="3"/>
  <c r="Z414" i="3"/>
  <c r="W414" i="3"/>
  <c r="Y414" i="3"/>
  <c r="V414" i="3"/>
  <c r="W441" i="3"/>
  <c r="Y441" i="3"/>
  <c r="V441" i="3"/>
  <c r="Z441" i="3"/>
  <c r="Z519" i="3"/>
  <c r="Y519" i="3"/>
  <c r="V519" i="3"/>
  <c r="W519" i="3"/>
  <c r="Y495" i="3"/>
  <c r="Z495" i="3"/>
  <c r="W495" i="3"/>
  <c r="V495" i="3"/>
  <c r="Z196" i="3"/>
  <c r="Z235" i="3"/>
  <c r="V221" i="3"/>
  <c r="V237" i="3"/>
  <c r="Z257" i="3"/>
  <c r="Z263" i="3"/>
  <c r="V196" i="3"/>
  <c r="X202" i="3"/>
  <c r="W210" i="3"/>
  <c r="X218" i="3"/>
  <c r="W237" i="3"/>
  <c r="Y207" i="3"/>
  <c r="Z258" i="3"/>
  <c r="V235" i="3"/>
  <c r="X235" i="3" s="1"/>
  <c r="Y258" i="3"/>
  <c r="Y257" i="3"/>
  <c r="W220" i="3"/>
  <c r="W236" i="3"/>
  <c r="Y196" i="3"/>
  <c r="V201" i="3"/>
  <c r="X201" i="3" s="1"/>
  <c r="Z221" i="3"/>
  <c r="V257" i="3"/>
  <c r="X257" i="3" s="1"/>
  <c r="Y210" i="3"/>
  <c r="Z210" i="3"/>
  <c r="V220" i="3"/>
  <c r="V236" i="3"/>
  <c r="W263" i="3"/>
  <c r="Y263" i="3"/>
  <c r="Z201" i="3"/>
  <c r="W251" i="3"/>
  <c r="Y235" i="3"/>
  <c r="V251" i="3"/>
  <c r="V320" i="3"/>
  <c r="Y320" i="3"/>
  <c r="Z320" i="3"/>
  <c r="W320" i="3"/>
  <c r="Y296" i="3"/>
  <c r="W296" i="3"/>
  <c r="V296" i="3"/>
  <c r="Z296" i="3"/>
  <c r="Y280" i="3"/>
  <c r="Z280" i="3"/>
  <c r="W280" i="3"/>
  <c r="V280" i="3"/>
  <c r="Z333" i="3"/>
  <c r="W333" i="3"/>
  <c r="V333" i="3"/>
  <c r="Y333" i="3"/>
  <c r="V313" i="3"/>
  <c r="Y313" i="3"/>
  <c r="Z313" i="3"/>
  <c r="W313" i="3"/>
  <c r="W297" i="3"/>
  <c r="Z297" i="3"/>
  <c r="Y297" i="3"/>
  <c r="V297" i="3"/>
  <c r="Z269" i="3"/>
  <c r="V269" i="3"/>
  <c r="W269" i="3"/>
  <c r="Y269" i="3"/>
  <c r="W338" i="3"/>
  <c r="Z338" i="3"/>
  <c r="Y338" i="3"/>
  <c r="V338" i="3"/>
  <c r="Z318" i="3"/>
  <c r="Y318" i="3"/>
  <c r="W318" i="3"/>
  <c r="V318" i="3"/>
  <c r="V298" i="3"/>
  <c r="W298" i="3"/>
  <c r="Y298" i="3"/>
  <c r="Z298" i="3"/>
  <c r="W282" i="3"/>
  <c r="V282" i="3"/>
  <c r="Z282" i="3"/>
  <c r="Y282" i="3"/>
  <c r="Z339" i="3"/>
  <c r="V339" i="3"/>
  <c r="Y339" i="3"/>
  <c r="W339" i="3"/>
  <c r="W323" i="3"/>
  <c r="Z323" i="3"/>
  <c r="V323" i="3"/>
  <c r="Y323" i="3"/>
  <c r="W299" i="3"/>
  <c r="V299" i="3"/>
  <c r="Y299" i="3"/>
  <c r="Z299" i="3"/>
  <c r="Y279" i="3"/>
  <c r="W279" i="3"/>
  <c r="V279" i="3"/>
  <c r="Z279" i="3"/>
  <c r="V352" i="3"/>
  <c r="Z352" i="3"/>
  <c r="Y352" i="3"/>
  <c r="W352" i="3"/>
  <c r="W388" i="3"/>
  <c r="Y388" i="3"/>
  <c r="Z388" i="3"/>
  <c r="V388" i="3"/>
  <c r="Y364" i="3"/>
  <c r="Z364" i="3"/>
  <c r="V364" i="3"/>
  <c r="W364" i="3"/>
  <c r="Z401" i="3"/>
  <c r="Y401" i="3"/>
  <c r="V401" i="3"/>
  <c r="W401" i="3"/>
  <c r="Y385" i="3"/>
  <c r="Z385" i="3"/>
  <c r="V385" i="3"/>
  <c r="W385" i="3"/>
  <c r="V365" i="3"/>
  <c r="Y365" i="3"/>
  <c r="Z365" i="3"/>
  <c r="W365" i="3"/>
  <c r="V349" i="3"/>
  <c r="W349" i="3"/>
  <c r="Y349" i="3"/>
  <c r="Z349" i="3"/>
  <c r="V398" i="3"/>
  <c r="Z398" i="3"/>
  <c r="Y398" i="3"/>
  <c r="W398" i="3"/>
  <c r="V370" i="3"/>
  <c r="Y370" i="3"/>
  <c r="W370" i="3"/>
  <c r="Z370" i="3"/>
  <c r="W351" i="3"/>
  <c r="V351" i="3"/>
  <c r="Z351" i="3"/>
  <c r="Y351" i="3"/>
  <c r="Y387" i="3"/>
  <c r="W387" i="3"/>
  <c r="V387" i="3"/>
  <c r="Z387" i="3"/>
  <c r="Y359" i="3"/>
  <c r="W359" i="3"/>
  <c r="V359" i="3"/>
  <c r="Z359" i="3"/>
  <c r="W548" i="3"/>
  <c r="V548" i="3"/>
  <c r="Z548" i="3"/>
  <c r="Y548" i="3"/>
  <c r="Y532" i="3"/>
  <c r="W532" i="3"/>
  <c r="Z532" i="3"/>
  <c r="V532" i="3"/>
  <c r="W516" i="3"/>
  <c r="Y516" i="3"/>
  <c r="V516" i="3"/>
  <c r="Z516" i="3"/>
  <c r="Z496" i="3"/>
  <c r="W496" i="3"/>
  <c r="Y496" i="3"/>
  <c r="V496" i="3"/>
  <c r="Y480" i="3"/>
  <c r="V480" i="3"/>
  <c r="Z480" i="3"/>
  <c r="W480" i="3"/>
  <c r="W464" i="3"/>
  <c r="Y464" i="3"/>
  <c r="Z464" i="3"/>
  <c r="V464" i="3"/>
  <c r="W436" i="3"/>
  <c r="V436" i="3"/>
  <c r="Y436" i="3"/>
  <c r="Z436" i="3"/>
  <c r="Y420" i="3"/>
  <c r="Z420" i="3"/>
  <c r="W420" i="3"/>
  <c r="V420" i="3"/>
  <c r="W552" i="3"/>
  <c r="Y552" i="3"/>
  <c r="V552" i="3"/>
  <c r="Z552" i="3"/>
  <c r="Y541" i="3"/>
  <c r="W541" i="3"/>
  <c r="V541" i="3"/>
  <c r="Z541" i="3"/>
  <c r="V525" i="3"/>
  <c r="W525" i="3"/>
  <c r="Z525" i="3"/>
  <c r="Y525" i="3"/>
  <c r="W509" i="3"/>
  <c r="Z509" i="3"/>
  <c r="V509" i="3"/>
  <c r="Y509" i="3"/>
  <c r="Z493" i="3"/>
  <c r="Y493" i="3"/>
  <c r="V493" i="3"/>
  <c r="W493" i="3"/>
  <c r="W473" i="3"/>
  <c r="V473" i="3"/>
  <c r="Z473" i="3"/>
  <c r="Y473" i="3"/>
  <c r="Y457" i="3"/>
  <c r="V457" i="3"/>
  <c r="W457" i="3"/>
  <c r="Z457" i="3"/>
  <c r="W433" i="3"/>
  <c r="Z433" i="3"/>
  <c r="V433" i="3"/>
  <c r="Y433" i="3"/>
  <c r="Y413" i="3"/>
  <c r="Z413" i="3"/>
  <c r="W413" i="3"/>
  <c r="V413" i="3"/>
  <c r="W534" i="3"/>
  <c r="V534" i="3"/>
  <c r="Y534" i="3"/>
  <c r="Z534" i="3"/>
  <c r="Z506" i="3"/>
  <c r="Y506" i="3"/>
  <c r="W506" i="3"/>
  <c r="V506" i="3"/>
  <c r="W486" i="3"/>
  <c r="V486" i="3"/>
  <c r="Y486" i="3"/>
  <c r="Z486" i="3"/>
  <c r="Y466" i="3"/>
  <c r="Z466" i="3"/>
  <c r="V466" i="3"/>
  <c r="W466" i="3"/>
  <c r="Z450" i="3"/>
  <c r="W450" i="3"/>
  <c r="Y450" i="3"/>
  <c r="V450" i="3"/>
  <c r="W434" i="3"/>
  <c r="V434" i="3"/>
  <c r="Y434" i="3"/>
  <c r="Z434" i="3"/>
  <c r="V418" i="3"/>
  <c r="W418" i="3"/>
  <c r="Z418" i="3"/>
  <c r="Y418" i="3"/>
  <c r="Z539" i="3"/>
  <c r="V539" i="3"/>
  <c r="Y539" i="3"/>
  <c r="W539" i="3"/>
  <c r="Z515" i="3"/>
  <c r="W515" i="3"/>
  <c r="Y515" i="3"/>
  <c r="V515" i="3"/>
  <c r="Y499" i="3"/>
  <c r="Z499" i="3"/>
  <c r="W499" i="3"/>
  <c r="V499" i="3"/>
  <c r="W475" i="3"/>
  <c r="V475" i="3"/>
  <c r="Z475" i="3"/>
  <c r="Y475" i="3"/>
  <c r="Z455" i="3"/>
  <c r="V455" i="3"/>
  <c r="W455" i="3"/>
  <c r="Y455" i="3"/>
  <c r="W439" i="3"/>
  <c r="V439" i="3"/>
  <c r="Z439" i="3"/>
  <c r="Y439" i="3"/>
  <c r="V423" i="3"/>
  <c r="W423" i="3"/>
  <c r="Y423" i="3"/>
  <c r="Z423" i="3"/>
  <c r="W407" i="3"/>
  <c r="Y407" i="3"/>
  <c r="V407" i="3"/>
  <c r="Z407" i="3"/>
  <c r="V344" i="3"/>
  <c r="Y344" i="3"/>
  <c r="W344" i="3"/>
  <c r="Z344" i="3"/>
  <c r="V312" i="3"/>
  <c r="Y312" i="3"/>
  <c r="Z312" i="3"/>
  <c r="W312" i="3"/>
  <c r="V292" i="3"/>
  <c r="Y292" i="3"/>
  <c r="W292" i="3"/>
  <c r="Z292" i="3"/>
  <c r="V276" i="3"/>
  <c r="Z276" i="3"/>
  <c r="Y276" i="3"/>
  <c r="W276" i="3"/>
  <c r="Z345" i="3"/>
  <c r="W345" i="3"/>
  <c r="Y345" i="3"/>
  <c r="V345" i="3"/>
  <c r="Z325" i="3"/>
  <c r="W325" i="3"/>
  <c r="V325" i="3"/>
  <c r="Y325" i="3"/>
  <c r="V309" i="3"/>
  <c r="W309" i="3"/>
  <c r="Z309" i="3"/>
  <c r="Y309" i="3"/>
  <c r="V293" i="3"/>
  <c r="Y293" i="3"/>
  <c r="Z293" i="3"/>
  <c r="W293" i="3"/>
  <c r="Y330" i="3"/>
  <c r="Z330" i="3"/>
  <c r="V330" i="3"/>
  <c r="W330" i="3"/>
  <c r="Z314" i="3"/>
  <c r="Y314" i="3"/>
  <c r="W314" i="3"/>
  <c r="V314" i="3"/>
  <c r="V294" i="3"/>
  <c r="Z294" i="3"/>
  <c r="Y294" i="3"/>
  <c r="W294" i="3"/>
  <c r="Y278" i="3"/>
  <c r="W278" i="3"/>
  <c r="V278" i="3"/>
  <c r="Z278" i="3"/>
  <c r="Z335" i="3"/>
  <c r="W335" i="3"/>
  <c r="V335" i="3"/>
  <c r="Y335" i="3"/>
  <c r="Z319" i="3"/>
  <c r="W319" i="3"/>
  <c r="V319" i="3"/>
  <c r="Y319" i="3"/>
  <c r="V291" i="3"/>
  <c r="Z291" i="3"/>
  <c r="W291" i="3"/>
  <c r="Y291" i="3"/>
  <c r="Y275" i="3"/>
  <c r="Z275" i="3"/>
  <c r="V275" i="3"/>
  <c r="W275" i="3"/>
  <c r="W348" i="3"/>
  <c r="V348" i="3"/>
  <c r="Y348" i="3"/>
  <c r="Z348" i="3"/>
  <c r="W384" i="3"/>
  <c r="Y384" i="3"/>
  <c r="V384" i="3"/>
  <c r="Z384" i="3"/>
  <c r="Y360" i="3"/>
  <c r="W360" i="3"/>
  <c r="V360" i="3"/>
  <c r="Z360" i="3"/>
  <c r="Z397" i="3"/>
  <c r="V397" i="3"/>
  <c r="W397" i="3"/>
  <c r="Y397" i="3"/>
  <c r="Y381" i="3"/>
  <c r="Z381" i="3"/>
  <c r="W381" i="3"/>
  <c r="V381" i="3"/>
  <c r="Y361" i="3"/>
  <c r="W361" i="3"/>
  <c r="Z361" i="3"/>
  <c r="V361" i="3"/>
  <c r="W350" i="3"/>
  <c r="Z350" i="3"/>
  <c r="Y350" i="3"/>
  <c r="V350" i="3"/>
  <c r="W386" i="3"/>
  <c r="Y386" i="3"/>
  <c r="V386" i="3"/>
  <c r="Z386" i="3"/>
  <c r="V366" i="3"/>
  <c r="Z366" i="3"/>
  <c r="W366" i="3"/>
  <c r="Y366" i="3"/>
  <c r="V347" i="3"/>
  <c r="Y347" i="3"/>
  <c r="Z347" i="3"/>
  <c r="W347" i="3"/>
  <c r="Z383" i="3"/>
  <c r="V383" i="3"/>
  <c r="Y383" i="3"/>
  <c r="W383" i="3"/>
  <c r="Z355" i="3"/>
  <c r="W355" i="3"/>
  <c r="V355" i="3"/>
  <c r="Y355" i="3"/>
  <c r="W544" i="3"/>
  <c r="V544" i="3"/>
  <c r="Z544" i="3"/>
  <c r="Y544" i="3"/>
  <c r="W528" i="3"/>
  <c r="Y528" i="3"/>
  <c r="V528" i="3"/>
  <c r="Z528" i="3"/>
  <c r="W512" i="3"/>
  <c r="V512" i="3"/>
  <c r="Z512" i="3"/>
  <c r="Y512" i="3"/>
  <c r="Y492" i="3"/>
  <c r="V492" i="3"/>
  <c r="W492" i="3"/>
  <c r="Z492" i="3"/>
  <c r="W476" i="3"/>
  <c r="Z476" i="3"/>
  <c r="Y476" i="3"/>
  <c r="V476" i="3"/>
  <c r="Z460" i="3"/>
  <c r="W460" i="3"/>
  <c r="V460" i="3"/>
  <c r="Y460" i="3"/>
  <c r="W432" i="3"/>
  <c r="Z432" i="3"/>
  <c r="V432" i="3"/>
  <c r="Y432" i="3"/>
  <c r="V416" i="3"/>
  <c r="Y416" i="3"/>
  <c r="W416" i="3"/>
  <c r="Z416" i="3"/>
  <c r="W537" i="3"/>
  <c r="V537" i="3"/>
  <c r="Y537" i="3"/>
  <c r="Z537" i="3"/>
  <c r="V521" i="3"/>
  <c r="Y521" i="3"/>
  <c r="Z521" i="3"/>
  <c r="W521" i="3"/>
  <c r="Z505" i="3"/>
  <c r="V505" i="3"/>
  <c r="W505" i="3"/>
  <c r="Y505" i="3"/>
  <c r="Y489" i="3"/>
  <c r="W489" i="3"/>
  <c r="V489" i="3"/>
  <c r="Z489" i="3"/>
  <c r="W469" i="3"/>
  <c r="V469" i="3"/>
  <c r="Z469" i="3"/>
  <c r="Y469" i="3"/>
  <c r="Y449" i="3"/>
  <c r="V449" i="3"/>
  <c r="W449" i="3"/>
  <c r="Z449" i="3"/>
  <c r="Y429" i="3"/>
  <c r="V429" i="3"/>
  <c r="W429" i="3"/>
  <c r="Z429" i="3"/>
  <c r="Y551" i="3"/>
  <c r="W551" i="3"/>
  <c r="Z551" i="3"/>
  <c r="V551" i="3"/>
  <c r="V550" i="3"/>
  <c r="Y550" i="3"/>
  <c r="Z550" i="3"/>
  <c r="W550" i="3"/>
  <c r="Z526" i="3"/>
  <c r="Y526" i="3"/>
  <c r="V526" i="3"/>
  <c r="W526" i="3"/>
  <c r="Y502" i="3"/>
  <c r="V502" i="3"/>
  <c r="W502" i="3"/>
  <c r="Z502" i="3"/>
  <c r="Y482" i="3"/>
  <c r="W482" i="3"/>
  <c r="V482" i="3"/>
  <c r="Z482" i="3"/>
  <c r="Z462" i="3"/>
  <c r="W462" i="3"/>
  <c r="V462" i="3"/>
  <c r="Y462" i="3"/>
  <c r="V446" i="3"/>
  <c r="Z446" i="3"/>
  <c r="Y446" i="3"/>
  <c r="W446" i="3"/>
  <c r="V430" i="3"/>
  <c r="Y430" i="3"/>
  <c r="W430" i="3"/>
  <c r="Z430" i="3"/>
  <c r="Y535" i="3"/>
  <c r="V535" i="3"/>
  <c r="W535" i="3"/>
  <c r="Z535" i="3"/>
  <c r="V511" i="3"/>
  <c r="Z511" i="3"/>
  <c r="W511" i="3"/>
  <c r="Y511" i="3"/>
  <c r="V491" i="3"/>
  <c r="Z491" i="3"/>
  <c r="Y491" i="3"/>
  <c r="W491" i="3"/>
  <c r="V471" i="3"/>
  <c r="Y471" i="3"/>
  <c r="Z471" i="3"/>
  <c r="W471" i="3"/>
  <c r="V451" i="3"/>
  <c r="W451" i="3"/>
  <c r="Z451" i="3"/>
  <c r="Y451" i="3"/>
  <c r="Z435" i="3"/>
  <c r="W435" i="3"/>
  <c r="Y435" i="3"/>
  <c r="V435" i="3"/>
  <c r="V419" i="3"/>
  <c r="W419" i="3"/>
  <c r="Z419" i="3"/>
  <c r="Y419" i="3"/>
  <c r="Y336" i="3"/>
  <c r="V336" i="3"/>
  <c r="Z336" i="3"/>
  <c r="W336" i="3"/>
  <c r="Y304" i="3"/>
  <c r="W304" i="3"/>
  <c r="Z304" i="3"/>
  <c r="V304" i="3"/>
  <c r="V288" i="3"/>
  <c r="W288" i="3"/>
  <c r="Z288" i="3"/>
  <c r="Y288" i="3"/>
  <c r="W272" i="3"/>
  <c r="V272" i="3"/>
  <c r="Y272" i="3"/>
  <c r="Z272" i="3"/>
  <c r="W341" i="3"/>
  <c r="V341" i="3"/>
  <c r="Z341" i="3"/>
  <c r="Y341" i="3"/>
  <c r="W321" i="3"/>
  <c r="V321" i="3"/>
  <c r="Y321" i="3"/>
  <c r="Z321" i="3"/>
  <c r="V305" i="3"/>
  <c r="W305" i="3"/>
  <c r="Y305" i="3"/>
  <c r="Z305" i="3"/>
  <c r="W289" i="3"/>
  <c r="Z289" i="3"/>
  <c r="Y289" i="3"/>
  <c r="V289" i="3"/>
  <c r="W326" i="3"/>
  <c r="Y326" i="3"/>
  <c r="V326" i="3"/>
  <c r="Z326" i="3"/>
  <c r="Y310" i="3"/>
  <c r="W310" i="3"/>
  <c r="V310" i="3"/>
  <c r="Z310" i="3"/>
  <c r="Z290" i="3"/>
  <c r="W290" i="3"/>
  <c r="V290" i="3"/>
  <c r="Y290" i="3"/>
  <c r="Z274" i="3"/>
  <c r="V274" i="3"/>
  <c r="Y274" i="3"/>
  <c r="W274" i="3"/>
  <c r="Z342" i="3"/>
  <c r="V342" i="3"/>
  <c r="Y342" i="3"/>
  <c r="W342" i="3"/>
  <c r="Z331" i="3"/>
  <c r="V331" i="3"/>
  <c r="Y331" i="3"/>
  <c r="W331" i="3"/>
  <c r="Y311" i="3"/>
  <c r="W311" i="3"/>
  <c r="Z311" i="3"/>
  <c r="V311" i="3"/>
  <c r="W287" i="3"/>
  <c r="Y287" i="3"/>
  <c r="Z287" i="3"/>
  <c r="V287" i="3"/>
  <c r="V267" i="3"/>
  <c r="Z267" i="3"/>
  <c r="Y267" i="3"/>
  <c r="W267" i="3"/>
  <c r="V404" i="3"/>
  <c r="W404" i="3"/>
  <c r="Z404" i="3"/>
  <c r="Y404" i="3"/>
  <c r="Y380" i="3"/>
  <c r="W380" i="3"/>
  <c r="Z380" i="3"/>
  <c r="V380" i="3"/>
  <c r="Y356" i="3"/>
  <c r="V356" i="3"/>
  <c r="W356" i="3"/>
  <c r="Z356" i="3"/>
  <c r="V393" i="3"/>
  <c r="W393" i="3"/>
  <c r="Y393" i="3"/>
  <c r="Z393" i="3"/>
  <c r="V377" i="3"/>
  <c r="Y377" i="3"/>
  <c r="Z377" i="3"/>
  <c r="W377" i="3"/>
  <c r="Z357" i="3"/>
  <c r="V357" i="3"/>
  <c r="Y357" i="3"/>
  <c r="W357" i="3"/>
  <c r="V406" i="3"/>
  <c r="Z406" i="3"/>
  <c r="Y406" i="3"/>
  <c r="W406" i="3"/>
  <c r="Z382" i="3"/>
  <c r="V382" i="3"/>
  <c r="W382" i="3"/>
  <c r="Y382" i="3"/>
  <c r="Y362" i="3"/>
  <c r="Z362" i="3"/>
  <c r="V362" i="3"/>
  <c r="W362" i="3"/>
  <c r="V399" i="3"/>
  <c r="W399" i="3"/>
  <c r="Y399" i="3"/>
  <c r="Z399" i="3"/>
  <c r="W379" i="3"/>
  <c r="Z379" i="3"/>
  <c r="V379" i="3"/>
  <c r="Y379" i="3"/>
  <c r="W540" i="3"/>
  <c r="Z540" i="3"/>
  <c r="Y540" i="3"/>
  <c r="V540" i="3"/>
  <c r="Z524" i="3"/>
  <c r="V524" i="3"/>
  <c r="W524" i="3"/>
  <c r="Y524" i="3"/>
  <c r="Z504" i="3"/>
  <c r="Y504" i="3"/>
  <c r="V504" i="3"/>
  <c r="W504" i="3"/>
  <c r="V488" i="3"/>
  <c r="Z488" i="3"/>
  <c r="Y488" i="3"/>
  <c r="W488" i="3"/>
  <c r="Z472" i="3"/>
  <c r="W472" i="3"/>
  <c r="Y472" i="3"/>
  <c r="V472" i="3"/>
  <c r="V444" i="3"/>
  <c r="W444" i="3"/>
  <c r="Y444" i="3"/>
  <c r="Z444" i="3"/>
  <c r="Y428" i="3"/>
  <c r="V428" i="3"/>
  <c r="Z428" i="3"/>
  <c r="W428" i="3"/>
  <c r="V412" i="3"/>
  <c r="Y412" i="3"/>
  <c r="W412" i="3"/>
  <c r="Z412" i="3"/>
  <c r="W549" i="3"/>
  <c r="Z549" i="3"/>
  <c r="Y549" i="3"/>
  <c r="V549" i="3"/>
  <c r="W533" i="3"/>
  <c r="V533" i="3"/>
  <c r="Z533" i="3"/>
  <c r="Y533" i="3"/>
  <c r="V517" i="3"/>
  <c r="Z517" i="3"/>
  <c r="W517" i="3"/>
  <c r="Y517" i="3"/>
  <c r="Z501" i="3"/>
  <c r="V501" i="3"/>
  <c r="Y501" i="3"/>
  <c r="W501" i="3"/>
  <c r="W485" i="3"/>
  <c r="Y485" i="3"/>
  <c r="V485" i="3"/>
  <c r="Z485" i="3"/>
  <c r="Z465" i="3"/>
  <c r="W465" i="3"/>
  <c r="V465" i="3"/>
  <c r="Y465" i="3"/>
  <c r="V445" i="3"/>
  <c r="Z445" i="3"/>
  <c r="Y445" i="3"/>
  <c r="W445" i="3"/>
  <c r="V425" i="3"/>
  <c r="Z425" i="3"/>
  <c r="Y425" i="3"/>
  <c r="W425" i="3"/>
  <c r="Y546" i="3"/>
  <c r="Z546" i="3"/>
  <c r="W546" i="3"/>
  <c r="V546" i="3"/>
  <c r="Y518" i="3"/>
  <c r="Z518" i="3"/>
  <c r="W518" i="3"/>
  <c r="V518" i="3"/>
  <c r="Z498" i="3"/>
  <c r="W498" i="3"/>
  <c r="Y498" i="3"/>
  <c r="V498" i="3"/>
  <c r="W478" i="3"/>
  <c r="V478" i="3"/>
  <c r="Y478" i="3"/>
  <c r="Z478" i="3"/>
  <c r="V458" i="3"/>
  <c r="W458" i="3"/>
  <c r="Z458" i="3"/>
  <c r="Y458" i="3"/>
  <c r="W442" i="3"/>
  <c r="Y442" i="3"/>
  <c r="Z442" i="3"/>
  <c r="V442" i="3"/>
  <c r="V426" i="3"/>
  <c r="Y426" i="3"/>
  <c r="Z426" i="3"/>
  <c r="W426" i="3"/>
  <c r="Y547" i="3"/>
  <c r="W547" i="3"/>
  <c r="V547" i="3"/>
  <c r="Z547" i="3"/>
  <c r="W531" i="3"/>
  <c r="Y531" i="3"/>
  <c r="Z531" i="3"/>
  <c r="V531" i="3"/>
  <c r="V507" i="3"/>
  <c r="Z507" i="3"/>
  <c r="W507" i="3"/>
  <c r="Y507" i="3"/>
  <c r="V487" i="3"/>
  <c r="Y487" i="3"/>
  <c r="Z487" i="3"/>
  <c r="W487" i="3"/>
  <c r="V463" i="3"/>
  <c r="Z463" i="3"/>
  <c r="W463" i="3"/>
  <c r="Y463" i="3"/>
  <c r="Z447" i="3"/>
  <c r="Y447" i="3"/>
  <c r="V447" i="3"/>
  <c r="W447" i="3"/>
  <c r="Z431" i="3"/>
  <c r="Y431" i="3"/>
  <c r="V431" i="3"/>
  <c r="W431" i="3"/>
  <c r="Z415" i="3"/>
  <c r="V415" i="3"/>
  <c r="W415" i="3"/>
  <c r="Y415" i="3"/>
  <c r="Y332" i="3"/>
  <c r="W332" i="3"/>
  <c r="Z332" i="3"/>
  <c r="V332" i="3"/>
  <c r="Y300" i="3"/>
  <c r="V300" i="3"/>
  <c r="Z300" i="3"/>
  <c r="W300" i="3"/>
  <c r="Z284" i="3"/>
  <c r="Y284" i="3"/>
  <c r="V284" i="3"/>
  <c r="W284" i="3"/>
  <c r="W268" i="3"/>
  <c r="Z268" i="3"/>
  <c r="V268" i="3"/>
  <c r="Y268" i="3"/>
  <c r="V337" i="3"/>
  <c r="W337" i="3"/>
  <c r="Z337" i="3"/>
  <c r="Y337" i="3"/>
  <c r="Z317" i="3"/>
  <c r="W317" i="3"/>
  <c r="Y317" i="3"/>
  <c r="V317" i="3"/>
  <c r="Z301" i="3"/>
  <c r="Y301" i="3"/>
  <c r="V301" i="3"/>
  <c r="W301" i="3"/>
  <c r="W281" i="3"/>
  <c r="V281" i="3"/>
  <c r="Z281" i="3"/>
  <c r="Y281" i="3"/>
  <c r="V346" i="3"/>
  <c r="W346" i="3"/>
  <c r="Z346" i="3"/>
  <c r="Y346" i="3"/>
  <c r="Y322" i="3"/>
  <c r="Z322" i="3"/>
  <c r="V322" i="3"/>
  <c r="W322" i="3"/>
  <c r="Y306" i="3"/>
  <c r="Z306" i="3"/>
  <c r="W306" i="3"/>
  <c r="V306" i="3"/>
  <c r="Z286" i="3"/>
  <c r="V286" i="3"/>
  <c r="Y286" i="3"/>
  <c r="W286" i="3"/>
  <c r="V270" i="3"/>
  <c r="W270" i="3"/>
  <c r="Y270" i="3"/>
  <c r="Z270" i="3"/>
  <c r="Z343" i="3"/>
  <c r="W343" i="3"/>
  <c r="V343" i="3"/>
  <c r="Y343" i="3"/>
  <c r="Z327" i="3"/>
  <c r="V327" i="3"/>
  <c r="Y327" i="3"/>
  <c r="W327" i="3"/>
  <c r="W303" i="3"/>
  <c r="Y303" i="3"/>
  <c r="V303" i="3"/>
  <c r="Z303" i="3"/>
  <c r="V283" i="3"/>
  <c r="Y283" i="3"/>
  <c r="Z283" i="3"/>
  <c r="W283" i="3"/>
  <c r="W392" i="3"/>
  <c r="V392" i="3"/>
  <c r="Z392" i="3"/>
  <c r="Y392" i="3"/>
  <c r="V372" i="3"/>
  <c r="Z372" i="3"/>
  <c r="W372" i="3"/>
  <c r="Y372" i="3"/>
  <c r="V405" i="3"/>
  <c r="W405" i="3"/>
  <c r="Y405" i="3"/>
  <c r="Z405" i="3"/>
  <c r="Z389" i="3"/>
  <c r="Y389" i="3"/>
  <c r="V389" i="3"/>
  <c r="W389" i="3"/>
  <c r="V373" i="3"/>
  <c r="Y373" i="3"/>
  <c r="W373" i="3"/>
  <c r="Z373" i="3"/>
  <c r="W353" i="3"/>
  <c r="V353" i="3"/>
  <c r="Z353" i="3"/>
  <c r="Y353" i="3"/>
  <c r="Z402" i="3"/>
  <c r="W402" i="3"/>
  <c r="V402" i="3"/>
  <c r="Y402" i="3"/>
  <c r="Y378" i="3"/>
  <c r="Z378" i="3"/>
  <c r="V378" i="3"/>
  <c r="W378" i="3"/>
  <c r="Z354" i="3"/>
  <c r="V354" i="3"/>
  <c r="Y354" i="3"/>
  <c r="W354" i="3"/>
  <c r="W395" i="3"/>
  <c r="V395" i="3"/>
  <c r="Z395" i="3"/>
  <c r="Y395" i="3"/>
  <c r="Z371" i="3"/>
  <c r="V371" i="3"/>
  <c r="W371" i="3"/>
  <c r="Y371" i="3"/>
  <c r="Y536" i="3"/>
  <c r="V536" i="3"/>
  <c r="W536" i="3"/>
  <c r="Z536" i="3"/>
  <c r="W520" i="3"/>
  <c r="Z520" i="3"/>
  <c r="Y520" i="3"/>
  <c r="V520" i="3"/>
  <c r="V500" i="3"/>
  <c r="Z500" i="3"/>
  <c r="Y500" i="3"/>
  <c r="W500" i="3"/>
  <c r="V484" i="3"/>
  <c r="Y484" i="3"/>
  <c r="W484" i="3"/>
  <c r="Z484" i="3"/>
  <c r="Z468" i="3"/>
  <c r="Y468" i="3"/>
  <c r="V468" i="3"/>
  <c r="W468" i="3"/>
  <c r="Y440" i="3"/>
  <c r="W440" i="3"/>
  <c r="Z440" i="3"/>
  <c r="V440" i="3"/>
  <c r="Y424" i="3"/>
  <c r="Z424" i="3"/>
  <c r="W424" i="3"/>
  <c r="V424" i="3"/>
  <c r="V545" i="3"/>
  <c r="W545" i="3"/>
  <c r="Z545" i="3"/>
  <c r="Y545" i="3"/>
  <c r="V529" i="3"/>
  <c r="Z529" i="3"/>
  <c r="Y529" i="3"/>
  <c r="W529" i="3"/>
  <c r="V513" i="3"/>
  <c r="W513" i="3"/>
  <c r="Y513" i="3"/>
  <c r="Z513" i="3"/>
  <c r="V497" i="3"/>
  <c r="W497" i="3"/>
  <c r="Z497" i="3"/>
  <c r="Y497" i="3"/>
  <c r="W477" i="3"/>
  <c r="Y477" i="3"/>
  <c r="Z477" i="3"/>
  <c r="V477" i="3"/>
  <c r="Y461" i="3"/>
  <c r="W461" i="3"/>
  <c r="Z461" i="3"/>
  <c r="V461" i="3"/>
  <c r="Y437" i="3"/>
  <c r="V437" i="3"/>
  <c r="W437" i="3"/>
  <c r="Z437" i="3"/>
  <c r="W421" i="3"/>
  <c r="Z421" i="3"/>
  <c r="Y421" i="3"/>
  <c r="V421" i="3"/>
  <c r="W538" i="3"/>
  <c r="Z538" i="3"/>
  <c r="Y538" i="3"/>
  <c r="V538" i="3"/>
  <c r="Z514" i="3"/>
  <c r="V514" i="3"/>
  <c r="W514" i="3"/>
  <c r="Y514" i="3"/>
  <c r="W490" i="3"/>
  <c r="V490" i="3"/>
  <c r="Z490" i="3"/>
  <c r="Y490" i="3"/>
  <c r="V474" i="3"/>
  <c r="Y474" i="3"/>
  <c r="Z474" i="3"/>
  <c r="W474" i="3"/>
  <c r="W454" i="3"/>
  <c r="Y454" i="3"/>
  <c r="Z454" i="3"/>
  <c r="V454" i="3"/>
  <c r="Y438" i="3"/>
  <c r="W438" i="3"/>
  <c r="Z438" i="3"/>
  <c r="V438" i="3"/>
  <c r="Y422" i="3"/>
  <c r="Z422" i="3"/>
  <c r="V422" i="3"/>
  <c r="W422" i="3"/>
  <c r="Z543" i="3"/>
  <c r="Y543" i="3"/>
  <c r="W543" i="3"/>
  <c r="V543" i="3"/>
  <c r="V523" i="3"/>
  <c r="W523" i="3"/>
  <c r="Y523" i="3"/>
  <c r="Z523" i="3"/>
  <c r="V503" i="3"/>
  <c r="Z503" i="3"/>
  <c r="W503" i="3"/>
  <c r="Y503" i="3"/>
  <c r="Z483" i="3"/>
  <c r="W483" i="3"/>
  <c r="V483" i="3"/>
  <c r="Y483" i="3"/>
  <c r="Z459" i="3"/>
  <c r="V459" i="3"/>
  <c r="Y459" i="3"/>
  <c r="W459" i="3"/>
  <c r="V443" i="3"/>
  <c r="Y443" i="3"/>
  <c r="W443" i="3"/>
  <c r="Z443" i="3"/>
  <c r="W427" i="3"/>
  <c r="Z427" i="3"/>
  <c r="V427" i="3"/>
  <c r="Y427" i="3"/>
  <c r="Y411" i="3"/>
  <c r="Z411" i="3"/>
  <c r="W411" i="3"/>
  <c r="V411" i="3"/>
  <c r="X265" i="3"/>
  <c r="X196" i="3"/>
  <c r="X203" i="3"/>
  <c r="X219" i="3"/>
  <c r="X197" i="3"/>
  <c r="X213" i="3"/>
  <c r="X229" i="3"/>
  <c r="X206" i="3"/>
  <c r="X222" i="3"/>
  <c r="X238" i="3"/>
  <c r="X258" i="3"/>
  <c r="X211" i="3"/>
  <c r="X227" i="3"/>
  <c r="X250" i="3"/>
  <c r="X200" i="3"/>
  <c r="X217" i="3"/>
  <c r="X233" i="3"/>
  <c r="X242" i="3"/>
  <c r="X234" i="3"/>
  <c r="X208" i="3"/>
  <c r="X224" i="3"/>
  <c r="X204" i="3"/>
  <c r="X260" i="3"/>
  <c r="X266" i="3"/>
  <c r="X263" i="3"/>
  <c r="X210" i="3"/>
  <c r="X226" i="3"/>
  <c r="X207" i="3"/>
  <c r="X223" i="3"/>
  <c r="X239" i="3"/>
  <c r="X255" i="3"/>
  <c r="X241" i="3"/>
  <c r="X256" i="3"/>
  <c r="X261" i="3"/>
  <c r="X243" i="3"/>
  <c r="X264" i="3"/>
  <c r="X216" i="3"/>
  <c r="X232" i="3"/>
  <c r="X209" i="3"/>
  <c r="X225" i="3"/>
  <c r="X205" i="3"/>
  <c r="X221" i="3"/>
  <c r="X259" i="3"/>
  <c r="X240" i="3"/>
  <c r="X247" i="3"/>
  <c r="X214" i="3"/>
  <c r="X230" i="3"/>
  <c r="X215" i="3"/>
  <c r="X231" i="3"/>
  <c r="X212" i="3"/>
  <c r="X228" i="3"/>
  <c r="X244" i="3"/>
  <c r="X252" i="3"/>
  <c r="X198" i="3"/>
  <c r="X249" i="3"/>
  <c r="X246" i="3"/>
  <c r="X254" i="3"/>
  <c r="X253" i="3"/>
  <c r="X245" i="3"/>
  <c r="X262" i="3"/>
  <c r="G6" i="3"/>
  <c r="G52" i="3"/>
  <c r="G48" i="3"/>
  <c r="G44" i="3"/>
  <c r="G40" i="3"/>
  <c r="G36" i="3"/>
  <c r="G32" i="3"/>
  <c r="G28" i="3"/>
  <c r="G24" i="3"/>
  <c r="G20" i="3"/>
  <c r="G16" i="3"/>
  <c r="G12" i="3"/>
  <c r="G9" i="3"/>
  <c r="G51" i="3"/>
  <c r="G47" i="3"/>
  <c r="G43" i="3"/>
  <c r="G35" i="3"/>
  <c r="G31" i="3"/>
  <c r="G27" i="3"/>
  <c r="G23" i="3"/>
  <c r="G19" i="3"/>
  <c r="G15" i="3"/>
  <c r="G11" i="3"/>
  <c r="G8" i="3"/>
  <c r="G54" i="3"/>
  <c r="G50" i="3"/>
  <c r="G46" i="3"/>
  <c r="G42" i="3"/>
  <c r="G38" i="3"/>
  <c r="G34" i="3"/>
  <c r="G30" i="3"/>
  <c r="G26" i="3"/>
  <c r="G22" i="3"/>
  <c r="G18" i="3"/>
  <c r="G14" i="3"/>
  <c r="G10" i="3"/>
  <c r="G7" i="3"/>
  <c r="G53" i="3"/>
  <c r="G49" i="3"/>
  <c r="G45" i="3"/>
  <c r="G41" i="3"/>
  <c r="G37" i="3"/>
  <c r="G33" i="3"/>
  <c r="G29" i="3"/>
  <c r="G25" i="3"/>
  <c r="G21" i="3"/>
  <c r="G17" i="3"/>
  <c r="G13" i="3"/>
  <c r="G5" i="3"/>
  <c r="G4" i="3"/>
  <c r="X526" i="3" l="1"/>
  <c r="G803" i="3"/>
  <c r="X236" i="3"/>
  <c r="X396" i="3"/>
  <c r="X504" i="3"/>
  <c r="X448" i="3"/>
  <c r="X354" i="3"/>
  <c r="X327" i="3"/>
  <c r="X300" i="3"/>
  <c r="X501" i="3"/>
  <c r="X428" i="3"/>
  <c r="X362" i="3"/>
  <c r="X357" i="3"/>
  <c r="X331" i="3"/>
  <c r="X342" i="3"/>
  <c r="X274" i="3"/>
  <c r="X304" i="3"/>
  <c r="X336" i="3"/>
  <c r="X539" i="3"/>
  <c r="X453" i="3"/>
  <c r="X470" i="3"/>
  <c r="X328" i="3"/>
  <c r="X479" i="3"/>
  <c r="X220" i="3"/>
  <c r="X474" i="3"/>
  <c r="X487" i="3"/>
  <c r="X426" i="3"/>
  <c r="X425" i="3"/>
  <c r="X445" i="3"/>
  <c r="X488" i="3"/>
  <c r="X406" i="3"/>
  <c r="X377" i="3"/>
  <c r="X267" i="3"/>
  <c r="X287" i="3"/>
  <c r="X289" i="3"/>
  <c r="X471" i="3"/>
  <c r="X491" i="3"/>
  <c r="X446" i="3"/>
  <c r="X550" i="3"/>
  <c r="X521" i="3"/>
  <c r="X347" i="3"/>
  <c r="X293" i="3"/>
  <c r="X276" i="3"/>
  <c r="X312" i="3"/>
  <c r="X452" i="3"/>
  <c r="X503" i="3"/>
  <c r="X463" i="3"/>
  <c r="X507" i="3"/>
  <c r="X517" i="3"/>
  <c r="X379" i="3"/>
  <c r="X326" i="3"/>
  <c r="X292" i="3"/>
  <c r="X344" i="3"/>
  <c r="X372" i="3"/>
  <c r="X403" i="3"/>
  <c r="X350" i="3"/>
  <c r="X275" i="3"/>
  <c r="X529" i="3"/>
  <c r="X500" i="3"/>
  <c r="X286" i="3"/>
  <c r="X383" i="3"/>
  <c r="X316" i="3"/>
  <c r="X324" i="3"/>
  <c r="X468" i="3"/>
  <c r="X283" i="3"/>
  <c r="X431" i="3"/>
  <c r="X447" i="3"/>
  <c r="X294" i="3"/>
  <c r="X466" i="3"/>
  <c r="X480" i="3"/>
  <c r="X251" i="3"/>
  <c r="X271" i="3"/>
  <c r="X390" i="3"/>
  <c r="X394" i="3"/>
  <c r="X277" i="3"/>
  <c r="X308" i="3"/>
  <c r="X330" i="3"/>
  <c r="X519" i="3"/>
  <c r="X302" i="3"/>
  <c r="X391" i="3"/>
  <c r="X273" i="3"/>
  <c r="X315" i="3"/>
  <c r="X418" i="3"/>
  <c r="X486" i="3"/>
  <c r="X359" i="3"/>
  <c r="X387" i="3"/>
  <c r="X285" i="3"/>
  <c r="X481" i="3"/>
  <c r="X329" i="3"/>
  <c r="X510" i="3"/>
  <c r="X369" i="3"/>
  <c r="X368" i="3"/>
  <c r="X441" i="3"/>
  <c r="X522" i="3"/>
  <c r="X358" i="3"/>
  <c r="X530" i="3"/>
  <c r="X494" i="3"/>
  <c r="X363" i="3"/>
  <c r="X400" i="3"/>
  <c r="X340" i="3"/>
  <c r="X467" i="3"/>
  <c r="X508" i="3"/>
  <c r="X334" i="3"/>
  <c r="X495" i="3"/>
  <c r="X376" i="3"/>
  <c r="X417" i="3"/>
  <c r="X410" i="3"/>
  <c r="X414" i="3"/>
  <c r="X456" i="3"/>
  <c r="X527" i="3"/>
  <c r="X542" i="3"/>
  <c r="X295" i="3"/>
  <c r="X493" i="3"/>
  <c r="X398" i="3"/>
  <c r="X388" i="3"/>
  <c r="X352" i="3"/>
  <c r="X320" i="3"/>
  <c r="X484" i="3"/>
  <c r="X373" i="3"/>
  <c r="X303" i="3"/>
  <c r="X268" i="3"/>
  <c r="X412" i="3"/>
  <c r="X416" i="3"/>
  <c r="X443" i="3"/>
  <c r="X523" i="3"/>
  <c r="X451" i="3"/>
  <c r="X309" i="3"/>
  <c r="X525" i="3"/>
  <c r="X349" i="3"/>
  <c r="X282" i="3"/>
  <c r="X237" i="3"/>
  <c r="X366" i="3"/>
  <c r="X298" i="3"/>
  <c r="X514" i="3"/>
  <c r="X437" i="3"/>
  <c r="X536" i="3"/>
  <c r="X371" i="3"/>
  <c r="X402" i="3"/>
  <c r="X415" i="3"/>
  <c r="X524" i="3"/>
  <c r="X382" i="3"/>
  <c r="X356" i="3"/>
  <c r="X492" i="3"/>
  <c r="X319" i="3"/>
  <c r="X455" i="3"/>
  <c r="X395" i="3"/>
  <c r="X353" i="3"/>
  <c r="X392" i="3"/>
  <c r="X478" i="3"/>
  <c r="X533" i="3"/>
  <c r="X321" i="3"/>
  <c r="X272" i="3"/>
  <c r="X422" i="3"/>
  <c r="X378" i="3"/>
  <c r="X389" i="3"/>
  <c r="X322" i="3"/>
  <c r="X301" i="3"/>
  <c r="X284" i="3"/>
  <c r="X365" i="3"/>
  <c r="X385" i="3"/>
  <c r="X401" i="3"/>
  <c r="X364" i="3"/>
  <c r="X339" i="3"/>
  <c r="X297" i="3"/>
  <c r="X313" i="3"/>
  <c r="X429" i="3"/>
  <c r="X489" i="3"/>
  <c r="X355" i="3"/>
  <c r="X360" i="3"/>
  <c r="X348" i="3"/>
  <c r="X541" i="3"/>
  <c r="X279" i="3"/>
  <c r="X333" i="3"/>
  <c r="X424" i="3"/>
  <c r="X306" i="3"/>
  <c r="X518" i="3"/>
  <c r="X546" i="3"/>
  <c r="X511" i="3"/>
  <c r="X535" i="3"/>
  <c r="X430" i="3"/>
  <c r="X502" i="3"/>
  <c r="X449" i="3"/>
  <c r="X505" i="3"/>
  <c r="X381" i="3"/>
  <c r="X397" i="3"/>
  <c r="X291" i="3"/>
  <c r="X314" i="3"/>
  <c r="X499" i="3"/>
  <c r="X506" i="3"/>
  <c r="X413" i="3"/>
  <c r="X457" i="3"/>
  <c r="X420" i="3"/>
  <c r="X370" i="3"/>
  <c r="X323" i="3"/>
  <c r="X318" i="3"/>
  <c r="X269" i="3"/>
  <c r="X280" i="3"/>
  <c r="X459" i="3"/>
  <c r="X483" i="3"/>
  <c r="X438" i="3"/>
  <c r="X461" i="3"/>
  <c r="X497" i="3"/>
  <c r="X513" i="3"/>
  <c r="X545" i="3"/>
  <c r="X440" i="3"/>
  <c r="X405" i="3"/>
  <c r="X343" i="3"/>
  <c r="X270" i="3"/>
  <c r="X346" i="3"/>
  <c r="X281" i="3"/>
  <c r="X317" i="3"/>
  <c r="X337" i="3"/>
  <c r="X332" i="3"/>
  <c r="X547" i="3"/>
  <c r="X458" i="3"/>
  <c r="X498" i="3"/>
  <c r="X465" i="3"/>
  <c r="X444" i="3"/>
  <c r="X472" i="3"/>
  <c r="X399" i="3"/>
  <c r="X393" i="3"/>
  <c r="X380" i="3"/>
  <c r="X404" i="3"/>
  <c r="X311" i="3"/>
  <c r="X290" i="3"/>
  <c r="X310" i="3"/>
  <c r="X305" i="3"/>
  <c r="X341" i="3"/>
  <c r="X288" i="3"/>
  <c r="X419" i="3"/>
  <c r="X435" i="3"/>
  <c r="X462" i="3"/>
  <c r="X482" i="3"/>
  <c r="X551" i="3"/>
  <c r="X460" i="3"/>
  <c r="X361" i="3"/>
  <c r="X335" i="3"/>
  <c r="X278" i="3"/>
  <c r="X325" i="3"/>
  <c r="X345" i="3"/>
  <c r="X423" i="3"/>
  <c r="X515" i="3"/>
  <c r="X450" i="3"/>
  <c r="X496" i="3"/>
  <c r="X532" i="3"/>
  <c r="X296" i="3"/>
  <c r="X411" i="3"/>
  <c r="X543" i="3"/>
  <c r="X427" i="3"/>
  <c r="X454" i="3"/>
  <c r="X490" i="3"/>
  <c r="X538" i="3"/>
  <c r="X421" i="3"/>
  <c r="X477" i="3"/>
  <c r="X520" i="3"/>
  <c r="X531" i="3"/>
  <c r="X442" i="3"/>
  <c r="X485" i="3"/>
  <c r="X549" i="3"/>
  <c r="X540" i="3"/>
  <c r="X469" i="3"/>
  <c r="X537" i="3"/>
  <c r="X432" i="3"/>
  <c r="X476" i="3"/>
  <c r="X512" i="3"/>
  <c r="X528" i="3"/>
  <c r="X544" i="3"/>
  <c r="X386" i="3"/>
  <c r="X384" i="3"/>
  <c r="X407" i="3"/>
  <c r="X439" i="3"/>
  <c r="X475" i="3"/>
  <c r="X434" i="3"/>
  <c r="X534" i="3"/>
  <c r="X433" i="3"/>
  <c r="X473" i="3"/>
  <c r="X509" i="3"/>
  <c r="X552" i="3"/>
  <c r="X436" i="3"/>
  <c r="X464" i="3"/>
  <c r="X516" i="3"/>
  <c r="X548" i="3"/>
  <c r="X351" i="3"/>
  <c r="X299" i="3"/>
  <c r="X338" i="3"/>
  <c r="U4" i="3"/>
  <c r="U6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U65" i="3"/>
  <c r="U69" i="3"/>
  <c r="U73" i="3"/>
  <c r="U83" i="3"/>
  <c r="U87" i="3"/>
  <c r="U91" i="3"/>
  <c r="U95" i="3"/>
  <c r="U99" i="3"/>
  <c r="U103" i="3"/>
  <c r="U107" i="3"/>
  <c r="U111" i="3"/>
  <c r="U115" i="3"/>
  <c r="U119" i="3"/>
  <c r="U123" i="3"/>
  <c r="U127" i="3"/>
  <c r="U131" i="3"/>
  <c r="U135" i="3"/>
  <c r="U139" i="3"/>
  <c r="U143" i="3"/>
  <c r="U147" i="3"/>
  <c r="U151" i="3"/>
  <c r="U155" i="3"/>
  <c r="U159" i="3"/>
  <c r="U163" i="3"/>
  <c r="U167" i="3"/>
  <c r="U171" i="3"/>
  <c r="U175" i="3"/>
  <c r="U179" i="3"/>
  <c r="U183" i="3"/>
  <c r="U187" i="3"/>
  <c r="U191" i="3"/>
  <c r="U7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7" i="3"/>
  <c r="U80" i="3"/>
  <c r="U84" i="3"/>
  <c r="U88" i="3"/>
  <c r="U92" i="3"/>
  <c r="U96" i="3"/>
  <c r="U100" i="3"/>
  <c r="U104" i="3"/>
  <c r="U108" i="3"/>
  <c r="U112" i="3"/>
  <c r="U116" i="3"/>
  <c r="U120" i="3"/>
  <c r="U124" i="3"/>
  <c r="U128" i="3"/>
  <c r="U132" i="3"/>
  <c r="U136" i="3"/>
  <c r="U140" i="3"/>
  <c r="U144" i="3"/>
  <c r="U148" i="3"/>
  <c r="U152" i="3"/>
  <c r="U156" i="3"/>
  <c r="U160" i="3"/>
  <c r="U164" i="3"/>
  <c r="U168" i="3"/>
  <c r="U172" i="3"/>
  <c r="U176" i="3"/>
  <c r="U180" i="3"/>
  <c r="U184" i="3"/>
  <c r="U188" i="3"/>
  <c r="U192" i="3"/>
  <c r="U8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3" i="3"/>
  <c r="U67" i="3"/>
  <c r="U71" i="3"/>
  <c r="U75" i="3"/>
  <c r="U78" i="3"/>
  <c r="U81" i="3"/>
  <c r="U85" i="3"/>
  <c r="U89" i="3"/>
  <c r="U93" i="3"/>
  <c r="U97" i="3"/>
  <c r="U101" i="3"/>
  <c r="U105" i="3"/>
  <c r="U109" i="3"/>
  <c r="U113" i="3"/>
  <c r="U117" i="3"/>
  <c r="U121" i="3"/>
  <c r="U125" i="3"/>
  <c r="U129" i="3"/>
  <c r="U133" i="3"/>
  <c r="U137" i="3"/>
  <c r="U141" i="3"/>
  <c r="U145" i="3"/>
  <c r="U149" i="3"/>
  <c r="U153" i="3"/>
  <c r="U157" i="3"/>
  <c r="U161" i="3"/>
  <c r="U165" i="3"/>
  <c r="U169" i="3"/>
  <c r="U173" i="3"/>
  <c r="U177" i="3"/>
  <c r="U181" i="3"/>
  <c r="U185" i="3"/>
  <c r="U189" i="3"/>
  <c r="U193" i="3"/>
  <c r="U9" i="3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68" i="3"/>
  <c r="U72" i="3"/>
  <c r="U76" i="3"/>
  <c r="U79" i="3"/>
  <c r="U82" i="3"/>
  <c r="U86" i="3"/>
  <c r="U90" i="3"/>
  <c r="U94" i="3"/>
  <c r="U98" i="3"/>
  <c r="U102" i="3"/>
  <c r="U106" i="3"/>
  <c r="U110" i="3"/>
  <c r="U114" i="3"/>
  <c r="U118" i="3"/>
  <c r="U122" i="3"/>
  <c r="U126" i="3"/>
  <c r="U130" i="3"/>
  <c r="U134" i="3"/>
  <c r="U138" i="3"/>
  <c r="U142" i="3"/>
  <c r="U146" i="3"/>
  <c r="U150" i="3"/>
  <c r="U154" i="3"/>
  <c r="U158" i="3"/>
  <c r="U162" i="3"/>
  <c r="U166" i="3"/>
  <c r="U170" i="3"/>
  <c r="U174" i="3"/>
  <c r="U178" i="3"/>
  <c r="U182" i="3"/>
  <c r="U186" i="3"/>
  <c r="U190" i="3"/>
  <c r="U5" i="3"/>
  <c r="R163" i="3"/>
  <c r="R34" i="3"/>
  <c r="S29" i="3"/>
  <c r="S8" i="3"/>
  <c r="R84" i="3" l="1"/>
  <c r="S7" i="3"/>
  <c r="R66" i="3"/>
  <c r="R98" i="3"/>
  <c r="R82" i="3"/>
  <c r="R65" i="3"/>
  <c r="R51" i="3"/>
  <c r="S15" i="3"/>
  <c r="S6" i="3"/>
  <c r="S37" i="3"/>
  <c r="S76" i="3"/>
  <c r="S17" i="3"/>
  <c r="S4" i="3"/>
  <c r="S115" i="3"/>
  <c r="R93" i="3"/>
  <c r="R60" i="3"/>
  <c r="R50" i="3"/>
  <c r="S12" i="3"/>
  <c r="R103" i="3"/>
  <c r="R58" i="3"/>
  <c r="S5" i="3"/>
  <c r="R113" i="3"/>
  <c r="R90" i="3"/>
  <c r="R72" i="3"/>
  <c r="R59" i="3"/>
  <c r="S88" i="3"/>
  <c r="S23" i="3"/>
  <c r="S10" i="3"/>
  <c r="S132" i="3"/>
  <c r="S71" i="3"/>
  <c r="S34" i="3"/>
  <c r="S32" i="3"/>
  <c r="R27" i="3"/>
  <c r="R5" i="3"/>
  <c r="R157" i="3"/>
  <c r="R4" i="3"/>
  <c r="R6" i="3"/>
  <c r="R8" i="3"/>
  <c r="R10" i="3"/>
  <c r="R18" i="3"/>
  <c r="R22" i="3"/>
  <c r="R25" i="3"/>
  <c r="R29" i="3"/>
  <c r="R32" i="3"/>
  <c r="R41" i="3"/>
  <c r="R45" i="3"/>
  <c r="R49" i="3"/>
  <c r="R53" i="3"/>
  <c r="R57" i="3"/>
  <c r="R61" i="3"/>
  <c r="R69" i="3"/>
  <c r="R76" i="3"/>
  <c r="R79" i="3"/>
  <c r="R86" i="3"/>
  <c r="R89" i="3"/>
  <c r="R97" i="3"/>
  <c r="R101" i="3"/>
  <c r="R105" i="3"/>
  <c r="R109" i="3"/>
  <c r="R116" i="3"/>
  <c r="R120" i="3"/>
  <c r="R124" i="3"/>
  <c r="R128" i="3"/>
  <c r="R132" i="3"/>
  <c r="R135" i="3"/>
  <c r="R139" i="3"/>
  <c r="R143" i="3"/>
  <c r="R147" i="3"/>
  <c r="R151" i="3"/>
  <c r="R155" i="3"/>
  <c r="R159" i="3"/>
  <c r="R167" i="3"/>
  <c r="R171" i="3"/>
  <c r="R175" i="3"/>
  <c r="R179" i="3"/>
  <c r="R183" i="3"/>
  <c r="R187" i="3"/>
  <c r="R191" i="3"/>
  <c r="R13" i="3"/>
  <c r="R16" i="3"/>
  <c r="R19" i="3"/>
  <c r="R23" i="3"/>
  <c r="R26" i="3"/>
  <c r="R35" i="3"/>
  <c r="R38" i="3"/>
  <c r="R42" i="3"/>
  <c r="R46" i="3"/>
  <c r="R54" i="3"/>
  <c r="R62" i="3"/>
  <c r="R70" i="3"/>
  <c r="R73" i="3"/>
  <c r="R83" i="3"/>
  <c r="R87" i="3"/>
  <c r="R94" i="3"/>
  <c r="R102" i="3"/>
  <c r="R106" i="3"/>
  <c r="R110" i="3"/>
  <c r="R114" i="3"/>
  <c r="R117" i="3"/>
  <c r="R121" i="3"/>
  <c r="R125" i="3"/>
  <c r="R129" i="3"/>
  <c r="R136" i="3"/>
  <c r="R140" i="3"/>
  <c r="R144" i="3"/>
  <c r="R148" i="3"/>
  <c r="R152" i="3"/>
  <c r="R156" i="3"/>
  <c r="R160" i="3"/>
  <c r="R164" i="3"/>
  <c r="R168" i="3"/>
  <c r="R172" i="3"/>
  <c r="R176" i="3"/>
  <c r="R180" i="3"/>
  <c r="R184" i="3"/>
  <c r="R188" i="3"/>
  <c r="R192" i="3"/>
  <c r="R12" i="3"/>
  <c r="R15" i="3"/>
  <c r="R21" i="3"/>
  <c r="R24" i="3"/>
  <c r="R28" i="3"/>
  <c r="R31" i="3"/>
  <c r="R37" i="3"/>
  <c r="R40" i="3"/>
  <c r="R44" i="3"/>
  <c r="R48" i="3"/>
  <c r="R52" i="3"/>
  <c r="R56" i="3"/>
  <c r="R64" i="3"/>
  <c r="R68" i="3"/>
  <c r="R75" i="3"/>
  <c r="R78" i="3"/>
  <c r="R81" i="3"/>
  <c r="R85" i="3"/>
  <c r="R92" i="3"/>
  <c r="R96" i="3"/>
  <c r="R100" i="3"/>
  <c r="R104" i="3"/>
  <c r="R108" i="3"/>
  <c r="R112" i="3"/>
  <c r="R119" i="3"/>
  <c r="R123" i="3"/>
  <c r="R127" i="3"/>
  <c r="R131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9" i="3"/>
  <c r="R14" i="3"/>
  <c r="R20" i="3"/>
  <c r="R30" i="3"/>
  <c r="R43" i="3"/>
  <c r="R55" i="3"/>
  <c r="R63" i="3"/>
  <c r="R71" i="3"/>
  <c r="R91" i="3"/>
  <c r="R99" i="3"/>
  <c r="R122" i="3"/>
  <c r="R133" i="3"/>
  <c r="R149" i="3"/>
  <c r="R177" i="3"/>
  <c r="R193" i="3"/>
  <c r="R7" i="3"/>
  <c r="R36" i="3"/>
  <c r="R47" i="3"/>
  <c r="R77" i="3"/>
  <c r="R88" i="3"/>
  <c r="R115" i="3"/>
  <c r="R126" i="3"/>
  <c r="R137" i="3"/>
  <c r="R153" i="3"/>
  <c r="R165" i="3"/>
  <c r="R181" i="3"/>
  <c r="R39" i="3"/>
  <c r="R67" i="3"/>
  <c r="R74" i="3"/>
  <c r="R111" i="3"/>
  <c r="R118" i="3"/>
  <c r="R145" i="3"/>
  <c r="R161" i="3"/>
  <c r="R173" i="3"/>
  <c r="R189" i="3"/>
  <c r="R130" i="3"/>
  <c r="R80" i="3"/>
  <c r="R17" i="3"/>
  <c r="R185" i="3"/>
  <c r="R141" i="3"/>
  <c r="R95" i="3"/>
  <c r="R33" i="3"/>
  <c r="R169" i="3"/>
  <c r="R107" i="3"/>
  <c r="R11" i="3"/>
  <c r="S116" i="3"/>
  <c r="S114" i="3"/>
  <c r="S100" i="3"/>
  <c r="S83" i="3"/>
  <c r="S80" i="3"/>
  <c r="S70" i="3"/>
  <c r="S49" i="3"/>
  <c r="S38" i="3"/>
  <c r="S33" i="3"/>
  <c r="S22" i="3"/>
  <c r="S19" i="3"/>
  <c r="S102" i="3"/>
  <c r="S75" i="3"/>
  <c r="S66" i="3"/>
  <c r="S55" i="3"/>
  <c r="S27" i="3"/>
  <c r="S16" i="3"/>
  <c r="S153" i="3"/>
  <c r="S138" i="3"/>
  <c r="S124" i="3"/>
  <c r="S94" i="3"/>
  <c r="S11" i="3"/>
  <c r="S13" i="3"/>
  <c r="S21" i="3"/>
  <c r="S25" i="3"/>
  <c r="S31" i="3"/>
  <c r="S35" i="3"/>
  <c r="S39" i="3"/>
  <c r="S41" i="3"/>
  <c r="S43" i="3"/>
  <c r="S45" i="3"/>
  <c r="S47" i="3"/>
  <c r="S51" i="3"/>
  <c r="S53" i="3"/>
  <c r="S57" i="3"/>
  <c r="S59" i="3"/>
  <c r="S61" i="3"/>
  <c r="S63" i="3"/>
  <c r="S65" i="3"/>
  <c r="S67" i="3"/>
  <c r="S69" i="3"/>
  <c r="S73" i="3"/>
  <c r="S78" i="3"/>
  <c r="S81" i="3"/>
  <c r="S85" i="3"/>
  <c r="S87" i="3"/>
  <c r="S89" i="3"/>
  <c r="S91" i="3"/>
  <c r="S93" i="3"/>
  <c r="S95" i="3"/>
  <c r="S97" i="3"/>
  <c r="S99" i="3"/>
  <c r="S101" i="3"/>
  <c r="S103" i="3"/>
  <c r="S105" i="3"/>
  <c r="S107" i="3"/>
  <c r="S109" i="3"/>
  <c r="S111" i="3"/>
  <c r="S113" i="3"/>
  <c r="S117" i="3"/>
  <c r="S119" i="3"/>
  <c r="S121" i="3"/>
  <c r="S123" i="3"/>
  <c r="S125" i="3"/>
  <c r="S127" i="3"/>
  <c r="S129" i="3"/>
  <c r="S131" i="3"/>
  <c r="S133" i="3"/>
  <c r="S135" i="3"/>
  <c r="S137" i="3"/>
  <c r="S139" i="3"/>
  <c r="S141" i="3"/>
  <c r="S143" i="3"/>
  <c r="S145" i="3"/>
  <c r="S147" i="3"/>
  <c r="S149" i="3"/>
  <c r="S151" i="3"/>
  <c r="S155" i="3"/>
  <c r="S157" i="3"/>
  <c r="S159" i="3"/>
  <c r="S161" i="3"/>
  <c r="S163" i="3"/>
  <c r="S165" i="3"/>
  <c r="S167" i="3"/>
  <c r="S169" i="3"/>
  <c r="S171" i="3"/>
  <c r="S173" i="3"/>
  <c r="S175" i="3"/>
  <c r="S177" i="3"/>
  <c r="S179" i="3"/>
  <c r="S181" i="3"/>
  <c r="S183" i="3"/>
  <c r="S185" i="3"/>
  <c r="S187" i="3"/>
  <c r="S189" i="3"/>
  <c r="S191" i="3"/>
  <c r="S193" i="3"/>
  <c r="S26" i="3"/>
  <c r="S36" i="3"/>
  <c r="S40" i="3"/>
  <c r="S42" i="3"/>
  <c r="S56" i="3"/>
  <c r="S60" i="3"/>
  <c r="S64" i="3"/>
  <c r="S82" i="3"/>
  <c r="S90" i="3"/>
  <c r="S98" i="3"/>
  <c r="S104" i="3"/>
  <c r="S108" i="3"/>
  <c r="S112" i="3"/>
  <c r="S120" i="3"/>
  <c r="S128" i="3"/>
  <c r="S134" i="3"/>
  <c r="S142" i="3"/>
  <c r="S146" i="3"/>
  <c r="S150" i="3"/>
  <c r="S154" i="3"/>
  <c r="S158" i="3"/>
  <c r="S162" i="3"/>
  <c r="S166" i="3"/>
  <c r="S172" i="3"/>
  <c r="S174" i="3"/>
  <c r="S180" i="3"/>
  <c r="S184" i="3"/>
  <c r="S188" i="3"/>
  <c r="S192" i="3"/>
  <c r="S9" i="3"/>
  <c r="S14" i="3"/>
  <c r="S18" i="3"/>
  <c r="S20" i="3"/>
  <c r="S24" i="3"/>
  <c r="S28" i="3"/>
  <c r="S30" i="3"/>
  <c r="S44" i="3"/>
  <c r="S46" i="3"/>
  <c r="S48" i="3"/>
  <c r="S50" i="3"/>
  <c r="S52" i="3"/>
  <c r="S54" i="3"/>
  <c r="S58" i="3"/>
  <c r="S62" i="3"/>
  <c r="S68" i="3"/>
  <c r="S72" i="3"/>
  <c r="S74" i="3"/>
  <c r="S77" i="3"/>
  <c r="S79" i="3"/>
  <c r="S84" i="3"/>
  <c r="S86" i="3"/>
  <c r="S92" i="3"/>
  <c r="S96" i="3"/>
  <c r="S106" i="3"/>
  <c r="S110" i="3"/>
  <c r="S118" i="3"/>
  <c r="S122" i="3"/>
  <c r="S126" i="3"/>
  <c r="S130" i="3"/>
  <c r="S136" i="3"/>
  <c r="S140" i="3"/>
  <c r="S144" i="3"/>
  <c r="S148" i="3"/>
  <c r="S152" i="3"/>
  <c r="S156" i="3"/>
  <c r="S160" i="3"/>
  <c r="S164" i="3"/>
  <c r="S168" i="3"/>
  <c r="S170" i="3"/>
  <c r="S176" i="3"/>
  <c r="S178" i="3"/>
  <c r="S182" i="3"/>
  <c r="S186" i="3"/>
  <c r="S190" i="3"/>
  <c r="Q18" i="3"/>
  <c r="Q19" i="3" l="1"/>
  <c r="Q65" i="3"/>
  <c r="Q37" i="3"/>
  <c r="Q16" i="3"/>
  <c r="Q39" i="3"/>
  <c r="Q61" i="3"/>
  <c r="Q8" i="3"/>
  <c r="Q29" i="3"/>
  <c r="Q99" i="3"/>
  <c r="Q36" i="3"/>
  <c r="Q23" i="3"/>
  <c r="Q35" i="3"/>
  <c r="Q56" i="3"/>
  <c r="Q30" i="3"/>
  <c r="Q189" i="3"/>
  <c r="Q170" i="3"/>
  <c r="Q155" i="3"/>
  <c r="Q12" i="3"/>
  <c r="Q191" i="3"/>
  <c r="Q43" i="3"/>
  <c r="Q33" i="3"/>
  <c r="Q187" i="3"/>
  <c r="Q117" i="3"/>
  <c r="Q42" i="3"/>
  <c r="Q14" i="3"/>
  <c r="Q84" i="3"/>
  <c r="Q184" i="3"/>
  <c r="Q103" i="3"/>
  <c r="Q60" i="3"/>
  <c r="Q9" i="3"/>
  <c r="Q20" i="3"/>
  <c r="Q24" i="3"/>
  <c r="Q28" i="3"/>
  <c r="Q32" i="3"/>
  <c r="Q40" i="3"/>
  <c r="Q44" i="3"/>
  <c r="Q48" i="3"/>
  <c r="Q52" i="3"/>
  <c r="Q64" i="3"/>
  <c r="Q68" i="3"/>
  <c r="Q72" i="3"/>
  <c r="Q76" i="3"/>
  <c r="Q79" i="3"/>
  <c r="Q82" i="3"/>
  <c r="Q86" i="3"/>
  <c r="Q90" i="3"/>
  <c r="Q94" i="3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158" i="3"/>
  <c r="Q162" i="3"/>
  <c r="Q166" i="3"/>
  <c r="Q174" i="3"/>
  <c r="Q178" i="3"/>
  <c r="Q182" i="3"/>
  <c r="Q186" i="3"/>
  <c r="Q190" i="3"/>
  <c r="Q13" i="3"/>
  <c r="Q17" i="3"/>
  <c r="Q21" i="3"/>
  <c r="Q25" i="3"/>
  <c r="Q41" i="3"/>
  <c r="Q45" i="3"/>
  <c r="Q49" i="3"/>
  <c r="Q53" i="3"/>
  <c r="Q57" i="3"/>
  <c r="Q69" i="3"/>
  <c r="Q73" i="3"/>
  <c r="Q83" i="3"/>
  <c r="Q87" i="3"/>
  <c r="Q91" i="3"/>
  <c r="Q95" i="3"/>
  <c r="Q107" i="3"/>
  <c r="Q111" i="3"/>
  <c r="Q115" i="3"/>
  <c r="Q119" i="3"/>
  <c r="Q123" i="3"/>
  <c r="Q127" i="3"/>
  <c r="Q131" i="3"/>
  <c r="Q135" i="3"/>
  <c r="Q139" i="3"/>
  <c r="Q143" i="3"/>
  <c r="Q147" i="3"/>
  <c r="Q151" i="3"/>
  <c r="Q159" i="3"/>
  <c r="Q163" i="3"/>
  <c r="Q167" i="3"/>
  <c r="Q171" i="3"/>
  <c r="Q175" i="3"/>
  <c r="Q179" i="3"/>
  <c r="Q183" i="3"/>
  <c r="Q11" i="3"/>
  <c r="Q15" i="3"/>
  <c r="Q27" i="3"/>
  <c r="Q31" i="3"/>
  <c r="Q47" i="3"/>
  <c r="Q51" i="3"/>
  <c r="Q55" i="3"/>
  <c r="Q59" i="3"/>
  <c r="Q63" i="3"/>
  <c r="Q67" i="3"/>
  <c r="Q71" i="3"/>
  <c r="Q75" i="3"/>
  <c r="Q78" i="3"/>
  <c r="Q81" i="3"/>
  <c r="Q85" i="3"/>
  <c r="Q89" i="3"/>
  <c r="Q93" i="3"/>
  <c r="Q97" i="3"/>
  <c r="Q101" i="3"/>
  <c r="Q105" i="3"/>
  <c r="Q109" i="3"/>
  <c r="Q113" i="3"/>
  <c r="Q121" i="3"/>
  <c r="Q125" i="3"/>
  <c r="Q129" i="3"/>
  <c r="Q133" i="3"/>
  <c r="Q137" i="3"/>
  <c r="Q141" i="3"/>
  <c r="Q145" i="3"/>
  <c r="Q149" i="3"/>
  <c r="Q153" i="3"/>
  <c r="Q157" i="3"/>
  <c r="Q161" i="3"/>
  <c r="Q165" i="3"/>
  <c r="Q169" i="3"/>
  <c r="Q173" i="3"/>
  <c r="Q177" i="3"/>
  <c r="Q181" i="3"/>
  <c r="Q185" i="3"/>
  <c r="Q193" i="3"/>
  <c r="Q62" i="3"/>
  <c r="Q74" i="3"/>
  <c r="Q88" i="3"/>
  <c r="Q100" i="3"/>
  <c r="Q112" i="3"/>
  <c r="Q124" i="3"/>
  <c r="Q140" i="3"/>
  <c r="Q168" i="3"/>
  <c r="Q180" i="3"/>
  <c r="Q10" i="3"/>
  <c r="Q26" i="3"/>
  <c r="Q34" i="3"/>
  <c r="Q38" i="3"/>
  <c r="Q46" i="3"/>
  <c r="Q58" i="3"/>
  <c r="Q77" i="3"/>
  <c r="Q92" i="3"/>
  <c r="Q116" i="3"/>
  <c r="Q128" i="3"/>
  <c r="Q144" i="3"/>
  <c r="Q156" i="3"/>
  <c r="Q50" i="3"/>
  <c r="Q66" i="3"/>
  <c r="Q80" i="3"/>
  <c r="Q96" i="3"/>
  <c r="Q104" i="3"/>
  <c r="Q132" i="3"/>
  <c r="Q148" i="3"/>
  <c r="Q160" i="3"/>
  <c r="Q172" i="3"/>
  <c r="Q192" i="3"/>
  <c r="Q7" i="3"/>
  <c r="Q176" i="3"/>
  <c r="Q152" i="3"/>
  <c r="Q108" i="3"/>
  <c r="Q70" i="3"/>
  <c r="Q22" i="3"/>
  <c r="Q188" i="3"/>
  <c r="Q136" i="3"/>
  <c r="Q54" i="3"/>
  <c r="Q6" i="3"/>
  <c r="Q4" i="3"/>
  <c r="Q5" i="3"/>
  <c r="Q164" i="3"/>
  <c r="Q120" i="3"/>
  <c r="V195" i="3" l="1"/>
  <c r="W195" i="3"/>
  <c r="Y195" i="3"/>
  <c r="Z195" i="3"/>
  <c r="W194" i="3"/>
  <c r="V194" i="3"/>
  <c r="Y194" i="3"/>
  <c r="Z194" i="3"/>
  <c r="Q803" i="3"/>
  <c r="R803" i="3"/>
  <c r="U803" i="3"/>
  <c r="X194" i="3" l="1"/>
  <c r="X195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4" i="3"/>
  <c r="Y165" i="3" l="1"/>
  <c r="Y122" i="3"/>
  <c r="Z12" i="3"/>
  <c r="Y112" i="3"/>
  <c r="Z112" i="3"/>
  <c r="Z50" i="3"/>
  <c r="Y50" i="3"/>
  <c r="Y33" i="3"/>
  <c r="Z165" i="3"/>
  <c r="Z122" i="3"/>
  <c r="Y12" i="3"/>
  <c r="Z33" i="3"/>
  <c r="Z35" i="3"/>
  <c r="Y35" i="3"/>
  <c r="Y161" i="3"/>
  <c r="Z161" i="3"/>
  <c r="P803" i="3"/>
  <c r="T803" i="3"/>
  <c r="W33" i="3"/>
  <c r="V33" i="3"/>
  <c r="V165" i="3"/>
  <c r="W165" i="3"/>
  <c r="W161" i="3"/>
  <c r="V161" i="3"/>
  <c r="V122" i="3"/>
  <c r="W122" i="3"/>
  <c r="V12" i="3"/>
  <c r="W12" i="3"/>
  <c r="W35" i="3"/>
  <c r="V35" i="3"/>
  <c r="W112" i="3"/>
  <c r="V112" i="3"/>
  <c r="V50" i="3"/>
  <c r="W50" i="3"/>
  <c r="X12" i="3" l="1"/>
  <c r="X122" i="3"/>
  <c r="X165" i="3"/>
  <c r="X50" i="3"/>
  <c r="X112" i="3"/>
  <c r="X35" i="3"/>
  <c r="X161" i="3"/>
  <c r="X33" i="3"/>
  <c r="Y116" i="3" l="1"/>
  <c r="Z116" i="3"/>
  <c r="Z124" i="3"/>
  <c r="Y124" i="3"/>
  <c r="Z117" i="3"/>
  <c r="Y117" i="3"/>
  <c r="Y97" i="3"/>
  <c r="Z97" i="3"/>
  <c r="Z115" i="3"/>
  <c r="Y115" i="3"/>
  <c r="Z182" i="3"/>
  <c r="Y182" i="3"/>
  <c r="Z151" i="3"/>
  <c r="Y151" i="3"/>
  <c r="Z108" i="3"/>
  <c r="Y108" i="3"/>
  <c r="Z120" i="3"/>
  <c r="Y120" i="3"/>
  <c r="Y55" i="3"/>
  <c r="Z55" i="3"/>
  <c r="Y109" i="3"/>
  <c r="Z109" i="3"/>
  <c r="Z91" i="3"/>
  <c r="Y91" i="3"/>
  <c r="Z130" i="3"/>
  <c r="Y130" i="3"/>
  <c r="Z192" i="3"/>
  <c r="Y192" i="3"/>
  <c r="Z191" i="3"/>
  <c r="Y191" i="3"/>
  <c r="Z93" i="3"/>
  <c r="Y93" i="3"/>
  <c r="Y168" i="3"/>
  <c r="Z168" i="3"/>
  <c r="Y150" i="3"/>
  <c r="Z150" i="3"/>
  <c r="Y80" i="3"/>
  <c r="Z80" i="3"/>
  <c r="Y172" i="3"/>
  <c r="Z172" i="3"/>
  <c r="Z154" i="3"/>
  <c r="Y154" i="3"/>
  <c r="Y104" i="3"/>
  <c r="Z104" i="3"/>
  <c r="Y75" i="3"/>
  <c r="Z75" i="3"/>
  <c r="Y83" i="3"/>
  <c r="Z83" i="3"/>
  <c r="Y137" i="3"/>
  <c r="Z137" i="3"/>
  <c r="Z102" i="3"/>
  <c r="Y102" i="3"/>
  <c r="Z86" i="3"/>
  <c r="Y86" i="3"/>
  <c r="Y36" i="3"/>
  <c r="Z36" i="3"/>
  <c r="Y9" i="3"/>
  <c r="Z9" i="3"/>
  <c r="Y88" i="3"/>
  <c r="Z88" i="3"/>
  <c r="Y85" i="3"/>
  <c r="Z85" i="3"/>
  <c r="Z144" i="3"/>
  <c r="Y144" i="3"/>
  <c r="Z92" i="3"/>
  <c r="Y92" i="3"/>
  <c r="Z34" i="3"/>
  <c r="Y34" i="3"/>
  <c r="Y128" i="3"/>
  <c r="Z128" i="3"/>
  <c r="Z95" i="3"/>
  <c r="Y95" i="3"/>
  <c r="Z149" i="3"/>
  <c r="Y149" i="3"/>
  <c r="Z114" i="3"/>
  <c r="Y114" i="3"/>
  <c r="Y98" i="3"/>
  <c r="Z98" i="3"/>
  <c r="Z82" i="3"/>
  <c r="Y82" i="3"/>
  <c r="Z52" i="3"/>
  <c r="Y52" i="3"/>
  <c r="Z136" i="3"/>
  <c r="Y136" i="3"/>
  <c r="Y74" i="3"/>
  <c r="Z74" i="3"/>
  <c r="Y180" i="3"/>
  <c r="Z180" i="3"/>
  <c r="Y78" i="3"/>
  <c r="Z78" i="3"/>
  <c r="Z84" i="3"/>
  <c r="Y84" i="3"/>
  <c r="Z22" i="3"/>
  <c r="Y22" i="3"/>
  <c r="Y123" i="3"/>
  <c r="Z123" i="3"/>
  <c r="Z89" i="3"/>
  <c r="Y89" i="3"/>
  <c r="Y111" i="3"/>
  <c r="Z111" i="3"/>
  <c r="Y41" i="3"/>
  <c r="Z41" i="3"/>
  <c r="Z169" i="3"/>
  <c r="Y169" i="3"/>
  <c r="Y145" i="3"/>
  <c r="Z145" i="3"/>
  <c r="Y110" i="3"/>
  <c r="Z110" i="3"/>
  <c r="Y94" i="3"/>
  <c r="Z94" i="3"/>
  <c r="Y79" i="3"/>
  <c r="Z79" i="3"/>
  <c r="Y127" i="3"/>
  <c r="Z127" i="3"/>
  <c r="Z125" i="3"/>
  <c r="Y125" i="3"/>
  <c r="Z100" i="3"/>
  <c r="Y100" i="3"/>
  <c r="Z155" i="3"/>
  <c r="Y155" i="3"/>
  <c r="Y134" i="3"/>
  <c r="Z134" i="3"/>
  <c r="Z113" i="3"/>
  <c r="Y113" i="3"/>
  <c r="Y77" i="3"/>
  <c r="Z77" i="3"/>
  <c r="Z47" i="3"/>
  <c r="Y47" i="3"/>
  <c r="Z96" i="3"/>
  <c r="Y96" i="3"/>
  <c r="Y178" i="3"/>
  <c r="Z178" i="3"/>
  <c r="Y138" i="3"/>
  <c r="Z138" i="3"/>
  <c r="Y119" i="3"/>
  <c r="Z119" i="3"/>
  <c r="Y81" i="3"/>
  <c r="Z81" i="3"/>
  <c r="Y46" i="3"/>
  <c r="Z46" i="3"/>
  <c r="Z107" i="3"/>
  <c r="Y107" i="3"/>
  <c r="Z87" i="3"/>
  <c r="Y87" i="3"/>
  <c r="Y53" i="3"/>
  <c r="Z53" i="3"/>
  <c r="Y141" i="3"/>
  <c r="Z141" i="3"/>
  <c r="Y126" i="3"/>
  <c r="Z126" i="3"/>
  <c r="Y106" i="3"/>
  <c r="Z106" i="3"/>
  <c r="Z90" i="3"/>
  <c r="Y90" i="3"/>
  <c r="Y76" i="3"/>
  <c r="Z76" i="3"/>
  <c r="Z60" i="3"/>
  <c r="Y60" i="3"/>
  <c r="Y25" i="3"/>
  <c r="Z25" i="3"/>
  <c r="S803" i="3"/>
  <c r="V192" i="3"/>
  <c r="W192" i="3"/>
  <c r="W127" i="3"/>
  <c r="V127" i="3"/>
  <c r="V100" i="3"/>
  <c r="W100" i="3"/>
  <c r="V155" i="3"/>
  <c r="W155" i="3"/>
  <c r="W134" i="3"/>
  <c r="V134" i="3"/>
  <c r="W113" i="3"/>
  <c r="V113" i="3"/>
  <c r="W77" i="3"/>
  <c r="V77" i="3"/>
  <c r="W47" i="3"/>
  <c r="V47" i="3"/>
  <c r="W96" i="3"/>
  <c r="V96" i="3"/>
  <c r="W123" i="3"/>
  <c r="V123" i="3"/>
  <c r="W89" i="3"/>
  <c r="V89" i="3"/>
  <c r="W111" i="3"/>
  <c r="V111" i="3"/>
  <c r="W91" i="3"/>
  <c r="V91" i="3"/>
  <c r="W41" i="3"/>
  <c r="V41" i="3"/>
  <c r="V149" i="3"/>
  <c r="W149" i="3"/>
  <c r="W114" i="3"/>
  <c r="V114" i="3"/>
  <c r="W98" i="3"/>
  <c r="V98" i="3"/>
  <c r="W82" i="3"/>
  <c r="V82" i="3"/>
  <c r="W52" i="3"/>
  <c r="V52" i="3"/>
  <c r="V191" i="3"/>
  <c r="W191" i="3"/>
  <c r="W93" i="3"/>
  <c r="V93" i="3"/>
  <c r="W80" i="3"/>
  <c r="V80" i="3"/>
  <c r="W178" i="3"/>
  <c r="V178" i="3"/>
  <c r="W138" i="3"/>
  <c r="V138" i="3"/>
  <c r="W119" i="3"/>
  <c r="V119" i="3"/>
  <c r="V81" i="3"/>
  <c r="W81" i="3"/>
  <c r="W46" i="3"/>
  <c r="V46" i="3"/>
  <c r="W87" i="3"/>
  <c r="V87" i="3"/>
  <c r="W53" i="3"/>
  <c r="V53" i="3"/>
  <c r="W169" i="3"/>
  <c r="V169" i="3"/>
  <c r="W145" i="3"/>
  <c r="V145" i="3"/>
  <c r="W130" i="3"/>
  <c r="V130" i="3"/>
  <c r="W110" i="3"/>
  <c r="V110" i="3"/>
  <c r="W94" i="3"/>
  <c r="V94" i="3"/>
  <c r="W79" i="3"/>
  <c r="V79" i="3"/>
  <c r="W136" i="3"/>
  <c r="V136" i="3"/>
  <c r="W182" i="3"/>
  <c r="V182" i="3"/>
  <c r="W88" i="3"/>
  <c r="V88" i="3"/>
  <c r="W116" i="3"/>
  <c r="V116" i="3"/>
  <c r="W85" i="3"/>
  <c r="V85" i="3"/>
  <c r="W144" i="3"/>
  <c r="V144" i="3"/>
  <c r="V124" i="3"/>
  <c r="W124" i="3"/>
  <c r="W92" i="3"/>
  <c r="V92" i="3"/>
  <c r="V34" i="3"/>
  <c r="W34" i="3"/>
  <c r="V117" i="3"/>
  <c r="W117" i="3"/>
  <c r="W172" i="3"/>
  <c r="V172" i="3"/>
  <c r="W154" i="3"/>
  <c r="V154" i="3"/>
  <c r="W104" i="3"/>
  <c r="V104" i="3"/>
  <c r="W75" i="3"/>
  <c r="V75" i="3"/>
  <c r="W83" i="3"/>
  <c r="V83" i="3"/>
  <c r="W141" i="3"/>
  <c r="V141" i="3"/>
  <c r="W126" i="3"/>
  <c r="V126" i="3"/>
  <c r="W106" i="3"/>
  <c r="V106" i="3"/>
  <c r="W90" i="3"/>
  <c r="V90" i="3"/>
  <c r="W76" i="3"/>
  <c r="V76" i="3"/>
  <c r="W60" i="3"/>
  <c r="V60" i="3"/>
  <c r="W74" i="3"/>
  <c r="V74" i="3"/>
  <c r="V180" i="3"/>
  <c r="W180" i="3"/>
  <c r="V151" i="3"/>
  <c r="W151" i="3"/>
  <c r="W78" i="3"/>
  <c r="V78" i="3"/>
  <c r="V120" i="3"/>
  <c r="W120" i="3"/>
  <c r="V84" i="3"/>
  <c r="W84" i="3"/>
  <c r="V109" i="3"/>
  <c r="W109" i="3"/>
  <c r="V128" i="3"/>
  <c r="W128" i="3"/>
  <c r="W97" i="3"/>
  <c r="V97" i="3"/>
  <c r="W115" i="3"/>
  <c r="V115" i="3"/>
  <c r="W95" i="3"/>
  <c r="V95" i="3"/>
  <c r="W25" i="3"/>
  <c r="V25" i="3"/>
  <c r="V137" i="3"/>
  <c r="W137" i="3"/>
  <c r="W102" i="3"/>
  <c r="V102" i="3"/>
  <c r="W86" i="3"/>
  <c r="V86" i="3"/>
  <c r="W36" i="3"/>
  <c r="V36" i="3"/>
  <c r="W9" i="3"/>
  <c r="V9" i="3"/>
  <c r="Y101" i="3" l="1"/>
  <c r="Z101" i="3"/>
  <c r="Y17" i="3"/>
  <c r="Z17" i="3"/>
  <c r="Y45" i="3"/>
  <c r="Z45" i="3"/>
  <c r="Z44" i="3"/>
  <c r="Y44" i="3"/>
  <c r="Z139" i="3"/>
  <c r="Y139" i="3"/>
  <c r="Z143" i="3"/>
  <c r="Y143" i="3"/>
  <c r="Y152" i="3"/>
  <c r="Z152" i="3"/>
  <c r="Y160" i="3"/>
  <c r="Z160" i="3"/>
  <c r="Y164" i="3"/>
  <c r="Z164" i="3"/>
  <c r="Y28" i="3"/>
  <c r="Z28" i="3"/>
  <c r="Z173" i="3"/>
  <c r="Y173" i="3"/>
  <c r="Y62" i="3"/>
  <c r="Z62" i="3"/>
  <c r="Y185" i="3"/>
  <c r="Z185" i="3"/>
  <c r="Z19" i="3"/>
  <c r="Y19" i="3"/>
  <c r="Y190" i="3"/>
  <c r="Z190" i="3"/>
  <c r="Z63" i="3"/>
  <c r="Y63" i="3"/>
  <c r="Z72" i="3"/>
  <c r="Y72" i="3"/>
  <c r="Y11" i="3"/>
  <c r="Z11" i="3"/>
  <c r="Y5" i="3"/>
  <c r="Z5" i="3"/>
  <c r="Z23" i="3"/>
  <c r="Y23" i="3"/>
  <c r="Z156" i="3"/>
  <c r="Y156" i="3"/>
  <c r="Y132" i="3"/>
  <c r="Z132" i="3"/>
  <c r="Y176" i="3"/>
  <c r="Z176" i="3"/>
  <c r="Z7" i="3"/>
  <c r="Y7" i="3"/>
  <c r="Y24" i="3"/>
  <c r="Z24" i="3"/>
  <c r="Z118" i="3"/>
  <c r="Y118" i="3"/>
  <c r="Y121" i="3"/>
  <c r="Z121" i="3"/>
  <c r="Z131" i="3"/>
  <c r="Y131" i="3"/>
  <c r="Z29" i="3"/>
  <c r="Y29" i="3"/>
  <c r="Y140" i="3"/>
  <c r="Z140" i="3"/>
  <c r="Z146" i="3"/>
  <c r="Y146" i="3"/>
  <c r="Y153" i="3"/>
  <c r="Z153" i="3"/>
  <c r="Z43" i="3"/>
  <c r="Y43" i="3"/>
  <c r="Z57" i="3"/>
  <c r="Y57" i="3"/>
  <c r="Z181" i="3"/>
  <c r="Y181" i="3"/>
  <c r="Z8" i="3"/>
  <c r="Y8" i="3"/>
  <c r="Z66" i="3"/>
  <c r="Y66" i="3"/>
  <c r="Z70" i="3"/>
  <c r="Y70" i="3"/>
  <c r="Z177" i="3"/>
  <c r="Y177" i="3"/>
  <c r="Z99" i="3"/>
  <c r="Y99" i="3"/>
  <c r="Z26" i="3"/>
  <c r="Y26" i="3"/>
  <c r="Z56" i="3"/>
  <c r="Y56" i="3"/>
  <c r="Y51" i="3"/>
  <c r="Z51" i="3"/>
  <c r="Y159" i="3"/>
  <c r="Z159" i="3"/>
  <c r="Y167" i="3"/>
  <c r="Z167" i="3"/>
  <c r="Z188" i="3"/>
  <c r="Y188" i="3"/>
  <c r="Z65" i="3"/>
  <c r="Y65" i="3"/>
  <c r="Y67" i="3"/>
  <c r="Z67" i="3"/>
  <c r="Y69" i="3"/>
  <c r="Z69" i="3"/>
  <c r="Z58" i="3"/>
  <c r="Y58" i="3"/>
  <c r="Y37" i="3"/>
  <c r="Z37" i="3"/>
  <c r="Y157" i="3"/>
  <c r="Z157" i="3"/>
  <c r="Y4" i="3"/>
  <c r="Z4" i="3"/>
  <c r="Z15" i="3"/>
  <c r="Y15" i="3"/>
  <c r="Y105" i="3"/>
  <c r="Z105" i="3"/>
  <c r="Y13" i="3"/>
  <c r="Z13" i="3"/>
  <c r="Y129" i="3"/>
  <c r="Z129" i="3"/>
  <c r="Z133" i="3"/>
  <c r="Y133" i="3"/>
  <c r="Z16" i="3"/>
  <c r="Y16" i="3"/>
  <c r="Y142" i="3"/>
  <c r="Z142" i="3"/>
  <c r="Y48" i="3"/>
  <c r="Z48" i="3"/>
  <c r="Z158" i="3"/>
  <c r="Y158" i="3"/>
  <c r="Z54" i="3"/>
  <c r="Y54" i="3"/>
  <c r="Z61" i="3"/>
  <c r="Y61" i="3"/>
  <c r="Z59" i="3"/>
  <c r="Y59" i="3"/>
  <c r="Z39" i="3"/>
  <c r="Y39" i="3"/>
  <c r="Y30" i="3"/>
  <c r="Z30" i="3"/>
  <c r="Z187" i="3"/>
  <c r="Y187" i="3"/>
  <c r="Z31" i="3"/>
  <c r="Y31" i="3"/>
  <c r="Y193" i="3"/>
  <c r="Z193" i="3"/>
  <c r="Y135" i="3"/>
  <c r="Z135" i="3"/>
  <c r="Y73" i="3"/>
  <c r="Z73" i="3"/>
  <c r="Z189" i="3"/>
  <c r="Y189" i="3"/>
  <c r="Z10" i="3"/>
  <c r="Y10" i="3"/>
  <c r="Y170" i="3"/>
  <c r="Z170" i="3"/>
  <c r="Y32" i="3"/>
  <c r="Z32" i="3"/>
  <c r="Y64" i="3"/>
  <c r="Z64" i="3"/>
  <c r="Y21" i="3"/>
  <c r="Z21" i="3"/>
  <c r="Y6" i="3"/>
  <c r="Z6" i="3"/>
  <c r="Y166" i="3"/>
  <c r="Z166" i="3"/>
  <c r="Y174" i="3"/>
  <c r="Z174" i="3"/>
  <c r="Y49" i="3"/>
  <c r="Z49" i="3"/>
  <c r="Y20" i="3"/>
  <c r="Z20" i="3"/>
  <c r="Z171" i="3"/>
  <c r="Y171" i="3"/>
  <c r="Y163" i="3"/>
  <c r="Z163" i="3"/>
  <c r="Z148" i="3"/>
  <c r="Y148" i="3"/>
  <c r="Z18" i="3"/>
  <c r="Y18" i="3"/>
  <c r="Y103" i="3"/>
  <c r="Z103" i="3"/>
  <c r="Z40" i="3"/>
  <c r="Y40" i="3"/>
  <c r="Y42" i="3"/>
  <c r="Z42" i="3"/>
  <c r="Y147" i="3"/>
  <c r="Z147" i="3"/>
  <c r="Z162" i="3"/>
  <c r="Y162" i="3"/>
  <c r="Y27" i="3"/>
  <c r="Z27" i="3"/>
  <c r="Z175" i="3"/>
  <c r="Y175" i="3"/>
  <c r="Z183" i="3"/>
  <c r="Y183" i="3"/>
  <c r="Y186" i="3"/>
  <c r="Z186" i="3"/>
  <c r="Z38" i="3"/>
  <c r="Y38" i="3"/>
  <c r="Y68" i="3"/>
  <c r="Z68" i="3"/>
  <c r="Y71" i="3"/>
  <c r="Z71" i="3"/>
  <c r="Z184" i="3"/>
  <c r="Y184" i="3"/>
  <c r="Y14" i="3"/>
  <c r="Z14" i="3"/>
  <c r="Y179" i="3"/>
  <c r="Z179" i="3"/>
  <c r="N803" i="3"/>
  <c r="W40" i="3"/>
  <c r="W179" i="3"/>
  <c r="W168" i="3"/>
  <c r="W150" i="3"/>
  <c r="W107" i="3"/>
  <c r="V59" i="3"/>
  <c r="V55" i="3"/>
  <c r="V17" i="3"/>
  <c r="V43" i="3"/>
  <c r="V148" i="3"/>
  <c r="V103" i="3"/>
  <c r="V38" i="3"/>
  <c r="V184" i="3"/>
  <c r="W186" i="3"/>
  <c r="W125" i="3"/>
  <c r="V4" i="3"/>
  <c r="W187" i="3"/>
  <c r="W160" i="3"/>
  <c r="W185" i="3"/>
  <c r="V63" i="3"/>
  <c r="W156" i="3"/>
  <c r="X155" i="3"/>
  <c r="V150" i="3"/>
  <c r="V19" i="3"/>
  <c r="W55" i="3"/>
  <c r="X83" i="3"/>
  <c r="W22" i="3"/>
  <c r="V107" i="3"/>
  <c r="V168" i="3"/>
  <c r="V125" i="3"/>
  <c r="W108" i="3"/>
  <c r="V22" i="3"/>
  <c r="V108" i="3"/>
  <c r="W26" i="3"/>
  <c r="X92" i="3"/>
  <c r="X116" i="3"/>
  <c r="V139" i="3"/>
  <c r="X88" i="3"/>
  <c r="V129" i="3"/>
  <c r="X74" i="3"/>
  <c r="X60" i="3"/>
  <c r="X76" i="3"/>
  <c r="X90" i="3"/>
  <c r="X106" i="3"/>
  <c r="X126" i="3"/>
  <c r="X141" i="3"/>
  <c r="X182" i="3"/>
  <c r="V170" i="3"/>
  <c r="W146" i="3"/>
  <c r="V146" i="3"/>
  <c r="W57" i="3"/>
  <c r="V57" i="3"/>
  <c r="W8" i="3"/>
  <c r="V8" i="3"/>
  <c r="V5" i="3"/>
  <c r="W5" i="3"/>
  <c r="W103" i="3"/>
  <c r="V162" i="3"/>
  <c r="V183" i="3"/>
  <c r="W183" i="3"/>
  <c r="W38" i="3"/>
  <c r="W68" i="3"/>
  <c r="V68" i="3"/>
  <c r="W71" i="3"/>
  <c r="V71" i="3"/>
  <c r="W69" i="3"/>
  <c r="V171" i="3"/>
  <c r="W171" i="3"/>
  <c r="W70" i="3"/>
  <c r="W189" i="3"/>
  <c r="V189" i="3"/>
  <c r="W14" i="3"/>
  <c r="V14" i="3"/>
  <c r="V157" i="3"/>
  <c r="W157" i="3"/>
  <c r="W56" i="3"/>
  <c r="W72" i="3"/>
  <c r="W118" i="3"/>
  <c r="W153" i="3"/>
  <c r="W177" i="3"/>
  <c r="V193" i="3"/>
  <c r="W45" i="3"/>
  <c r="W65" i="3"/>
  <c r="W67" i="3"/>
  <c r="W148" i="3"/>
  <c r="W167" i="3"/>
  <c r="W188" i="3"/>
  <c r="W59" i="3"/>
  <c r="W139" i="3"/>
  <c r="V179" i="3"/>
  <c r="V152" i="3"/>
  <c r="V142" i="3"/>
  <c r="V70" i="3"/>
  <c r="W24" i="3"/>
  <c r="V24" i="3"/>
  <c r="V29" i="3"/>
  <c r="W29" i="3"/>
  <c r="W43" i="3"/>
  <c r="W49" i="3"/>
  <c r="W66" i="3"/>
  <c r="V66" i="3"/>
  <c r="W23" i="3"/>
  <c r="V23" i="3"/>
  <c r="V18" i="3"/>
  <c r="W18" i="3"/>
  <c r="W99" i="3"/>
  <c r="V99" i="3"/>
  <c r="W42" i="3"/>
  <c r="V42" i="3"/>
  <c r="V159" i="3"/>
  <c r="W27" i="3"/>
  <c r="V27" i="3"/>
  <c r="V13" i="3"/>
  <c r="W13" i="3"/>
  <c r="W16" i="3"/>
  <c r="W48" i="3"/>
  <c r="V48" i="3"/>
  <c r="V54" i="3"/>
  <c r="W54" i="3"/>
  <c r="W39" i="3"/>
  <c r="W31" i="3"/>
  <c r="V31" i="3"/>
  <c r="V58" i="3"/>
  <c r="W58" i="3"/>
  <c r="W184" i="3"/>
  <c r="V156" i="3"/>
  <c r="V10" i="3"/>
  <c r="W10" i="3"/>
  <c r="W170" i="3"/>
  <c r="V32" i="3"/>
  <c r="W32" i="3"/>
  <c r="W64" i="3"/>
  <c r="V64" i="3"/>
  <c r="V56" i="3"/>
  <c r="V72" i="3"/>
  <c r="V118" i="3"/>
  <c r="V153" i="3"/>
  <c r="V177" i="3"/>
  <c r="W193" i="3"/>
  <c r="V45" i="3"/>
  <c r="V65" i="3"/>
  <c r="V67" i="3"/>
  <c r="V167" i="3"/>
  <c r="V188" i="3"/>
  <c r="W4" i="3"/>
  <c r="V16" i="3"/>
  <c r="V69" i="3"/>
  <c r="V39" i="3"/>
  <c r="W7" i="3"/>
  <c r="V7" i="3"/>
  <c r="W121" i="3"/>
  <c r="V121" i="3"/>
  <c r="W131" i="3"/>
  <c r="W140" i="3"/>
  <c r="V140" i="3"/>
  <c r="W166" i="3"/>
  <c r="V166" i="3"/>
  <c r="W174" i="3"/>
  <c r="V174" i="3"/>
  <c r="V181" i="3"/>
  <c r="W181" i="3"/>
  <c r="W20" i="3"/>
  <c r="V20" i="3"/>
  <c r="V11" i="3"/>
  <c r="W73" i="3"/>
  <c r="V73" i="3"/>
  <c r="W37" i="3"/>
  <c r="V37" i="3"/>
  <c r="V26" i="3"/>
  <c r="W51" i="3"/>
  <c r="V51" i="3"/>
  <c r="V147" i="3"/>
  <c r="W147" i="3"/>
  <c r="W175" i="3"/>
  <c r="V175" i="3"/>
  <c r="V186" i="3"/>
  <c r="W15" i="3"/>
  <c r="V15" i="3"/>
  <c r="W105" i="3"/>
  <c r="W129" i="3"/>
  <c r="W133" i="3"/>
  <c r="V133" i="3"/>
  <c r="W142" i="3"/>
  <c r="W158" i="3"/>
  <c r="V158" i="3"/>
  <c r="W61" i="3"/>
  <c r="V61" i="3"/>
  <c r="V30" i="3"/>
  <c r="W30" i="3"/>
  <c r="V187" i="3"/>
  <c r="W21" i="3"/>
  <c r="V21" i="3"/>
  <c r="W101" i="3"/>
  <c r="V101" i="3"/>
  <c r="W17" i="3"/>
  <c r="W6" i="3"/>
  <c r="V6" i="3"/>
  <c r="W44" i="3"/>
  <c r="V44" i="3"/>
  <c r="V143" i="3"/>
  <c r="W143" i="3"/>
  <c r="W152" i="3"/>
  <c r="W164" i="3"/>
  <c r="V164" i="3"/>
  <c r="V28" i="3"/>
  <c r="W28" i="3"/>
  <c r="W173" i="3"/>
  <c r="V173" i="3"/>
  <c r="V62" i="3"/>
  <c r="W62" i="3"/>
  <c r="V185" i="3"/>
  <c r="W19" i="3"/>
  <c r="W190" i="3"/>
  <c r="V190" i="3"/>
  <c r="W63" i="3"/>
  <c r="W135" i="3"/>
  <c r="V135" i="3"/>
  <c r="W163" i="3"/>
  <c r="V163" i="3"/>
  <c r="V132" i="3"/>
  <c r="W132" i="3"/>
  <c r="V176" i="3"/>
  <c r="W176" i="3"/>
  <c r="V160" i="3"/>
  <c r="V131" i="3"/>
  <c r="V40" i="3"/>
  <c r="V49" i="3"/>
  <c r="W11" i="3"/>
  <c r="W162" i="3"/>
  <c r="W159" i="3"/>
  <c r="V105" i="3"/>
  <c r="X86" i="3"/>
  <c r="X102" i="3"/>
  <c r="X95" i="3"/>
  <c r="X115" i="3"/>
  <c r="X128" i="3"/>
  <c r="X180" i="3"/>
  <c r="X117" i="3"/>
  <c r="X81" i="3"/>
  <c r="X100" i="3"/>
  <c r="X191" i="3"/>
  <c r="X149" i="3"/>
  <c r="X25" i="3"/>
  <c r="X104" i="3"/>
  <c r="X85" i="3"/>
  <c r="X52" i="3"/>
  <c r="X36" i="3"/>
  <c r="X124" i="3"/>
  <c r="X192" i="3"/>
  <c r="X9" i="3"/>
  <c r="X97" i="3"/>
  <c r="X78" i="3"/>
  <c r="X75" i="3"/>
  <c r="X154" i="3"/>
  <c r="X172" i="3"/>
  <c r="X144" i="3"/>
  <c r="X136" i="3"/>
  <c r="X137" i="3"/>
  <c r="X109" i="3"/>
  <c r="X84" i="3"/>
  <c r="X120" i="3"/>
  <c r="X151" i="3"/>
  <c r="X34" i="3"/>
  <c r="X79" i="3"/>
  <c r="X94" i="3"/>
  <c r="X110" i="3"/>
  <c r="X130" i="3"/>
  <c r="X145" i="3"/>
  <c r="X169" i="3"/>
  <c r="X53" i="3"/>
  <c r="X87" i="3"/>
  <c r="X46" i="3"/>
  <c r="X119" i="3"/>
  <c r="X138" i="3"/>
  <c r="X178" i="3"/>
  <c r="X80" i="3"/>
  <c r="X93" i="3"/>
  <c r="X82" i="3"/>
  <c r="X98" i="3"/>
  <c r="X114" i="3"/>
  <c r="X41" i="3"/>
  <c r="X91" i="3"/>
  <c r="X111" i="3"/>
  <c r="X89" i="3"/>
  <c r="X123" i="3"/>
  <c r="X96" i="3"/>
  <c r="X47" i="3"/>
  <c r="X77" i="3"/>
  <c r="X113" i="3"/>
  <c r="X134" i="3"/>
  <c r="X127" i="3"/>
  <c r="X55" i="3" l="1"/>
  <c r="X150" i="3"/>
  <c r="X40" i="3"/>
  <c r="X160" i="3"/>
  <c r="X148" i="3"/>
  <c r="X185" i="3"/>
  <c r="X4" i="3"/>
  <c r="X186" i="3"/>
  <c r="X17" i="3"/>
  <c r="X168" i="3"/>
  <c r="X125" i="3"/>
  <c r="X59" i="3"/>
  <c r="X103" i="3"/>
  <c r="X184" i="3"/>
  <c r="X43" i="3"/>
  <c r="X179" i="3"/>
  <c r="X63" i="3"/>
  <c r="X187" i="3"/>
  <c r="X156" i="3"/>
  <c r="X107" i="3"/>
  <c r="X38" i="3"/>
  <c r="X159" i="3"/>
  <c r="X108" i="3"/>
  <c r="X142" i="3"/>
  <c r="X22" i="3"/>
  <c r="X19" i="3"/>
  <c r="X146" i="3"/>
  <c r="X131" i="3"/>
  <c r="X190" i="3"/>
  <c r="X164" i="3"/>
  <c r="X21" i="3"/>
  <c r="X16" i="3"/>
  <c r="X32" i="3"/>
  <c r="X66" i="3"/>
  <c r="X105" i="3"/>
  <c r="X51" i="3"/>
  <c r="X166" i="3"/>
  <c r="X140" i="3"/>
  <c r="X121" i="3"/>
  <c r="X167" i="3"/>
  <c r="X45" i="3"/>
  <c r="X193" i="3"/>
  <c r="X72" i="3"/>
  <c r="X31" i="3"/>
  <c r="X162" i="3"/>
  <c r="X64" i="3"/>
  <c r="X23" i="3"/>
  <c r="X139" i="3"/>
  <c r="X183" i="3"/>
  <c r="X129" i="3"/>
  <c r="X143" i="3"/>
  <c r="X170" i="3"/>
  <c r="X39" i="3"/>
  <c r="X70" i="3"/>
  <c r="X177" i="3"/>
  <c r="X56" i="3"/>
  <c r="X26" i="3"/>
  <c r="X163" i="3"/>
  <c r="X175" i="3"/>
  <c r="X152" i="3"/>
  <c r="X71" i="3"/>
  <c r="X153" i="3"/>
  <c r="X11" i="3"/>
  <c r="X69" i="3"/>
  <c r="V803" i="3"/>
  <c r="X135" i="3"/>
  <c r="X7" i="3"/>
  <c r="X57" i="3"/>
  <c r="Y803" i="3"/>
  <c r="Z803" i="3"/>
  <c r="X176" i="3"/>
  <c r="X62" i="3"/>
  <c r="X173" i="3"/>
  <c r="W803" i="3"/>
  <c r="X101" i="3"/>
  <c r="X30" i="3"/>
  <c r="X158" i="3"/>
  <c r="X133" i="3"/>
  <c r="X15" i="3"/>
  <c r="X147" i="3"/>
  <c r="X37" i="3"/>
  <c r="X73" i="3"/>
  <c r="X174" i="3"/>
  <c r="X67" i="3"/>
  <c r="X10" i="3"/>
  <c r="X58" i="3"/>
  <c r="X54" i="3"/>
  <c r="X48" i="3"/>
  <c r="X42" i="3"/>
  <c r="X99" i="3"/>
  <c r="X18" i="3"/>
  <c r="X49" i="3"/>
  <c r="X29" i="3"/>
  <c r="X24" i="3"/>
  <c r="X188" i="3"/>
  <c r="X65" i="3"/>
  <c r="X118" i="3"/>
  <c r="X14" i="3"/>
  <c r="X189" i="3"/>
  <c r="X68" i="3"/>
  <c r="X5" i="3"/>
  <c r="X132" i="3"/>
  <c r="X20" i="3"/>
  <c r="X6" i="3"/>
  <c r="X13" i="3"/>
  <c r="X27" i="3"/>
  <c r="X157" i="3"/>
  <c r="X171" i="3"/>
  <c r="X28" i="3"/>
  <c r="X44" i="3"/>
  <c r="X61" i="3"/>
  <c r="X181" i="3"/>
  <c r="X8" i="3"/>
  <c r="X803" i="3" l="1"/>
</calcChain>
</file>

<file path=xl/sharedStrings.xml><?xml version="1.0" encoding="utf-8"?>
<sst xmlns="http://schemas.openxmlformats.org/spreadsheetml/2006/main" count="8240" uniqueCount="3287">
  <si>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</si>
  <si>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</si>
  <si>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</si>
  <si>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</si>
  <si>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</si>
  <si>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</si>
  <si>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</si>
  <si>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</si>
  <si>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</si>
  <si>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</si>
  <si>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Gytis Junevičius</t>
  </si>
  <si>
    <t>Andrius Murauskas</t>
  </si>
  <si>
    <t>Mantas Marcinkevičius</t>
  </si>
  <si>
    <t>Linas Tarasonis</t>
  </si>
  <si>
    <t>Vytautas Vaičiulis</t>
  </si>
  <si>
    <t>Kęstutis Steponavičius</t>
  </si>
  <si>
    <t>Mantas Bartkus</t>
  </si>
  <si>
    <t>Justas Bagdonavičius</t>
  </si>
  <si>
    <t>Gediminas Astrauskas</t>
  </si>
  <si>
    <t>Audrius Rudys</t>
  </si>
  <si>
    <t>Tomas Gedvilas</t>
  </si>
  <si>
    <t>Giedrė Ambrazevičiūtė</t>
  </si>
  <si>
    <t>Miglė Mačionytė</t>
  </si>
  <si>
    <t>Juozas Kieras</t>
  </si>
  <si>
    <t>Rimantas Butkevičius</t>
  </si>
  <si>
    <t>Algirdas Striūka</t>
  </si>
  <si>
    <t>Arūnas Maciulevičius</t>
  </si>
  <si>
    <t>Klubas</t>
  </si>
  <si>
    <t>Kaunas</t>
  </si>
  <si>
    <t>Vilniaus Triatlono Asociacija</t>
  </si>
  <si>
    <t>Robinzonada Adventure Team</t>
  </si>
  <si>
    <t>Martynas Tinfavičius</t>
  </si>
  <si>
    <t>Olegas Ivanovas</t>
  </si>
  <si>
    <t>Marko Seppä</t>
  </si>
  <si>
    <t>Mindaugas Rudys</t>
  </si>
  <si>
    <t>Dainius Kopūstas</t>
  </si>
  <si>
    <t>Romutis Ančlauskas</t>
  </si>
  <si>
    <t>Vygantas Vitkus</t>
  </si>
  <si>
    <t>Jaunius Strazdas</t>
  </si>
  <si>
    <t>Andrejus Dolgovas</t>
  </si>
  <si>
    <t>Vytis Šulinskas</t>
  </si>
  <si>
    <t>Adomas Pesliakas</t>
  </si>
  <si>
    <t>Marius Žakas</t>
  </si>
  <si>
    <t>Laimis Indrišiūnas</t>
  </si>
  <si>
    <t>Alina Ranceva</t>
  </si>
  <si>
    <t>Anita Endriukaitytė</t>
  </si>
  <si>
    <t>Titas Pumputis</t>
  </si>
  <si>
    <t>Linas Samaška</t>
  </si>
  <si>
    <t>Virgilijus Buzas</t>
  </si>
  <si>
    <t>Justina Steponaitienė</t>
  </si>
  <si>
    <t>Vytautas Saunoris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</si>
  <si>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</si>
  <si>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</si>
  <si>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</si>
  <si>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</si>
  <si>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</si>
  <si>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</si>
  <si>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</si>
  <si>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</si>
  <si>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</si>
  <si>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</si>
  <si>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Vilniaus triatlono asociacija</t>
  </si>
  <si>
    <t>Runglorious Bastards</t>
  </si>
  <si>
    <t>Marijampolė</t>
  </si>
  <si>
    <t>Mantautas Bieliauskas</t>
  </si>
  <si>
    <t>Antaris Team</t>
  </si>
  <si>
    <t>EW</t>
  </si>
  <si>
    <t>Povilas Gokas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</si>
  <si>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</si>
  <si>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</si>
  <si>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</si>
  <si>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</si>
  <si>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</si>
  <si>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</si>
  <si>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</si>
  <si>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</si>
  <si>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</si>
  <si>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Impuls</t>
  </si>
  <si>
    <t>Karolina Lukšytė</t>
  </si>
  <si>
    <t>V3M</t>
  </si>
  <si>
    <t>Kaišiadorys</t>
  </si>
  <si>
    <t>Magdė Strazdaitė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</si>
  <si>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</si>
  <si>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</si>
  <si>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</si>
  <si>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</si>
  <si>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</si>
  <si>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</si>
  <si>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</si>
  <si>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</si>
  <si>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Tauragės BMK</t>
  </si>
  <si>
    <t>TSK "Darna"</t>
  </si>
  <si>
    <t>MGW</t>
  </si>
  <si>
    <t>AM</t>
  </si>
  <si>
    <t>AW</t>
  </si>
  <si>
    <t>Adas Ridikas</t>
  </si>
  <si>
    <t>Aloyzas Urbikas</t>
  </si>
  <si>
    <t>Brigita Šniukštaitė</t>
  </si>
  <si>
    <t>Erikas Murauskas</t>
  </si>
  <si>
    <t>Laurynas Narkevičius</t>
  </si>
  <si>
    <t>Tadas Cesevičius</t>
  </si>
  <si>
    <t>Unė Narkūnaitė</t>
  </si>
  <si>
    <t>Urtė Šukytė</t>
  </si>
  <si>
    <t>Vijus Kašuba</t>
  </si>
  <si>
    <t>Viltė Narkūnaitė</t>
  </si>
  <si>
    <t>Žilvinas Grigaitis</t>
  </si>
  <si>
    <t>Žygimantas Zaleckas</t>
  </si>
  <si>
    <t>Taškų skaičiavimo formulė: nugalėtojas gauna 1000 taškų, kitų vietų: nugalėtojo laikas padalintas iš įveikto laiko ir padauginta iš 1000.</t>
  </si>
  <si>
    <t>Ilgosios distancijos dalyviams skiriama 1000 taškų, kiekvienos trumpesnės distancijos taškai mažėja po 10%</t>
  </si>
  <si>
    <t>pastebėjus netikslumų pranešti: justas.bagdonavicius@gmail.com</t>
  </si>
  <si>
    <t>V</t>
  </si>
  <si>
    <t>Jokers - Santa Monica Networks</t>
  </si>
  <si>
    <t>V50</t>
  </si>
  <si>
    <t>Paulius Berezuckis</t>
  </si>
  <si>
    <t>vilnius</t>
  </si>
  <si>
    <t>V40</t>
  </si>
  <si>
    <t>Audrius Cvilikas</t>
  </si>
  <si>
    <t>M</t>
  </si>
  <si>
    <t>DNF</t>
  </si>
  <si>
    <t>triatlonotaure.lt</t>
  </si>
  <si>
    <t>Sanmark</t>
  </si>
  <si>
    <t>Klaipeda</t>
  </si>
  <si>
    <t>M40</t>
  </si>
  <si>
    <t>Šviesos kariai</t>
  </si>
  <si>
    <t>V60</t>
  </si>
  <si>
    <t>J.Grigo begimo akademija-SMIGIS</t>
  </si>
  <si>
    <t>Laimonas Krivickas</t>
  </si>
  <si>
    <t>LK SP "Kietas kulnas"</t>
  </si>
  <si>
    <t>Gytenis Rasickas</t>
  </si>
  <si>
    <t>Trakai</t>
  </si>
  <si>
    <t>Pranapolis TeAm</t>
  </si>
  <si>
    <t>Arūnas Juodis</t>
  </si>
  <si>
    <t>Narūnas Jusius</t>
  </si>
  <si>
    <t>Giedrius Babelis</t>
  </si>
  <si>
    <t>Tomas Petkevicius</t>
  </si>
  <si>
    <t>Jonava</t>
  </si>
  <si>
    <t>Jonavos "Maratonas"</t>
  </si>
  <si>
    <t>Osvaldas Žurauskas</t>
  </si>
  <si>
    <t>Dviratai-Daistatus</t>
  </si>
  <si>
    <t>Raimondas Skibarka</t>
  </si>
  <si>
    <t>Elektrenai</t>
  </si>
  <si>
    <t>Vilius Poderys</t>
  </si>
  <si>
    <t>Ignas Valančius</t>
  </si>
  <si>
    <t>Eitaras Šiaulys</t>
  </si>
  <si>
    <t>Konstantin Tučin</t>
  </si>
  <si>
    <t>Povilas Milašius</t>
  </si>
  <si>
    <t>Kęstutis Tyla</t>
  </si>
  <si>
    <t>Tomas Jasinevičius</t>
  </si>
  <si>
    <t>LKPB</t>
  </si>
  <si>
    <t>Tauragė</t>
  </si>
  <si>
    <t>Chain Gang</t>
  </si>
  <si>
    <t>Julius Barniškis</t>
  </si>
  <si>
    <t>Viktoras Lukaševičius</t>
  </si>
  <si>
    <t>Colibri Cycling team</t>
  </si>
  <si>
    <t>FOCUS Vilnius</t>
  </si>
  <si>
    <t>Kauno maratono klubas</t>
  </si>
  <si>
    <t>Alytus</t>
  </si>
  <si>
    <t>MTB Riders club</t>
  </si>
  <si>
    <t>Rytis Jakučionis</t>
  </si>
  <si>
    <t>Algimantas Janušauskas</t>
  </si>
  <si>
    <t>FILT</t>
  </si>
  <si>
    <t>17 km dviračiu</t>
  </si>
  <si>
    <t>8,5 km dviračiu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</si>
  <si>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</si>
  <si>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</si>
  <si>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</si>
  <si>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</si>
  <si>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</si>
  <si>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</si>
  <si>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</si>
  <si>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</si>
  <si>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</si>
  <si>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</si>
  <si>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</si>
  <si>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</si>
  <si>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</si>
  <si>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Vardas, Pavardė</t>
  </si>
  <si>
    <t>Plaukimas</t>
  </si>
  <si>
    <t>Beatričė Vinciūnaitė</t>
  </si>
  <si>
    <t>Nedas Bacevičius</t>
  </si>
  <si>
    <t>Smiltė Plytnykaitė</t>
  </si>
  <si>
    <t>Tadas Sereika</t>
  </si>
  <si>
    <t>Amžiaus grupė</t>
  </si>
  <si>
    <t>-</t>
  </si>
  <si>
    <t>Marius Bernatonis</t>
  </si>
  <si>
    <t>Edvard Sokolovskij</t>
  </si>
  <si>
    <t>Sandra Valančauskaitė</t>
  </si>
  <si>
    <t>10 geriausių rezultatų suma</t>
  </si>
  <si>
    <t>JM</t>
  </si>
  <si>
    <t>Pozicija</t>
  </si>
  <si>
    <t>Numeris</t>
  </si>
  <si>
    <t>Vaičiulis, Vytautas</t>
  </si>
  <si>
    <t>Juta Racing</t>
  </si>
  <si>
    <t>Maciulevičius, Arūnas</t>
  </si>
  <si>
    <t>Ambrazevičiūtė, Giedrė</t>
  </si>
  <si>
    <t>Gotautas, Petras</t>
  </si>
  <si>
    <t>Murauskas, Andrius</t>
  </si>
  <si>
    <t>Mietas</t>
  </si>
  <si>
    <t>Grigaitis, Žilvinas</t>
  </si>
  <si>
    <t>Urbikas, Aloyzas</t>
  </si>
  <si>
    <t>Ančlauskas, Romutis</t>
  </si>
  <si>
    <t>Lietuviški patiekalai</t>
  </si>
  <si>
    <t>Ridikas, Adas</t>
  </si>
  <si>
    <t>Kieras, Juozas</t>
  </si>
  <si>
    <t>Petras Gotautas</t>
  </si>
  <si>
    <t>Eglė Raslavičienė</t>
  </si>
  <si>
    <t>Tadas Ambrazas</t>
  </si>
  <si>
    <t>Swedbank</t>
  </si>
  <si>
    <t>Swim pos</t>
  </si>
  <si>
    <t>Run pos</t>
  </si>
  <si>
    <t>Tinfavičius, Martynas</t>
  </si>
  <si>
    <t>Nida</t>
  </si>
  <si>
    <t>Top Team - Ultrabike</t>
  </si>
  <si>
    <t>Steponavičius, Kęstutis</t>
  </si>
  <si>
    <t>Ranceva, Alina</t>
  </si>
  <si>
    <t>Cesevičius, Tadas</t>
  </si>
  <si>
    <t>Bartkus, Mantas</t>
  </si>
  <si>
    <t>Zaleckas, Žygimantas</t>
  </si>
  <si>
    <t>Linas Šakalys</t>
  </si>
  <si>
    <t>Nikita Žukas</t>
  </si>
  <si>
    <t>Junevičius, Gytis</t>
  </si>
  <si>
    <t>Narkūnaitė, Unė</t>
  </si>
  <si>
    <t>Druskininkai</t>
  </si>
  <si>
    <t>Sereika, Tadas</t>
  </si>
  <si>
    <t>Narkūnaitė, Viltė</t>
  </si>
  <si>
    <t>Narkevičius, Laurynas</t>
  </si>
  <si>
    <t>Valančauskaitė, Sandra</t>
  </si>
  <si>
    <t>Skuodas</t>
  </si>
  <si>
    <t>JW</t>
  </si>
  <si>
    <t>Gustė Rimšaitė</t>
  </si>
  <si>
    <t>Vaclovas Markaitis</t>
  </si>
  <si>
    <t>Valdas Gudaitis</t>
  </si>
  <si>
    <t>Valdas Rokas</t>
  </si>
  <si>
    <t>2017-03-25 Akvatlonas</t>
  </si>
  <si>
    <t>2017-04-08  Juodšilių duatlonas</t>
  </si>
  <si>
    <t>2017-04-29 B. Abramaičio taurė</t>
  </si>
  <si>
    <t>2017-05-27 LTT - I Tauragė</t>
  </si>
  <si>
    <t>2017-06-17 LTT - II Zarasai</t>
  </si>
  <si>
    <t>2017-07-02 Trakų triatlonas</t>
  </si>
  <si>
    <t>2017-07-22 LTT - III Jonava</t>
  </si>
  <si>
    <t>2017-08-19 LTT - IV Veisiejai</t>
  </si>
  <si>
    <t>2017-08-26 Nemenčinės off-road triatlonas</t>
  </si>
  <si>
    <t>2017-09-02 LTT - Druskininkai</t>
  </si>
  <si>
    <t>2017-07-14 akvatlono čempionatas</t>
  </si>
  <si>
    <t>2017-08-27 Supersprinto čempionatas</t>
  </si>
  <si>
    <t>2017-10-01 Duatlono čempionatas</t>
  </si>
  <si>
    <t>Pozicija pagal amžiaus grupę</t>
  </si>
  <si>
    <t>Amžius</t>
  </si>
  <si>
    <t>100m</t>
  </si>
  <si>
    <t>500m bėgimas</t>
  </si>
  <si>
    <t>Iš viso</t>
  </si>
  <si>
    <t>Krakelyte, Enrika</t>
  </si>
  <si>
    <t>Kliukas, Aras</t>
  </si>
  <si>
    <t>TPK Ruoniai</t>
  </si>
  <si>
    <t>Murauskas, Erikas</t>
  </si>
  <si>
    <t>Babkin, Justinas</t>
  </si>
  <si>
    <t>Ivanovė, Izabelė</t>
  </si>
  <si>
    <t>Hummel team</t>
  </si>
  <si>
    <t>Venslova, Ąžuolas</t>
  </si>
  <si>
    <t>Kalvarijos sav</t>
  </si>
  <si>
    <t>Kenstavičius, Kristupas</t>
  </si>
  <si>
    <t>Stepanova, Ugnė</t>
  </si>
  <si>
    <t>100m plaukimas</t>
  </si>
  <si>
    <t>1000m bėgimas</t>
  </si>
  <si>
    <t>Gudaitis, Aurimas</t>
  </si>
  <si>
    <t>MGM</t>
  </si>
  <si>
    <t xml:space="preserve">Grodeckas, Tomas </t>
  </si>
  <si>
    <t xml:space="preserve">Kauno maratono klubas </t>
  </si>
  <si>
    <t>Martinkėnas, Žilvinas</t>
  </si>
  <si>
    <t>8+</t>
  </si>
  <si>
    <t>Romoslavskaja, Juliana</t>
  </si>
  <si>
    <t>BK MARATONAS</t>
  </si>
  <si>
    <t>Gardner, Eric</t>
  </si>
  <si>
    <t>USA/Utah</t>
  </si>
  <si>
    <t>Danielius, Valdas</t>
  </si>
  <si>
    <t>ruoniai</t>
  </si>
  <si>
    <t>Šameto, Edmundas</t>
  </si>
  <si>
    <t>Maciulevičiūtė, Hildė</t>
  </si>
  <si>
    <t>200m</t>
  </si>
  <si>
    <t>200m plaukimas</t>
  </si>
  <si>
    <t>Plytnykaitė, Smiltė</t>
  </si>
  <si>
    <t>Nemenčinė</t>
  </si>
  <si>
    <t>Vaitukaitis, Titas</t>
  </si>
  <si>
    <t>Lataitytė, Rusnė</t>
  </si>
  <si>
    <t>Reisas, Zigmas</t>
  </si>
  <si>
    <t>Kondraškaite, Patricija</t>
  </si>
  <si>
    <t>Prokopavičius, Domas</t>
  </si>
  <si>
    <t>Stepanovas, Aronas</t>
  </si>
  <si>
    <t>Danielė, Elzė</t>
  </si>
  <si>
    <t>Ažusenytė, Milda</t>
  </si>
  <si>
    <t>Ivanovė, Amelija</t>
  </si>
  <si>
    <t>Kvietkauskas, Matas</t>
  </si>
  <si>
    <t>Šukytė, Urtė</t>
  </si>
  <si>
    <t>Vasilevicius, Simas</t>
  </si>
  <si>
    <t>OK Klajūnas</t>
  </si>
  <si>
    <t>Žukas, Nikita</t>
  </si>
  <si>
    <t>300m</t>
  </si>
  <si>
    <t>400m</t>
  </si>
  <si>
    <t>400m plaukimas</t>
  </si>
  <si>
    <t>2000m bėgimas</t>
  </si>
  <si>
    <t>Apkievičius, Kasparas</t>
  </si>
  <si>
    <t>Šniukštaitė, Brigita</t>
  </si>
  <si>
    <t>Vinciūnaitė, Beatričė</t>
  </si>
  <si>
    <t>Jakštas, Titas</t>
  </si>
  <si>
    <t>Bepirštis, Adomas</t>
  </si>
  <si>
    <t>Barzdenytė, Deimantė</t>
  </si>
  <si>
    <t>Gurskaitė, Sandra</t>
  </si>
  <si>
    <t>Elektrėnų sav</t>
  </si>
  <si>
    <t>Gincas, Ginas</t>
  </si>
  <si>
    <t>Kaišiadorių PK "Plaukiam"</t>
  </si>
  <si>
    <t>Strazdaitė, Magdė</t>
  </si>
  <si>
    <t>Merkys, Kristijonas</t>
  </si>
  <si>
    <t>Kašuba, Vijus</t>
  </si>
  <si>
    <t>Kenstavičius, Elijus</t>
  </si>
  <si>
    <t>Vasilevicius, Ignas</t>
  </si>
  <si>
    <t>Šakalys, Linas</t>
  </si>
  <si>
    <t>Rimšaitė, Gustė</t>
  </si>
  <si>
    <t>Bacevičius, Nedas</t>
  </si>
  <si>
    <t>Vaškevičiūtė, Elita</t>
  </si>
  <si>
    <t>V4M</t>
  </si>
  <si>
    <t>100m. Plaukimas, 500m. Bėgimas</t>
  </si>
  <si>
    <t>100m. Plaukimas, 1km. Bėgimas</t>
  </si>
  <si>
    <t>200m. Plaukimas, 1km. Bėgimas</t>
  </si>
  <si>
    <t>400m. Plaukimas, 2km. Bėgimas</t>
  </si>
  <si>
    <t>500m</t>
  </si>
  <si>
    <t>600m</t>
  </si>
  <si>
    <t>700m</t>
  </si>
  <si>
    <t>800m</t>
  </si>
  <si>
    <t>800m plaukimas</t>
  </si>
  <si>
    <t>4000m bėgimas</t>
  </si>
  <si>
    <t>Prokopavičius, Lukas</t>
  </si>
  <si>
    <t>Tomkevičiūtė, Evelina</t>
  </si>
  <si>
    <t>Gokas, Povilas</t>
  </si>
  <si>
    <t>Barzdenys, Matas</t>
  </si>
  <si>
    <t>Lukšytė, Karolina</t>
  </si>
  <si>
    <t>Kanaporis, Dainius</t>
  </si>
  <si>
    <t xml:space="preserve">Maročka, Domantas </t>
  </si>
  <si>
    <t>Rimkus, Irvydas</t>
  </si>
  <si>
    <t>Pranckevičiūtė, Saulė</t>
  </si>
  <si>
    <t>Torpedos</t>
  </si>
  <si>
    <t>Vasilevicius, Juozas</t>
  </si>
  <si>
    <t>800m. Plaukimas, 4km. Bėgimas</t>
  </si>
  <si>
    <t>900m</t>
  </si>
  <si>
    <t>1000m</t>
  </si>
  <si>
    <t>1000m plaukimas</t>
  </si>
  <si>
    <t>5000m bėgimas</t>
  </si>
  <si>
    <t>Pumputis, Titas</t>
  </si>
  <si>
    <t>Kontrimavičius, Lukas</t>
  </si>
  <si>
    <t>Strazdas, Jaunius</t>
  </si>
  <si>
    <t>Panevėžio Triatlono Klubas</t>
  </si>
  <si>
    <t>Gincas, Raimondas</t>
  </si>
  <si>
    <t>Marcinkevičius, Mantas</t>
  </si>
  <si>
    <t>New York</t>
  </si>
  <si>
    <t>Millo Endurance</t>
  </si>
  <si>
    <t>Vasilevičius, Vytas</t>
  </si>
  <si>
    <t>Šimkaitis, Dainius</t>
  </si>
  <si>
    <t xml:space="preserve">Valiuška, Dovydas </t>
  </si>
  <si>
    <t>Aukselytė, Inga</t>
  </si>
  <si>
    <t>Buzas, Virgilijus</t>
  </si>
  <si>
    <t>Gudaitis, Valdas</t>
  </si>
  <si>
    <t>Kiudys, Alfredas</t>
  </si>
  <si>
    <t>Ivanovas, Olegas</t>
  </si>
  <si>
    <t>Samaška, Linas</t>
  </si>
  <si>
    <t>Jankevičius, Mantas</t>
  </si>
  <si>
    <t>Laurikaitis, Aurimas</t>
  </si>
  <si>
    <t>IVANAUSKAITE, RAMUNE</t>
  </si>
  <si>
    <t>V2W</t>
  </si>
  <si>
    <t>Plaukimo neigaliuju klubas TAKAS</t>
  </si>
  <si>
    <t>Krasauskas, Vilmantas</t>
  </si>
  <si>
    <t>Tijūnonis, Darius</t>
  </si>
  <si>
    <t>Gedvilas, Tomas</t>
  </si>
  <si>
    <t>Steponaitienė, Justina</t>
  </si>
  <si>
    <t>Kopūstas, Dainius</t>
  </si>
  <si>
    <t>Kiaušas, Anna</t>
  </si>
  <si>
    <t>Rosinas, Audrius</t>
  </si>
  <si>
    <t>Sakalauskas, Julius</t>
  </si>
  <si>
    <t>Mikalauskas, Andrius</t>
  </si>
  <si>
    <t>OK Labirintas</t>
  </si>
  <si>
    <t>Saunoris, Vytautas</t>
  </si>
  <si>
    <t>Pranckeviciene, Jurate</t>
  </si>
  <si>
    <t>V1W</t>
  </si>
  <si>
    <t>Danielė, Viktorija</t>
  </si>
  <si>
    <t>Raslavičienė, Eglė</t>
  </si>
  <si>
    <t>Jaraminas, Audrius</t>
  </si>
  <si>
    <t>Los Palangėlės</t>
  </si>
  <si>
    <t>www.triautlonotaure.lt</t>
  </si>
  <si>
    <t>1000m. Plaukimas, 5km. Bėgimas</t>
  </si>
  <si>
    <t>Atviras Lietuvos žiemos akvatlono čempionatas</t>
  </si>
  <si>
    <t>Enrika Krakelyte</t>
  </si>
  <si>
    <t>2017 m. balandžio 8 d.</t>
  </si>
  <si>
    <t xml:space="preserve">KKSC - Trakai  </t>
  </si>
  <si>
    <t>3 club</t>
  </si>
  <si>
    <t>3club #dviraciuakademija</t>
  </si>
  <si>
    <t>Martynas Dobilinskas</t>
  </si>
  <si>
    <t>Best Team INIT</t>
  </si>
  <si>
    <t>Nukualofa</t>
  </si>
  <si>
    <t>3club</t>
  </si>
  <si>
    <t>Romualdas Kniuksta</t>
  </si>
  <si>
    <t>Tamsta</t>
  </si>
  <si>
    <t>Zenonas Blinkevičius</t>
  </si>
  <si>
    <t>Z</t>
  </si>
  <si>
    <t>Vaidotai</t>
  </si>
  <si>
    <t>Rudys project</t>
  </si>
  <si>
    <t>Ernesta Tubytė</t>
  </si>
  <si>
    <t>Baltu lokys</t>
  </si>
  <si>
    <t>Andrius Backevičius</t>
  </si>
  <si>
    <t>Genadijus  Petrikas</t>
  </si>
  <si>
    <t>LEONAS JARMOŠKA</t>
  </si>
  <si>
    <t>SK Vėtrungė/vet</t>
  </si>
  <si>
    <t>Domas Baliukonis</t>
  </si>
  <si>
    <t>Dominykas Jankevičius</t>
  </si>
  <si>
    <t>Montis magia</t>
  </si>
  <si>
    <t>Miroslav Korvel</t>
  </si>
  <si>
    <t>Ekoterra</t>
  </si>
  <si>
    <t>Juodsiliai</t>
  </si>
  <si>
    <t>Dryžuotas vienaragis</t>
  </si>
  <si>
    <t>Akademija, Kauno raj.</t>
  </si>
  <si>
    <t>Tomas Jurgulis</t>
  </si>
  <si>
    <t>------</t>
  </si>
  <si>
    <t>Pagervė</t>
  </si>
  <si>
    <t>Evaldas Prižginas</t>
  </si>
  <si>
    <t>Deividas Tamošiūnas</t>
  </si>
  <si>
    <t>Marius Vencius</t>
  </si>
  <si>
    <t>Vilniaus raj.</t>
  </si>
  <si>
    <t>Martynas Gindrenas</t>
  </si>
  <si>
    <t>Andrius Kaikaris</t>
  </si>
  <si>
    <t>Rimantas Daunoravičius</t>
  </si>
  <si>
    <t>Andrius Jadzevicius</t>
  </si>
  <si>
    <t>Vaida Reinartaitė</t>
  </si>
  <si>
    <t>Montis Magia</t>
  </si>
  <si>
    <t>Gediminas Sakalauskas</t>
  </si>
  <si>
    <t>Nippon Honda</t>
  </si>
  <si>
    <t>Robertas	 Hinz</t>
  </si>
  <si>
    <t>Lemora</t>
  </si>
  <si>
    <t>Amber Crossfit</t>
  </si>
  <si>
    <t>Laimonas Mikelionis</t>
  </si>
  <si>
    <t>Present Connection</t>
  </si>
  <si>
    <t>Edgaras  Savickis</t>
  </si>
  <si>
    <t>Panevėžio klubas "Dviračiai"</t>
  </si>
  <si>
    <t>Petras Misiūnas</t>
  </si>
  <si>
    <t>Andrius	 Paliunis</t>
  </si>
  <si>
    <t>Juozas Vaitonis</t>
  </si>
  <si>
    <t>Dariuš Pščolovski</t>
  </si>
  <si>
    <t>Kęstas Stasiūnas</t>
  </si>
  <si>
    <t>Kraujas prakaitas ir ašaros</t>
  </si>
  <si>
    <t>Rokiškis</t>
  </si>
  <si>
    <t>Natalija Avgustinovic</t>
  </si>
  <si>
    <t>Martynas  Plyčiuraitis Plyčius</t>
  </si>
  <si>
    <t xml:space="preserve"> F.O.C.U.S. running</t>
  </si>
  <si>
    <t>Oliver Ortiz</t>
  </si>
  <si>
    <t>NEKO Runners</t>
  </si>
  <si>
    <t>Dviratai - Daistatus</t>
  </si>
  <si>
    <t>Jurgita  Lemesiute</t>
  </si>
  <si>
    <t>Paulius Natalevičius</t>
  </si>
  <si>
    <t xml:space="preserve">Remigijus  Staišiūnas </t>
  </si>
  <si>
    <t>VRKU</t>
  </si>
  <si>
    <t>Laimonas  Rudys</t>
  </si>
  <si>
    <t>Virvė laisva!</t>
  </si>
  <si>
    <t>Julija Gailiešienė</t>
  </si>
  <si>
    <t>Mindaugas Černiauskas</t>
  </si>
  <si>
    <t>Kitasreikalas.lt</t>
  </si>
  <si>
    <t>Darius Meškauskas</t>
  </si>
  <si>
    <t>BK / Stajeris</t>
  </si>
  <si>
    <t>Adomas Bepirštis</t>
  </si>
  <si>
    <t>Alfredas Kiudys</t>
  </si>
  <si>
    <t>Amelija Ivanovė</t>
  </si>
  <si>
    <t>Andrius Mikalauskas</t>
  </si>
  <si>
    <t>Anna Kiaušas</t>
  </si>
  <si>
    <t>Aras Kliukas</t>
  </si>
  <si>
    <t>Aronas Stepanovas</t>
  </si>
  <si>
    <t>Audrius Jaraminas</t>
  </si>
  <si>
    <t>Audrius Rosinas</t>
  </si>
  <si>
    <t>Aurimas Gudaitis</t>
  </si>
  <si>
    <t>Aurimas Laurikaitis</t>
  </si>
  <si>
    <t>Ąžuolas Venslova</t>
  </si>
  <si>
    <t>Dainius Kanaporis</t>
  </si>
  <si>
    <t>Dainius Šimkaitis</t>
  </si>
  <si>
    <t>Darius Tijūnonis</t>
  </si>
  <si>
    <t>Domantas  Maročka</t>
  </si>
  <si>
    <t>Dovydas  Valiuška</t>
  </si>
  <si>
    <t>Edmundas Šameto</t>
  </si>
  <si>
    <t>Elijus Kenstavičius</t>
  </si>
  <si>
    <t>Elita Vaškevičiūtė</t>
  </si>
  <si>
    <t>Elzė Danielė</t>
  </si>
  <si>
    <t>Eric Gardner</t>
  </si>
  <si>
    <t>Ginas Gincas</t>
  </si>
  <si>
    <t>Hildė Maciulevičiūtė</t>
  </si>
  <si>
    <t>Ignas Vasilevicius</t>
  </si>
  <si>
    <t>Irvydas Rimkus</t>
  </si>
  <si>
    <t>Izabelė Ivanovė</t>
  </si>
  <si>
    <t>Juliana Romoslavskaja</t>
  </si>
  <si>
    <t>Julius Sakalauskas</t>
  </si>
  <si>
    <t>Juozas Vasilevicius</t>
  </si>
  <si>
    <t>Jurate Pranckeviciene</t>
  </si>
  <si>
    <t>Justinas Babkin</t>
  </si>
  <si>
    <t>Kristijonas Merkys</t>
  </si>
  <si>
    <t>Kristupas Kenstavičius</t>
  </si>
  <si>
    <t>Lukas Kontrimavičius</t>
  </si>
  <si>
    <t>Mantas Jankevičius</t>
  </si>
  <si>
    <t>Matas Kvietkauskas</t>
  </si>
  <si>
    <t>Milda Ažusenytė</t>
  </si>
  <si>
    <t>Patricija Kondraškaite</t>
  </si>
  <si>
    <t>Raimondas Gincas</t>
  </si>
  <si>
    <t>RAMUNE IVANAUSKAITE</t>
  </si>
  <si>
    <t>Rusnė Lataitytė</t>
  </si>
  <si>
    <t>Sandra Gurskaitė</t>
  </si>
  <si>
    <t>Saulė Pranckevičiūtė</t>
  </si>
  <si>
    <t>Simas Vasilevicius</t>
  </si>
  <si>
    <t>Titas Jakštas</t>
  </si>
  <si>
    <t>Titas Vaitukaitis</t>
  </si>
  <si>
    <t>Tomas  Grodeckas</t>
  </si>
  <si>
    <t>Ugnė Stepanova</t>
  </si>
  <si>
    <t>Valdas Danielius</t>
  </si>
  <si>
    <t>Viktorija Danielė</t>
  </si>
  <si>
    <t>Vilmantas Krasauskas</t>
  </si>
  <si>
    <t>Vytas Vasilevičius</t>
  </si>
  <si>
    <t>Zigmas Reisas</t>
  </si>
  <si>
    <t>Žilvinas Martinkėnas</t>
  </si>
  <si>
    <t>Created: 2017.04.14</t>
  </si>
  <si>
    <r>
      <t xml:space="preserve"> </t>
    </r>
    <r>
      <rPr>
        <b/>
        <sz val="12"/>
        <rFont val="Times New Roman"/>
        <family val="1"/>
      </rPr>
      <t>Panevėžys</t>
    </r>
    <r>
      <rPr>
        <sz val="12"/>
        <rFont val="Times New Roman"/>
        <family val="1"/>
      </rPr>
      <t xml:space="preserve">  </t>
    </r>
  </si>
  <si>
    <r>
      <t>B. Abramaičio triatlono taurė 2017 m.</t>
    </r>
    <r>
      <rPr>
        <sz val="12"/>
        <rFont val="Times New Roman"/>
        <family val="1"/>
      </rPr>
      <t xml:space="preserve">  </t>
    </r>
  </si>
  <si>
    <t>I distancija</t>
  </si>
  <si>
    <r>
      <t>M15A</t>
    </r>
    <r>
      <rPr>
        <sz val="12"/>
        <rFont val="Times New Roman"/>
        <family val="1"/>
      </rPr>
      <t xml:space="preserve">    </t>
    </r>
  </si>
  <si>
    <t>Vardas Pavardė</t>
  </si>
  <si>
    <t>Pavardė, Vardas</t>
  </si>
  <si>
    <t>Rezul</t>
  </si>
  <si>
    <t>Laikai punktuose</t>
  </si>
  <si>
    <t>laikas</t>
  </si>
  <si>
    <t>Bėgimas</t>
  </si>
  <si>
    <t>Kašuba Vijus</t>
  </si>
  <si>
    <t>1:36,0 2</t>
  </si>
  <si>
    <t>6:33,0 1</t>
  </si>
  <si>
    <t>4:57,0 2</t>
  </si>
  <si>
    <t>Kenstavičius Elijus</t>
  </si>
  <si>
    <t>TPK Ruoniai, Vilnius</t>
  </si>
  <si>
    <t>1:46,0 3</t>
  </si>
  <si>
    <t>6:52,0 2</t>
  </si>
  <si>
    <t>5:06,0 4</t>
  </si>
  <si>
    <t>Kvietkauskas Matas</t>
  </si>
  <si>
    <t>TPK Ruoniai, Nemenčinė</t>
  </si>
  <si>
    <t>1:55,0 4</t>
  </si>
  <si>
    <t>6:59,4 3</t>
  </si>
  <si>
    <t>5:04,4 3</t>
  </si>
  <si>
    <t>Stepanovas Aronas</t>
  </si>
  <si>
    <t>TSK "Darna", Panevėžys</t>
  </si>
  <si>
    <t>1:28,0 1</t>
  </si>
  <si>
    <t>7:08,0 4</t>
  </si>
  <si>
    <t>5:40,0 7</t>
  </si>
  <si>
    <t>Bekatipis Kristijonas</t>
  </si>
  <si>
    <t>2:24,0 7</t>
  </si>
  <si>
    <t>7:09,4 5</t>
  </si>
  <si>
    <t>4:45,4 1</t>
  </si>
  <si>
    <t>Kenstavičius Kristupas</t>
  </si>
  <si>
    <t>2:06,0 5</t>
  </si>
  <si>
    <t>7:33,3 6</t>
  </si>
  <si>
    <t>5:27,3 5</t>
  </si>
  <si>
    <t>Dūzis Klāvs</t>
  </si>
  <si>
    <t>AQUATICS, Dobele</t>
  </si>
  <si>
    <t>2:14,0 6</t>
  </si>
  <si>
    <t>7:43,6 7</t>
  </si>
  <si>
    <t>5:29,6 6</t>
  </si>
  <si>
    <r>
      <t>M20A</t>
    </r>
    <r>
      <rPr>
        <sz val="12"/>
        <rFont val="Times New Roman"/>
        <family val="1"/>
      </rPr>
      <t xml:space="preserve">    </t>
    </r>
  </si>
  <si>
    <t>Bondarchuk Leonid</t>
  </si>
  <si>
    <t>Tabasalu Triatloniklub, Harku</t>
  </si>
  <si>
    <t>1:33,0 1</t>
  </si>
  <si>
    <t>6:06,2 1</t>
  </si>
  <si>
    <t>4:33,2 1</t>
  </si>
  <si>
    <t>Ausmees Kristo</t>
  </si>
  <si>
    <t>Meie Liigume Medita, Tartu</t>
  </si>
  <si>
    <t>1:47,0 2</t>
  </si>
  <si>
    <t>6:43,6 2</t>
  </si>
  <si>
    <t>4:56,6 2</t>
  </si>
  <si>
    <r>
      <t>W15A</t>
    </r>
    <r>
      <rPr>
        <sz val="12"/>
        <rFont val="Times New Roman"/>
        <family val="1"/>
      </rPr>
      <t xml:space="preserve">    </t>
    </r>
  </si>
  <si>
    <t>Jakovleva Kristina</t>
  </si>
  <si>
    <t>LTU swimming, Panevėžys</t>
  </si>
  <si>
    <t>1:05,0 1</t>
  </si>
  <si>
    <t>5:18,0 1</t>
  </si>
  <si>
    <t>4:13,0 1</t>
  </si>
  <si>
    <t>Girštautaitė Rugilė</t>
  </si>
  <si>
    <t>1:08,0 2</t>
  </si>
  <si>
    <t>5:28,0 2</t>
  </si>
  <si>
    <t>4:20,0 2</t>
  </si>
  <si>
    <t>Mackevičiūtė Margarita</t>
  </si>
  <si>
    <t>1:29,0 3</t>
  </si>
  <si>
    <t>6:20,7 3</t>
  </si>
  <si>
    <t>4:51,7 4</t>
  </si>
  <si>
    <t>Paškevičiūtė Ernesta</t>
  </si>
  <si>
    <t>Panevėžio triatlono klubas, Panevėžys</t>
  </si>
  <si>
    <t>1:46,0 4</t>
  </si>
  <si>
    <t>6:28,8 4</t>
  </si>
  <si>
    <t>Šukytė Urtė</t>
  </si>
  <si>
    <t>1:58,0 5</t>
  </si>
  <si>
    <t>7:37,3 5</t>
  </si>
  <si>
    <t>5:39,3 5</t>
  </si>
  <si>
    <t>Raudonytė Ugnė</t>
  </si>
  <si>
    <t>2:16,0 7</t>
  </si>
  <si>
    <t>8:00,1 6</t>
  </si>
  <si>
    <t>5:44,1 6</t>
  </si>
  <si>
    <t>Šimonytė Laura</t>
  </si>
  <si>
    <t>2:10,0 6</t>
  </si>
  <si>
    <t>8:11,3 7</t>
  </si>
  <si>
    <t>6:01,3 7</t>
  </si>
  <si>
    <t>Stepanova Ugnė</t>
  </si>
  <si>
    <t>2:34,0 8</t>
  </si>
  <si>
    <t>9:24,1 8</t>
  </si>
  <si>
    <t>6:50,1 8</t>
  </si>
  <si>
    <r>
      <t>W20A</t>
    </r>
    <r>
      <rPr>
        <sz val="12"/>
        <rFont val="Times New Roman"/>
        <family val="1"/>
      </rPr>
      <t xml:space="preserve">    </t>
    </r>
  </si>
  <si>
    <t>Bondarchuk Jelena</t>
  </si>
  <si>
    <t>1:54,0 1</t>
  </si>
  <si>
    <t>7:47,8 1</t>
  </si>
  <si>
    <t>5:53,8 1</t>
  </si>
  <si>
    <t>II distancija</t>
  </si>
  <si>
    <r>
      <t>AM</t>
    </r>
    <r>
      <rPr>
        <sz val="12"/>
        <rFont val="Times New Roman"/>
        <family val="1"/>
      </rPr>
      <t xml:space="preserve">    </t>
    </r>
  </si>
  <si>
    <t>Tranzitas</t>
  </si>
  <si>
    <t>Dviračiai</t>
  </si>
  <si>
    <t>Orbidāns Jaroslavs</t>
  </si>
  <si>
    <t>individual, Ozolnieku novads</t>
  </si>
  <si>
    <t>3:45,0 2</t>
  </si>
  <si>
    <t>4:45,0 1</t>
  </si>
  <si>
    <t>19:20,8 1</t>
  </si>
  <si>
    <t>19:45,2 1</t>
  </si>
  <si>
    <t>25:36,2 1</t>
  </si>
  <si>
    <t>1:00,0 1</t>
  </si>
  <si>
    <t>14:35,8 1</t>
  </si>
  <si>
    <t>0:24,4 1</t>
  </si>
  <si>
    <t>5:51,0 1</t>
  </si>
  <si>
    <t>Murauskas Erikas</t>
  </si>
  <si>
    <t>3:38,0 1</t>
  </si>
  <si>
    <t>4:51,7 2</t>
  </si>
  <si>
    <t>22:38,0 2</t>
  </si>
  <si>
    <t>23:28,3 2</t>
  </si>
  <si>
    <t>30:18,5 2</t>
  </si>
  <si>
    <t>1:13,7 2</t>
  </si>
  <si>
    <t>17:46,3 2</t>
  </si>
  <si>
    <t>0:50,3 2</t>
  </si>
  <si>
    <t>6:50,2 2</t>
  </si>
  <si>
    <r>
      <t>AW</t>
    </r>
    <r>
      <rPr>
        <sz val="12"/>
        <rFont val="Times New Roman"/>
        <family val="1"/>
      </rPr>
      <t xml:space="preserve">    </t>
    </r>
  </si>
  <si>
    <t>Jansone Beate</t>
  </si>
  <si>
    <t>3:41,0 1</t>
  </si>
  <si>
    <t>4:41,9 1</t>
  </si>
  <si>
    <t>19:32,2 1</t>
  </si>
  <si>
    <t>20:05,2 1</t>
  </si>
  <si>
    <t>25:15,8 1</t>
  </si>
  <si>
    <t>1:00,9 1</t>
  </si>
  <si>
    <t>14:50,3 1</t>
  </si>
  <si>
    <t>0:33,0 2</t>
  </si>
  <si>
    <t>5:10,6 1</t>
  </si>
  <si>
    <t>Bulko Karolīna</t>
  </si>
  <si>
    <t>AQUATICS, DOBELE</t>
  </si>
  <si>
    <t>3:57,0 2</t>
  </si>
  <si>
    <t>5:50,2 2</t>
  </si>
  <si>
    <t>21:27,6 2</t>
  </si>
  <si>
    <t>21:56,8 2</t>
  </si>
  <si>
    <t>28:06,7 2</t>
  </si>
  <si>
    <t>1:53,2 2</t>
  </si>
  <si>
    <t>15:37,4 2</t>
  </si>
  <si>
    <t>0:29,2 1</t>
  </si>
  <si>
    <t>6:09,9 2</t>
  </si>
  <si>
    <r>
      <t>BM</t>
    </r>
    <r>
      <rPr>
        <sz val="12"/>
        <rFont val="Times New Roman"/>
        <family val="1"/>
      </rPr>
      <t xml:space="preserve">    </t>
    </r>
  </si>
  <si>
    <t>Meijers Miks</t>
  </si>
  <si>
    <t>Rīga</t>
  </si>
  <si>
    <t>3:39,0 8</t>
  </si>
  <si>
    <t>4:35,6 8</t>
  </si>
  <si>
    <t>17:22,3 1</t>
  </si>
  <si>
    <t>17:41,4 1</t>
  </si>
  <si>
    <t>22:51,8 1</t>
  </si>
  <si>
    <t>0:56,6 2</t>
  </si>
  <si>
    <t>12:46,7 1</t>
  </si>
  <si>
    <t>0:19,1 1</t>
  </si>
  <si>
    <t>5:10,4 1</t>
  </si>
  <si>
    <t>Savitsch Gert Martin</t>
  </si>
  <si>
    <t>Tabasalu Triatloniklubi, Muraste</t>
  </si>
  <si>
    <t>3:04,0 3</t>
  </si>
  <si>
    <t>4:11,3 3</t>
  </si>
  <si>
    <t>17:34,1 2</t>
  </si>
  <si>
    <t>17:58,0 2</t>
  </si>
  <si>
    <t>23:29,7 2</t>
  </si>
  <si>
    <t>1:07,3 5</t>
  </si>
  <si>
    <t>13:22,8 2</t>
  </si>
  <si>
    <t>0:23,9 2</t>
  </si>
  <si>
    <t>5:31,7 2</t>
  </si>
  <si>
    <t>Barinovs Valerijs</t>
  </si>
  <si>
    <t>DTC Jaunība, Daugavpils</t>
  </si>
  <si>
    <t>2:53,0 1</t>
  </si>
  <si>
    <t>3:54,5 1</t>
  </si>
  <si>
    <t>17:53,0 3</t>
  </si>
  <si>
    <t>18:17,9 3</t>
  </si>
  <si>
    <t>24:12,9 3</t>
  </si>
  <si>
    <t>1:01,5 3</t>
  </si>
  <si>
    <t>13:58,5 5</t>
  </si>
  <si>
    <t>0:24,9 4</t>
  </si>
  <si>
    <t>5:55,0 4</t>
  </si>
  <si>
    <t>Orbidāns Roberts</t>
  </si>
  <si>
    <t>3:16,0 6</t>
  </si>
  <si>
    <t>4:20,8 5</t>
  </si>
  <si>
    <t>18:13,7 5</t>
  </si>
  <si>
    <t>18:41,9 4</t>
  </si>
  <si>
    <t>24:20,0 4</t>
  </si>
  <si>
    <t>1:04,8 4</t>
  </si>
  <si>
    <t>13:52,9 3</t>
  </si>
  <si>
    <t>0:28,2 5</t>
  </si>
  <si>
    <t>5:38,1 3</t>
  </si>
  <si>
    <t>Aleksejevs Elijs</t>
  </si>
  <si>
    <t>3:15,0 4</t>
  </si>
  <si>
    <t>4:00,0 2</t>
  </si>
  <si>
    <t>18:30,0 6</t>
  </si>
  <si>
    <t>19:00,0 5</t>
  </si>
  <si>
    <t>25:27,0 5</t>
  </si>
  <si>
    <t>0:45,0 1</t>
  </si>
  <si>
    <t>14:30,0 6</t>
  </si>
  <si>
    <t>0:30,0 8</t>
  </si>
  <si>
    <t>6:27,0 7</t>
  </si>
  <si>
    <t>Apšenieks Pauls</t>
  </si>
  <si>
    <t>3:23,0 7</t>
  </si>
  <si>
    <t>4:34,7 7</t>
  </si>
  <si>
    <t>19:23,1 7</t>
  </si>
  <si>
    <t>19:47,5 7</t>
  </si>
  <si>
    <t>25:48,0 6</t>
  </si>
  <si>
    <t>1:11,7 6</t>
  </si>
  <si>
    <t>14:48,4 7</t>
  </si>
  <si>
    <t>0:24,4 3</t>
  </si>
  <si>
    <t>6:00,5 5</t>
  </si>
  <si>
    <t>Reisas Zigmas</t>
  </si>
  <si>
    <t>3:01,0 2</t>
  </si>
  <si>
    <t>4:14,0 4</t>
  </si>
  <si>
    <t>18:08,4 4</t>
  </si>
  <si>
    <t>19:00,7 6</t>
  </si>
  <si>
    <t>26:06,1 7</t>
  </si>
  <si>
    <t>1:13,0 7</t>
  </si>
  <si>
    <t>13:54,4 4</t>
  </si>
  <si>
    <t>0:52,3 9</t>
  </si>
  <si>
    <t>7:05,4 8</t>
  </si>
  <si>
    <t>Aaron Ausmees</t>
  </si>
  <si>
    <t>3:47,0 9</t>
  </si>
  <si>
    <t>5:02,6 9</t>
  </si>
  <si>
    <t>20:42,1 8</t>
  </si>
  <si>
    <t>21:11,6 8</t>
  </si>
  <si>
    <t>27:21,7 8</t>
  </si>
  <si>
    <t>1:15,6 8</t>
  </si>
  <si>
    <t>15:39,5 8</t>
  </si>
  <si>
    <t>0:29,5 6</t>
  </si>
  <si>
    <t>6:10,1 6</t>
  </si>
  <si>
    <t>Žukas Nikita</t>
  </si>
  <si>
    <t>4:33,5 6</t>
  </si>
  <si>
    <t>22:01,2 9</t>
  </si>
  <si>
    <t>22:30,8 9</t>
  </si>
  <si>
    <t>30:25,1 9</t>
  </si>
  <si>
    <t>1:18,5 9</t>
  </si>
  <si>
    <t>17:27,7 9</t>
  </si>
  <si>
    <t>0:29,6 7</t>
  </si>
  <si>
    <t>7:54,3 9</t>
  </si>
  <si>
    <r>
      <t>BW</t>
    </r>
    <r>
      <rPr>
        <sz val="12"/>
        <rFont val="Times New Roman"/>
        <family val="1"/>
      </rPr>
      <t xml:space="preserve">    </t>
    </r>
  </si>
  <si>
    <t>Bula Beāte</t>
  </si>
  <si>
    <t>2:53,0 2</t>
  </si>
  <si>
    <t>3:47,8 2</t>
  </si>
  <si>
    <t>17:02,2 1</t>
  </si>
  <si>
    <t>17:23,2 1</t>
  </si>
  <si>
    <t>22:54,3 1</t>
  </si>
  <si>
    <t>0:54,8 1</t>
  </si>
  <si>
    <t>13:14,4 1</t>
  </si>
  <si>
    <t>0:21,0 1</t>
  </si>
  <si>
    <t>5:31,1 3</t>
  </si>
  <si>
    <t>Plytnykaitė Smiltė</t>
  </si>
  <si>
    <t>2:45,0 1</t>
  </si>
  <si>
    <t>3:40,0 1</t>
  </si>
  <si>
    <t>17:38,1 2</t>
  </si>
  <si>
    <t>18:01,6 2</t>
  </si>
  <si>
    <t>23:24,4 2</t>
  </si>
  <si>
    <t>0:55,0 2</t>
  </si>
  <si>
    <t>13:58,1 2</t>
  </si>
  <si>
    <t>0:23,5 3</t>
  </si>
  <si>
    <t>5:22,8 1</t>
  </si>
  <si>
    <t>Mõtsnik Hanna-marleen</t>
  </si>
  <si>
    <t>21CC Triatloniklubi, Tallinn</t>
  </si>
  <si>
    <t>2:57,0 3</t>
  </si>
  <si>
    <t>4:06,7 3</t>
  </si>
  <si>
    <t>18:33,4 3</t>
  </si>
  <si>
    <t>19:00,3 3</t>
  </si>
  <si>
    <t>25:02,4 3</t>
  </si>
  <si>
    <t>1:09,7 4</t>
  </si>
  <si>
    <t>14:26,7 3</t>
  </si>
  <si>
    <t>0:26,9 4</t>
  </si>
  <si>
    <t>6:02,1 4</t>
  </si>
  <si>
    <t>Mõtsnik Kirke</t>
  </si>
  <si>
    <t>3:10,0 4</t>
  </si>
  <si>
    <t>4:21,8 5</t>
  </si>
  <si>
    <t>19:36,3 4</t>
  </si>
  <si>
    <t>20:07,7 4</t>
  </si>
  <si>
    <t>25:37,1 4</t>
  </si>
  <si>
    <t>1:11,8 6</t>
  </si>
  <si>
    <t>15:14,5 4</t>
  </si>
  <si>
    <t>0:31,4 6</t>
  </si>
  <si>
    <t>5:29,4 2</t>
  </si>
  <si>
    <t>Apšeniece Anna</t>
  </si>
  <si>
    <t>3:12,0 5</t>
  </si>
  <si>
    <t>4:20,5 4</t>
  </si>
  <si>
    <t>20:02,7 5</t>
  </si>
  <si>
    <t>20:25,7 5</t>
  </si>
  <si>
    <t>27:00,4 5</t>
  </si>
  <si>
    <t>1:08,5 3</t>
  </si>
  <si>
    <t>15:42,2 5</t>
  </si>
  <si>
    <t>0:23,0 2</t>
  </si>
  <si>
    <t>6:34,7 6</t>
  </si>
  <si>
    <t>Ažusenytė Milda</t>
  </si>
  <si>
    <t>3:38,0 6</t>
  </si>
  <si>
    <t>4:48,1 6</t>
  </si>
  <si>
    <t>21:40,8 6</t>
  </si>
  <si>
    <t>22:11,2 6</t>
  </si>
  <si>
    <t>28:42,8 6</t>
  </si>
  <si>
    <t>1:10,1 5</t>
  </si>
  <si>
    <t>16:52,7 6</t>
  </si>
  <si>
    <t>0:30,4 5</t>
  </si>
  <si>
    <t>6:31,6 5</t>
  </si>
  <si>
    <r>
      <t>CM</t>
    </r>
    <r>
      <rPr>
        <sz val="12"/>
        <rFont val="Times New Roman"/>
        <family val="1"/>
      </rPr>
      <t xml:space="preserve">    </t>
    </r>
  </si>
  <si>
    <t>Dūzis Kristaps</t>
  </si>
  <si>
    <t>2:52,0 4</t>
  </si>
  <si>
    <t>3:43,5 3</t>
  </si>
  <si>
    <t>15:28,2 1</t>
  </si>
  <si>
    <t>15:47,8 1</t>
  </si>
  <si>
    <t>20:38,9 1</t>
  </si>
  <si>
    <t>0:51,5 2</t>
  </si>
  <si>
    <t>11:44,7 1</t>
  </si>
  <si>
    <t>0:19,6 2</t>
  </si>
  <si>
    <t>4:51,1 2</t>
  </si>
  <si>
    <t>Freijs Elvins</t>
  </si>
  <si>
    <t>2:50,0 3</t>
  </si>
  <si>
    <t>3:41,5 2</t>
  </si>
  <si>
    <t>15:50,7 2</t>
  </si>
  <si>
    <t>16:17,6 2</t>
  </si>
  <si>
    <t>21:30,7 2</t>
  </si>
  <si>
    <t>12:09,2 2</t>
  </si>
  <si>
    <t>0:26,9 7</t>
  </si>
  <si>
    <t>5:13,1 4</t>
  </si>
  <si>
    <t>Rimkus Kristupas</t>
  </si>
  <si>
    <t>3:07,0 7</t>
  </si>
  <si>
    <t>4:02,1 6</t>
  </si>
  <si>
    <t>16:37,0 4</t>
  </si>
  <si>
    <t>16:55,9 4</t>
  </si>
  <si>
    <t>21:32,3 3</t>
  </si>
  <si>
    <t>0:55,1 5</t>
  </si>
  <si>
    <t>12:34,9 5</t>
  </si>
  <si>
    <t>0:18,9 1</t>
  </si>
  <si>
    <t>4:36,4 1</t>
  </si>
  <si>
    <t>Čurgelis Valerijs</t>
  </si>
  <si>
    <t>2:30,0 1</t>
  </si>
  <si>
    <t>3:20,9 1</t>
  </si>
  <si>
    <t>15:53,0 3</t>
  </si>
  <si>
    <t>16:18,9 3</t>
  </si>
  <si>
    <t>21:51,9 4</t>
  </si>
  <si>
    <t>0:50,9 1</t>
  </si>
  <si>
    <t>12:32,1 4</t>
  </si>
  <si>
    <t>0:25,9 5</t>
  </si>
  <si>
    <t>5:33,0 6</t>
  </si>
  <si>
    <t>Dapkus Pijus</t>
  </si>
  <si>
    <t>2:59,0 5</t>
  </si>
  <si>
    <t>3:52,3 4</t>
  </si>
  <si>
    <t>16:42,2 6</t>
  </si>
  <si>
    <t>17:08,4 6</t>
  </si>
  <si>
    <t>22:01,6 5</t>
  </si>
  <si>
    <t>0:53,3 4</t>
  </si>
  <si>
    <t>12:49,9 6</t>
  </si>
  <si>
    <t>0:26,2 6</t>
  </si>
  <si>
    <t>4:53,2 3</t>
  </si>
  <si>
    <t>Bondarchuk Ivan</t>
  </si>
  <si>
    <t>3:20,0 8</t>
  </si>
  <si>
    <t>4:26,0 8</t>
  </si>
  <si>
    <t>16:37,7 5</t>
  </si>
  <si>
    <t>17:03,1 5</t>
  </si>
  <si>
    <t>22:59,8 6</t>
  </si>
  <si>
    <t>1:06,0 8</t>
  </si>
  <si>
    <t>12:11,7 3</t>
  </si>
  <si>
    <t>0:25,4 4</t>
  </si>
  <si>
    <t>5:56,7 8</t>
  </si>
  <si>
    <t>Janovičs Niks Aksels</t>
  </si>
  <si>
    <t>3:04,0 6</t>
  </si>
  <si>
    <t>4:08,2 7</t>
  </si>
  <si>
    <t>17:33,9 7</t>
  </si>
  <si>
    <t>17:57,3 7</t>
  </si>
  <si>
    <t>23:20,1 7</t>
  </si>
  <si>
    <t>1:04,2 7</t>
  </si>
  <si>
    <t>13:25,7 7</t>
  </si>
  <si>
    <t>0:23,4 3</t>
  </si>
  <si>
    <t>5:22,8 5</t>
  </si>
  <si>
    <t>Bulko Andriāns</t>
  </si>
  <si>
    <t>3:55,0 9</t>
  </si>
  <si>
    <t>4:57,3 9</t>
  </si>
  <si>
    <t>19:20,1 8</t>
  </si>
  <si>
    <t>19:52,0 8</t>
  </si>
  <si>
    <t>25:42,6 8</t>
  </si>
  <si>
    <t>1:02,3 6</t>
  </si>
  <si>
    <t>14:22,8 8</t>
  </si>
  <si>
    <t>0:31,9 8</t>
  </si>
  <si>
    <t>5:50,6 7</t>
  </si>
  <si>
    <t>Šakalys Linas</t>
  </si>
  <si>
    <t>2:47,0 2</t>
  </si>
  <si>
    <t>3:53,3 5</t>
  </si>
  <si>
    <t>20:39,7 9</t>
  </si>
  <si>
    <t>21:12,4 9</t>
  </si>
  <si>
    <t>27:12,1 9</t>
  </si>
  <si>
    <t>1:06,3 9</t>
  </si>
  <si>
    <t>16:46,4 9</t>
  </si>
  <si>
    <t>0:32,7 9</t>
  </si>
  <si>
    <t>5:59,7 9</t>
  </si>
  <si>
    <r>
      <t>CW</t>
    </r>
    <r>
      <rPr>
        <sz val="12"/>
        <rFont val="Times New Roman"/>
        <family val="1"/>
      </rPr>
      <t xml:space="preserve">    </t>
    </r>
  </si>
  <si>
    <t>Šniukštaitė Brigita</t>
  </si>
  <si>
    <t>2:52,0 3</t>
  </si>
  <si>
    <t>3:48,2 2</t>
  </si>
  <si>
    <t>16:25,5 2</t>
  </si>
  <si>
    <t>16:50,2 2</t>
  </si>
  <si>
    <t>21:53,3 1</t>
  </si>
  <si>
    <t>0:56,2 3</t>
  </si>
  <si>
    <t>12:37,3 2</t>
  </si>
  <si>
    <t>0:24,7 7</t>
  </si>
  <si>
    <t>5:03,1 2</t>
  </si>
  <si>
    <t>Paurytė Ugnė</t>
  </si>
  <si>
    <t>4:00,3 5</t>
  </si>
  <si>
    <t>17:00,5 4</t>
  </si>
  <si>
    <t>17:19,3 4</t>
  </si>
  <si>
    <t>22:03,5 2</t>
  </si>
  <si>
    <t>0:56,3 5</t>
  </si>
  <si>
    <t>13:00,2 4</t>
  </si>
  <si>
    <t>0:18,8 2</t>
  </si>
  <si>
    <t>4:44,2 1</t>
  </si>
  <si>
    <t>Eihmane Linda</t>
  </si>
  <si>
    <t>2:42,0 1</t>
  </si>
  <si>
    <t>3:34,7 1</t>
  </si>
  <si>
    <t>16:10,6 1</t>
  </si>
  <si>
    <t>16:31,1 1</t>
  </si>
  <si>
    <t>22:16,4 3</t>
  </si>
  <si>
    <t>0:52,7 1</t>
  </si>
  <si>
    <t>12:35,9 1</t>
  </si>
  <si>
    <t>0:20,5 4</t>
  </si>
  <si>
    <t>5:45,3 7</t>
  </si>
  <si>
    <t>Barzdenytė Deimantė</t>
  </si>
  <si>
    <t>3:00,0 4</t>
  </si>
  <si>
    <t>3:56,2 4</t>
  </si>
  <si>
    <t>16:50,1 3</t>
  </si>
  <si>
    <t>17:13,7 3</t>
  </si>
  <si>
    <t>22:49,1 4</t>
  </si>
  <si>
    <t>12:53,9 3</t>
  </si>
  <si>
    <t>0:23,6 5</t>
  </si>
  <si>
    <t>5:35,4 5</t>
  </si>
  <si>
    <t>Steponėnaitė Emilė</t>
  </si>
  <si>
    <t>3:54,7 3</t>
  </si>
  <si>
    <t>17:50,4 6</t>
  </si>
  <si>
    <t>18:08,5 6</t>
  </si>
  <si>
    <t>23:21,8 5</t>
  </si>
  <si>
    <t>1:07,7 8</t>
  </si>
  <si>
    <t>13:55,7 6</t>
  </si>
  <si>
    <t>0:18,1 1</t>
  </si>
  <si>
    <t>5:13,3 3</t>
  </si>
  <si>
    <t>Savitsch Grete Maria</t>
  </si>
  <si>
    <t>3:01,0 5</t>
  </si>
  <si>
    <t>4:02,5 6</t>
  </si>
  <si>
    <t>17:42,3 5</t>
  </si>
  <si>
    <t>18:06,3 5</t>
  </si>
  <si>
    <t>24:05,0 6</t>
  </si>
  <si>
    <t>1:01,5 7</t>
  </si>
  <si>
    <t>13:39,8 5</t>
  </si>
  <si>
    <t>0:24,0 6</t>
  </si>
  <si>
    <t>5:58,7 8</t>
  </si>
  <si>
    <t>Värik Hanna-liisa</t>
  </si>
  <si>
    <t>Tabasalu Triatloniklubi</t>
  </si>
  <si>
    <t>4:20,0 7</t>
  </si>
  <si>
    <t>18:35,1 7</t>
  </si>
  <si>
    <t>18:54,5 7</t>
  </si>
  <si>
    <t>24:22,5 7</t>
  </si>
  <si>
    <t>0:57,0 6</t>
  </si>
  <si>
    <t>14:15,1 7</t>
  </si>
  <si>
    <t>0:19,4 3</t>
  </si>
  <si>
    <t>5:28,0 4</t>
  </si>
  <si>
    <t>KÜbar Marta</t>
  </si>
  <si>
    <t>SK Raudmees, Pärnu</t>
  </si>
  <si>
    <t>3:40,0 9</t>
  </si>
  <si>
    <t>4:35,8 8</t>
  </si>
  <si>
    <t>19:24,2 8</t>
  </si>
  <si>
    <t>19:50,2 8</t>
  </si>
  <si>
    <t>25:29,5 8</t>
  </si>
  <si>
    <t>0:55,8 2</t>
  </si>
  <si>
    <t>14:48,4 8</t>
  </si>
  <si>
    <t>0:26,0 9</t>
  </si>
  <si>
    <t>5:39,3 6</t>
  </si>
  <si>
    <t>Kartanaitė Smiltė</t>
  </si>
  <si>
    <t>3:31,0 8</t>
  </si>
  <si>
    <t>4:40,0 9</t>
  </si>
  <si>
    <t>21:03,5 9</t>
  </si>
  <si>
    <t>21:28,4 9</t>
  </si>
  <si>
    <t>27:35,8 9</t>
  </si>
  <si>
    <t>1:09,0 9</t>
  </si>
  <si>
    <t>16:23,5 9</t>
  </si>
  <si>
    <t>0:24,9 8</t>
  </si>
  <si>
    <t>6:07,4 9</t>
  </si>
  <si>
    <t>III distancija</t>
  </si>
  <si>
    <r>
      <t>DM</t>
    </r>
    <r>
      <rPr>
        <sz val="12"/>
        <color theme="1"/>
        <rFont val="Times New Roman"/>
        <family val="1"/>
      </rPr>
      <t xml:space="preserve">    </t>
    </r>
  </si>
  <si>
    <t>Kornijenko Sandis</t>
  </si>
  <si>
    <t>5:13,0 5</t>
  </si>
  <si>
    <t>5:57,2 2</t>
  </si>
  <si>
    <t>27:02,5 1</t>
  </si>
  <si>
    <t>27:21,3 1</t>
  </si>
  <si>
    <t>37:55,3 2</t>
  </si>
  <si>
    <t>0:44,2 2</t>
  </si>
  <si>
    <t>21:05,3 1</t>
  </si>
  <si>
    <t>0:18,8 1</t>
  </si>
  <si>
    <t>10:34,0 4</t>
  </si>
  <si>
    <t>Kroon Ander Markus</t>
  </si>
  <si>
    <t>Tartu</t>
  </si>
  <si>
    <t>5:09,0 3</t>
  </si>
  <si>
    <t>6:05,5 5</t>
  </si>
  <si>
    <t>29:18,4 5</t>
  </si>
  <si>
    <t>29:41,1 4</t>
  </si>
  <si>
    <t>39:30,3 3</t>
  </si>
  <si>
    <t>0:56,5 9</t>
  </si>
  <si>
    <t>23:12,9 4</t>
  </si>
  <si>
    <t>0:22,7 6</t>
  </si>
  <si>
    <t>9:49,2 2</t>
  </si>
  <si>
    <t>Audzēvičs Pauls</t>
  </si>
  <si>
    <t>5:01,0 1</t>
  </si>
  <si>
    <t>5:55,7 1</t>
  </si>
  <si>
    <t>28:16,5 3</t>
  </si>
  <si>
    <t>28:41,4 3</t>
  </si>
  <si>
    <t>39:48,3 4</t>
  </si>
  <si>
    <t>0:54,7 8</t>
  </si>
  <si>
    <t>22:20,8 3</t>
  </si>
  <si>
    <t>0:24,9 7</t>
  </si>
  <si>
    <t>11:06,9 6</t>
  </si>
  <si>
    <t>Suharževskis Matvejs</t>
  </si>
  <si>
    <t>5:14,0 6</t>
  </si>
  <si>
    <t>5:59,1 3</t>
  </si>
  <si>
    <t>29:12,3 4</t>
  </si>
  <si>
    <t>29:57,8 5</t>
  </si>
  <si>
    <t>39:59,5 5</t>
  </si>
  <si>
    <t>0:45,1 3</t>
  </si>
  <si>
    <t>23:13,2 5</t>
  </si>
  <si>
    <t>0:45,5 10</t>
  </si>
  <si>
    <t>10:01,7 3</t>
  </si>
  <si>
    <t>Apkievičius Kasparas</t>
  </si>
  <si>
    <t>5:12,0 4</t>
  </si>
  <si>
    <t>6:00,8 4</t>
  </si>
  <si>
    <t>30:30,0 6</t>
  </si>
  <si>
    <t>30:52,3 6</t>
  </si>
  <si>
    <t>41:51,9 6</t>
  </si>
  <si>
    <t>0:48,8 6</t>
  </si>
  <si>
    <t>24:29,2 6</t>
  </si>
  <si>
    <t>0:22,3 5</t>
  </si>
  <si>
    <t>10:59,6 5</t>
  </si>
  <si>
    <t>Jakštas Titas</t>
  </si>
  <si>
    <t>6:21,0 7</t>
  </si>
  <si>
    <t>7:08,8 7</t>
  </si>
  <si>
    <t>33:24,4 7</t>
  </si>
  <si>
    <t>33:45,9 7</t>
  </si>
  <si>
    <t>45:22,9 7</t>
  </si>
  <si>
    <t>0:47,8 5</t>
  </si>
  <si>
    <t>26:15,6 7</t>
  </si>
  <si>
    <t>0:21,5 4</t>
  </si>
  <si>
    <t>11:37,0 8</t>
  </si>
  <si>
    <t>Kartanas Titas</t>
  </si>
  <si>
    <t>7:10,0 9</t>
  </si>
  <si>
    <t>7:55,1 9</t>
  </si>
  <si>
    <t>35:20,0 8</t>
  </si>
  <si>
    <t>35:41,4 8</t>
  </si>
  <si>
    <t>47:54,0 8</t>
  </si>
  <si>
    <t>27:24,9 8</t>
  </si>
  <si>
    <t>0:21,4 3</t>
  </si>
  <si>
    <t>12:12,6 9</t>
  </si>
  <si>
    <t>Kovoliūnas Rokas</t>
  </si>
  <si>
    <t>7:01,0 8</t>
  </si>
  <si>
    <t>7:52,0 8</t>
  </si>
  <si>
    <t>36:02,5 10</t>
  </si>
  <si>
    <t>36:21,6 10</t>
  </si>
  <si>
    <t>47:56,1 9</t>
  </si>
  <si>
    <t>0:51,0 7</t>
  </si>
  <si>
    <t>28:10,5 10</t>
  </si>
  <si>
    <t>0:19,1 2</t>
  </si>
  <si>
    <t>11:34,5 7</t>
  </si>
  <si>
    <t>Dambrauskas Tomas</t>
  </si>
  <si>
    <t>7:14,0 10</t>
  </si>
  <si>
    <t>7:56,7 10</t>
  </si>
  <si>
    <t>35:37,6 9</t>
  </si>
  <si>
    <t>36:06,3 9</t>
  </si>
  <si>
    <t>48:42,1 10</t>
  </si>
  <si>
    <t>0:42,7 1</t>
  </si>
  <si>
    <t>27:40,9 9</t>
  </si>
  <si>
    <t>0:28,7 8</t>
  </si>
  <si>
    <t>12:35,8 10</t>
  </si>
  <si>
    <t>DSQ</t>
  </si>
  <si>
    <t>5:07,0 2</t>
  </si>
  <si>
    <t>6:11,3 6</t>
  </si>
  <si>
    <t>27:45,7 2</t>
  </si>
  <si>
    <t>28:15,4 2</t>
  </si>
  <si>
    <t>37:26,6 1</t>
  </si>
  <si>
    <t>1:04,3 10</t>
  </si>
  <si>
    <t>21:34,4 2</t>
  </si>
  <si>
    <t>0:29,7 9</t>
  </si>
  <si>
    <t>9:11,2 1</t>
  </si>
  <si>
    <r>
      <t>DW</t>
    </r>
    <r>
      <rPr>
        <sz val="12"/>
        <color theme="1"/>
        <rFont val="Times New Roman"/>
        <family val="1"/>
      </rPr>
      <t xml:space="preserve">    </t>
    </r>
  </si>
  <si>
    <t>Bondarchuk Maria</t>
  </si>
  <si>
    <t>4:41,0 1</t>
  </si>
  <si>
    <t>6:32,1 1</t>
  </si>
  <si>
    <t>30:10,8 1</t>
  </si>
  <si>
    <t>30:29,8 1</t>
  </si>
  <si>
    <t>41:51,8 1</t>
  </si>
  <si>
    <t>1:51,1 4</t>
  </si>
  <si>
    <t>23:38,7 1</t>
  </si>
  <si>
    <t>0:19,0 1</t>
  </si>
  <si>
    <t>11:22,0 2</t>
  </si>
  <si>
    <t>Vinciūnaitė Beatričė</t>
  </si>
  <si>
    <t>6:10,0 2</t>
  </si>
  <si>
    <t>7:03,3 2</t>
  </si>
  <si>
    <t>32:11,8 2</t>
  </si>
  <si>
    <t>32:38,9 2</t>
  </si>
  <si>
    <t>43:40,3 2</t>
  </si>
  <si>
    <t>0:53,3 2</t>
  </si>
  <si>
    <t>25:08,5 2</t>
  </si>
  <si>
    <t>0:27,1 3</t>
  </si>
  <si>
    <t>11:01,4 1</t>
  </si>
  <si>
    <t>KÜbar Paula</t>
  </si>
  <si>
    <t>6:31,0 3</t>
  </si>
  <si>
    <t>7:18,1 3</t>
  </si>
  <si>
    <t>33:17,2 3</t>
  </si>
  <si>
    <t>33:36,6 3</t>
  </si>
  <si>
    <t>45:45,1 3</t>
  </si>
  <si>
    <t>0:47,1 1</t>
  </si>
  <si>
    <t>25:59,1 3</t>
  </si>
  <si>
    <t>0:19,4 2</t>
  </si>
  <si>
    <t>12:08,5 3</t>
  </si>
  <si>
    <t>Rimšaitė Gustė</t>
  </si>
  <si>
    <t>6:55,0 4</t>
  </si>
  <si>
    <t>7:49,0 4</t>
  </si>
  <si>
    <t>36:07,7 4</t>
  </si>
  <si>
    <t>36:51,7 4</t>
  </si>
  <si>
    <t>50:08,0 4</t>
  </si>
  <si>
    <t>0:54,0 3</t>
  </si>
  <si>
    <t>28:18,7 4</t>
  </si>
  <si>
    <t>0:44,0 4</t>
  </si>
  <si>
    <t>13:16,3 4</t>
  </si>
  <si>
    <r>
      <t>IM</t>
    </r>
    <r>
      <rPr>
        <sz val="12"/>
        <color theme="1"/>
        <rFont val="Times New Roman"/>
        <family val="1"/>
      </rPr>
      <t xml:space="preserve">    </t>
    </r>
  </si>
  <si>
    <t>Gajevskis Artjoms</t>
  </si>
  <si>
    <t>4:45,0 3</t>
  </si>
  <si>
    <t>5:26,5 2</t>
  </si>
  <si>
    <t>25:26,5 1</t>
  </si>
  <si>
    <t>25:54,6 1</t>
  </si>
  <si>
    <t>34:57,7 1</t>
  </si>
  <si>
    <t>0:41,5 2</t>
  </si>
  <si>
    <t>20:00,0 1</t>
  </si>
  <si>
    <t>0:28,1 6</t>
  </si>
  <si>
    <t>9:03,1 2</t>
  </si>
  <si>
    <t>Prokopavičius Lukas</t>
  </si>
  <si>
    <t>5:21,0 4</t>
  </si>
  <si>
    <t>26:21,8 2</t>
  </si>
  <si>
    <t>26:40,3 2</t>
  </si>
  <si>
    <t>35:12,0 2</t>
  </si>
  <si>
    <t>0:41,1 1</t>
  </si>
  <si>
    <t>20:19,7 2</t>
  </si>
  <si>
    <t>0:18,5 1</t>
  </si>
  <si>
    <t>8:31,7 1</t>
  </si>
  <si>
    <t>Audzēvičs Jēkabs</t>
  </si>
  <si>
    <t>4:29,0 1</t>
  </si>
  <si>
    <t>5:19,6 1</t>
  </si>
  <si>
    <t>28:15,5 3</t>
  </si>
  <si>
    <t>28:38,0 3</t>
  </si>
  <si>
    <t>38:21,8 3</t>
  </si>
  <si>
    <t>0:50,6 3</t>
  </si>
  <si>
    <t>22:55,9 6</t>
  </si>
  <si>
    <t>0:22,5 3</t>
  </si>
  <si>
    <t>9:43,8 3</t>
  </si>
  <si>
    <t>Barzdenys Matas</t>
  </si>
  <si>
    <t>5:22,0 5</t>
  </si>
  <si>
    <t>6:24,9 5</t>
  </si>
  <si>
    <t>28:26,4 4</t>
  </si>
  <si>
    <t>29:11,4 4</t>
  </si>
  <si>
    <t>39:44,2 4</t>
  </si>
  <si>
    <t>1:02,9 8</t>
  </si>
  <si>
    <t>22:01,5 3</t>
  </si>
  <si>
    <t>0:45,0 7</t>
  </si>
  <si>
    <t>10:32,8 5</t>
  </si>
  <si>
    <t>Lelle Ragnar</t>
  </si>
  <si>
    <t>5:44,0 6</t>
  </si>
  <si>
    <t>6:35,1 6</t>
  </si>
  <si>
    <t>29:14,2 5</t>
  </si>
  <si>
    <t>29:33,1 5</t>
  </si>
  <si>
    <t>40:15,0 5</t>
  </si>
  <si>
    <t>0:51,1 4</t>
  </si>
  <si>
    <t>22:39,1 5</t>
  </si>
  <si>
    <t>0:18,9 2</t>
  </si>
  <si>
    <t>10:41,9 7</t>
  </si>
  <si>
    <t>Ubavičs Markuss</t>
  </si>
  <si>
    <t>4:38,0 2</t>
  </si>
  <si>
    <t>5:30,4 3</t>
  </si>
  <si>
    <t>29:15,2 6</t>
  </si>
  <si>
    <t>29:42,2 6</t>
  </si>
  <si>
    <t>40:21,1 6</t>
  </si>
  <si>
    <t>0:52,4 5</t>
  </si>
  <si>
    <t>23:44,8 7</t>
  </si>
  <si>
    <t>0:27,0 5</t>
  </si>
  <si>
    <t>10:38,9 6</t>
  </si>
  <si>
    <t>Kanaporis Dainius</t>
  </si>
  <si>
    <t>6:20,0 7</t>
  </si>
  <si>
    <t>7:12,7 7</t>
  </si>
  <si>
    <t>29:23,2 7</t>
  </si>
  <si>
    <t>30:08,2 7</t>
  </si>
  <si>
    <t>40:39,4 7</t>
  </si>
  <si>
    <t>0:52,7 6</t>
  </si>
  <si>
    <t>22:10,5 4</t>
  </si>
  <si>
    <t>10:31,2 4</t>
  </si>
  <si>
    <t>Mažeika Justas</t>
  </si>
  <si>
    <t>6:54,0 8</t>
  </si>
  <si>
    <t>7:47,6 8</t>
  </si>
  <si>
    <t>32:15,7 8</t>
  </si>
  <si>
    <t>32:42,5 8</t>
  </si>
  <si>
    <t>43:48,9 8</t>
  </si>
  <si>
    <t>0:53,6 7</t>
  </si>
  <si>
    <t>24:28,1 8</t>
  </si>
  <si>
    <t>0:26,8 4</t>
  </si>
  <si>
    <t>11:06,4 8</t>
  </si>
  <si>
    <r>
      <t>IW</t>
    </r>
    <r>
      <rPr>
        <sz val="12"/>
        <color theme="1"/>
        <rFont val="Times New Roman"/>
        <family val="1"/>
      </rPr>
      <t xml:space="preserve">    </t>
    </r>
  </si>
  <si>
    <t>Tomkevičiūtė Evelina</t>
  </si>
  <si>
    <t>5:12,0 1</t>
  </si>
  <si>
    <t>5:57,4 1</t>
  </si>
  <si>
    <t>26:49,8 1</t>
  </si>
  <si>
    <t>27:12,3 1</t>
  </si>
  <si>
    <t>36:25,7 1</t>
  </si>
  <si>
    <t>0:45,4 2</t>
  </si>
  <si>
    <t>20:52,4 1</t>
  </si>
  <si>
    <t>0:22,5 1</t>
  </si>
  <si>
    <t>9:13,4 1</t>
  </si>
  <si>
    <t>Leitane Daniela</t>
  </si>
  <si>
    <t>5:26,0 2</t>
  </si>
  <si>
    <t>6:20,3 2</t>
  </si>
  <si>
    <t>27:56,2 2</t>
  </si>
  <si>
    <t>28:20,0 2</t>
  </si>
  <si>
    <t>38:22,6 2</t>
  </si>
  <si>
    <t>0:54,3 6</t>
  </si>
  <si>
    <t>21:35,9 2</t>
  </si>
  <si>
    <t>0:23,8 2</t>
  </si>
  <si>
    <t>10:02,6 2</t>
  </si>
  <si>
    <t>Narkūnaitė Unė</t>
  </si>
  <si>
    <t>5:46,0 3</t>
  </si>
  <si>
    <t>6:36,5 3</t>
  </si>
  <si>
    <t>30:33,6 4</t>
  </si>
  <si>
    <t>31:01,3 4</t>
  </si>
  <si>
    <t>41:18,0 3</t>
  </si>
  <si>
    <t>0:50,5 4</t>
  </si>
  <si>
    <t>23:57,1 5</t>
  </si>
  <si>
    <t>0:27,7 4</t>
  </si>
  <si>
    <t>10:16,7 3</t>
  </si>
  <si>
    <t>Narkūnaitė Viltė</t>
  </si>
  <si>
    <t>6:09,0 6</t>
  </si>
  <si>
    <t>6:51,0 5</t>
  </si>
  <si>
    <t>30:34,8 5</t>
  </si>
  <si>
    <t>31:04,0 5</t>
  </si>
  <si>
    <t>41:37,0 4</t>
  </si>
  <si>
    <t>0:42,0 1</t>
  </si>
  <si>
    <t>23:43,8 4</t>
  </si>
  <si>
    <t>0:29,2 5</t>
  </si>
  <si>
    <t>10:33,0 4</t>
  </si>
  <si>
    <t>Lukšytė Karolina</t>
  </si>
  <si>
    <t>6:06,0 5</t>
  </si>
  <si>
    <t>6:52,9 6</t>
  </si>
  <si>
    <t>30:01,3 3</t>
  </si>
  <si>
    <t>30:26,4 3</t>
  </si>
  <si>
    <t>42:14,1 5</t>
  </si>
  <si>
    <t>0:46,9 3</t>
  </si>
  <si>
    <t>23:08,4 3</t>
  </si>
  <si>
    <t>0:25,1 3</t>
  </si>
  <si>
    <t>11:47,7 6</t>
  </si>
  <si>
    <t>Siliņa Linda</t>
  </si>
  <si>
    <t>6:40,9 4</t>
  </si>
  <si>
    <t>32:32,4 7</t>
  </si>
  <si>
    <t>33:04,4 7</t>
  </si>
  <si>
    <t>44:10,4 6</t>
  </si>
  <si>
    <t>0:54,9 7</t>
  </si>
  <si>
    <t>25:51,5 7</t>
  </si>
  <si>
    <t>0:32,0 6</t>
  </si>
  <si>
    <t>11:06,0 5</t>
  </si>
  <si>
    <t>Lelle Raileen</t>
  </si>
  <si>
    <t>6:12,0 7</t>
  </si>
  <si>
    <t>7:03,4 7</t>
  </si>
  <si>
    <t>31:32,8 6</t>
  </si>
  <si>
    <t>32:05,0 6</t>
  </si>
  <si>
    <t>44:24,8 7</t>
  </si>
  <si>
    <t>0:51,4 5</t>
  </si>
  <si>
    <t>24:29,4 6</t>
  </si>
  <si>
    <t>0:32,2 7</t>
  </si>
  <si>
    <t>12:19,8 7</t>
  </si>
  <si>
    <r>
      <t>MM</t>
    </r>
    <r>
      <rPr>
        <sz val="12"/>
        <color theme="1"/>
        <rFont val="Times New Roman"/>
        <family val="1"/>
      </rPr>
      <t xml:space="preserve">    </t>
    </r>
  </si>
  <si>
    <t>7:32,0 1</t>
  </si>
  <si>
    <t>8:27,3 1</t>
  </si>
  <si>
    <t>30:31,7 1</t>
  </si>
  <si>
    <t>30:57,3 1</t>
  </si>
  <si>
    <t>41:51,7 1</t>
  </si>
  <si>
    <t>0:55,3 2</t>
  </si>
  <si>
    <t>22:04,4 1</t>
  </si>
  <si>
    <t>0:25,6 1</t>
  </si>
  <si>
    <t>10:54,4 1</t>
  </si>
  <si>
    <t>Kurlavičius Paulius</t>
  </si>
  <si>
    <t>SK S-Sportas, Kaunas</t>
  </si>
  <si>
    <t>8:14,0 2</t>
  </si>
  <si>
    <t>8:47,4 2</t>
  </si>
  <si>
    <t>31:10,0 2</t>
  </si>
  <si>
    <t>31:45,6 2</t>
  </si>
  <si>
    <t>43:16,0 2</t>
  </si>
  <si>
    <t>0:33,4 1</t>
  </si>
  <si>
    <t>22:22,6 2</t>
  </si>
  <si>
    <t>0:35,6 2</t>
  </si>
  <si>
    <t>11:30,4 2</t>
  </si>
  <si>
    <t>Lelle Rain</t>
  </si>
  <si>
    <t>9:38,0 3</t>
  </si>
  <si>
    <t>10:39,9 3</t>
  </si>
  <si>
    <t>33:15,3 3</t>
  </si>
  <si>
    <t>33:59,5 3</t>
  </si>
  <si>
    <t>46:12,9 3</t>
  </si>
  <si>
    <t>1:01,9 3</t>
  </si>
  <si>
    <t>22:35,4 3</t>
  </si>
  <si>
    <t>0:44,2 3</t>
  </si>
  <si>
    <t>12:13,4 3</t>
  </si>
  <si>
    <r>
      <t>MW</t>
    </r>
    <r>
      <rPr>
        <sz val="12"/>
        <color theme="1"/>
        <rFont val="Times New Roman"/>
        <family val="1"/>
      </rPr>
      <t xml:space="preserve">    </t>
    </r>
  </si>
  <si>
    <t>Valga</t>
  </si>
  <si>
    <t>8:23,0 1</t>
  </si>
  <si>
    <t>13:30,0 5</t>
  </si>
  <si>
    <t>33:48,9 1</t>
  </si>
  <si>
    <t>34:30,0 1</t>
  </si>
  <si>
    <t>46:07,2 1</t>
  </si>
  <si>
    <t>5:07,0 5</t>
  </si>
  <si>
    <t>20:18,9 1</t>
  </si>
  <si>
    <t>0:41,1 5</t>
  </si>
  <si>
    <t>11:37,2 1</t>
  </si>
  <si>
    <t>Tattar Kaja</t>
  </si>
  <si>
    <t>9:40,0 5</t>
  </si>
  <si>
    <t>10:37,8 4</t>
  </si>
  <si>
    <t>34:39,7 3</t>
  </si>
  <si>
    <t>35:06,5 2</t>
  </si>
  <si>
    <t>47:48,6 2</t>
  </si>
  <si>
    <t>0:57,8 4</t>
  </si>
  <si>
    <t>24:01,9 2</t>
  </si>
  <si>
    <t>0:26,8 3</t>
  </si>
  <si>
    <t>12:42,1 2</t>
  </si>
  <si>
    <t>8:33,0 2</t>
  </si>
  <si>
    <t>9:18,2 1</t>
  </si>
  <si>
    <t>34:38,3 2</t>
  </si>
  <si>
    <t>35:18,2 3</t>
  </si>
  <si>
    <t>49:00,8 3</t>
  </si>
  <si>
    <t>0:45,2 1</t>
  </si>
  <si>
    <t>25:20,1 3</t>
  </si>
  <si>
    <t>0:39,9 4</t>
  </si>
  <si>
    <t>13:42,6 4</t>
  </si>
  <si>
    <t>Vaisma Anne</t>
  </si>
  <si>
    <t>8:37,0 3</t>
  </si>
  <si>
    <t>9:32,4 2</t>
  </si>
  <si>
    <t>38:22,2 4</t>
  </si>
  <si>
    <t>38:47,4 4</t>
  </si>
  <si>
    <t>52:29,8 4</t>
  </si>
  <si>
    <t>0:55,4 3</t>
  </si>
  <si>
    <t>28:49,8 4</t>
  </si>
  <si>
    <t>0:25,2 2</t>
  </si>
  <si>
    <t>13:42,4 3</t>
  </si>
  <si>
    <t>Mõtsnik Külli</t>
  </si>
  <si>
    <t>21cc, Tallinn</t>
  </si>
  <si>
    <t>8:51,0 4</t>
  </si>
  <si>
    <t>9:43,1 3</t>
  </si>
  <si>
    <t>39:10,4 5</t>
  </si>
  <si>
    <t>39:34,3 5</t>
  </si>
  <si>
    <t>54:40,6 5</t>
  </si>
  <si>
    <t>0:52,1 2</t>
  </si>
  <si>
    <t>29:27,3 5</t>
  </si>
  <si>
    <t>0:23,9 1</t>
  </si>
  <si>
    <t>15:06,3 5</t>
  </si>
  <si>
    <r>
      <t>V2M</t>
    </r>
    <r>
      <rPr>
        <sz val="12"/>
        <color theme="1"/>
        <rFont val="Times New Roman"/>
        <family val="1"/>
      </rPr>
      <t xml:space="preserve">    </t>
    </r>
  </si>
  <si>
    <t>Uzuls Aivars</t>
  </si>
  <si>
    <t>6:24,0 1</t>
  </si>
  <si>
    <t>7:19,4 1</t>
  </si>
  <si>
    <t>27:40,1 1</t>
  </si>
  <si>
    <t>28:11,5 1</t>
  </si>
  <si>
    <t>37:26,0 1</t>
  </si>
  <si>
    <t>0:55,4 2</t>
  </si>
  <si>
    <t>20:20,7 1</t>
  </si>
  <si>
    <t>0:31,4 1</t>
  </si>
  <si>
    <t>9:14,5 1</t>
  </si>
  <si>
    <t>Ančlauskas Romutis</t>
  </si>
  <si>
    <t>Lietuviški patiekalai, Kaunas</t>
  </si>
  <si>
    <t>6:57,0 3</t>
  </si>
  <si>
    <t>7:59,2 3</t>
  </si>
  <si>
    <t>29:36,1 2</t>
  </si>
  <si>
    <t>30:09,8 2</t>
  </si>
  <si>
    <t>40:33,3 2</t>
  </si>
  <si>
    <t>1:02,2 4</t>
  </si>
  <si>
    <t>21:36,9 2</t>
  </si>
  <si>
    <t>0:33,7 2</t>
  </si>
  <si>
    <t>10:23,5 4</t>
  </si>
  <si>
    <t>Buzas Virgilijus</t>
  </si>
  <si>
    <t>6:26,0 2</t>
  </si>
  <si>
    <t>7:21,8 2</t>
  </si>
  <si>
    <t>30:55,1 3</t>
  </si>
  <si>
    <t>31:45,7 3</t>
  </si>
  <si>
    <t>41:55,9 3</t>
  </si>
  <si>
    <t>0:55,8 3</t>
  </si>
  <si>
    <t>23:33,3 4</t>
  </si>
  <si>
    <t>0:50,6 4</t>
  </si>
  <si>
    <t>10:10,2 3</t>
  </si>
  <si>
    <t>Gajevskis Vjačeslavs</t>
  </si>
  <si>
    <t>9:39,0 4</t>
  </si>
  <si>
    <t>32:31,0 4</t>
  </si>
  <si>
    <t>33:08,8 4</t>
  </si>
  <si>
    <t>42:55,0 4</t>
  </si>
  <si>
    <t>0:48,0 1</t>
  </si>
  <si>
    <t>22:52,0 3</t>
  </si>
  <si>
    <t>0:37,8 3</t>
  </si>
  <si>
    <t>9:46,2 2</t>
  </si>
  <si>
    <r>
      <t>V2W</t>
    </r>
    <r>
      <rPr>
        <sz val="12"/>
        <color theme="1"/>
        <rFont val="Times New Roman"/>
        <family val="1"/>
      </rPr>
      <t xml:space="preserve">    </t>
    </r>
  </si>
  <si>
    <t>Nurmis Pille</t>
  </si>
  <si>
    <t>21.CC, Tallinn</t>
  </si>
  <si>
    <t>10:51,0 1</t>
  </si>
  <si>
    <t>12:09,8 1</t>
  </si>
  <si>
    <t>42:27,1 1</t>
  </si>
  <si>
    <t>42:55,8 1</t>
  </si>
  <si>
    <t>57:00,4 1</t>
  </si>
  <si>
    <t>1:18,8 1</t>
  </si>
  <si>
    <t>30:17,3 1</t>
  </si>
  <si>
    <t>0:28,7 1</t>
  </si>
  <si>
    <t>14:04,6 1</t>
  </si>
  <si>
    <r>
      <t>V3M</t>
    </r>
    <r>
      <rPr>
        <sz val="12"/>
        <color theme="1"/>
        <rFont val="Times New Roman"/>
        <family val="1"/>
      </rPr>
      <t xml:space="preserve">    </t>
    </r>
  </si>
  <si>
    <t>Garenciks Raimonds</t>
  </si>
  <si>
    <t>Carnikavas sporta centrs, Carnikava</t>
  </si>
  <si>
    <t>5:33,0 1</t>
  </si>
  <si>
    <t>6:52,5 1</t>
  </si>
  <si>
    <t>27:52,7 1</t>
  </si>
  <si>
    <t>28:52,9 1</t>
  </si>
  <si>
    <t>40:15,4 1</t>
  </si>
  <si>
    <t>1:19,5 1</t>
  </si>
  <si>
    <t>21:00,2 1</t>
  </si>
  <si>
    <t>1:00,2 2</t>
  </si>
  <si>
    <t>11:22,5 1</t>
  </si>
  <si>
    <t>KÜbar Enn</t>
  </si>
  <si>
    <t>14:29,0 2</t>
  </si>
  <si>
    <t>15:56,2 2</t>
  </si>
  <si>
    <t>44:27,6 2</t>
  </si>
  <si>
    <t>44:56,1 2</t>
  </si>
  <si>
    <t>59:52,6 2</t>
  </si>
  <si>
    <t>1:27,2 2</t>
  </si>
  <si>
    <t>28:31,4 2</t>
  </si>
  <si>
    <t>0:28,5 1</t>
  </si>
  <si>
    <t>14:56,5 2</t>
  </si>
  <si>
    <r>
      <t>V4M</t>
    </r>
    <r>
      <rPr>
        <sz val="12"/>
        <color theme="1"/>
        <rFont val="Times New Roman"/>
        <family val="1"/>
      </rPr>
      <t xml:space="preserve">    </t>
    </r>
  </si>
  <si>
    <t>Kieras Juozas</t>
  </si>
  <si>
    <t>TSK Darna, Vilnius</t>
  </si>
  <si>
    <t>10:46,0 1</t>
  </si>
  <si>
    <t>12:05,0 1</t>
  </si>
  <si>
    <t>33:09,7 1</t>
  </si>
  <si>
    <t>33:13,4 1</t>
  </si>
  <si>
    <t>58:58,9 1</t>
  </si>
  <si>
    <t>1:19,0 1</t>
  </si>
  <si>
    <t>21:04,7 1</t>
  </si>
  <si>
    <t>0:03,7 1</t>
  </si>
  <si>
    <t>25:45,5 1</t>
  </si>
  <si>
    <t>IV distancija</t>
  </si>
  <si>
    <r>
      <t>EM</t>
    </r>
    <r>
      <rPr>
        <sz val="12"/>
        <rFont val="Times New Roman"/>
        <family val="1"/>
      </rPr>
      <t xml:space="preserve">    </t>
    </r>
  </si>
  <si>
    <t>Vasiļevič Alaksandr</t>
  </si>
  <si>
    <t>TRISTYLE, Minska</t>
  </si>
  <si>
    <t>8:32,0 1</t>
  </si>
  <si>
    <t>9:23,3 1</t>
  </si>
  <si>
    <t>42:11,7 1</t>
  </si>
  <si>
    <t>42:39,8 1</t>
  </si>
  <si>
    <t>1:00:38,1 1</t>
  </si>
  <si>
    <t>0:51,3 5</t>
  </si>
  <si>
    <t>32:48,4 1</t>
  </si>
  <si>
    <t>0:28,1 4</t>
  </si>
  <si>
    <t>17:58,3 3</t>
  </si>
  <si>
    <t>Strazdas Jaunius</t>
  </si>
  <si>
    <t>Panevėžio triatlono klubas, Vilnius</t>
  </si>
  <si>
    <t>11:18,0 7</t>
  </si>
  <si>
    <t>12:01,9 6</t>
  </si>
  <si>
    <t>46:41,7 4</t>
  </si>
  <si>
    <t>47:06,8 3</t>
  </si>
  <si>
    <t>1:03:49,8 2</t>
  </si>
  <si>
    <t>0:43,9 2</t>
  </si>
  <si>
    <t>34:39,8 4</t>
  </si>
  <si>
    <t>0:25,1 1</t>
  </si>
  <si>
    <t>16:43,0 1</t>
  </si>
  <si>
    <t>Pumputis Titas</t>
  </si>
  <si>
    <t>9:42,0 2</t>
  </si>
  <si>
    <t>10:18,9 2</t>
  </si>
  <si>
    <t>46:02,8 2</t>
  </si>
  <si>
    <t>46:41,8 2</t>
  </si>
  <si>
    <t>1:04:40,2 3</t>
  </si>
  <si>
    <t>0:36,9 1</t>
  </si>
  <si>
    <t>35:43,9 6</t>
  </si>
  <si>
    <t>0:39,0 13</t>
  </si>
  <si>
    <t>17:58,4 4</t>
  </si>
  <si>
    <t>Pajėda Gediminas</t>
  </si>
  <si>
    <t>F.O.C.U.S. running, Vilnius</t>
  </si>
  <si>
    <t>12:42,0 12</t>
  </si>
  <si>
    <t>13:28,7 12</t>
  </si>
  <si>
    <t>47:09,2 6</t>
  </si>
  <si>
    <t>47:52,2 6</t>
  </si>
  <si>
    <t>1:04:47,3 4</t>
  </si>
  <si>
    <t>0:46,7 3</t>
  </si>
  <si>
    <t>33:40,5 2</t>
  </si>
  <si>
    <t>0:43,0 14</t>
  </si>
  <si>
    <t>16:55,1 2</t>
  </si>
  <si>
    <t>Jonikas Mantas</t>
  </si>
  <si>
    <t>3 Club, Vilnius</t>
  </si>
  <si>
    <t>11:17,0 6</t>
  </si>
  <si>
    <t>12:20,2 7</t>
  </si>
  <si>
    <t>46:39,1 3</t>
  </si>
  <si>
    <t>47:24,1 5</t>
  </si>
  <si>
    <t>1:06:13,1 5</t>
  </si>
  <si>
    <t>1:03,2 11</t>
  </si>
  <si>
    <t>34:18,9 3</t>
  </si>
  <si>
    <t>0:45,0 15</t>
  </si>
  <si>
    <t>18:49,0 8</t>
  </si>
  <si>
    <t>Murauskas Andrius</t>
  </si>
  <si>
    <t>10:09,0 4</t>
  </si>
  <si>
    <t>11:12,3 4</t>
  </si>
  <si>
    <t>46:43,6 5</t>
  </si>
  <si>
    <t>47:20,0 4</t>
  </si>
  <si>
    <t>1:06:13,9 6</t>
  </si>
  <si>
    <t>1:03,3 12</t>
  </si>
  <si>
    <t>35:31,3 5</t>
  </si>
  <si>
    <t>0:36,4 10</t>
  </si>
  <si>
    <t>18:53,9 9</t>
  </si>
  <si>
    <t>Marcinkevičius Mantas</t>
  </si>
  <si>
    <t>Millo Endurance, Vilnius</t>
  </si>
  <si>
    <t>11:35,0 8</t>
  </si>
  <si>
    <t>12:44,4 10</t>
  </si>
  <si>
    <t>49:02,5 7</t>
  </si>
  <si>
    <t>49:34,9 7</t>
  </si>
  <si>
    <t>1:08:16,5 7</t>
  </si>
  <si>
    <t>1:09,4 14</t>
  </si>
  <si>
    <t>36:18,1 7</t>
  </si>
  <si>
    <t>0:32,4 8</t>
  </si>
  <si>
    <t>18:41,6 7</t>
  </si>
  <si>
    <t>Grencbergs Arvis</t>
  </si>
  <si>
    <t>SK Tērauds, Rīga</t>
  </si>
  <si>
    <t>11:40,0 9</t>
  </si>
  <si>
    <t>12:38,6 9</t>
  </si>
  <si>
    <t>49:20,0 8</t>
  </si>
  <si>
    <t>49:57,9 8</t>
  </si>
  <si>
    <t>1:08:34,3 8</t>
  </si>
  <si>
    <t>0:58,6 10</t>
  </si>
  <si>
    <t>36:41,4 8</t>
  </si>
  <si>
    <t>0:37,9 12</t>
  </si>
  <si>
    <t>18:36,4 5</t>
  </si>
  <si>
    <t>Grigaitis Žilvinas</t>
  </si>
  <si>
    <t>9:51,0 3</t>
  </si>
  <si>
    <t>10:49,4 3</t>
  </si>
  <si>
    <t>51:27,0 10</t>
  </si>
  <si>
    <t>51:57,8 10</t>
  </si>
  <si>
    <t>1:10:36,6 9</t>
  </si>
  <si>
    <t>0:58,4 9</t>
  </si>
  <si>
    <t>40:37,6 16</t>
  </si>
  <si>
    <t>0:30,8 6</t>
  </si>
  <si>
    <t>18:38,8 6</t>
  </si>
  <si>
    <t>Kontrimavičius Lukas</t>
  </si>
  <si>
    <t>10:13,0 5</t>
  </si>
  <si>
    <t>11:35,7 5</t>
  </si>
  <si>
    <t>51:30,3 11</t>
  </si>
  <si>
    <t>52:27,1 11</t>
  </si>
  <si>
    <t>1:12:27,1 10</t>
  </si>
  <si>
    <t>1:22,7 16</t>
  </si>
  <si>
    <t>39:54,6 14</t>
  </si>
  <si>
    <t>0:56,8 16</t>
  </si>
  <si>
    <t>20:00,0 11</t>
  </si>
  <si>
    <t>Plodunov Zakhar</t>
  </si>
  <si>
    <t>12:31,0 11</t>
  </si>
  <si>
    <t>13:23,7 11</t>
  </si>
  <si>
    <t>51:14,3 9</t>
  </si>
  <si>
    <t>51:44,7 9</t>
  </si>
  <si>
    <t>1:13:01,0 11</t>
  </si>
  <si>
    <t>37:50,6 12</t>
  </si>
  <si>
    <t>21:16,3 14</t>
  </si>
  <si>
    <t>Gelžinis Ignas</t>
  </si>
  <si>
    <t>Juta Racing, Kaunas</t>
  </si>
  <si>
    <t>13:13,0 15</t>
  </si>
  <si>
    <t>14:17,4 15</t>
  </si>
  <si>
    <t>51:57,7 12</t>
  </si>
  <si>
    <t>52:33,6 12</t>
  </si>
  <si>
    <t>1:13:43,0 12</t>
  </si>
  <si>
    <t>1:04,4 13</t>
  </si>
  <si>
    <t>37:40,3 11</t>
  </si>
  <si>
    <t>0:35,9 9</t>
  </si>
  <si>
    <t>21:09,4 13</t>
  </si>
  <si>
    <t>Narvilas Saulius</t>
  </si>
  <si>
    <t>14:41,0 16</t>
  </si>
  <si>
    <t>15:51,7 16</t>
  </si>
  <si>
    <t>53:23,8 15</t>
  </si>
  <si>
    <t>54:01,6 15</t>
  </si>
  <si>
    <t>1:14:12,0 13</t>
  </si>
  <si>
    <t>1:10,7 15</t>
  </si>
  <si>
    <t>37:32,1 10</t>
  </si>
  <si>
    <t>0:37,8 11</t>
  </si>
  <si>
    <t>20:10,4 12</t>
  </si>
  <si>
    <t>Gotautas Petras</t>
  </si>
  <si>
    <t>16:09,0 17</t>
  </si>
  <si>
    <t>17:35,6 17</t>
  </si>
  <si>
    <t>54:20,8 16</t>
  </si>
  <si>
    <t>55:22,9 16</t>
  </si>
  <si>
    <t>1:14:35,0 14</t>
  </si>
  <si>
    <t>1:26,6 17</t>
  </si>
  <si>
    <t>36:45,2 9</t>
  </si>
  <si>
    <t>1:02,1 17</t>
  </si>
  <si>
    <t>19:12,1 10</t>
  </si>
  <si>
    <t>Šlivinskas Vytautas</t>
  </si>
  <si>
    <t>11:42,0 10</t>
  </si>
  <si>
    <t>12:35,6 8</t>
  </si>
  <si>
    <t>52:35,3 13</t>
  </si>
  <si>
    <t>53:00,9 13</t>
  </si>
  <si>
    <t>1:14:50,0 15</t>
  </si>
  <si>
    <t>39:59,7 15</t>
  </si>
  <si>
    <t>0:25,6 2</t>
  </si>
  <si>
    <t>21:49,1 16</t>
  </si>
  <si>
    <t>Narkevičius Laurynas</t>
  </si>
  <si>
    <t>12:49,0 14</t>
  </si>
  <si>
    <t>13:46,0 14</t>
  </si>
  <si>
    <t>53:13,1 14</t>
  </si>
  <si>
    <t>53:39,9 14</t>
  </si>
  <si>
    <t>1:16:22,0 16</t>
  </si>
  <si>
    <t>0:57,0 8</t>
  </si>
  <si>
    <t>39:27,1 13</t>
  </si>
  <si>
    <t>22:42,1 17</t>
  </si>
  <si>
    <t>Jankevičius Mantas</t>
  </si>
  <si>
    <t>12:46,0 13</t>
  </si>
  <si>
    <t>13:34,5 13</t>
  </si>
  <si>
    <t>1:01:56,1 17</t>
  </si>
  <si>
    <t>1:02:27,8 17</t>
  </si>
  <si>
    <t>1:24:15,8 17</t>
  </si>
  <si>
    <t>0:48,5 4</t>
  </si>
  <si>
    <t>48:21,6 17</t>
  </si>
  <si>
    <t>0:31,7 7</t>
  </si>
  <si>
    <t>21:48,0 15</t>
  </si>
  <si>
    <r>
      <t>EW</t>
    </r>
    <r>
      <rPr>
        <sz val="12"/>
        <rFont val="Times New Roman"/>
        <family val="1"/>
      </rPr>
      <t xml:space="preserve">    </t>
    </r>
  </si>
  <si>
    <t>Aukselytė Inga</t>
  </si>
  <si>
    <t>12:07,0 2</t>
  </si>
  <si>
    <t>13:11,4 2</t>
  </si>
  <si>
    <t>49:09,7 1</t>
  </si>
  <si>
    <t>49:55,3 1</t>
  </si>
  <si>
    <t>1:09:36,6 1</t>
  </si>
  <si>
    <t>1:04,4 3</t>
  </si>
  <si>
    <t>35:58,3 1</t>
  </si>
  <si>
    <t>0:45,6 3</t>
  </si>
  <si>
    <t>19:41,3 1</t>
  </si>
  <si>
    <t>ju2ju2, Vilnius</t>
  </si>
  <si>
    <t>10:56,0 1</t>
  </si>
  <si>
    <t>12:08,6 1</t>
  </si>
  <si>
    <t>52:58,2 4</t>
  </si>
  <si>
    <t>53:40,9 4</t>
  </si>
  <si>
    <t>1:15:00,1 2</t>
  </si>
  <si>
    <t>1:12,6 4</t>
  </si>
  <si>
    <t>40:49,6 4</t>
  </si>
  <si>
    <t>0:42,7 2</t>
  </si>
  <si>
    <t>21:19,2 2</t>
  </si>
  <si>
    <t>Ranceva Alina</t>
  </si>
  <si>
    <t>12:24,0 3</t>
  </si>
  <si>
    <t>13:23,2 3</t>
  </si>
  <si>
    <t>52:07,5 2</t>
  </si>
  <si>
    <t>52:48,4 2</t>
  </si>
  <si>
    <t>1:15:17,3 3</t>
  </si>
  <si>
    <t>0:59,2 2</t>
  </si>
  <si>
    <t>38:44,3 3</t>
  </si>
  <si>
    <t>0:40,9 1</t>
  </si>
  <si>
    <t>22:28,9 3</t>
  </si>
  <si>
    <t>Ambrazevičiūtė Giedrė</t>
  </si>
  <si>
    <t>Swedbank, Vilnius</t>
  </si>
  <si>
    <t>12:48,0 4</t>
  </si>
  <si>
    <t>13:39,2 4</t>
  </si>
  <si>
    <t>52:07,7 3</t>
  </si>
  <si>
    <t>52:53,7 3</t>
  </si>
  <si>
    <t>1:16:58,4 4</t>
  </si>
  <si>
    <t>0:51,2 1</t>
  </si>
  <si>
    <t>38:28,5 2</t>
  </si>
  <si>
    <t>0:46,0 4</t>
  </si>
  <si>
    <t>24:04,7 4</t>
  </si>
  <si>
    <t>Vasiliauskienė Viktorija</t>
  </si>
  <si>
    <t>16:10,0 5</t>
  </si>
  <si>
    <t>17:31,5 5</t>
  </si>
  <si>
    <t>1:02:02,3 5</t>
  </si>
  <si>
    <t>1:03:17,5 5</t>
  </si>
  <si>
    <t>1:31:13,0 5</t>
  </si>
  <si>
    <t>1:21,5 5</t>
  </si>
  <si>
    <t>44:30,8 5</t>
  </si>
  <si>
    <t>1:15,2 5</t>
  </si>
  <si>
    <t>27:55,5 5</t>
  </si>
  <si>
    <r>
      <t>JM</t>
    </r>
    <r>
      <rPr>
        <sz val="12"/>
        <rFont val="Times New Roman"/>
        <family val="1"/>
      </rPr>
      <t xml:space="preserve">    </t>
    </r>
  </si>
  <si>
    <t>Suharževskis Savelijs</t>
  </si>
  <si>
    <t>DTC Jaunība, Valmiera</t>
  </si>
  <si>
    <t>9:31,0 3</t>
  </si>
  <si>
    <t>10:13,3 3</t>
  </si>
  <si>
    <t>43:51,4 1</t>
  </si>
  <si>
    <t>44:09,9 1</t>
  </si>
  <si>
    <t>1:01:10,7 1</t>
  </si>
  <si>
    <t>0:42,3 3</t>
  </si>
  <si>
    <t>33:38,1 1</t>
  </si>
  <si>
    <t>17:00,8 2</t>
  </si>
  <si>
    <t>Sereika Tadas</t>
  </si>
  <si>
    <t>8:56,0 1</t>
  </si>
  <si>
    <t>9:36,5 1</t>
  </si>
  <si>
    <t>44:45,7 2</t>
  </si>
  <si>
    <t>45:09,7 2</t>
  </si>
  <si>
    <t>1:04:42,8 2</t>
  </si>
  <si>
    <t>0:40,5 1</t>
  </si>
  <si>
    <t>35:09,2 2</t>
  </si>
  <si>
    <t>0:24,0 3</t>
  </si>
  <si>
    <t>19:33,1 4</t>
  </si>
  <si>
    <t>Cesevičius Tadas</t>
  </si>
  <si>
    <t>9:20,0 2</t>
  </si>
  <si>
    <t>10:06,5 2</t>
  </si>
  <si>
    <t>46:48,7 3</t>
  </si>
  <si>
    <t>47:12,5 3</t>
  </si>
  <si>
    <t>1:06:06,8 3</t>
  </si>
  <si>
    <t>0:46,5 5</t>
  </si>
  <si>
    <t>36:42,2 3</t>
  </si>
  <si>
    <t>18:54,3 3</t>
  </si>
  <si>
    <t>Horužonoks Edgars</t>
  </si>
  <si>
    <t>9:50,0 4</t>
  </si>
  <si>
    <t>10:31,4 4</t>
  </si>
  <si>
    <t>51:10,9 5</t>
  </si>
  <si>
    <t>51:39,0 5</t>
  </si>
  <si>
    <t>1:07:55,7 4</t>
  </si>
  <si>
    <t>0:41,4 2</t>
  </si>
  <si>
    <t>40:39,5 6</t>
  </si>
  <si>
    <t>0:28,1 5</t>
  </si>
  <si>
    <t>16:16,7 1</t>
  </si>
  <si>
    <t>Gokas Povilas</t>
  </si>
  <si>
    <t>11:52,0 5</t>
  </si>
  <si>
    <t>12:36,8 5</t>
  </si>
  <si>
    <t>50:08,4 4</t>
  </si>
  <si>
    <t>50:33,9 4</t>
  </si>
  <si>
    <t>1:10:36,5 5</t>
  </si>
  <si>
    <t>0:44,8 4</t>
  </si>
  <si>
    <t>37:31,6 4</t>
  </si>
  <si>
    <t>0:25,5 4</t>
  </si>
  <si>
    <t>20:02,6 5</t>
  </si>
  <si>
    <t>Dūzis Viesturs</t>
  </si>
  <si>
    <t>13:18,0 6</t>
  </si>
  <si>
    <t>14:05,8 6</t>
  </si>
  <si>
    <t>53:25,7 6</t>
  </si>
  <si>
    <t>53:58,6 6</t>
  </si>
  <si>
    <t>1:15:41,4 6</t>
  </si>
  <si>
    <t>0:47,8 6</t>
  </si>
  <si>
    <t>39:19,9 5</t>
  </si>
  <si>
    <t>0:32,9 6</t>
  </si>
  <si>
    <t>21:42,8 6</t>
  </si>
  <si>
    <r>
      <t>V1M</t>
    </r>
    <r>
      <rPr>
        <sz val="12"/>
        <rFont val="Times New Roman"/>
        <family val="1"/>
      </rPr>
      <t xml:space="preserve">    </t>
    </r>
  </si>
  <si>
    <t>Liepa Māris</t>
  </si>
  <si>
    <t>Carnikavas sporta centrs, Kalngale</t>
  </si>
  <si>
    <t>10:32,0 1</t>
  </si>
  <si>
    <t>11:44,2 1</t>
  </si>
  <si>
    <t>46:44,7 1</t>
  </si>
  <si>
    <t>47:14,9 1</t>
  </si>
  <si>
    <t>1:08:36,5 1</t>
  </si>
  <si>
    <t>1:12,2 2</t>
  </si>
  <si>
    <t>35:00,5 1</t>
  </si>
  <si>
    <t>0:30,2 1</t>
  </si>
  <si>
    <t>21:21,6 3</t>
  </si>
  <si>
    <t>Trinka Audrius</t>
  </si>
  <si>
    <t>14:27,0 3</t>
  </si>
  <si>
    <t>16:01,2 3</t>
  </si>
  <si>
    <t>53:22,1 2</t>
  </si>
  <si>
    <t>54:04,8 2</t>
  </si>
  <si>
    <t>1:13:07,5 2</t>
  </si>
  <si>
    <t>1:34,2 4</t>
  </si>
  <si>
    <t>37:20,9 2</t>
  </si>
  <si>
    <t>19:02,7 1</t>
  </si>
  <si>
    <t>Gudaitis Valdas</t>
  </si>
  <si>
    <t>TSK'' Darna", Panevėžys</t>
  </si>
  <si>
    <t>13:53,0 2</t>
  </si>
  <si>
    <t>15:20,9 2</t>
  </si>
  <si>
    <t>55:17,9 3</t>
  </si>
  <si>
    <t>56:12,3 3</t>
  </si>
  <si>
    <t>1:15:30,9 3</t>
  </si>
  <si>
    <t>1:27,9 3</t>
  </si>
  <si>
    <t>39:57,0 3</t>
  </si>
  <si>
    <t>0:54,4 4</t>
  </si>
  <si>
    <t>19:18,6 2</t>
  </si>
  <si>
    <t>Maciulevičius Arūnas</t>
  </si>
  <si>
    <t>Vilniaus triatlono asocijacija, Vilnius</t>
  </si>
  <si>
    <t>16:12,0 4</t>
  </si>
  <si>
    <t>17:12,8 4</t>
  </si>
  <si>
    <t>59:55,3 4</t>
  </si>
  <si>
    <t>1:00:40,2 4</t>
  </si>
  <si>
    <t>1:22:22,0 4</t>
  </si>
  <si>
    <t>1:00,8 1</t>
  </si>
  <si>
    <t>42:42,5 4</t>
  </si>
  <si>
    <t>0:44,9 3</t>
  </si>
  <si>
    <t>21:41,8 4</t>
  </si>
  <si>
    <t>Steponėnaitė, Emilė</t>
  </si>
  <si>
    <t>Gelžinis, Ignas</t>
  </si>
  <si>
    <t>Guzevičius, Paulius</t>
  </si>
  <si>
    <t>Dapkus, Pijus</t>
  </si>
  <si>
    <t>Aivars Uzuls</t>
  </si>
  <si>
    <t>Alaksandr Vasiļevič</t>
  </si>
  <si>
    <t>Ander Markus Kroon</t>
  </si>
  <si>
    <t>Andriāns Bulko</t>
  </si>
  <si>
    <t>Anna Apšeniece</t>
  </si>
  <si>
    <t>Anne Vaisma</t>
  </si>
  <si>
    <t>Artjoms Gajevskis</t>
  </si>
  <si>
    <t>Arvis Grencbergs</t>
  </si>
  <si>
    <t>Audrius Trinka</t>
  </si>
  <si>
    <t>Ausmees Aaron</t>
  </si>
  <si>
    <t>Beāte Bula</t>
  </si>
  <si>
    <t>Beate Jansone</t>
  </si>
  <si>
    <t>Daniela Leitane</t>
  </si>
  <si>
    <t>Edgars Horužonoks</t>
  </si>
  <si>
    <t>Elijs Aleksejevs</t>
  </si>
  <si>
    <t>Elvins Freijs</t>
  </si>
  <si>
    <t>Emilė Steponėnaitė</t>
  </si>
  <si>
    <t>Enn KÜbar</t>
  </si>
  <si>
    <t>Ernesta Paškevičiūtė</t>
  </si>
  <si>
    <t>Gediminas Pajėda</t>
  </si>
  <si>
    <t>Gert Martin Savitsch</t>
  </si>
  <si>
    <t>Grete Maria Savitsch</t>
  </si>
  <si>
    <t>Hanna-liisa Värik</t>
  </si>
  <si>
    <t>Hanna-marleen Mõtsnik</t>
  </si>
  <si>
    <t>Ignas Gelžinis</t>
  </si>
  <si>
    <t>Ivan Bondarchuk</t>
  </si>
  <si>
    <t>Jaroslavs Orbidāns</t>
  </si>
  <si>
    <t>Jēkabs Audzēvičs</t>
  </si>
  <si>
    <t>Jelena Bondarchuk</t>
  </si>
  <si>
    <t>Justas Mažeika</t>
  </si>
  <si>
    <t>Kaja Tattar</t>
  </si>
  <si>
    <t>Karolīna Bulko</t>
  </si>
  <si>
    <t>Kirke Mõtsnik</t>
  </si>
  <si>
    <t>Klāvs Dūzis</t>
  </si>
  <si>
    <t>Kristaps Dūzis</t>
  </si>
  <si>
    <t>Kristijonas Bekatipis</t>
  </si>
  <si>
    <t>Kristina Jakovleva</t>
  </si>
  <si>
    <t>Kristo Ausmees</t>
  </si>
  <si>
    <t>Kristupas Rimkus</t>
  </si>
  <si>
    <t>Külli Mõtsnik</t>
  </si>
  <si>
    <t>Laura Šimonytė</t>
  </si>
  <si>
    <t>Leonid Bondarchuk</t>
  </si>
  <si>
    <t>Linda Eihmane</t>
  </si>
  <si>
    <t>Linda Siliņa</t>
  </si>
  <si>
    <t>Mantas Jonikas</t>
  </si>
  <si>
    <t>Margarita Mackevičiūtė</t>
  </si>
  <si>
    <t>Maria Bondarchuk</t>
  </si>
  <si>
    <t>Māris Liepa</t>
  </si>
  <si>
    <t>Markuss Ubavičs</t>
  </si>
  <si>
    <t>Marta KÜbar</t>
  </si>
  <si>
    <t>Matvejs Suharževskis</t>
  </si>
  <si>
    <t>Miks Meijers</t>
  </si>
  <si>
    <t>Niks Aksels Janovičs</t>
  </si>
  <si>
    <t>Paula KÜbar</t>
  </si>
  <si>
    <t>Paulius Guzevičius</t>
  </si>
  <si>
    <t>Paulius Kurlavičius</t>
  </si>
  <si>
    <t>Pauls Apšenieks</t>
  </si>
  <si>
    <t>Pauls Audzēvičs</t>
  </si>
  <si>
    <t>Pijus Dapkus</t>
  </si>
  <si>
    <t>Pille Nurmis</t>
  </si>
  <si>
    <t>Ragnar Lelle</t>
  </si>
  <si>
    <t>Raileen Lelle</t>
  </si>
  <si>
    <t>Raimonds Garenciks</t>
  </si>
  <si>
    <t>Rain Lelle</t>
  </si>
  <si>
    <t>Roberts Orbidāns</t>
  </si>
  <si>
    <t>Rokas Kovoliūnas</t>
  </si>
  <si>
    <t>Rugilė Girštautaitė</t>
  </si>
  <si>
    <t>Sandis Kornijenko</t>
  </si>
  <si>
    <t>Saulius Narvilas</t>
  </si>
  <si>
    <t>Savelijs Suharževskis</t>
  </si>
  <si>
    <t>Smiltė Kartanaitė</t>
  </si>
  <si>
    <t>Titas Kartanas</t>
  </si>
  <si>
    <t>Tomas Dambrauskas</t>
  </si>
  <si>
    <t>Ugnė Paurytė</t>
  </si>
  <si>
    <t>Ugnė Raudonytė</t>
  </si>
  <si>
    <t>Valerijs Barinovs</t>
  </si>
  <si>
    <t>Valerijs Čurgelis</t>
  </si>
  <si>
    <t>Viesturs Dūzis</t>
  </si>
  <si>
    <t>Viktorija Vasiliauskienė</t>
  </si>
  <si>
    <t>Vjačeslavs Gajevskis</t>
  </si>
  <si>
    <t>Vytautas Šlivinskas</t>
  </si>
  <si>
    <t>Zakhar Plodunov</t>
  </si>
  <si>
    <t>TRI-FUN</t>
  </si>
  <si>
    <t>Lytis</t>
  </si>
  <si>
    <t>Triathlon team Darna</t>
  </si>
  <si>
    <t>Zaicevas, Robertas</t>
  </si>
  <si>
    <t>ASICS</t>
  </si>
  <si>
    <t>Borisas, Darius</t>
  </si>
  <si>
    <t>Vieni Vartai</t>
  </si>
  <si>
    <t>Paurytė, Ugnė</t>
  </si>
  <si>
    <t>Zaveckis, Artūras</t>
  </si>
  <si>
    <t>Armonas, Alvydas</t>
  </si>
  <si>
    <t>Jegorenko, Valerija</t>
  </si>
  <si>
    <t xml:space="preserve">Čerauskas, Aidas </t>
  </si>
  <si>
    <t>Čerauskas, Algis</t>
  </si>
  <si>
    <t>Navickas, Kasparas</t>
  </si>
  <si>
    <t>Paulauskas, Egidijus</t>
  </si>
  <si>
    <t>Pats sau klubas</t>
  </si>
  <si>
    <t>Šetkuvienė, Vida</t>
  </si>
  <si>
    <t>Binkauskas, Kęstutis</t>
  </si>
  <si>
    <t>Mikalauskas, Rokas</t>
  </si>
  <si>
    <t>3Club</t>
  </si>
  <si>
    <t>Kazanskij, Aleksandr</t>
  </si>
  <si>
    <t>Zurauskas, Paulius</t>
  </si>
  <si>
    <t>SEB</t>
  </si>
  <si>
    <t>LTT</t>
  </si>
  <si>
    <t>Vaškys, Tautvydas</t>
  </si>
  <si>
    <t>Dičmonas, Vilius</t>
  </si>
  <si>
    <t>Rinkevicius, Vaidotas</t>
  </si>
  <si>
    <t>Urbšys, Laurynas</t>
  </si>
  <si>
    <t>Trisportas.lt</t>
  </si>
  <si>
    <t>Vasiliauskas, Vytautas</t>
  </si>
  <si>
    <t>ju2ju2</t>
  </si>
  <si>
    <t>Striška, Justinas</t>
  </si>
  <si>
    <t>SK Vėtrungė</t>
  </si>
  <si>
    <t>Greičius, Edvinas</t>
  </si>
  <si>
    <t>Čachovskaja, Polina</t>
  </si>
  <si>
    <t>3CLUB</t>
  </si>
  <si>
    <t>Račkauskas, Povilas</t>
  </si>
  <si>
    <t>Judickas, Martynas</t>
  </si>
  <si>
    <t>Šmitaitė, Milda</t>
  </si>
  <si>
    <t>Geležinis, Vytautas</t>
  </si>
  <si>
    <t>Mr.Good1</t>
  </si>
  <si>
    <t>Vasiliauskienė, Viktorija</t>
  </si>
  <si>
    <t>Hummel</t>
  </si>
  <si>
    <t>Venskaitis, Martinas</t>
  </si>
  <si>
    <t>Softera</t>
  </si>
  <si>
    <t>Jarušaitis, Aidas</t>
  </si>
  <si>
    <t>Kazakauskas, Donatas</t>
  </si>
  <si>
    <t>Kiausas, Anna</t>
  </si>
  <si>
    <t>Šinkūnas, Linas</t>
  </si>
  <si>
    <t>Kalinauskas, Jonas</t>
  </si>
  <si>
    <t>Ambrazas, Tadas</t>
  </si>
  <si>
    <t>Virvė laisva</t>
  </si>
  <si>
    <t>Balčiūnas, Povilas</t>
  </si>
  <si>
    <t>Bražionis, Nerijus</t>
  </si>
  <si>
    <t>Ribokas, Jonas</t>
  </si>
  <si>
    <t>TSK Darna</t>
  </si>
  <si>
    <t>Sprinto</t>
  </si>
  <si>
    <t>Barštys, Tautvydas</t>
  </si>
  <si>
    <t>KG Group</t>
  </si>
  <si>
    <t>Sk "Mohikanai"</t>
  </si>
  <si>
    <t>Mykolaitis, Laurynas</t>
  </si>
  <si>
    <t>SK-Sportas</t>
  </si>
  <si>
    <t>Kaupa, Vilgaudas</t>
  </si>
  <si>
    <t>3 CLUB</t>
  </si>
  <si>
    <t>Žigutis, Raimondas</t>
  </si>
  <si>
    <t>PAROC</t>
  </si>
  <si>
    <t>Jonikas, Mantas</t>
  </si>
  <si>
    <t>3 Club</t>
  </si>
  <si>
    <t>Volungevičius, Justas</t>
  </si>
  <si>
    <t>Velomanija-Koldas</t>
  </si>
  <si>
    <t>Rokas, Armandas</t>
  </si>
  <si>
    <t>Sokolovskij, Edvard</t>
  </si>
  <si>
    <t>Tolstokorovas, Jevgenijus</t>
  </si>
  <si>
    <t>Girteka Logistics</t>
  </si>
  <si>
    <t>Žiūraitis, Kasparas</t>
  </si>
  <si>
    <t>Kątudarten</t>
  </si>
  <si>
    <t>Janėnas, Martynas</t>
  </si>
  <si>
    <t>F.O.C.U.S. running</t>
  </si>
  <si>
    <t>Bagdonavičius, Domas</t>
  </si>
  <si>
    <t>Klajūnas</t>
  </si>
  <si>
    <t>Dovydaitis, Laurynas</t>
  </si>
  <si>
    <t>Jaukus Būstas</t>
  </si>
  <si>
    <t>Šakalis, Liutauras</t>
  </si>
  <si>
    <t>Žakas, Audrius</t>
  </si>
  <si>
    <t>Colibri cycling team</t>
  </si>
  <si>
    <t>Vytis</t>
  </si>
  <si>
    <t>Lukaševičius, Viktoras</t>
  </si>
  <si>
    <t>Devyzis, Karolis</t>
  </si>
  <si>
    <t>VTA</t>
  </si>
  <si>
    <t>Vilniaus Universitetas</t>
  </si>
  <si>
    <t>Bertašavičius, Laurynas</t>
  </si>
  <si>
    <t>Valiuška, Dovydas</t>
  </si>
  <si>
    <t>Kauno Maratono Klubas</t>
  </si>
  <si>
    <t>Milius, Matas</t>
  </si>
  <si>
    <t>TK Pajūris</t>
  </si>
  <si>
    <t>Paketūras, Simonas</t>
  </si>
  <si>
    <t>Velutis, Vaidas</t>
  </si>
  <si>
    <t>Best Team</t>
  </si>
  <si>
    <t>Miežys, Dainius</t>
  </si>
  <si>
    <t>Vilniaus SOS vaikų kaimas</t>
  </si>
  <si>
    <t>Jurksaitis, Andrius</t>
  </si>
  <si>
    <t>Triatletas, Perido</t>
  </si>
  <si>
    <t>Gricius, Vitalis</t>
  </si>
  <si>
    <t>Bagdonavičius, Justas</t>
  </si>
  <si>
    <t>Jazepčikas, Vytautas</t>
  </si>
  <si>
    <t>parbegu.lt</t>
  </si>
  <si>
    <t>Pasternackis, Raimondas</t>
  </si>
  <si>
    <t>WOXX BARBERS</t>
  </si>
  <si>
    <t>Narvilas, Saulius</t>
  </si>
  <si>
    <t>Taurages bmk</t>
  </si>
  <si>
    <t>Perminas, Audrius</t>
  </si>
  <si>
    <t>Uosaitis, Povilas</t>
  </si>
  <si>
    <t>Triatlono klubas "TRIATLETAS"</t>
  </si>
  <si>
    <t>Čukauskas, Vytenis</t>
  </si>
  <si>
    <t>Čiužas, Arvydas</t>
  </si>
  <si>
    <t>CarsRent24</t>
  </si>
  <si>
    <t>Krušinskas, Rolandas</t>
  </si>
  <si>
    <t>Trinka, Audrius</t>
  </si>
  <si>
    <t>KAREIVA, RIMAS</t>
  </si>
  <si>
    <t>LOLA</t>
  </si>
  <si>
    <t>Čėsna, Audrius</t>
  </si>
  <si>
    <t>Staveckas, Vidas</t>
  </si>
  <si>
    <t>F.O.K.U.S. running</t>
  </si>
  <si>
    <t>Vitkus, Vygantas</t>
  </si>
  <si>
    <t>Butkevičius, Rimantas</t>
  </si>
  <si>
    <t>Buožys, Egidijus</t>
  </si>
  <si>
    <t>OSK "Telšiai"</t>
  </si>
  <si>
    <t>Virbickas, Kęstutis</t>
  </si>
  <si>
    <t>Kriugžda, Rolandas</t>
  </si>
  <si>
    <t>Kaišiadorys BĖGA</t>
  </si>
  <si>
    <t>Kniuksta, Romualdas</t>
  </si>
  <si>
    <t>TAMSTA</t>
  </si>
  <si>
    <t>Rudys, Audrius</t>
  </si>
  <si>
    <t>Kardelis, Nedas</t>
  </si>
  <si>
    <t>Turulis, Marius</t>
  </si>
  <si>
    <t>Kaminskas, Dovydas</t>
  </si>
  <si>
    <t>Valatkevičius, Vaidas</t>
  </si>
  <si>
    <t>Malachovskis, Edgaras</t>
  </si>
  <si>
    <t>Olimpinė</t>
  </si>
  <si>
    <t>Lietuvos Triatlono Taurė - I etapas Tauragė</t>
  </si>
  <si>
    <t>Laikas</t>
  </si>
  <si>
    <t>Aidas  Čerauskas</t>
  </si>
  <si>
    <t>Aidas Jarušaitis</t>
  </si>
  <si>
    <t>Aleksandr Kazanskij</t>
  </si>
  <si>
    <t>Algis Čerauskas</t>
  </si>
  <si>
    <t>Alvydas Armonas</t>
  </si>
  <si>
    <t>Andrius Jurksaitis</t>
  </si>
  <si>
    <t>Armandas Rokas</t>
  </si>
  <si>
    <t>Artūras Zaveckis</t>
  </si>
  <si>
    <t>Arvydas Čiužas</t>
  </si>
  <si>
    <t>Audrius Čėsna</t>
  </si>
  <si>
    <t>Audrius Perminas</t>
  </si>
  <si>
    <t>Audrius Žakas</t>
  </si>
  <si>
    <t>Dainius Miežys</t>
  </si>
  <si>
    <t>Darius Borisas</t>
  </si>
  <si>
    <t>Domas Bagdonavičius</t>
  </si>
  <si>
    <t>Donatas Kazakauskas</t>
  </si>
  <si>
    <t>Dovydas Kaminskas</t>
  </si>
  <si>
    <t>Dovydas Valiuška</t>
  </si>
  <si>
    <t>Edgaras Malachovskis</t>
  </si>
  <si>
    <t>Edvinas Greičius</t>
  </si>
  <si>
    <t>Egidijus Buožys</t>
  </si>
  <si>
    <t>Egidijus Paulauskas</t>
  </si>
  <si>
    <t>Jevgenijus Tolstokorovas</t>
  </si>
  <si>
    <t>Jonas Kalinauskas</t>
  </si>
  <si>
    <t>Jonas Ribokas</t>
  </si>
  <si>
    <t>Justas Volungevičius</t>
  </si>
  <si>
    <t>Justinas Striška</t>
  </si>
  <si>
    <t>Karolis Devyzis</t>
  </si>
  <si>
    <t>Kasparas Navickas</t>
  </si>
  <si>
    <t>Kasparas Žiūraitis</t>
  </si>
  <si>
    <t>Kęstutis Binkauskas</t>
  </si>
  <si>
    <t>Kęstutis Virbickas</t>
  </si>
  <si>
    <t>Laurynas Bertašavičius</t>
  </si>
  <si>
    <t>Laurynas Dovydaitis</t>
  </si>
  <si>
    <t>Laurynas Mykolaitis</t>
  </si>
  <si>
    <t>Laurynas Urbšys</t>
  </si>
  <si>
    <t>Linas Šinkūnas</t>
  </si>
  <si>
    <t>Liutauras Šakalis</t>
  </si>
  <si>
    <t>Marius Turulis</t>
  </si>
  <si>
    <t>Martinas Venskaitis</t>
  </si>
  <si>
    <t>Martynas Janėnas</t>
  </si>
  <si>
    <t>Martynas Judickas</t>
  </si>
  <si>
    <t>Matas Milius</t>
  </si>
  <si>
    <t>Milda Šmitaitė</t>
  </si>
  <si>
    <t>Nedas Kardelis</t>
  </si>
  <si>
    <t>Nerijus Bražionis</t>
  </si>
  <si>
    <t>Paulius Zurauskas</t>
  </si>
  <si>
    <t>Polina Čachovskaja</t>
  </si>
  <si>
    <t>Povilas Balčiūnas</t>
  </si>
  <si>
    <t>Povilas Račkauskas</t>
  </si>
  <si>
    <t>Povilas Uosaitis</t>
  </si>
  <si>
    <t>Raimondas Pasternackis</t>
  </si>
  <si>
    <t>Raimondas Žigutis</t>
  </si>
  <si>
    <t>Robertas Zaicevas</t>
  </si>
  <si>
    <t>Rokas Mikalauskas</t>
  </si>
  <si>
    <t>Rolandas Kriugžda</t>
  </si>
  <si>
    <t>Rolandas Krušinskas</t>
  </si>
  <si>
    <t>Simonas Paketūras</t>
  </si>
  <si>
    <t>Tautvydas Barštys</t>
  </si>
  <si>
    <t>Tautvydas Vaškys</t>
  </si>
  <si>
    <t>Vaidas Valatkevičius</t>
  </si>
  <si>
    <t>Vaidas Velutis</t>
  </si>
  <si>
    <t>Vaidotas Rinkevicius</t>
  </si>
  <si>
    <t>Valerija Jegorenko</t>
  </si>
  <si>
    <t>Vida Šetkuvienė</t>
  </si>
  <si>
    <t>Vidas Staveckas</t>
  </si>
  <si>
    <t>Vilgaudas Kaupa</t>
  </si>
  <si>
    <t>Vilius Dičmonas</t>
  </si>
  <si>
    <t>Vitalis Gricius</t>
  </si>
  <si>
    <t>Vytautas Geležinis</t>
  </si>
  <si>
    <t>Vytautas Jazepčikas</t>
  </si>
  <si>
    <t>Vytautas Vasiliauskas</t>
  </si>
  <si>
    <t>Vytenis Čukauskas</t>
  </si>
  <si>
    <t>Butrimavičius, Marijus</t>
  </si>
  <si>
    <t>Vardas</t>
  </si>
  <si>
    <t>Pavardė</t>
  </si>
  <si>
    <t>Pozicija amžiaus grupėje</t>
  </si>
  <si>
    <t>TOTAL</t>
  </si>
  <si>
    <t>Tautvydas</t>
  </si>
  <si>
    <t>Barštys</t>
  </si>
  <si>
    <t>OD-VE</t>
  </si>
  <si>
    <t>Laurynas</t>
  </si>
  <si>
    <t>Mykolaitis</t>
  </si>
  <si>
    <t>Andrius</t>
  </si>
  <si>
    <t>Murauskas</t>
  </si>
  <si>
    <t>Vilgaudas</t>
  </si>
  <si>
    <t>Kaupa</t>
  </si>
  <si>
    <t>Mantas</t>
  </si>
  <si>
    <t>Jonikas</t>
  </si>
  <si>
    <t>Justas</t>
  </si>
  <si>
    <t>Volungevičius</t>
  </si>
  <si>
    <t>KAUNAS</t>
  </si>
  <si>
    <t>VELOMANIJA-KOLDAS</t>
  </si>
  <si>
    <t>Ignas</t>
  </si>
  <si>
    <t>Gelžinis</t>
  </si>
  <si>
    <t>Raimondas</t>
  </si>
  <si>
    <t>Žigutis</t>
  </si>
  <si>
    <t>Marijus</t>
  </si>
  <si>
    <t>Butrimavičius</t>
  </si>
  <si>
    <t>Kasparas</t>
  </si>
  <si>
    <t>Žiūraitis</t>
  </si>
  <si>
    <t>Marko</t>
  </si>
  <si>
    <t>Seppä</t>
  </si>
  <si>
    <t>OD-V40</t>
  </si>
  <si>
    <t>Saulius</t>
  </si>
  <si>
    <t>Edvard</t>
  </si>
  <si>
    <t>Sokolovskij</t>
  </si>
  <si>
    <t>Vytautas</t>
  </si>
  <si>
    <t>Vaičiulis</t>
  </si>
  <si>
    <t>Martynas</t>
  </si>
  <si>
    <t>Janėnas</t>
  </si>
  <si>
    <t>Viktoras</t>
  </si>
  <si>
    <t>Lukaševičius</t>
  </si>
  <si>
    <t>Domas</t>
  </si>
  <si>
    <t>Bagdonavičius</t>
  </si>
  <si>
    <t>Jevgenijus</t>
  </si>
  <si>
    <t>Tolstokorovas</t>
  </si>
  <si>
    <t>Rasius</t>
  </si>
  <si>
    <t>Kerbedis</t>
  </si>
  <si>
    <t>OD-V50</t>
  </si>
  <si>
    <t>Bartkus</t>
  </si>
  <si>
    <t>Bertašavičius</t>
  </si>
  <si>
    <t>Povilas</t>
  </si>
  <si>
    <t>Kvajauskas</t>
  </si>
  <si>
    <t>Vilnius-Alytus</t>
  </si>
  <si>
    <t>Egidijus</t>
  </si>
  <si>
    <t>Buožys</t>
  </si>
  <si>
    <t>Inga</t>
  </si>
  <si>
    <t>Aukselytė</t>
  </si>
  <si>
    <t>OD-ME</t>
  </si>
  <si>
    <t>Adas</t>
  </si>
  <si>
    <t>Ridikas</t>
  </si>
  <si>
    <t>Audrius</t>
  </si>
  <si>
    <t>Trinka</t>
  </si>
  <si>
    <t>Dovydas</t>
  </si>
  <si>
    <t>Valiuška</t>
  </si>
  <si>
    <t>Vytenis</t>
  </si>
  <si>
    <t>Čukauskas</t>
  </si>
  <si>
    <t>Petras</t>
  </si>
  <si>
    <t>Gotautas</t>
  </si>
  <si>
    <t>Vaidas</t>
  </si>
  <si>
    <t>Velutis</t>
  </si>
  <si>
    <t>Garliava</t>
  </si>
  <si>
    <t>Simonas</t>
  </si>
  <si>
    <t>Paketūras</t>
  </si>
  <si>
    <t>Arvydas</t>
  </si>
  <si>
    <t>Čiužas</t>
  </si>
  <si>
    <t>Matas</t>
  </si>
  <si>
    <t>Milius</t>
  </si>
  <si>
    <t>Dovydaitis</t>
  </si>
  <si>
    <t>Šarūnas</t>
  </si>
  <si>
    <t>Povilaitis</t>
  </si>
  <si>
    <t>Dainius</t>
  </si>
  <si>
    <t>Miežys</t>
  </si>
  <si>
    <t>Arūnas</t>
  </si>
  <si>
    <t>Kumpis</t>
  </si>
  <si>
    <t>Narvilas</t>
  </si>
  <si>
    <t>Valančius</t>
  </si>
  <si>
    <t>Perminas</t>
  </si>
  <si>
    <t>Justinas</t>
  </si>
  <si>
    <t>Striška</t>
  </si>
  <si>
    <t>Klaipėda</t>
  </si>
  <si>
    <t>Unė</t>
  </si>
  <si>
    <t>Narkūnaitė</t>
  </si>
  <si>
    <t>OD-M18</t>
  </si>
  <si>
    <t>Čėsna</t>
  </si>
  <si>
    <t>Liutauras</t>
  </si>
  <si>
    <t>Šakalis</t>
  </si>
  <si>
    <t>Kauno r.</t>
  </si>
  <si>
    <t>Vygantas</t>
  </si>
  <si>
    <t>Vitkus</t>
  </si>
  <si>
    <t>Marius</t>
  </si>
  <si>
    <t>Kybartas</t>
  </si>
  <si>
    <t>Alina</t>
  </si>
  <si>
    <t>Ranceva</t>
  </si>
  <si>
    <t>Vitalis</t>
  </si>
  <si>
    <t>Gricius</t>
  </si>
  <si>
    <t>Maciulevičius</t>
  </si>
  <si>
    <t>Pijus</t>
  </si>
  <si>
    <t>Tikkurila</t>
  </si>
  <si>
    <t>Aloyzas</t>
  </si>
  <si>
    <t>Urbikas</t>
  </si>
  <si>
    <t>Rimas</t>
  </si>
  <si>
    <t>Kareiva</t>
  </si>
  <si>
    <t>Rimantas</t>
  </si>
  <si>
    <t>Butkevičius</t>
  </si>
  <si>
    <t>Elektrėnai</t>
  </si>
  <si>
    <t>Romualdas</t>
  </si>
  <si>
    <t>Kniuksta</t>
  </si>
  <si>
    <t>Mindaugas</t>
  </si>
  <si>
    <t>Slapšys</t>
  </si>
  <si>
    <t>Viščius</t>
  </si>
  <si>
    <t>Simas</t>
  </si>
  <si>
    <t>Vilkelis</t>
  </si>
  <si>
    <t>OSK Lėvuo</t>
  </si>
  <si>
    <t>Giedrė</t>
  </si>
  <si>
    <t>Ambrazevičiūtė</t>
  </si>
  <si>
    <t>Dignaitis</t>
  </si>
  <si>
    <t>Sėkmės mokykla</t>
  </si>
  <si>
    <t>Antanas</t>
  </si>
  <si>
    <t>Norkevičius</t>
  </si>
  <si>
    <t>Uselis</t>
  </si>
  <si>
    <t>Riga</t>
  </si>
  <si>
    <t>Rolandas</t>
  </si>
  <si>
    <t>Kriugžda</t>
  </si>
  <si>
    <t>Alexander</t>
  </si>
  <si>
    <t>Fedotenkov</t>
  </si>
  <si>
    <t>Visaginas</t>
  </si>
  <si>
    <t>Rocinante</t>
  </si>
  <si>
    <t>Tomas</t>
  </si>
  <si>
    <t>Gedvilas</t>
  </si>
  <si>
    <t>Žygimantas</t>
  </si>
  <si>
    <t>Zaleckas</t>
  </si>
  <si>
    <t>Kęstutis</t>
  </si>
  <si>
    <t>Virbickas</t>
  </si>
  <si>
    <t>Urmanavičius</t>
  </si>
  <si>
    <t>G8</t>
  </si>
  <si>
    <t>Valatkevičius</t>
  </si>
  <si>
    <t>Polina</t>
  </si>
  <si>
    <t>Čachovskaja</t>
  </si>
  <si>
    <t>Karolis</t>
  </si>
  <si>
    <t>Devyzis</t>
  </si>
  <si>
    <t>Olimpinė distancija</t>
  </si>
  <si>
    <t>Gediminas</t>
  </si>
  <si>
    <t>Pajėda</t>
  </si>
  <si>
    <t>SD-VE</t>
  </si>
  <si>
    <t>F.O.C.U.S. running / AplenkSave.lt</t>
  </si>
  <si>
    <t>Tadas</t>
  </si>
  <si>
    <t>Cesevičius</t>
  </si>
  <si>
    <t>SD-V18</t>
  </si>
  <si>
    <t>Dapkevičius</t>
  </si>
  <si>
    <t>Bernatonis</t>
  </si>
  <si>
    <t>Lukas</t>
  </si>
  <si>
    <t>Prokopavičius</t>
  </si>
  <si>
    <t>Žilvinas</t>
  </si>
  <si>
    <t>Grigaitis</t>
  </si>
  <si>
    <t>Jurkus</t>
  </si>
  <si>
    <t xml:space="preserve">Vilnius </t>
  </si>
  <si>
    <t>S-Sportas</t>
  </si>
  <si>
    <t>Binkauskas</t>
  </si>
  <si>
    <t>Vilniaus Triatlono asociacija</t>
  </si>
  <si>
    <t>Aleksandr</t>
  </si>
  <si>
    <t>Kazanskij</t>
  </si>
  <si>
    <t>Rokas</t>
  </si>
  <si>
    <t>Mikalauskas</t>
  </si>
  <si>
    <t>Vaškys</t>
  </si>
  <si>
    <t>Paulius</t>
  </si>
  <si>
    <t>Zurauskas</t>
  </si>
  <si>
    <t>Vilius</t>
  </si>
  <si>
    <t>Dičmonas</t>
  </si>
  <si>
    <t>Aleksej</t>
  </si>
  <si>
    <t>Kaminskij</t>
  </si>
  <si>
    <t>Romutis</t>
  </si>
  <si>
    <t>Ančlauskas</t>
  </si>
  <si>
    <t>SD-V50</t>
  </si>
  <si>
    <t>Virgilijus</t>
  </si>
  <si>
    <t>Buzas</t>
  </si>
  <si>
    <t>Skanas</t>
  </si>
  <si>
    <t>Darius</t>
  </si>
  <si>
    <t>Kilbauskas</t>
  </si>
  <si>
    <t>Zarasai</t>
  </si>
  <si>
    <t>Vasiliauskas</t>
  </si>
  <si>
    <t>Gorelčionka</t>
  </si>
  <si>
    <t>Lunskis</t>
  </si>
  <si>
    <t>Narkevičius</t>
  </si>
  <si>
    <t>Edvinas</t>
  </si>
  <si>
    <t>Greičius</t>
  </si>
  <si>
    <t>Viltė</t>
  </si>
  <si>
    <t>SD-M18</t>
  </si>
  <si>
    <t>Vaidotas</t>
  </si>
  <si>
    <t>Rinkevicius</t>
  </si>
  <si>
    <t>Karolina</t>
  </si>
  <si>
    <t>Lukšytė</t>
  </si>
  <si>
    <t>Pašvenskas</t>
  </si>
  <si>
    <t xml:space="preserve">Runglorious bastards </t>
  </si>
  <si>
    <t>Deimantas</t>
  </si>
  <si>
    <t>Šyvokas</t>
  </si>
  <si>
    <t>Olegas</t>
  </si>
  <si>
    <t>Ivanovas</t>
  </si>
  <si>
    <t>SD-V40</t>
  </si>
  <si>
    <t>Kaupas</t>
  </si>
  <si>
    <t>Judickas</t>
  </si>
  <si>
    <t>Aidas</t>
  </si>
  <si>
    <t>Jarušaitis</t>
  </si>
  <si>
    <t>Orkos</t>
  </si>
  <si>
    <t>Račkauskas</t>
  </si>
  <si>
    <t>Karveckas</t>
  </si>
  <si>
    <t>Nuo likimo nepabėgsi</t>
  </si>
  <si>
    <t>Roma</t>
  </si>
  <si>
    <t>Puišienė</t>
  </si>
  <si>
    <t>SD-M40</t>
  </si>
  <si>
    <t>OK Būdakalnis</t>
  </si>
  <si>
    <t>Birštonas</t>
  </si>
  <si>
    <t>Sostinės Olimpas</t>
  </si>
  <si>
    <t>Jankauskas</t>
  </si>
  <si>
    <t>Giraitės k.</t>
  </si>
  <si>
    <t>Ieva</t>
  </si>
  <si>
    <t>SD-ME</t>
  </si>
  <si>
    <t>Martinas</t>
  </si>
  <si>
    <t>Venskaitis</t>
  </si>
  <si>
    <t>Aidziulis</t>
  </si>
  <si>
    <t>HC Feniksas</t>
  </si>
  <si>
    <t>Ula</t>
  </si>
  <si>
    <t>Giniotyte</t>
  </si>
  <si>
    <t>Milda</t>
  </si>
  <si>
    <t>Šmitaitė</t>
  </si>
  <si>
    <t>Viktorija</t>
  </si>
  <si>
    <t>Vasiliauskienė</t>
  </si>
  <si>
    <t>Edgaras</t>
  </si>
  <si>
    <t>Malachovskis</t>
  </si>
  <si>
    <t>Geležinis</t>
  </si>
  <si>
    <t>Nerijus</t>
  </si>
  <si>
    <t>Edvardas</t>
  </si>
  <si>
    <t>Tarasevičius</t>
  </si>
  <si>
    <t xml:space="preserve">Kaunas </t>
  </si>
  <si>
    <t>Giedrius</t>
  </si>
  <si>
    <t>Danėlius</t>
  </si>
  <si>
    <t>Mingailė</t>
  </si>
  <si>
    <t>Greičiūtė</t>
  </si>
  <si>
    <t>Anna</t>
  </si>
  <si>
    <t>Balčiūnas</t>
  </si>
  <si>
    <t>Šatas</t>
  </si>
  <si>
    <t>Linas</t>
  </si>
  <si>
    <t>Šinkūnas</t>
  </si>
  <si>
    <t>Jonas</t>
  </si>
  <si>
    <t>Kalinauskas</t>
  </si>
  <si>
    <t>Giraitė</t>
  </si>
  <si>
    <t>Černovas</t>
  </si>
  <si>
    <t>Ju2Ju2</t>
  </si>
  <si>
    <t>Venckutė</t>
  </si>
  <si>
    <t>Liekis</t>
  </si>
  <si>
    <t>Ambrazas</t>
  </si>
  <si>
    <t>Klėgeris</t>
  </si>
  <si>
    <t>Triatlono klubas TRIATLETAS</t>
  </si>
  <si>
    <t>Žintikas</t>
  </si>
  <si>
    <t>Juozas</t>
  </si>
  <si>
    <t>Kieras</t>
  </si>
  <si>
    <t>SD-V60</t>
  </si>
  <si>
    <t>Juknevičius</t>
  </si>
  <si>
    <t>Eglė</t>
  </si>
  <si>
    <t>Raslavičienė</t>
  </si>
  <si>
    <t>Titas</t>
  </si>
  <si>
    <t>Pumputis</t>
  </si>
  <si>
    <t>TRI-FUN-VM</t>
  </si>
  <si>
    <t>Kanaporis</t>
  </si>
  <si>
    <t>TRI-FUN-VS</t>
  </si>
  <si>
    <t>Beatričė</t>
  </si>
  <si>
    <t>Vinciūnaitė</t>
  </si>
  <si>
    <t>TRI-FUN-M14</t>
  </si>
  <si>
    <t>Apkievičius</t>
  </si>
  <si>
    <t>TRI-FUN-V14</t>
  </si>
  <si>
    <t>Dapkus</t>
  </si>
  <si>
    <t>Ernestas</t>
  </si>
  <si>
    <t>Česonis</t>
  </si>
  <si>
    <t>Ugnius</t>
  </si>
  <si>
    <t>Atkočiūnas</t>
  </si>
  <si>
    <t>Remeika</t>
  </si>
  <si>
    <t>Kauno raj.</t>
  </si>
  <si>
    <t>Aurimas</t>
  </si>
  <si>
    <t>Gudaitis</t>
  </si>
  <si>
    <t>Jakštas</t>
  </si>
  <si>
    <t>Deimantė</t>
  </si>
  <si>
    <t>Barzdenytė</t>
  </si>
  <si>
    <t>Robertas</t>
  </si>
  <si>
    <t>Zaicevas</t>
  </si>
  <si>
    <t>Kristupas</t>
  </si>
  <si>
    <t>Rimkus</t>
  </si>
  <si>
    <t>Brigita</t>
  </si>
  <si>
    <t>Šniukštaitė</t>
  </si>
  <si>
    <t>Dominykas</t>
  </si>
  <si>
    <t>Šiožinis</t>
  </si>
  <si>
    <t>Ugnė</t>
  </si>
  <si>
    <t>Paurytė</t>
  </si>
  <si>
    <t>Kartanas</t>
  </si>
  <si>
    <t>Julius</t>
  </si>
  <si>
    <t>Sakalauskas</t>
  </si>
  <si>
    <t>VIP</t>
  </si>
  <si>
    <t>Valerija</t>
  </si>
  <si>
    <t>Jegorenko</t>
  </si>
  <si>
    <t>TRI-FUN-MM</t>
  </si>
  <si>
    <t>Eduard</t>
  </si>
  <si>
    <t>Zniščinskij</t>
  </si>
  <si>
    <t>Kavaliauskas</t>
  </si>
  <si>
    <t>Rosinas</t>
  </si>
  <si>
    <t>Naujokaitis</t>
  </si>
  <si>
    <t>Rasa</t>
  </si>
  <si>
    <t>Klešnieks</t>
  </si>
  <si>
    <t>sportzone.lt/ VIP</t>
  </si>
  <si>
    <t>Audronė</t>
  </si>
  <si>
    <t>Kanopkiniene</t>
  </si>
  <si>
    <t>Kanopkinu Familia</t>
  </si>
  <si>
    <t>Kanopkinas</t>
  </si>
  <si>
    <t>Ilona</t>
  </si>
  <si>
    <t>Petrusevičiūtė</t>
  </si>
  <si>
    <t>Rytis</t>
  </si>
  <si>
    <t>Meškauskas</t>
  </si>
  <si>
    <t>Tesonet</t>
  </si>
  <si>
    <t>Aurelija</t>
  </si>
  <si>
    <t>Trimonytė</t>
  </si>
  <si>
    <t>Gėrnešys</t>
  </si>
  <si>
    <t>Razmienė</t>
  </si>
  <si>
    <t>Baronas</t>
  </si>
  <si>
    <t>Kurk Zarasams</t>
  </si>
  <si>
    <t>Tumalovičius</t>
  </si>
  <si>
    <t>Lietuvos Triatlono Taurė - Zarasai</t>
  </si>
  <si>
    <t>Andrius Dapkevičius</t>
  </si>
  <si>
    <t>Dapkevičius, Andrius</t>
  </si>
  <si>
    <t>Kiaušas</t>
  </si>
  <si>
    <t>Bražionis</t>
  </si>
  <si>
    <t xml:space="preserve">Kerbedis, Rasius </t>
  </si>
  <si>
    <t>Aleksej Kaminskij</t>
  </si>
  <si>
    <t>Alexander Fedotenkov</t>
  </si>
  <si>
    <t>Alina Razmienė</t>
  </si>
  <si>
    <t>Alina Venckutė</t>
  </si>
  <si>
    <t>Andrius Jurkus</t>
  </si>
  <si>
    <t>Antanas Kanopkinas</t>
  </si>
  <si>
    <t>Antanas Norkevičius</t>
  </si>
  <si>
    <t>Arūnas Kumpis</t>
  </si>
  <si>
    <t>Audrius Virbickas</t>
  </si>
  <si>
    <t>Audronė Kanopkiniene</t>
  </si>
  <si>
    <t>Aurelija Trimonytė</t>
  </si>
  <si>
    <t>Darius Kilbauskas</t>
  </si>
  <si>
    <t>Deimantas Šyvokas</t>
  </si>
  <si>
    <t>Domas Uselis</t>
  </si>
  <si>
    <t>Dominykas Šiožinis</t>
  </si>
  <si>
    <t>Dovydas Aidziulis</t>
  </si>
  <si>
    <t>Dovydas Kavaliauskas</t>
  </si>
  <si>
    <t>Eduard Zniščinskij</t>
  </si>
  <si>
    <t>Edvardas Tarasevičius</t>
  </si>
  <si>
    <t>Edvinas Šatas</t>
  </si>
  <si>
    <t>Egidijus Lunskis</t>
  </si>
  <si>
    <t>Egidijus Žintikas</t>
  </si>
  <si>
    <t>Ernestas Česonis</t>
  </si>
  <si>
    <t>Gediminas Karveckas</t>
  </si>
  <si>
    <t>Giedrius Danėlius</t>
  </si>
  <si>
    <t>Ilona Petrusevičiūtė</t>
  </si>
  <si>
    <t>Karolis Skanas</t>
  </si>
  <si>
    <t>Lukas Liekis</t>
  </si>
  <si>
    <t>Lukas Remeika</t>
  </si>
  <si>
    <t>Mantas Baronas</t>
  </si>
  <si>
    <t>Marius Kybartas</t>
  </si>
  <si>
    <t>Mindaugas Pašvenskas</t>
  </si>
  <si>
    <t>Mindaugas Slapšys</t>
  </si>
  <si>
    <t>Mindaugas Tumalovičius</t>
  </si>
  <si>
    <t>Mingailė Greičiūtė</t>
  </si>
  <si>
    <t>Povilas Kvajauskas</t>
  </si>
  <si>
    <t>Rasa Klešnieks</t>
  </si>
  <si>
    <t>Rasius Kerbedis</t>
  </si>
  <si>
    <t>Rolandas Jankauskas</t>
  </si>
  <si>
    <t>Roma Puišienė</t>
  </si>
  <si>
    <t>Rytis Meškauskas</t>
  </si>
  <si>
    <t>Šarūnas Dignaitis</t>
  </si>
  <si>
    <t>Šarūnas Povilaitis</t>
  </si>
  <si>
    <t>Simas Vilkelis</t>
  </si>
  <si>
    <t>Tadas Juknevičius</t>
  </si>
  <si>
    <t>Tomas Gorelčionka</t>
  </si>
  <si>
    <t>Tomas Tumalovičius</t>
  </si>
  <si>
    <t>Tomas Urmanavičius</t>
  </si>
  <si>
    <t>Ugnius Atkočiūnas</t>
  </si>
  <si>
    <t>Ula Giniotyte</t>
  </si>
  <si>
    <t>Vytautas Černovas</t>
  </si>
  <si>
    <t>Vytautas Viščius</t>
  </si>
  <si>
    <t>Žygimantas Naujokaitis</t>
  </si>
  <si>
    <t>SWIM</t>
  </si>
  <si>
    <t>PACE (min/100m)</t>
  </si>
  <si>
    <t>T1</t>
  </si>
  <si>
    <t>Bike pos</t>
  </si>
  <si>
    <t>BIKE</t>
  </si>
  <si>
    <t>AVG. SPEED (km/h)</t>
  </si>
  <si>
    <t>T2</t>
  </si>
  <si>
    <t>RUN</t>
  </si>
  <si>
    <t>PACE (min/1km)</t>
  </si>
  <si>
    <t>POZICIJA</t>
  </si>
  <si>
    <t>DALYVIS</t>
  </si>
  <si>
    <t>DALYVIO NUMERIS</t>
  </si>
  <si>
    <t>LYTIS</t>
  </si>
  <si>
    <t>OFICIALUS LAIKAS</t>
  </si>
  <si>
    <t>Ratas #1</t>
  </si>
  <si>
    <t>Ratas #2</t>
  </si>
  <si>
    <t>T1 į</t>
  </si>
  <si>
    <t>T1 iš</t>
  </si>
  <si>
    <t>Dviračiai ratas #1</t>
  </si>
  <si>
    <t>T2 į</t>
  </si>
  <si>
    <t>T2 iš</t>
  </si>
  <si>
    <t>Finišas</t>
  </si>
  <si>
    <t>Šalis</t>
  </si>
  <si>
    <t>Lietuva</t>
  </si>
  <si>
    <t>Traku KKSC - SK "Mohikanai"</t>
  </si>
  <si>
    <t>Bernatonio akademija - 3 Club</t>
  </si>
  <si>
    <t>JUTA RACING</t>
  </si>
  <si>
    <t>Iveik Šara</t>
  </si>
  <si>
    <t>Triatlono akademija</t>
  </si>
  <si>
    <t>Dimitry Talkachev</t>
  </si>
  <si>
    <t>Minsk</t>
  </si>
  <si>
    <t>Belarus</t>
  </si>
  <si>
    <t>TriStyle</t>
  </si>
  <si>
    <t>Saulius Batavičius</t>
  </si>
  <si>
    <t>Justas Stanys</t>
  </si>
  <si>
    <t>Aurimas Kalinka</t>
  </si>
  <si>
    <t>Godukai</t>
  </si>
  <si>
    <t>Gediminas Linkus</t>
  </si>
  <si>
    <t>TIA technology</t>
  </si>
  <si>
    <t>stogobagazines.lt / Kauno maratono klubas</t>
  </si>
  <si>
    <t>Klajunas</t>
  </si>
  <si>
    <t>Ilya Ramantsevich</t>
  </si>
  <si>
    <t>Yury Laktsiyonau</t>
  </si>
  <si>
    <t>Rodion Banar</t>
  </si>
  <si>
    <t>Kherson</t>
  </si>
  <si>
    <t>Ukraine</t>
  </si>
  <si>
    <t>Triathlon team DARNA</t>
  </si>
  <si>
    <t>JAUKUS BUSTAS</t>
  </si>
  <si>
    <t>Michal Karas</t>
  </si>
  <si>
    <t>Olesnica</t>
  </si>
  <si>
    <t>Poland</t>
  </si>
  <si>
    <t>Olesnicka Grupa Triathlonowa</t>
  </si>
  <si>
    <t>TK Pajuris</t>
  </si>
  <si>
    <t>Irmantas Grubinskas</t>
  </si>
  <si>
    <t>Panevezys</t>
  </si>
  <si>
    <t>PANEVeŽIO TRIATLONO KLUBAS</t>
  </si>
  <si>
    <t>Arnas Jurskis</t>
  </si>
  <si>
    <t>CarsRent24.lt</t>
  </si>
  <si>
    <t>Vitali Babich</t>
  </si>
  <si>
    <t>Povilas Lengvinas</t>
  </si>
  <si>
    <t>Lietuva - Gyvunams</t>
  </si>
  <si>
    <t>Marijampole</t>
  </si>
  <si>
    <t>Triatletas</t>
  </si>
  <si>
    <t>F.O.C.U.S running</t>
  </si>
  <si>
    <t>Mindaugas Griūnas</t>
  </si>
  <si>
    <t>Vaidotas Lenktys</t>
  </si>
  <si>
    <t>Mindaugas Širvinskas</t>
  </si>
  <si>
    <t>Jacek Bakun</t>
  </si>
  <si>
    <t>Białystok</t>
  </si>
  <si>
    <t>NADAKTYWNI</t>
  </si>
  <si>
    <t>SK "Vetrunge"</t>
  </si>
  <si>
    <t>Andrej Trusevic</t>
  </si>
  <si>
    <t>Aurimas Skirgaila</t>
  </si>
  <si>
    <t>Domas Skeiverys</t>
  </si>
  <si>
    <t>Michael Galperin</t>
  </si>
  <si>
    <t>Daniel Lima</t>
  </si>
  <si>
    <t>Faro</t>
  </si>
  <si>
    <t>Portugal</t>
  </si>
  <si>
    <t>Martynas Gediminas</t>
  </si>
  <si>
    <t>Bartas Mikaila</t>
  </si>
  <si>
    <t>Vilmantas Gurskas</t>
  </si>
  <si>
    <t>Boulder</t>
  </si>
  <si>
    <t>United States</t>
  </si>
  <si>
    <t>Team Superfly</t>
  </si>
  <si>
    <t>Vladimiras Krakauskas</t>
  </si>
  <si>
    <t>Edgaras Tamošauskas</t>
  </si>
  <si>
    <t>Lukas Baranauskas</t>
  </si>
  <si>
    <t>Roman Cherednichenko</t>
  </si>
  <si>
    <t>Andrius Simkus</t>
  </si>
  <si>
    <t>Siauliai</t>
  </si>
  <si>
    <t>Green Team</t>
  </si>
  <si>
    <t>Pavel Ladziato</t>
  </si>
  <si>
    <t>Eigminas Dagys</t>
  </si>
  <si>
    <t>Sekmes mokykla</t>
  </si>
  <si>
    <t>Taurages BMK</t>
  </si>
  <si>
    <t>Marius Bausys</t>
  </si>
  <si>
    <t>Andrej Vidinevič</t>
  </si>
  <si>
    <t>Volvererun</t>
  </si>
  <si>
    <t>Andrei Karatsenka</t>
  </si>
  <si>
    <t>UAB AKSINTERIER</t>
  </si>
  <si>
    <t>Valeri Kulitski</t>
  </si>
  <si>
    <t>Latvia</t>
  </si>
  <si>
    <t>Dmitry Sokolikov</t>
  </si>
  <si>
    <t>Pijus Genevičius</t>
  </si>
  <si>
    <t>Igoris Kostinas</t>
  </si>
  <si>
    <t>Kęstutis Kaupas</t>
  </si>
  <si>
    <t>Artem Lebedev</t>
  </si>
  <si>
    <t>Tula</t>
  </si>
  <si>
    <t>Russian Federation</t>
  </si>
  <si>
    <t>13 zukiu</t>
  </si>
  <si>
    <t>Gytis Gadisauskas</t>
  </si>
  <si>
    <t>Germany</t>
  </si>
  <si>
    <t>Adampolis</t>
  </si>
  <si>
    <t>Diana Novikova</t>
  </si>
  <si>
    <t>Moscow</t>
  </si>
  <si>
    <t>sviesos kariai</t>
  </si>
  <si>
    <t>Marius Rakickas</t>
  </si>
  <si>
    <t>Šiauliai</t>
  </si>
  <si>
    <t>Lukas Adomavičius</t>
  </si>
  <si>
    <t>PASTOLIU CENTRAS</t>
  </si>
  <si>
    <t>EGIDIJUS BUIKA</t>
  </si>
  <si>
    <t>Dipolis</t>
  </si>
  <si>
    <t>Justas Poderys</t>
  </si>
  <si>
    <t>Copenhagen</t>
  </si>
  <si>
    <t>Denmark</t>
  </si>
  <si>
    <t>DTU</t>
  </si>
  <si>
    <t>Paulius Bagurskas</t>
  </si>
  <si>
    <t>Raimondas Rimkus</t>
  </si>
  <si>
    <t>Bentley Systems</t>
  </si>
  <si>
    <t>Maxim Petukhov</t>
  </si>
  <si>
    <t>Snt Petersburg</t>
  </si>
  <si>
    <t>Dovydas Aidžiulis</t>
  </si>
  <si>
    <t>Mantas Burokas</t>
  </si>
  <si>
    <t>Ben Harvey</t>
  </si>
  <si>
    <t>Derby</t>
  </si>
  <si>
    <t>United Kingdom</t>
  </si>
  <si>
    <t>RUNNING FOR CHANGE</t>
  </si>
  <si>
    <t>Agnius Stanulis</t>
  </si>
  <si>
    <t>Dmitrijus Borisenka</t>
  </si>
  <si>
    <t>Taurages begimo megeju klubas</t>
  </si>
  <si>
    <t>Arūnas Gurskas</t>
  </si>
  <si>
    <t>UAB "Techranga"</t>
  </si>
  <si>
    <t>Andrius Volungevicius</t>
  </si>
  <si>
    <t>Renatas Belevičius</t>
  </si>
  <si>
    <t>Osvaldas Varnas</t>
  </si>
  <si>
    <t>Giraitės k. Kauno raj.</t>
  </si>
  <si>
    <t>Taurius Sakalauskas</t>
  </si>
  <si>
    <t>Gediminas GARBAUSKAS</t>
  </si>
  <si>
    <t>Sergejus Abakumovas</t>
  </si>
  <si>
    <t>Grant Thornton</t>
  </si>
  <si>
    <t>Deivydas Bakunas</t>
  </si>
  <si>
    <t>Danas Kazakevičius</t>
  </si>
  <si>
    <t>VIlnius</t>
  </si>
  <si>
    <t>Rafael Achmedov</t>
  </si>
  <si>
    <t>Julius Tomaševičius</t>
  </si>
  <si>
    <t>Millo</t>
  </si>
  <si>
    <t>Kęstutis Pusčius</t>
  </si>
  <si>
    <t>CIRKO MEŠKUTES</t>
  </si>
  <si>
    <t>Justinas Muleika</t>
  </si>
  <si>
    <t>"General Financing"</t>
  </si>
  <si>
    <t>Artūras Petkus</t>
  </si>
  <si>
    <t>Šeima</t>
  </si>
  <si>
    <t>Arvydas Šrubėnas</t>
  </si>
  <si>
    <t>Inžinerija</t>
  </si>
  <si>
    <t>Taurage</t>
  </si>
  <si>
    <t>Triatlono klubas "Triatletas", UAB Perido</t>
  </si>
  <si>
    <t>Algirdas Ramaska</t>
  </si>
  <si>
    <t>Justinas Gedvilas</t>
  </si>
  <si>
    <t>Bronius Varsackis</t>
  </si>
  <si>
    <t>Vaidotas Lašas</t>
  </si>
  <si>
    <t>Tomas Gurvičius</t>
  </si>
  <si>
    <t>Šarūnas Klėgeris</t>
  </si>
  <si>
    <t>Edvinas Kudrevičius</t>
  </si>
  <si>
    <t>Klaipedos r.</t>
  </si>
  <si>
    <t>Mintautas Šukys</t>
  </si>
  <si>
    <t>Lietuvos kariuomene</t>
  </si>
  <si>
    <t>Marius Jundulas</t>
  </si>
  <si>
    <t>Gjensidige</t>
  </si>
  <si>
    <t>Marius Sadauskas</t>
  </si>
  <si>
    <t>Trakų Triatlonas</t>
  </si>
  <si>
    <t>AplenkSave.lt / F.O.C.U.S. running</t>
  </si>
  <si>
    <t>VU</t>
  </si>
  <si>
    <t>Dominykas Jancionis</t>
  </si>
  <si>
    <t>Inga Paplauskė</t>
  </si>
  <si>
    <t>Monika Juodeškaitė</t>
  </si>
  <si>
    <t>Artūras Jacevičius</t>
  </si>
  <si>
    <t>Paulius Paukštis</t>
  </si>
  <si>
    <t>Aliaksandr Siniak</t>
  </si>
  <si>
    <t>Stockhoom</t>
  </si>
  <si>
    <t>Sweden</t>
  </si>
  <si>
    <t>Jonas Garšva</t>
  </si>
  <si>
    <t>VŠI JSK Gulbinai</t>
  </si>
  <si>
    <t>Artur Fliszkiewicz</t>
  </si>
  <si>
    <t>Swarzędz</t>
  </si>
  <si>
    <t>KLAS Szpot</t>
  </si>
  <si>
    <t>Anton Dzmitryieu</t>
  </si>
  <si>
    <t>Lukas Žarnauskas</t>
  </si>
  <si>
    <t>Laimonas Alionis</t>
  </si>
  <si>
    <t>Paulius Lukševičius</t>
  </si>
  <si>
    <t>Valdas Rapševičius</t>
  </si>
  <si>
    <t>Mindaugas Ganusauskas</t>
  </si>
  <si>
    <t>Audrius Mečionis</t>
  </si>
  <si>
    <t>Anykščiai</t>
  </si>
  <si>
    <t>Switzerland</t>
  </si>
  <si>
    <t>Iš lempos</t>
  </si>
  <si>
    <t>Aliaksei Kupreyeu</t>
  </si>
  <si>
    <t>Jonas Kausteklis</t>
  </si>
  <si>
    <t>Vilnus</t>
  </si>
  <si>
    <t>mr.Good1</t>
  </si>
  <si>
    <t>Darius Žakaitis</t>
  </si>
  <si>
    <t>Jurijus Azanovas</t>
  </si>
  <si>
    <t>Jurijus Krivičius</t>
  </si>
  <si>
    <t>Impuls Racing Team</t>
  </si>
  <si>
    <t>POVILAS BUTKUS</t>
  </si>
  <si>
    <t>Familia sport club</t>
  </si>
  <si>
    <t>Ruta Rataviciute</t>
  </si>
  <si>
    <t>London</t>
  </si>
  <si>
    <t>People Link</t>
  </si>
  <si>
    <t>Rūta Juškevičiūtė</t>
  </si>
  <si>
    <t>Tauras Pakalnis</t>
  </si>
  <si>
    <t>Tadas Tamašauskas</t>
  </si>
  <si>
    <t>City boxing</t>
  </si>
  <si>
    <t>Jurgita Lemesiute</t>
  </si>
  <si>
    <t>Nerijus Dumbrava</t>
  </si>
  <si>
    <t>Vytautas Giedraitis</t>
  </si>
  <si>
    <t>Neko Runners</t>
  </si>
  <si>
    <t>Jevgenijus Vasiljevas</t>
  </si>
  <si>
    <t>Grantas Gadliauskas</t>
  </si>
  <si>
    <t>Aliaksei Pukhnarevich</t>
  </si>
  <si>
    <t>Algirdas Pukis</t>
  </si>
  <si>
    <t>Vilmantas Baranauskas</t>
  </si>
  <si>
    <t>Mindaugas Packevičius</t>
  </si>
  <si>
    <t>Edvinas Paulauskas</t>
  </si>
  <si>
    <t>Andrius Mickus</t>
  </si>
  <si>
    <t>Evaldas Zutkis</t>
  </si>
  <si>
    <t>Be klubo</t>
  </si>
  <si>
    <t>Mantas Barauskas</t>
  </si>
  <si>
    <t>Mantas Ulozas</t>
  </si>
  <si>
    <t>Giedrius Baltranas</t>
  </si>
  <si>
    <t>Avilys</t>
  </si>
  <si>
    <t>Ruslan Goršečnikov</t>
  </si>
  <si>
    <t>rokas timaitis</t>
  </si>
  <si>
    <t>Vitalijus Vasiljevas</t>
  </si>
  <si>
    <t>City Boxing and Fitness club</t>
  </si>
  <si>
    <t>Andrius Rumbutis</t>
  </si>
  <si>
    <t>Simonas Šidlauskas</t>
  </si>
  <si>
    <t>UAB "Fima"</t>
  </si>
  <si>
    <t>Andrius Smaliukas</t>
  </si>
  <si>
    <t>Nerijus Juskaitis</t>
  </si>
  <si>
    <t>Junieji Senukai</t>
  </si>
  <si>
    <t>Lina Gvazdauskaitė</t>
  </si>
  <si>
    <t>F.O.C.U.S. runing klubas</t>
  </si>
  <si>
    <t>Rokas Draugelis</t>
  </si>
  <si>
    <t>Valdonė Kybartienė</t>
  </si>
  <si>
    <t>Virve laisva !</t>
  </si>
  <si>
    <t>Paulita Šubert</t>
  </si>
  <si>
    <t>Familia</t>
  </si>
  <si>
    <t>Artūras Vilkas</t>
  </si>
  <si>
    <t>Meinardas Valkevičius</t>
  </si>
  <si>
    <t>MeinArt animation studio</t>
  </si>
  <si>
    <t>Elena Šimaitienė</t>
  </si>
  <si>
    <t>Kristina Kozlovienė</t>
  </si>
  <si>
    <t>Vytautas Stasionis</t>
  </si>
  <si>
    <t>Karolis Petrauskas</t>
  </si>
  <si>
    <t>Mantas Sidekerskis</t>
  </si>
  <si>
    <t>Paulius Latonas</t>
  </si>
  <si>
    <t>Ignas Kerbelis</t>
  </si>
  <si>
    <t>Simonas Ramanauskas</t>
  </si>
  <si>
    <t>GoLT</t>
  </si>
  <si>
    <t>Rimas Kirdulis</t>
  </si>
  <si>
    <t>Jevgenij Semaka</t>
  </si>
  <si>
    <t>ArcaPay</t>
  </si>
  <si>
    <t>Rokas Ramanauskas</t>
  </si>
  <si>
    <t>Brolis</t>
  </si>
  <si>
    <t>Aušra Butkuvienė</t>
  </si>
  <si>
    <t>Paulius Nezabitauskas</t>
  </si>
  <si>
    <t>Aidas Gabartas</t>
  </si>
  <si>
    <t>Klubiniai</t>
  </si>
  <si>
    <t>Sprinto Distancija</t>
  </si>
  <si>
    <t>Batavičius, Saulius</t>
  </si>
  <si>
    <t>Batavičius</t>
  </si>
  <si>
    <t>Juškevičiūtė</t>
  </si>
  <si>
    <t>Rūta</t>
  </si>
  <si>
    <t>Belevičius, Renatas</t>
  </si>
  <si>
    <t>Genevičius</t>
  </si>
  <si>
    <t>Kaupas, Kęstutis</t>
  </si>
  <si>
    <t>Paplauskė, Inga</t>
  </si>
  <si>
    <t>Paplauskė</t>
  </si>
  <si>
    <t>Paplauskė Inga</t>
  </si>
  <si>
    <t>Place</t>
  </si>
  <si>
    <t>Class</t>
  </si>
  <si>
    <t>Family name, Name</t>
  </si>
  <si>
    <t>Country</t>
  </si>
  <si>
    <t>Club, City</t>
  </si>
  <si>
    <t>Laps</t>
  </si>
  <si>
    <t>Time</t>
  </si>
  <si>
    <t>Dyoma Artem</t>
  </si>
  <si>
    <t> UKR</t>
  </si>
  <si>
    <t> LTU</t>
  </si>
  <si>
    <t>TPK Ruoniai, Nemenčinė</t>
  </si>
  <si>
    <t>Zaveckas Ignas</t>
  </si>
  <si>
    <t>Skapiškis, Vilnius</t>
  </si>
  <si>
    <t>Vorobiei Mariia</t>
  </si>
  <si>
    <t> EST</t>
  </si>
  <si>
    <t>21cc, Haabneeme</t>
  </si>
  <si>
    <t>Vaitukaitis Titas</t>
  </si>
  <si>
    <t>TPK Ruoniai, Vilnius</t>
  </si>
  <si>
    <t>Prokopavičius Domas</t>
  </si>
  <si>
    <t>Panevėžio triatlono klubas, Panevėžys</t>
  </si>
  <si>
    <t>Barrus Tea</t>
  </si>
  <si>
    <t> USA</t>
  </si>
  <si>
    <t>Kliukas Aras</t>
  </si>
  <si>
    <t>Narkutė Laura</t>
  </si>
  <si>
    <t>Zarovna Oleksandra</t>
  </si>
  <si>
    <t>Babych Oryna</t>
  </si>
  <si>
    <t>Seemann - Kruger Mats</t>
  </si>
  <si>
    <t>ind</t>
  </si>
  <si>
    <t>Rusak Katsiaryna</t>
  </si>
  <si>
    <t> BLR</t>
  </si>
  <si>
    <t>TRITEAM, BREST</t>
  </si>
  <si>
    <t>Barrus Mia</t>
  </si>
  <si>
    <t>TSK,,Darna", Panevėžys</t>
  </si>
  <si>
    <t>Vinciūnaitė Biatričė</t>
  </si>
  <si>
    <t>Krylova Anna</t>
  </si>
  <si>
    <t>Krylovich Denys</t>
  </si>
  <si>
    <t>Ukraina</t>
  </si>
  <si>
    <t>TSK Darna, Vilnius</t>
  </si>
  <si>
    <t>Vollmer Siim</t>
  </si>
  <si>
    <t>Estija</t>
  </si>
  <si>
    <t>Urbšys Laurynas</t>
  </si>
  <si>
    <t>LTU</t>
  </si>
  <si>
    <t>Jurskis Arnas</t>
  </si>
  <si>
    <t>Arimex, Vilnius</t>
  </si>
  <si>
    <t>Steponavičius Kęstutis</t>
  </si>
  <si>
    <t>Rokas Armandas</t>
  </si>
  <si>
    <t>TSK "Darna", Panevėžys</t>
  </si>
  <si>
    <t>Swedbank, Vilnius</t>
  </si>
  <si>
    <t>Anclauskas Romutis</t>
  </si>
  <si>
    <t>Lietuviski patiekalai, Kaunas</t>
  </si>
  <si>
    <t>Murėnas Aurimas</t>
  </si>
  <si>
    <t>Elo Minna</t>
  </si>
  <si>
    <t> FIN</t>
  </si>
  <si>
    <t>Suomija</t>
  </si>
  <si>
    <t>Greičiūtė Mingailė</t>
  </si>
  <si>
    <t>3Club, Vilnius</t>
  </si>
  <si>
    <t>Česonis Ernestas</t>
  </si>
  <si>
    <t>Kuschnirenko Natalija</t>
  </si>
  <si>
    <t>Vynnytskyi Vasyl</t>
  </si>
  <si>
    <t>Skrypka Andrii</t>
  </si>
  <si>
    <t>Proščinko Danila</t>
  </si>
  <si>
    <t>Liepa Artūrs</t>
  </si>
  <si>
    <t> LAT</t>
  </si>
  <si>
    <t>Carnikavas sporta centrs, Kalngale</t>
  </si>
  <si>
    <t>Korniyenk Sandis</t>
  </si>
  <si>
    <t>Bilashenko Vladyslav</t>
  </si>
  <si>
    <t>Elo Olli</t>
  </si>
  <si>
    <t>Stamina TC, Jyvaskyla</t>
  </si>
  <si>
    <t>Zhukaven Aliansandr</t>
  </si>
  <si>
    <t>Dmitriev Yroslav</t>
  </si>
  <si>
    <t> RUS</t>
  </si>
  <si>
    <t>AQUATICS, Moscow</t>
  </si>
  <si>
    <t>Haradzetski Kiryl</t>
  </si>
  <si>
    <t>Buhai Uladzislau</t>
  </si>
  <si>
    <t>TRIO_BREST, BREST</t>
  </si>
  <si>
    <t>SC 4th Element, ODESSA</t>
  </si>
  <si>
    <t>Novikov Mikhail</t>
  </si>
  <si>
    <t>AQUATICS, DOBELE</t>
  </si>
  <si>
    <t>Komissarov Konstantin</t>
  </si>
  <si>
    <t>Filatov Mikhail</t>
  </si>
  <si>
    <t>Zasim Aliaksei</t>
  </si>
  <si>
    <t>Vinokurov Andrei</t>
  </si>
  <si>
    <t>Ruus Mari Mai</t>
  </si>
  <si>
    <t>Tartu Ujumisklubi, Tartu linn</t>
  </si>
  <si>
    <t>Pashchywa Veronika</t>
  </si>
  <si>
    <t>Rodrigues Carvalnho Mariana</t>
  </si>
  <si>
    <t>Kustukturov Artemiy</t>
  </si>
  <si>
    <t>Zakharenko Anastasia</t>
  </si>
  <si>
    <t>Molotkov Saveliy</t>
  </si>
  <si>
    <t>Sinevich Alina</t>
  </si>
  <si>
    <t>Starikov Andrei</t>
  </si>
  <si>
    <t>Ashitkov Artem</t>
  </si>
  <si>
    <t>Bukavec Anatol</t>
  </si>
  <si>
    <t>Turunen Elina</t>
  </si>
  <si>
    <t>Oulu Triathlon &amp; Cycling, Oulu</t>
  </si>
  <si>
    <t>Zubko Aliaksei</t>
  </si>
  <si>
    <t>Salabutov Nikolai</t>
  </si>
  <si>
    <t>SK Raudmees, Pärnu</t>
  </si>
  <si>
    <t>Prasolova Tatiana</t>
  </si>
  <si>
    <t>Tabasalu Triatloniklubi, Muraste</t>
  </si>
  <si>
    <t>Kalmykou Dzianis</t>
  </si>
  <si>
    <t>AQUATICS, Dobele</t>
  </si>
  <si>
    <t>Yakimuk Ilya</t>
  </si>
  <si>
    <t>Leshekevich Andrei</t>
  </si>
  <si>
    <t>Tabasalu Triatloniklubi</t>
  </si>
  <si>
    <t>Kapustsin Vadzim</t>
  </si>
  <si>
    <t>Barinovs Valeriys</t>
  </si>
  <si>
    <t>MW</t>
  </si>
  <si>
    <t>Tättar Aveli</t>
  </si>
  <si>
    <t>Sisekaitseakadeemia, Valga</t>
  </si>
  <si>
    <t>Vistiņš Ralfs</t>
  </si>
  <si>
    <t>Lebedeva Anita</t>
  </si>
  <si>
    <t>Yabekov Yromir</t>
  </si>
  <si>
    <t>Prasolov Pavel</t>
  </si>
  <si>
    <t>Ponomar Dariia</t>
  </si>
  <si>
    <t>Karamysheva Sofia</t>
  </si>
  <si>
    <t>Kivimets Marianne</t>
  </si>
  <si>
    <t>Tabasalu Triatloniklubi, Tallinn</t>
  </si>
  <si>
    <t>21cc, Tallinn</t>
  </si>
  <si>
    <t>Grishina Valeriia</t>
  </si>
  <si>
    <t>Salgales pagasts</t>
  </si>
  <si>
    <t>Aquatics, Dobele</t>
  </si>
  <si>
    <t>Juhansoo Martina</t>
  </si>
  <si>
    <t>SUKL Jõulu, pärnu</t>
  </si>
  <si>
    <t>Tättar Kaja</t>
  </si>
  <si>
    <t>MM</t>
  </si>
  <si>
    <t>Kurbatskiy Evgeny</t>
  </si>
  <si>
    <t>Leitane Itaev</t>
  </si>
  <si>
    <t>Bulko Karolina</t>
  </si>
  <si>
    <t>Motsnik Kulli</t>
  </si>
  <si>
    <t>Sinevich Tsikhan</t>
  </si>
  <si>
    <t>Shevalye Christian</t>
  </si>
  <si>
    <t>Batyreva Varvara</t>
  </si>
  <si>
    <t>Karus Kirilka</t>
  </si>
  <si>
    <t>Boiko Myron</t>
  </si>
  <si>
    <t>dnf</t>
  </si>
  <si>
    <t>Tabasalu Triatloniklubi, Harku</t>
  </si>
  <si>
    <t>Kägo Trevor</t>
  </si>
  <si>
    <t>21CC Triatloniklubi, Tallinn</t>
  </si>
  <si>
    <t>Pokotyio Marta</t>
  </si>
  <si>
    <t>SC PST, ZHYTOMYR</t>
  </si>
  <si>
    <t>Ruzhanskaya Palina</t>
  </si>
  <si>
    <t>Ulyanitski Artsiom</t>
  </si>
  <si>
    <t>Zarovna Veronika</t>
  </si>
  <si>
    <t>Gleikin Denis</t>
  </si>
  <si>
    <t>Rusija</t>
  </si>
  <si>
    <t>Pirups Marcis</t>
  </si>
  <si>
    <t>Davydzenka Uladzislau</t>
  </si>
  <si>
    <t>Saffar Emil</t>
  </si>
  <si>
    <t>Lorchak Anastasiya</t>
  </si>
  <si>
    <t>Krechko Vesta</t>
  </si>
  <si>
    <t>Garenčiks Raimonds</t>
  </si>
  <si>
    <t>Latvija</t>
  </si>
  <si>
    <t>Kharchenko Linda</t>
  </si>
  <si>
    <t>Gajevskis Viaceslavs</t>
  </si>
  <si>
    <t>Rohlin Sven</t>
  </si>
  <si>
    <t>Tallinn</t>
  </si>
  <si>
    <t>Bukaveis Anatol</t>
  </si>
  <si>
    <t>Baltarusija</t>
  </si>
  <si>
    <t>Kukharchik Piotr</t>
  </si>
  <si>
    <t>Bahuta Alina</t>
  </si>
  <si>
    <t>TSK,,Darba", Panevėžys</t>
  </si>
  <si>
    <t>Kyrylovych Denys</t>
  </si>
  <si>
    <t>Mell Karl</t>
  </si>
  <si>
    <t>Ruus Mart Leo</t>
  </si>
  <si>
    <t>Tartu Ujumisklubi, Tartu</t>
  </si>
  <si>
    <t>OD-V19</t>
  </si>
  <si>
    <t>Tinfavičius</t>
  </si>
  <si>
    <t>Armandas</t>
  </si>
  <si>
    <t>Vytas</t>
  </si>
  <si>
    <t>Vasilevičius</t>
  </si>
  <si>
    <t>Žakas</t>
  </si>
  <si>
    <t>Irmantas</t>
  </si>
  <si>
    <t>Grubinskas</t>
  </si>
  <si>
    <t>OD-M19</t>
  </si>
  <si>
    <t>Natalija</t>
  </si>
  <si>
    <t>Barkun</t>
  </si>
  <si>
    <t>OD-M40</t>
  </si>
  <si>
    <t>Minskas</t>
  </si>
  <si>
    <t>TRIGALIA</t>
  </si>
  <si>
    <t>Urbšys</t>
  </si>
  <si>
    <t>TRItonas</t>
  </si>
  <si>
    <t>Vidas</t>
  </si>
  <si>
    <t>Staveckas</t>
  </si>
  <si>
    <t>Morėnas</t>
  </si>
  <si>
    <t>Gytis</t>
  </si>
  <si>
    <t>Šumskas</t>
  </si>
  <si>
    <t>S-Sportas adventure team</t>
  </si>
  <si>
    <t>Ruslanas</t>
  </si>
  <si>
    <t>Trakšelis</t>
  </si>
  <si>
    <t>JuanIgnacio</t>
  </si>
  <si>
    <t>DelValle</t>
  </si>
  <si>
    <t>Briuselis</t>
  </si>
  <si>
    <t>Andrej</t>
  </si>
  <si>
    <t>Trusevic</t>
  </si>
  <si>
    <t>Vaigauskas</t>
  </si>
  <si>
    <t>Krušinskas</t>
  </si>
  <si>
    <t>Būdvytis</t>
  </si>
  <si>
    <t>Stockholmas</t>
  </si>
  <si>
    <t>Jazepčikas</t>
  </si>
  <si>
    <t>Alytus - Vilnius</t>
  </si>
  <si>
    <t>Danas</t>
  </si>
  <si>
    <t>Andriuskevicius</t>
  </si>
  <si>
    <t>Pilipavičius</t>
  </si>
  <si>
    <t>Turulis</t>
  </si>
  <si>
    <t>ORKA TRIATHLON TEAM</t>
  </si>
  <si>
    <t>Mockus</t>
  </si>
  <si>
    <t>Pavel</t>
  </si>
  <si>
    <t>Ladziato</t>
  </si>
  <si>
    <t>Saikus</t>
  </si>
  <si>
    <t>Vainius</t>
  </si>
  <si>
    <t>Četrauskas</t>
  </si>
  <si>
    <t>plyteles247</t>
  </si>
  <si>
    <t>Laimonas</t>
  </si>
  <si>
    <t>Krivickas</t>
  </si>
  <si>
    <t>Valdemaras</t>
  </si>
  <si>
    <t>Juozaitis</t>
  </si>
  <si>
    <t>Beisys</t>
  </si>
  <si>
    <t>Kristijonas</t>
  </si>
  <si>
    <t>Zibutis</t>
  </si>
  <si>
    <t>Hugo</t>
  </si>
  <si>
    <t>Ramadier</t>
  </si>
  <si>
    <t>Artūras</t>
  </si>
  <si>
    <t>Vanagas</t>
  </si>
  <si>
    <t>Čaplikas</t>
  </si>
  <si>
    <t>Mintautas</t>
  </si>
  <si>
    <t>Šukys</t>
  </si>
  <si>
    <t>Marija</t>
  </si>
  <si>
    <t>Medelinskaitė</t>
  </si>
  <si>
    <t>Nedas</t>
  </si>
  <si>
    <t>Kardelis</t>
  </si>
  <si>
    <t>SD-V19</t>
  </si>
  <si>
    <t>Evelina</t>
  </si>
  <si>
    <t>Tomkevičiūtė</t>
  </si>
  <si>
    <t>Žiogas</t>
  </si>
  <si>
    <t>Marijampolės Triatlono Draugija</t>
  </si>
  <si>
    <t>Alionis</t>
  </si>
  <si>
    <t>Rugilė</t>
  </si>
  <si>
    <t>Girštautaitė</t>
  </si>
  <si>
    <t>Jankevičius</t>
  </si>
  <si>
    <t>Paulauskas</t>
  </si>
  <si>
    <t>Valdas</t>
  </si>
  <si>
    <t>Rapševičius</t>
  </si>
  <si>
    <t>Telšinskas</t>
  </si>
  <si>
    <t>Plateliai</t>
  </si>
  <si>
    <t>SD-M19</t>
  </si>
  <si>
    <t>Deividas</t>
  </si>
  <si>
    <t>Klovas</t>
  </si>
  <si>
    <t>Jonavos miesto seniūnija</t>
  </si>
  <si>
    <t>Urbonavičiūtė</t>
  </si>
  <si>
    <t>IKIGAI team</t>
  </si>
  <si>
    <t>Daivis</t>
  </si>
  <si>
    <t>Urba</t>
  </si>
  <si>
    <t>Jura</t>
  </si>
  <si>
    <t>Krivicius</t>
  </si>
  <si>
    <t>TRAKAI</t>
  </si>
  <si>
    <t>Dunauskas</t>
  </si>
  <si>
    <t>Neveronys</t>
  </si>
  <si>
    <t>Donatas</t>
  </si>
  <si>
    <t>Kazakauskas</t>
  </si>
  <si>
    <t>Žiaukas</t>
  </si>
  <si>
    <t>Climbing Club Kaunas</t>
  </si>
  <si>
    <t>Kiausas</t>
  </si>
  <si>
    <t>Korsakovas</t>
  </si>
  <si>
    <t>Benas</t>
  </si>
  <si>
    <t>Pabilionis</t>
  </si>
  <si>
    <t>Ribokas</t>
  </si>
  <si>
    <t>Elena</t>
  </si>
  <si>
    <t>Šimaitienė</t>
  </si>
  <si>
    <t>Čiužaitė</t>
  </si>
  <si>
    <t>Jancauskas</t>
  </si>
  <si>
    <t>DOMUS LUMINA RACING</t>
  </si>
  <si>
    <t>Kauno raj. Garliava</t>
  </si>
  <si>
    <t>Andrejus</t>
  </si>
  <si>
    <t>Jegorenka</t>
  </si>
  <si>
    <t>Bendikas</t>
  </si>
  <si>
    <t>Arturas</t>
  </si>
  <si>
    <t>Jasinskas</t>
  </si>
  <si>
    <t>KASP</t>
  </si>
  <si>
    <t>Sokolovas</t>
  </si>
  <si>
    <t>Riedėk.lt</t>
  </si>
  <si>
    <t>Gurvičius</t>
  </si>
  <si>
    <t>Kubertavicius</t>
  </si>
  <si>
    <t>Miau</t>
  </si>
  <si>
    <t>Sandra</t>
  </si>
  <si>
    <t>Valančauskaitė</t>
  </si>
  <si>
    <t>Monika</t>
  </si>
  <si>
    <t>Gotcaitytė</t>
  </si>
  <si>
    <t>TK pajūris</t>
  </si>
  <si>
    <t>Balčius</t>
  </si>
  <si>
    <t>Daskevicius</t>
  </si>
  <si>
    <t>DASKIUS</t>
  </si>
  <si>
    <t>Kotryna</t>
  </si>
  <si>
    <t>Martinaitienė</t>
  </si>
  <si>
    <t>Jurijus</t>
  </si>
  <si>
    <t>Čugajus</t>
  </si>
  <si>
    <t>Bėgimo klubas</t>
  </si>
  <si>
    <t>Žemaitytė</t>
  </si>
  <si>
    <t>Patricija</t>
  </si>
  <si>
    <t>Mingėlaitė</t>
  </si>
  <si>
    <t>TRI-FUN-MS</t>
  </si>
  <si>
    <t>Atletai.lt</t>
  </si>
  <si>
    <t>Gintautas</t>
  </si>
  <si>
    <t>Jonaitis</t>
  </si>
  <si>
    <t>Valiūnas</t>
  </si>
  <si>
    <t>Inžinieriai</t>
  </si>
  <si>
    <t>Aivaras</t>
  </si>
  <si>
    <t>Indre</t>
  </si>
  <si>
    <t>Januseviciute</t>
  </si>
  <si>
    <t>Domus Lumina Racing</t>
  </si>
  <si>
    <t>Sigita</t>
  </si>
  <si>
    <t>Šidlauskienė</t>
  </si>
  <si>
    <t>Womens 100</t>
  </si>
  <si>
    <t>Savičius</t>
  </si>
  <si>
    <t>Dance Family</t>
  </si>
  <si>
    <t>Deimante</t>
  </si>
  <si>
    <t>Jolanta</t>
  </si>
  <si>
    <t>Adžgauskienė</t>
  </si>
  <si>
    <t>Adomas</t>
  </si>
  <si>
    <t>Biekša</t>
  </si>
  <si>
    <t>Baukys</t>
  </si>
  <si>
    <t>Sinkevičius</t>
  </si>
  <si>
    <t>Jonavos Maratonas</t>
  </si>
  <si>
    <t>VIP/SPORTZONE.LT</t>
  </si>
  <si>
    <t>Juliana</t>
  </si>
  <si>
    <t>Romoslavskaja</t>
  </si>
  <si>
    <t>Aistė</t>
  </si>
  <si>
    <t>Sinkevičienė</t>
  </si>
  <si>
    <t>Jurgita</t>
  </si>
  <si>
    <t>Paulauskienė</t>
  </si>
  <si>
    <t>Indrė</t>
  </si>
  <si>
    <t>Beišienė</t>
  </si>
  <si>
    <t>Daiva</t>
  </si>
  <si>
    <t>Baranauskienė</t>
  </si>
  <si>
    <t>Edita</t>
  </si>
  <si>
    <t>Pilvinienė</t>
  </si>
  <si>
    <t>Vardas pavardė</t>
  </si>
  <si>
    <t>Marija Medelinskaitė</t>
  </si>
  <si>
    <t>Ladziato, Pavel</t>
  </si>
  <si>
    <t>- Kruger Mats Seemann</t>
  </si>
  <si>
    <t>Adomas Biekša</t>
  </si>
  <si>
    <t>Aistė Sinkevičienė</t>
  </si>
  <si>
    <t>Aivaras Kiausas</t>
  </si>
  <si>
    <t>Aliaksei Zasim</t>
  </si>
  <si>
    <t>Aliaksei Zubko</t>
  </si>
  <si>
    <t>Aliansandr Zhukaven</t>
  </si>
  <si>
    <t>Alina Bahuta</t>
  </si>
  <si>
    <t>Alina Sinevich</t>
  </si>
  <si>
    <t>Anastasia Zakharenko</t>
  </si>
  <si>
    <t>Anastasiya Lorchak</t>
  </si>
  <si>
    <t>Anatol Bukavec</t>
  </si>
  <si>
    <t>Anatol Bukaveis</t>
  </si>
  <si>
    <t>Andrei Leshekevich</t>
  </si>
  <si>
    <t>Andrei Starikov</t>
  </si>
  <si>
    <t>Andrei Vinokurov</t>
  </si>
  <si>
    <t>Andrejus Jegorenka</t>
  </si>
  <si>
    <t>Andrii Skrypka</t>
  </si>
  <si>
    <t>Andrius Balčius</t>
  </si>
  <si>
    <t>Andrius Baukys</t>
  </si>
  <si>
    <t>Anita Lebedeva</t>
  </si>
  <si>
    <t>Anna Krylova</t>
  </si>
  <si>
    <t>Artem Ashitkov</t>
  </si>
  <si>
    <t>Artem Dyoma</t>
  </si>
  <si>
    <t>Artemiy Kustukturov</t>
  </si>
  <si>
    <t>Artsiom Ulyanitski</t>
  </si>
  <si>
    <t>Arturas Jasinskas</t>
  </si>
  <si>
    <t>Artūras Vanagas</t>
  </si>
  <si>
    <t>Artūrs Liepa</t>
  </si>
  <si>
    <t>Aurimas Murėnas</t>
  </si>
  <si>
    <t>Aveli Tättar</t>
  </si>
  <si>
    <t>Benas Pabilionis</t>
  </si>
  <si>
    <t>Biatričė Vinciūnaitė</t>
  </si>
  <si>
    <t>Carvalnho Mariana Rodrigues</t>
  </si>
  <si>
    <t>Christian Shevalye</t>
  </si>
  <si>
    <t>Daiva Baranauskienė</t>
  </si>
  <si>
    <t>Daivis Urba</t>
  </si>
  <si>
    <t>Danas Andriuskevicius</t>
  </si>
  <si>
    <t>Danila Proščinko</t>
  </si>
  <si>
    <t>Dariia Ponomar</t>
  </si>
  <si>
    <t>Deividas Klovas</t>
  </si>
  <si>
    <t>Denis Gleikin</t>
  </si>
  <si>
    <t>Denys Krylovich</t>
  </si>
  <si>
    <t>Denys Kyrylovych</t>
  </si>
  <si>
    <t>Dominykas Zibutis</t>
  </si>
  <si>
    <t>Donatas Korsakovas</t>
  </si>
  <si>
    <t>Dzianis Kalmykou</t>
  </si>
  <si>
    <t>Edita Pilvinienė</t>
  </si>
  <si>
    <t>Eglė Čiužaitė</t>
  </si>
  <si>
    <t>Elina Turunen</t>
  </si>
  <si>
    <t>Emil Saffar</t>
  </si>
  <si>
    <t>Evgeny Kurbatskiy</t>
  </si>
  <si>
    <t>Gediminas Morėnas</t>
  </si>
  <si>
    <t>Giedrius Žiogas</t>
  </si>
  <si>
    <t>Gintautas Biekša</t>
  </si>
  <si>
    <t>Gintautas Jonaitis</t>
  </si>
  <si>
    <t>Gytis Šumskas</t>
  </si>
  <si>
    <t>Hugo Ramadier</t>
  </si>
  <si>
    <t>Ieva Urbonavičiūtė</t>
  </si>
  <si>
    <t>Ignas Zaveckas</t>
  </si>
  <si>
    <t>Ilya Yakimuk</t>
  </si>
  <si>
    <t>Indrė Beišienė</t>
  </si>
  <si>
    <t>Indre Januseviciute</t>
  </si>
  <si>
    <t>Itaev Leitane</t>
  </si>
  <si>
    <t>Jevgenijus Sokolovas</t>
  </si>
  <si>
    <t>Jolanta Adžgauskienė</t>
  </si>
  <si>
    <t>JuanIgnacio DelValle</t>
  </si>
  <si>
    <t>Julius Vaigauskas</t>
  </si>
  <si>
    <t>Jura Krivicius</t>
  </si>
  <si>
    <t>Jurgita Paulauskienė</t>
  </si>
  <si>
    <t>Jurijus Čugajus</t>
  </si>
  <si>
    <t>Justas Kubertavicius</t>
  </si>
  <si>
    <t>Kaja Tättar</t>
  </si>
  <si>
    <t>Karl Mell</t>
  </si>
  <si>
    <t>Karolina Bulko</t>
  </si>
  <si>
    <t>Katsiaryna Rusak</t>
  </si>
  <si>
    <t>Kirilka Karus</t>
  </si>
  <si>
    <t>Kiryl Haradzetski</t>
  </si>
  <si>
    <t>Konstantin Komissarov</t>
  </si>
  <si>
    <t>Kotryna Martinaitienė</t>
  </si>
  <si>
    <t>Kristijonas Zibutis</t>
  </si>
  <si>
    <t>Kristupas Saikus</t>
  </si>
  <si>
    <t>Kulli Motsnik</t>
  </si>
  <si>
    <t>Laimonas Čaplikas</t>
  </si>
  <si>
    <t>Laura Narkutė</t>
  </si>
  <si>
    <t>Linas Žiaukas</t>
  </si>
  <si>
    <t>Linda Kharchenko</t>
  </si>
  <si>
    <t>Mantas Daskevicius</t>
  </si>
  <si>
    <t>Mantas Jancauskas</t>
  </si>
  <si>
    <t>Mantas Pilipavičius</t>
  </si>
  <si>
    <t>Marcis Pirups</t>
  </si>
  <si>
    <t>Mari Mai Ruus</t>
  </si>
  <si>
    <t>Marianne Kivimets</t>
  </si>
  <si>
    <t>Mariia Vorobiei</t>
  </si>
  <si>
    <t>Marija Žemaitytė</t>
  </si>
  <si>
    <t>Mart Leo Ruus</t>
  </si>
  <si>
    <t>Marta Pokotyio</t>
  </si>
  <si>
    <t>Martina Juhansoo</t>
  </si>
  <si>
    <t>Mia Barrus</t>
  </si>
  <si>
    <t>Mikhail Filatov</t>
  </si>
  <si>
    <t>Mikhail Novikov</t>
  </si>
  <si>
    <t>Mindaugas Juozaitis</t>
  </si>
  <si>
    <t>Mindaugas Mockus</t>
  </si>
  <si>
    <t>Mindaugas Savičius</t>
  </si>
  <si>
    <t>Mindaugas Sinkevičius</t>
  </si>
  <si>
    <t>Minna Elo</t>
  </si>
  <si>
    <t>Monika Gotcaitytė</t>
  </si>
  <si>
    <t>Myron Boiko</t>
  </si>
  <si>
    <t>Natalija Barkun</t>
  </si>
  <si>
    <t>Natalija Kuschnirenko</t>
  </si>
  <si>
    <t>Nikolai Salabutov</t>
  </si>
  <si>
    <t>Oleksandra Zarovna</t>
  </si>
  <si>
    <t>Olli Elo</t>
  </si>
  <si>
    <t>Oryna Babych</t>
  </si>
  <si>
    <t>Palina Ruzhanskaya</t>
  </si>
  <si>
    <t>Patricija Mingėlaitė</t>
  </si>
  <si>
    <t>Paulius Šukys</t>
  </si>
  <si>
    <t>Pavel Prasolov</t>
  </si>
  <si>
    <t>Piotr Kukharchik</t>
  </si>
  <si>
    <t>Povilas Beisys</t>
  </si>
  <si>
    <t>Raimonds Garenčiks</t>
  </si>
  <si>
    <t>Ralfs Vistiņš</t>
  </si>
  <si>
    <t>Rimantas Valiūnas</t>
  </si>
  <si>
    <t>Rimas Kareiva</t>
  </si>
  <si>
    <t>Ruslanas Trakšelis</t>
  </si>
  <si>
    <t>Ruta Juskeviciute</t>
  </si>
  <si>
    <t>Sandis Korniyenk</t>
  </si>
  <si>
    <t>Saveliy Molotkov</t>
  </si>
  <si>
    <t>Sigita Šidlauskienė</t>
  </si>
  <si>
    <t>Siim Vollmer</t>
  </si>
  <si>
    <t>Simas Dunauskas</t>
  </si>
  <si>
    <t>Sofia Karamysheva</t>
  </si>
  <si>
    <t>Sven Rohlin</t>
  </si>
  <si>
    <t>Tatiana Prasolova</t>
  </si>
  <si>
    <t>Tea Barrus</t>
  </si>
  <si>
    <t>Tomas Būdvytis</t>
  </si>
  <si>
    <t>Trevor Kägo</t>
  </si>
  <si>
    <t>Tsikhan Sinevich</t>
  </si>
  <si>
    <t>Uladzislau Buhai</t>
  </si>
  <si>
    <t>Uladzislau Davydzenka</t>
  </si>
  <si>
    <t>Vadzim Kapustsin</t>
  </si>
  <si>
    <t>Vaidas Bendikas</t>
  </si>
  <si>
    <t>Vaidas Telšinskas</t>
  </si>
  <si>
    <t>Vainius Četrauskas</t>
  </si>
  <si>
    <t>Valdemaras Juozaitis</t>
  </si>
  <si>
    <t>Valeriia Grishina</t>
  </si>
  <si>
    <t>Valeriys Barinovs</t>
  </si>
  <si>
    <t>Varvara Batyreva</t>
  </si>
  <si>
    <t>Vasyl Vynnytskyi</t>
  </si>
  <si>
    <t>Veronika Pashchywa</t>
  </si>
  <si>
    <t>Veronika Zarovna</t>
  </si>
  <si>
    <t>Vesta Krechko</t>
  </si>
  <si>
    <t>Viaceslavs Gajevskis</t>
  </si>
  <si>
    <t>Vladyslav Bilashenko</t>
  </si>
  <si>
    <t>Yromir Yabekov</t>
  </si>
  <si>
    <t>Yroslav Dmitriev</t>
  </si>
  <si>
    <t>Last update: 2017.08.03</t>
  </si>
  <si>
    <t>AplenkSave.lt / F.O.C.U.S. running, Vilnius</t>
  </si>
  <si>
    <t>www.triatlonotaure.lt, Vilnius</t>
  </si>
  <si>
    <t>Rulkevich Krystina</t>
  </si>
  <si>
    <t>Vaičiulis Vytautas</t>
  </si>
  <si>
    <t>Vilniaus Triatlono Asociacija, Vilnius</t>
  </si>
  <si>
    <t>Kalinaitis Sarunas</t>
  </si>
  <si>
    <t>TSK Darna, Panevezys</t>
  </si>
  <si>
    <t>Grubinskas Irmantas</t>
  </si>
  <si>
    <t>Panevezio triatlono klubas, Panevezys</t>
  </si>
  <si>
    <t>Šukys Paulius</t>
  </si>
  <si>
    <t>Kaupas Kęstutis</t>
  </si>
  <si>
    <t>Bausys Marius</t>
  </si>
  <si>
    <t>ArcaPay, Vilnius</t>
  </si>
  <si>
    <t>Shipovalova Galina</t>
  </si>
  <si>
    <t>Russia</t>
  </si>
  <si>
    <t>Matveyenka Andrei</t>
  </si>
  <si>
    <t>Tri.by, Rechitsa</t>
  </si>
  <si>
    <t>Majsnorz Wojciecher Grzeg</t>
  </si>
  <si>
    <t> POL</t>
  </si>
  <si>
    <t>Vilniaus triatlono asociacija, Vilnius</t>
  </si>
  <si>
    <t>dsq</t>
  </si>
  <si>
    <t>Panevėžio triatlono klubas, Vilnius</t>
  </si>
  <si>
    <t>Casillas Alberto</t>
  </si>
  <si>
    <t> ESP</t>
  </si>
  <si>
    <t>Spain</t>
  </si>
  <si>
    <t>Kopūstas Tautvydas</t>
  </si>
  <si>
    <t>Butrimavičius Marijus</t>
  </si>
  <si>
    <t>2017-07-16 Lietuvos triatlono čempionatas</t>
  </si>
  <si>
    <t>2017-07-15 Baltic cup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</si>
</sst>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hh:mm:ss;@"/>
    <numFmt numFmtId="166" formatCode="[h]:mm:ss;@"/>
    <numFmt numFmtId="167" formatCode="_-* #,##0.00\ _€_-;\-* #,##0.00\ _€_-;_-* &quot;-&quot;??\ _€_-;_-@_-"/>
    <numFmt numFmtId="168" formatCode="hh:mm:ss.0"/>
    <numFmt numFmtId="174" formatCode="_-* #,##0.00\ _€_-;\-* #,##0.00\ _€_-;_-* &quot;-&quot;??\ _€_-;_-@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0"/>
      <name val="Times New Roman"/>
      <family val="1"/>
      <charset val="1"/>
    </font>
    <font>
      <sz val="10"/>
      <name val="Times New Roman"/>
      <family val="1"/>
      <charset val="186"/>
    </font>
    <font>
      <sz val="11"/>
      <color indexed="8"/>
      <name val="Calibri"/>
      <family val="2"/>
      <charset val="1"/>
    </font>
    <font>
      <sz val="9"/>
      <color indexed="8"/>
      <name val="Trebuchet MS"/>
      <family val="2"/>
      <charset val="204"/>
    </font>
    <font>
      <b/>
      <sz val="11"/>
      <name val="Times New Roman"/>
      <family val="1"/>
      <charset val="1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rgb="FF4E4E4E"/>
      <name val="Arial"/>
      <family val="2"/>
    </font>
    <font>
      <b/>
      <sz val="11"/>
      <color rgb="FFFFFFFF"/>
      <name val="Arial"/>
      <family val="2"/>
    </font>
    <font>
      <b/>
      <sz val="11"/>
      <color rgb="FF4E4E4E"/>
      <name val="Arial"/>
      <family val="2"/>
    </font>
    <font>
      <b/>
      <sz val="8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2"/>
      <name val="Calibri"/>
      <family val="2"/>
      <charset val="204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19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/>
      <top style="thin">
        <color rgb="FFDDDDDD"/>
      </top>
      <bottom style="thin">
        <color rgb="FFDEE2E5"/>
      </bottom>
      <diagonal/>
    </border>
    <border>
      <left/>
      <right/>
      <top style="thin">
        <color rgb="FFDDDDDD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DDDDD"/>
      </right>
      <top style="thin">
        <color rgb="FFDEE2E5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rgb="FFDEE2E5"/>
      </bottom>
      <diagonal/>
    </border>
    <border>
      <left/>
      <right/>
      <top style="thin">
        <color indexed="64"/>
      </top>
      <bottom style="thin">
        <color rgb="FFDEE2E5"/>
      </bottom>
      <diagonal/>
    </border>
    <border>
      <left/>
      <right style="thin">
        <color indexed="64"/>
      </right>
      <top style="thin">
        <color indexed="64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indexed="64"/>
      </right>
      <top style="thin">
        <color rgb="FFDEE2E5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1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6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7" fillId="0" borderId="2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26" applyNumberFormat="0" applyAlignment="0" applyProtection="0"/>
    <xf numFmtId="0" fontId="32" fillId="11" borderId="27" applyNumberFormat="0" applyAlignment="0" applyProtection="0"/>
    <xf numFmtId="0" fontId="33" fillId="11" borderId="26" applyNumberFormat="0" applyAlignment="0" applyProtection="0"/>
    <xf numFmtId="0" fontId="34" fillId="0" borderId="28" applyNumberFormat="0" applyFill="0" applyAlignment="0" applyProtection="0"/>
    <xf numFmtId="0" fontId="35" fillId="12" borderId="29" applyNumberFormat="0" applyAlignment="0" applyProtection="0"/>
    <xf numFmtId="0" fontId="36" fillId="0" borderId="0" applyNumberFormat="0" applyFill="0" applyBorder="0" applyAlignment="0" applyProtection="0"/>
    <xf numFmtId="0" fontId="1" fillId="13" borderId="30" applyNumberFormat="0" applyFont="0" applyAlignment="0" applyProtection="0"/>
    <xf numFmtId="0" fontId="37" fillId="0" borderId="0" applyNumberFormat="0" applyFill="0" applyBorder="0" applyAlignment="0" applyProtection="0"/>
    <xf numFmtId="0" fontId="14" fillId="0" borderId="31" applyNumberFormat="0" applyFill="0" applyAlignment="0" applyProtection="0"/>
    <xf numFmtId="0" fontId="3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8" fillId="37" borderId="0" applyNumberFormat="0" applyBorder="0" applyAlignment="0" applyProtection="0"/>
    <xf numFmtId="0" fontId="53" fillId="0" borderId="0"/>
    <xf numFmtId="0" fontId="56" fillId="0" borderId="0"/>
    <xf numFmtId="167" fontId="56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6" fillId="0" borderId="15" xfId="0" applyFont="1" applyBorder="1" applyAlignment="1">
      <alignment horizontal="center" vertical="center" wrapText="1"/>
    </xf>
    <xf numFmtId="0" fontId="0" fillId="0" borderId="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5" fillId="0" borderId="0" xfId="0" applyFont="1"/>
    <xf numFmtId="0" fontId="6" fillId="0" borderId="1" xfId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0" xfId="1"/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17" fillId="4" borderId="32" xfId="1" applyFont="1" applyFill="1" applyBorder="1" applyAlignment="1">
      <alignment horizontal="center"/>
    </xf>
    <xf numFmtId="0" fontId="17" fillId="4" borderId="32" xfId="1" applyFont="1" applyFill="1" applyBorder="1" applyAlignment="1">
      <alignment horizontal="center" wrapText="1"/>
    </xf>
    <xf numFmtId="0" fontId="18" fillId="4" borderId="32" xfId="1" applyFont="1" applyFill="1" applyBorder="1" applyAlignment="1">
      <alignment horizontal="center"/>
    </xf>
    <xf numFmtId="0" fontId="18" fillId="5" borderId="32" xfId="1" applyFont="1" applyFill="1" applyBorder="1" applyAlignment="1">
      <alignment horizontal="center" wrapText="1"/>
    </xf>
    <xf numFmtId="1" fontId="40" fillId="5" borderId="32" xfId="1" applyNumberFormat="1" applyFont="1" applyFill="1" applyBorder="1" applyAlignment="1">
      <alignment horizontal="center" wrapText="1"/>
    </xf>
    <xf numFmtId="49" fontId="18" fillId="5" borderId="32" xfId="1" applyNumberFormat="1" applyFont="1" applyFill="1" applyBorder="1" applyAlignment="1">
      <alignment horizontal="center"/>
    </xf>
    <xf numFmtId="0" fontId="6" fillId="39" borderId="1" xfId="1" applyFont="1" applyFill="1" applyBorder="1" applyAlignment="1">
      <alignment horizontal="center" wrapText="1"/>
    </xf>
    <xf numFmtId="0" fontId="6" fillId="38" borderId="0" xfId="1" applyFont="1" applyFill="1" applyAlignment="1">
      <alignment horizontal="center" wrapText="1"/>
    </xf>
    <xf numFmtId="165" fontId="18" fillId="6" borderId="32" xfId="1" applyNumberFormat="1" applyFont="1" applyFill="1" applyBorder="1" applyAlignment="1">
      <alignment horizontal="center"/>
    </xf>
    <xf numFmtId="165" fontId="18" fillId="6" borderId="32" xfId="1" applyNumberFormat="1" applyFont="1" applyFill="1" applyBorder="1" applyAlignment="1">
      <alignment horizontal="center" wrapText="1"/>
    </xf>
    <xf numFmtId="165" fontId="6" fillId="0" borderId="1" xfId="1" applyNumberFormat="1" applyFont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41" fillId="0" borderId="0" xfId="0" applyFont="1"/>
    <xf numFmtId="165" fontId="18" fillId="6" borderId="34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 vertical="center" wrapText="1"/>
    </xf>
    <xf numFmtId="0" fontId="2" fillId="2" borderId="33" xfId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1" fontId="10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2" fillId="2" borderId="35" xfId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40" borderId="0" xfId="0" applyFont="1" applyFill="1" applyAlignment="1">
      <alignment vertical="center"/>
    </xf>
    <xf numFmtId="0" fontId="46" fillId="40" borderId="0" xfId="0" applyFont="1" applyFill="1"/>
    <xf numFmtId="0" fontId="46" fillId="0" borderId="0" xfId="0" applyFont="1"/>
    <xf numFmtId="0" fontId="47" fillId="0" borderId="41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47" fontId="48" fillId="0" borderId="40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166" fontId="0" fillId="0" borderId="0" xfId="0" applyNumberFormat="1"/>
    <xf numFmtId="166" fontId="47" fillId="0" borderId="37" xfId="0" applyNumberFormat="1" applyFont="1" applyBorder="1" applyAlignment="1">
      <alignment horizontal="center" vertical="center" wrapText="1"/>
    </xf>
    <xf numFmtId="166" fontId="47" fillId="0" borderId="40" xfId="0" applyNumberFormat="1" applyFont="1" applyBorder="1" applyAlignment="1">
      <alignment horizontal="center" vertical="center" wrapText="1"/>
    </xf>
    <xf numFmtId="0" fontId="0" fillId="0" borderId="34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41" borderId="1" xfId="0" applyFill="1" applyBorder="1" applyAlignment="1">
      <alignment horizontal="center" vertical="center"/>
    </xf>
    <xf numFmtId="0" fontId="0" fillId="41" borderId="34" xfId="0" applyFill="1" applyBorder="1" applyAlignment="1">
      <alignment horizontal="center" vertical="center"/>
    </xf>
    <xf numFmtId="0" fontId="0" fillId="41" borderId="43" xfId="0" applyFill="1" applyBorder="1" applyAlignment="1">
      <alignment horizontal="center" vertical="center"/>
    </xf>
    <xf numFmtId="0" fontId="50" fillId="0" borderId="1" xfId="1" applyFont="1" applyFill="1" applyBorder="1"/>
    <xf numFmtId="0" fontId="51" fillId="0" borderId="1" xfId="1" applyFont="1" applyFill="1" applyBorder="1" applyAlignment="1">
      <alignment horizontal="center" wrapText="1"/>
    </xf>
    <xf numFmtId="0" fontId="52" fillId="0" borderId="1" xfId="1" applyFont="1" applyFill="1" applyBorder="1" applyAlignment="1">
      <alignment horizontal="left"/>
    </xf>
    <xf numFmtId="0" fontId="49" fillId="0" borderId="1" xfId="1" applyFont="1" applyFill="1" applyBorder="1"/>
    <xf numFmtId="21" fontId="54" fillId="0" borderId="1" xfId="48" applyNumberFormat="1" applyFont="1" applyFill="1" applyBorder="1" applyAlignment="1">
      <alignment horizontal="center" vertical="center"/>
    </xf>
    <xf numFmtId="0" fontId="13" fillId="0" borderId="0" xfId="0" applyFont="1"/>
    <xf numFmtId="0" fontId="51" fillId="0" borderId="2" xfId="1" applyFont="1" applyFill="1" applyBorder="1" applyAlignment="1">
      <alignment horizontal="center" wrapText="1"/>
    </xf>
    <xf numFmtId="21" fontId="54" fillId="0" borderId="2" xfId="48" applyNumberFormat="1" applyFont="1" applyFill="1" applyBorder="1" applyAlignment="1">
      <alignment horizontal="center" vertical="center"/>
    </xf>
    <xf numFmtId="0" fontId="50" fillId="0" borderId="49" xfId="1" applyFont="1" applyFill="1" applyBorder="1"/>
    <xf numFmtId="0" fontId="51" fillId="0" borderId="50" xfId="1" applyFont="1" applyFill="1" applyBorder="1" applyAlignment="1">
      <alignment horizontal="center" wrapText="1"/>
    </xf>
    <xf numFmtId="0" fontId="51" fillId="0" borderId="51" xfId="1" applyFont="1" applyFill="1" applyBorder="1" applyAlignment="1">
      <alignment horizontal="center" wrapText="1"/>
    </xf>
    <xf numFmtId="0" fontId="50" fillId="0" borderId="52" xfId="1" applyFont="1" applyFill="1" applyBorder="1"/>
    <xf numFmtId="0" fontId="50" fillId="0" borderId="53" xfId="1" applyFont="1" applyFill="1" applyBorder="1"/>
    <xf numFmtId="0" fontId="52" fillId="0" borderId="54" xfId="1" applyFont="1" applyFill="1" applyBorder="1" applyAlignment="1">
      <alignment horizontal="left"/>
    </xf>
    <xf numFmtId="0" fontId="49" fillId="0" borderId="54" xfId="1" applyFont="1" applyFill="1" applyBorder="1"/>
    <xf numFmtId="21" fontId="54" fillId="0" borderId="55" xfId="48" applyNumberFormat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 wrapText="1"/>
    </xf>
    <xf numFmtId="0" fontId="55" fillId="0" borderId="48" xfId="1" applyFont="1" applyFill="1" applyBorder="1" applyAlignment="1">
      <alignment horizontal="center" wrapText="1"/>
    </xf>
    <xf numFmtId="0" fontId="55" fillId="0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57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 wrapText="1"/>
    </xf>
    <xf numFmtId="0" fontId="57" fillId="5" borderId="1" xfId="49" applyFont="1" applyFill="1" applyBorder="1" applyAlignment="1">
      <alignment horizontal="center" wrapText="1"/>
    </xf>
    <xf numFmtId="49" fontId="57" fillId="5" borderId="1" xfId="49" applyNumberFormat="1" applyFont="1" applyFill="1" applyBorder="1" applyAlignment="1">
      <alignment horizontal="center"/>
    </xf>
    <xf numFmtId="165" fontId="57" fillId="6" borderId="1" xfId="49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49" applyFont="1" applyBorder="1"/>
    <xf numFmtId="0" fontId="5" fillId="0" borderId="1" xfId="49" applyFont="1" applyBorder="1" applyAlignment="1">
      <alignment horizontal="center"/>
    </xf>
    <xf numFmtId="0" fontId="5" fillId="0" borderId="1" xfId="49" applyFont="1" applyBorder="1" applyAlignment="1">
      <alignment horizontal="center" wrapText="1"/>
    </xf>
    <xf numFmtId="168" fontId="5" fillId="0" borderId="1" xfId="49" applyNumberFormat="1" applyFont="1" applyBorder="1" applyAlignment="1">
      <alignment vertical="center"/>
    </xf>
    <xf numFmtId="0" fontId="57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 wrapText="1"/>
    </xf>
    <xf numFmtId="0" fontId="57" fillId="5" borderId="1" xfId="49" applyFont="1" applyFill="1" applyBorder="1" applyAlignment="1">
      <alignment horizontal="center" vertical="center" wrapText="1"/>
    </xf>
    <xf numFmtId="49" fontId="57" fillId="5" borderId="1" xfId="49" applyNumberFormat="1" applyFont="1" applyFill="1" applyBorder="1" applyAlignment="1">
      <alignment horizontal="center" vertical="center"/>
    </xf>
    <xf numFmtId="165" fontId="57" fillId="6" borderId="2" xfId="49" applyNumberFormat="1" applyFont="1" applyFill="1" applyBorder="1" applyAlignment="1">
      <alignment horizontal="center" vertical="center"/>
    </xf>
    <xf numFmtId="168" fontId="5" fillId="0" borderId="2" xfId="49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38" borderId="1" xfId="49" applyFont="1" applyFill="1" applyBorder="1" applyAlignment="1">
      <alignment horizontal="center" wrapText="1"/>
    </xf>
    <xf numFmtId="165" fontId="18" fillId="6" borderId="1" xfId="49" applyNumberFormat="1" applyFont="1" applyFill="1" applyBorder="1" applyAlignment="1">
      <alignment horizontal="center"/>
    </xf>
    <xf numFmtId="165" fontId="18" fillId="6" borderId="1" xfId="49" applyNumberFormat="1" applyFont="1" applyFill="1" applyBorder="1" applyAlignment="1">
      <alignment horizontal="center" wrapText="1"/>
    </xf>
    <xf numFmtId="1" fontId="6" fillId="0" borderId="1" xfId="49" applyNumberFormat="1" applyFont="1" applyBorder="1" applyAlignment="1">
      <alignment vertical="center"/>
    </xf>
    <xf numFmtId="168" fontId="6" fillId="0" borderId="1" xfId="49" applyNumberFormat="1" applyFont="1" applyBorder="1" applyAlignment="1">
      <alignment vertical="center"/>
    </xf>
    <xf numFmtId="167" fontId="6" fillId="0" borderId="1" xfId="50" applyFont="1" applyBorder="1" applyAlignment="1">
      <alignment vertical="center"/>
    </xf>
    <xf numFmtId="0" fontId="59" fillId="42" borderId="58" xfId="0" applyFont="1" applyFill="1" applyBorder="1" applyAlignment="1">
      <alignment wrapText="1"/>
    </xf>
    <xf numFmtId="0" fontId="59" fillId="42" borderId="59" xfId="0" applyFont="1" applyFill="1" applyBorder="1" applyAlignment="1">
      <alignment wrapText="1"/>
    </xf>
    <xf numFmtId="0" fontId="60" fillId="43" borderId="60" xfId="0" applyFont="1" applyFill="1" applyBorder="1" applyAlignment="1">
      <alignment wrapText="1"/>
    </xf>
    <xf numFmtId="0" fontId="60" fillId="43" borderId="61" xfId="0" applyFont="1" applyFill="1" applyBorder="1" applyAlignment="1">
      <alignment wrapText="1"/>
    </xf>
    <xf numFmtId="21" fontId="60" fillId="43" borderId="61" xfId="0" applyNumberFormat="1" applyFont="1" applyFill="1" applyBorder="1" applyAlignment="1">
      <alignment wrapText="1"/>
    </xf>
    <xf numFmtId="0" fontId="60" fillId="43" borderId="62" xfId="0" applyFont="1" applyFill="1" applyBorder="1" applyAlignment="1">
      <alignment wrapText="1"/>
    </xf>
    <xf numFmtId="0" fontId="60" fillId="44" borderId="60" xfId="0" applyFont="1" applyFill="1" applyBorder="1" applyAlignment="1">
      <alignment wrapText="1"/>
    </xf>
    <xf numFmtId="0" fontId="60" fillId="44" borderId="61" xfId="0" applyFont="1" applyFill="1" applyBorder="1" applyAlignment="1">
      <alignment wrapText="1"/>
    </xf>
    <xf numFmtId="21" fontId="60" fillId="44" borderId="61" xfId="0" applyNumberFormat="1" applyFont="1" applyFill="1" applyBorder="1" applyAlignment="1">
      <alignment wrapText="1"/>
    </xf>
    <xf numFmtId="0" fontId="60" fillId="44" borderId="62" xfId="0" applyFont="1" applyFill="1" applyBorder="1" applyAlignment="1">
      <alignment wrapText="1"/>
    </xf>
    <xf numFmtId="0" fontId="60" fillId="44" borderId="61" xfId="0" quotePrefix="1" applyFont="1" applyFill="1" applyBorder="1" applyAlignment="1">
      <alignment wrapText="1"/>
    </xf>
    <xf numFmtId="0" fontId="60" fillId="43" borderId="61" xfId="0" quotePrefix="1" applyFont="1" applyFill="1" applyBorder="1" applyAlignment="1">
      <alignment wrapText="1"/>
    </xf>
    <xf numFmtId="0" fontId="0" fillId="43" borderId="65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1" fillId="0" borderId="0" xfId="0" applyFont="1" applyAlignment="1">
      <alignment horizontal="left"/>
    </xf>
    <xf numFmtId="0" fontId="0" fillId="0" borderId="0" xfId="0" applyAlignment="1">
      <alignment horizontal="left"/>
    </xf>
    <xf numFmtId="21" fontId="62" fillId="43" borderId="61" xfId="0" applyNumberFormat="1" applyFont="1" applyFill="1" applyBorder="1" applyAlignment="1">
      <alignment wrapText="1"/>
    </xf>
    <xf numFmtId="21" fontId="62" fillId="44" borderId="61" xfId="0" applyNumberFormat="1" applyFont="1" applyFill="1" applyBorder="1" applyAlignment="1">
      <alignment wrapText="1"/>
    </xf>
    <xf numFmtId="0" fontId="60" fillId="44" borderId="63" xfId="0" applyFont="1" applyFill="1" applyBorder="1" applyAlignment="1">
      <alignment wrapText="1"/>
    </xf>
    <xf numFmtId="0" fontId="60" fillId="44" borderId="64" xfId="0" applyFont="1" applyFill="1" applyBorder="1" applyAlignment="1">
      <alignment wrapText="1"/>
    </xf>
    <xf numFmtId="21" fontId="60" fillId="44" borderId="64" xfId="0" applyNumberFormat="1" applyFont="1" applyFill="1" applyBorder="1" applyAlignment="1">
      <alignment wrapText="1"/>
    </xf>
    <xf numFmtId="0" fontId="15" fillId="0" borderId="0" xfId="0" applyFont="1" applyAlignment="1">
      <alignment horizontal="left"/>
    </xf>
    <xf numFmtId="0" fontId="60" fillId="43" borderId="69" xfId="0" applyFont="1" applyFill="1" applyBorder="1" applyAlignment="1">
      <alignment horizontal="center" wrapText="1"/>
    </xf>
    <xf numFmtId="0" fontId="60" fillId="43" borderId="70" xfId="0" applyFont="1" applyFill="1" applyBorder="1" applyAlignment="1">
      <alignment wrapText="1"/>
    </xf>
    <xf numFmtId="0" fontId="60" fillId="44" borderId="69" xfId="0" applyFont="1" applyFill="1" applyBorder="1" applyAlignment="1">
      <alignment horizontal="center" wrapText="1"/>
    </xf>
    <xf numFmtId="0" fontId="60" fillId="44" borderId="70" xfId="0" applyFont="1" applyFill="1" applyBorder="1" applyAlignment="1">
      <alignment wrapText="1"/>
    </xf>
    <xf numFmtId="0" fontId="60" fillId="43" borderId="70" xfId="0" quotePrefix="1" applyFont="1" applyFill="1" applyBorder="1" applyAlignment="1">
      <alignment wrapText="1"/>
    </xf>
    <xf numFmtId="0" fontId="60" fillId="43" borderId="71" xfId="0" applyFont="1" applyFill="1" applyBorder="1" applyAlignment="1">
      <alignment horizontal="center" wrapText="1"/>
    </xf>
    <xf numFmtId="0" fontId="60" fillId="43" borderId="72" xfId="0" applyFont="1" applyFill="1" applyBorder="1" applyAlignment="1">
      <alignment wrapText="1"/>
    </xf>
    <xf numFmtId="21" fontId="62" fillId="43" borderId="72" xfId="0" applyNumberFormat="1" applyFont="1" applyFill="1" applyBorder="1" applyAlignment="1">
      <alignment wrapText="1"/>
    </xf>
    <xf numFmtId="21" fontId="60" fillId="43" borderId="72" xfId="0" applyNumberFormat="1" applyFont="1" applyFill="1" applyBorder="1" applyAlignment="1">
      <alignment wrapText="1"/>
    </xf>
    <xf numFmtId="0" fontId="0" fillId="43" borderId="47" xfId="0" applyFill="1" applyBorder="1" applyAlignment="1">
      <alignment wrapText="1"/>
    </xf>
    <xf numFmtId="0" fontId="59" fillId="42" borderId="66" xfId="0" applyFont="1" applyFill="1" applyBorder="1" applyAlignment="1">
      <alignment horizontal="center" vertical="center"/>
    </xf>
    <xf numFmtId="0" fontId="59" fillId="42" borderId="67" xfId="0" applyFont="1" applyFill="1" applyBorder="1" applyAlignment="1">
      <alignment horizontal="center" vertical="center" wrapText="1"/>
    </xf>
    <xf numFmtId="0" fontId="61" fillId="42" borderId="67" xfId="0" applyFont="1" applyFill="1" applyBorder="1" applyAlignment="1">
      <alignment horizontal="center" vertical="center" wrapText="1"/>
    </xf>
    <xf numFmtId="0" fontId="59" fillId="42" borderId="68" xfId="0" applyFont="1" applyFill="1" applyBorder="1" applyAlignment="1">
      <alignment horizontal="center" vertical="center" wrapText="1"/>
    </xf>
    <xf numFmtId="0" fontId="59" fillId="42" borderId="1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4" fillId="0" borderId="37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vertical="center" wrapText="1"/>
    </xf>
    <xf numFmtId="0" fontId="48" fillId="0" borderId="40" xfId="0" applyFont="1" applyBorder="1" applyAlignment="1">
      <alignment vertical="center" wrapText="1"/>
    </xf>
    <xf numFmtId="166" fontId="48" fillId="0" borderId="37" xfId="0" applyNumberFormat="1" applyFont="1" applyBorder="1" applyAlignment="1">
      <alignment horizontal="center" vertical="center" wrapText="1"/>
    </xf>
    <xf numFmtId="166" fontId="48" fillId="0" borderId="40" xfId="0" applyNumberFormat="1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20" fontId="0" fillId="0" borderId="0" xfId="0" applyNumberFormat="1"/>
    <xf numFmtId="46" fontId="0" fillId="0" borderId="0" xfId="0" applyNumberFormat="1"/>
    <xf numFmtId="21" fontId="0" fillId="0" borderId="0" xfId="0" applyNumberFormat="1"/>
    <xf numFmtId="0" fontId="63" fillId="45" borderId="41" xfId="0" applyFont="1" applyFill="1" applyBorder="1" applyAlignment="1">
      <alignment horizontal="center"/>
    </xf>
    <xf numFmtId="0" fontId="64" fillId="45" borderId="41" xfId="0" applyFont="1" applyFill="1" applyBorder="1" applyAlignment="1">
      <alignment horizontal="center"/>
    </xf>
    <xf numFmtId="0" fontId="64" fillId="45" borderId="41" xfId="0" applyFont="1" applyFill="1" applyBorder="1" applyAlignment="1">
      <alignment horizontal="center" wrapText="1"/>
    </xf>
    <xf numFmtId="0" fontId="63" fillId="46" borderId="41" xfId="0" applyFont="1" applyFill="1" applyBorder="1" applyAlignment="1">
      <alignment horizontal="center" wrapText="1"/>
    </xf>
    <xf numFmtId="49" fontId="63" fillId="46" borderId="41" xfId="0" applyNumberFormat="1" applyFont="1" applyFill="1" applyBorder="1" applyAlignment="1">
      <alignment horizontal="center"/>
    </xf>
    <xf numFmtId="0" fontId="65" fillId="47" borderId="0" xfId="0" applyFont="1" applyFill="1" applyBorder="1" applyAlignment="1">
      <alignment horizontal="center" wrapText="1"/>
    </xf>
    <xf numFmtId="21" fontId="63" fillId="48" borderId="41" xfId="0" applyNumberFormat="1" applyFont="1" applyFill="1" applyBorder="1" applyAlignment="1">
      <alignment horizontal="center"/>
    </xf>
    <xf numFmtId="21" fontId="63" fillId="48" borderId="41" xfId="0" applyNumberFormat="1" applyFont="1" applyFill="1" applyBorder="1" applyAlignment="1">
      <alignment horizontal="center" wrapText="1"/>
    </xf>
    <xf numFmtId="0" fontId="66" fillId="0" borderId="0" xfId="0" applyFont="1"/>
    <xf numFmtId="0" fontId="66" fillId="0" borderId="0" xfId="0" applyFont="1" applyAlignment="1">
      <alignment horizontal="center"/>
    </xf>
    <xf numFmtId="0" fontId="66" fillId="0" borderId="0" xfId="0" applyFont="1" applyAlignment="1">
      <alignment horizontal="center" wrapText="1"/>
    </xf>
    <xf numFmtId="1" fontId="66" fillId="0" borderId="0" xfId="0" applyNumberFormat="1" applyFont="1" applyAlignment="1">
      <alignment vertical="center"/>
    </xf>
    <xf numFmtId="168" fontId="66" fillId="0" borderId="0" xfId="0" applyNumberFormat="1" applyFont="1" applyAlignment="1">
      <alignment vertical="center"/>
    </xf>
    <xf numFmtId="174" fontId="66" fillId="0" borderId="0" xfId="0" applyNumberFormat="1" applyFont="1" applyAlignment="1">
      <alignment vertical="center"/>
    </xf>
    <xf numFmtId="0" fontId="66" fillId="47" borderId="0" xfId="0" applyFont="1" applyFill="1" applyBorder="1" applyAlignment="1">
      <alignment horizontal="center" wrapText="1"/>
    </xf>
    <xf numFmtId="21" fontId="63" fillId="48" borderId="73" xfId="0" applyNumberFormat="1" applyFont="1" applyFill="1" applyBorder="1" applyAlignment="1">
      <alignment horizontal="center"/>
    </xf>
    <xf numFmtId="21" fontId="67" fillId="48" borderId="73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68" fillId="2" borderId="1" xfId="1" applyFont="1" applyFill="1" applyBorder="1" applyAlignment="1">
      <alignment horizontal="center" vertical="center" wrapText="1"/>
    </xf>
    <xf numFmtId="47" fontId="0" fillId="0" borderId="0" xfId="0" applyNumberFormat="1"/>
  </cellXfs>
  <cellStyles count="51">
    <cellStyle name="20% - Accent1 2" xfId="25"/>
    <cellStyle name="20% - Accent2 2" xfId="29"/>
    <cellStyle name="20% - Accent3 2" xfId="33"/>
    <cellStyle name="20% - Accent4 2" xfId="37"/>
    <cellStyle name="20% - Accent5 2" xfId="41"/>
    <cellStyle name="20% - Accent6 2" xfId="45"/>
    <cellStyle name="40% - Accent1 2" xfId="26"/>
    <cellStyle name="40% - Accent2 2" xfId="30"/>
    <cellStyle name="40% - Accent3 2" xfId="34"/>
    <cellStyle name="40% - Accent4 2" xfId="38"/>
    <cellStyle name="40% - Accent5 2" xfId="42"/>
    <cellStyle name="40% - Accent6 2" xfId="46"/>
    <cellStyle name="60% - Accent1 2" xfId="27"/>
    <cellStyle name="60% - Accent2 2" xfId="31"/>
    <cellStyle name="60% - Accent3 2" xfId="35"/>
    <cellStyle name="60% - Accent4 2" xfId="39"/>
    <cellStyle name="60% - Accent5 2" xfId="43"/>
    <cellStyle name="60% - Accent6 2" xfId="47"/>
    <cellStyle name="Accent1 2" xfId="24"/>
    <cellStyle name="Accent2 2" xfId="28"/>
    <cellStyle name="Accent3 2" xfId="32"/>
    <cellStyle name="Accent4 2" xfId="36"/>
    <cellStyle name="Accent5 2" xfId="40"/>
    <cellStyle name="Accent6 2" xfId="44"/>
    <cellStyle name="Bad 2" xfId="13"/>
    <cellStyle name="Calculation 2" xfId="17"/>
    <cellStyle name="Check Cell 2" xfId="19"/>
    <cellStyle name="Comma 2" xfId="50"/>
    <cellStyle name="Excel Built-in Normal" xfId="48"/>
    <cellStyle name="Explanatory Text 2" xfId="22"/>
    <cellStyle name="Good 2" xfId="12"/>
    <cellStyle name="Heading 1 2" xfId="8"/>
    <cellStyle name="Heading 2 2" xfId="9"/>
    <cellStyle name="Heading 3 2" xfId="10"/>
    <cellStyle name="Heading 4 2" xfId="11"/>
    <cellStyle name="Input 2" xfId="15"/>
    <cellStyle name="Linked Cell 2" xfId="18"/>
    <cellStyle name="Neutral 2" xfId="14"/>
    <cellStyle name="Normal" xfId="0" builtinId="0"/>
    <cellStyle name="Normal 2" xfId="1"/>
    <cellStyle name="Normal 2 2" xfId="49"/>
    <cellStyle name="Normal 3" xfId="2"/>
    <cellStyle name="Normal 4" xfId="3"/>
    <cellStyle name="Normal 5" xfId="4"/>
    <cellStyle name="Normal 6" xfId="5"/>
    <cellStyle name="Normal 7" xfId="6"/>
    <cellStyle name="Note 2" xfId="21"/>
    <cellStyle name="Output 2" xfId="16"/>
    <cellStyle name="Title 2" xfId="7"/>
    <cellStyle name="Total 2" xfId="23"/>
    <cellStyle name="Warning Text 2" xfId="20"/>
  </cellStyles>
  <dxfs count="35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Z803" totalsRowShown="0" headerRowDxfId="34" headerRowBorderDxfId="33" tableBorderDxfId="32">
  <tableColumns count="26">
    <tableColumn id="1" name="Nr."/>
    <tableColumn id="2" name="Dalyvis" dataDxfId="31"/>
    <tableColumn id="3" name="Gimimo metai"/>
    <tableColumn id="4" name="Grupė"/>
    <tableColumn id="5" name="Komanda"/>
    <tableColumn id="6" name="Miestas" dataDxfId="30"/>
    <tableColumn id="7" name="2017-03-25 Akvatlonas" dataDxfId="29"/>
    <tableColumn id="8" name="2017-04-08  Juodšilių duatlonas" dataDxfId="28"/>
    <tableColumn id="9" name="2017-04-29 B. Abramaičio taurė" dataDxfId="27"/>
    <tableColumn id="24" name="2017-05-27 LTT - I Tauragė" dataDxfId="26"/>
    <tableColumn id="22" name="2017-06-17 LTT - II Zarasai" dataDxfId="25"/>
    <tableColumn id="10" name="2017-07-02 Trakų triatlonas" dataDxfId="24"/>
    <tableColumn id="11" name="2017-07-14 akvatlono čempionatas" dataDxfId="23"/>
    <tableColumn id="12" name="2017-07-15 Baltic cup Sprint" dataDxfId="22"/>
    <tableColumn id="16" name="2017-07-16 Lietuvos triatlono čempionatas" dataDxfId="0">
      <calculatedColumnFormula>IFERROR(INDEX('07-16'!H:H,MATCH(B4,'07-16'!I:I,0),0),"")</calculatedColumnFormula>
    </tableColumn>
    <tableColumn id="13" name="2017-07-22 LTT - III Jonava" dataDxfId="21"/>
    <tableColumn id="27" name="2017-08-19 LTT - IV Veisiejai" dataDxfId="20"/>
    <tableColumn id="26" name="2017-08-26 Nemenčinės off-road triatlonas" dataDxfId="19"/>
    <tableColumn id="14" name="2017-08-27 Supersprinto čempionatas" dataDxfId="18"/>
    <tableColumn id="15" name="2017-09-02 LTT - Druskininkai" dataDxfId="17"/>
    <tableColumn id="29" name="2017-10-01 Duatlono čempionatas" dataDxfId="16"/>
    <tableColumn id="17" name="Varžybų skaičius" dataDxfId="15"/>
    <tableColumn id="18" name="Visų taškų suma" dataDxfId="14"/>
    <tableColumn id="19" name="Taškų vidurkis" dataDxfId="13"/>
    <tableColumn id="20" name="5 geriausių rezultatų suma" dataDxfId="12"/>
    <tableColumn id="21" name="10 geriausių rezultatų suma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opLeftCell="H1" workbookViewId="0">
      <selection activeCell="Y8" sqref="Y8"/>
    </sheetView>
  </sheetViews>
  <sheetFormatPr defaultRowHeight="14.4" x14ac:dyDescent="0.3"/>
  <cols>
    <col min="1" max="3" width="7.109375" customWidth="1"/>
    <col min="4" max="4" width="21.88671875" customWidth="1"/>
    <col min="5" max="6" width="7.33203125" customWidth="1"/>
    <col min="9" max="23" width="8.33203125" customWidth="1"/>
  </cols>
  <sheetData>
    <row r="1" spans="1:25" ht="18" x14ac:dyDescent="0.35">
      <c r="A1" s="56" t="s">
        <v>387</v>
      </c>
    </row>
    <row r="2" spans="1:25" s="28" customFormat="1" x14ac:dyDescent="0.3"/>
    <row r="3" spans="1:25" ht="15" thickBot="1" x14ac:dyDescent="0.35">
      <c r="A3" s="21" t="s">
        <v>320</v>
      </c>
    </row>
    <row r="4" spans="1:25" ht="49.2" thickBot="1" x14ac:dyDescent="0.35">
      <c r="A4" s="40" t="s">
        <v>189</v>
      </c>
      <c r="B4" s="41" t="s">
        <v>246</v>
      </c>
      <c r="C4" s="42" t="s">
        <v>190</v>
      </c>
      <c r="D4" s="42" t="s">
        <v>2</v>
      </c>
      <c r="E4" s="43" t="s">
        <v>182</v>
      </c>
      <c r="F4" s="44" t="s">
        <v>247</v>
      </c>
      <c r="G4" s="45" t="s">
        <v>197</v>
      </c>
      <c r="H4" s="45" t="s">
        <v>27</v>
      </c>
      <c r="I4" s="46" t="s">
        <v>248</v>
      </c>
      <c r="J4" s="47" t="s">
        <v>208</v>
      </c>
      <c r="K4" s="48" t="s">
        <v>177</v>
      </c>
      <c r="L4" s="47" t="s">
        <v>209</v>
      </c>
      <c r="M4" s="49" t="s">
        <v>249</v>
      </c>
      <c r="N4" s="48" t="s">
        <v>250</v>
      </c>
      <c r="X4" s="60" t="s">
        <v>0</v>
      </c>
      <c r="Y4" t="s">
        <v>176</v>
      </c>
    </row>
    <row r="5" spans="1:25" x14ac:dyDescent="0.3">
      <c r="A5" s="22">
        <v>1</v>
      </c>
      <c r="B5" s="22">
        <v>1</v>
      </c>
      <c r="C5" s="22">
        <v>4</v>
      </c>
      <c r="D5" s="22" t="s">
        <v>251</v>
      </c>
      <c r="E5" s="22" t="s">
        <v>94</v>
      </c>
      <c r="F5" s="22">
        <v>9</v>
      </c>
      <c r="G5" s="22" t="s">
        <v>8</v>
      </c>
      <c r="H5" s="50" t="s">
        <v>77</v>
      </c>
      <c r="I5" s="50">
        <v>1.1237268518518519E-3</v>
      </c>
      <c r="J5" s="51">
        <v>2</v>
      </c>
      <c r="K5" s="50">
        <v>1.1237268518518519E-3</v>
      </c>
      <c r="L5" s="51">
        <v>4</v>
      </c>
      <c r="M5" s="50">
        <v>1.463460648148148E-3</v>
      </c>
      <c r="N5" s="50">
        <v>2.5871875000000001E-3</v>
      </c>
      <c r="X5" s="58">
        <f>ROUND($N$5/N5*500,0)</f>
        <v>500</v>
      </c>
      <c r="Y5" s="1" t="str">
        <f>RIGHT(D5,(LEN(D5)-FIND(", ",D5,1)-1))&amp;" "&amp;(LEFT(D5,(FIND(", ",D5,1)-1)))</f>
        <v>Enrika Krakelyte</v>
      </c>
    </row>
    <row r="6" spans="1:25" x14ac:dyDescent="0.3">
      <c r="A6" s="22">
        <v>2</v>
      </c>
      <c r="B6" s="22">
        <v>1</v>
      </c>
      <c r="C6" s="22">
        <v>9</v>
      </c>
      <c r="D6" s="22" t="s">
        <v>252</v>
      </c>
      <c r="E6" s="22" t="s">
        <v>93</v>
      </c>
      <c r="F6" s="22">
        <v>8</v>
      </c>
      <c r="G6" s="22" t="s">
        <v>8</v>
      </c>
      <c r="H6" s="50" t="s">
        <v>253</v>
      </c>
      <c r="I6" s="50">
        <v>1.1226851851851851E-3</v>
      </c>
      <c r="J6" s="51">
        <v>1</v>
      </c>
      <c r="K6" s="50">
        <v>1.1226851851851851E-3</v>
      </c>
      <c r="L6" s="51">
        <v>7</v>
      </c>
      <c r="M6" s="50">
        <v>1.5456018518518518E-3</v>
      </c>
      <c r="N6" s="50">
        <v>2.6682870370370367E-3</v>
      </c>
      <c r="X6" s="58">
        <f t="shared" ref="X6:X12" si="0">ROUND($N$5/N6*500,0)</f>
        <v>485</v>
      </c>
      <c r="Y6" s="1" t="str">
        <f t="shared" ref="Y6:Y12" si="1">RIGHT(D6,(LEN(D6)-FIND(", ",D6,1)-1))&amp;" "&amp;(LEFT(D6,(FIND(", ",D6,1)-1)))</f>
        <v>Aras Kliukas</v>
      </c>
    </row>
    <row r="7" spans="1:25" x14ac:dyDescent="0.3">
      <c r="A7" s="22">
        <v>3</v>
      </c>
      <c r="B7" s="22">
        <v>2</v>
      </c>
      <c r="C7" s="22">
        <v>5</v>
      </c>
      <c r="D7" s="22" t="s">
        <v>254</v>
      </c>
      <c r="E7" s="22" t="s">
        <v>93</v>
      </c>
      <c r="F7" s="22">
        <v>8</v>
      </c>
      <c r="G7" s="22" t="s">
        <v>63</v>
      </c>
      <c r="H7" s="50" t="s">
        <v>183</v>
      </c>
      <c r="I7" s="50">
        <v>1.2731481481481483E-3</v>
      </c>
      <c r="J7" s="51">
        <v>4</v>
      </c>
      <c r="K7" s="50">
        <v>1.2731481481481483E-3</v>
      </c>
      <c r="L7" s="51">
        <v>2</v>
      </c>
      <c r="M7" s="50">
        <v>1.423611111111111E-3</v>
      </c>
      <c r="N7" s="50">
        <v>2.696759259259259E-3</v>
      </c>
      <c r="X7" s="58">
        <f t="shared" si="0"/>
        <v>480</v>
      </c>
      <c r="Y7" s="1" t="str">
        <f t="shared" si="1"/>
        <v>Erikas Murauskas</v>
      </c>
    </row>
    <row r="8" spans="1:25" x14ac:dyDescent="0.3">
      <c r="A8" s="22">
        <v>4</v>
      </c>
      <c r="B8" s="22">
        <v>3</v>
      </c>
      <c r="C8" s="22">
        <v>8</v>
      </c>
      <c r="D8" s="22" t="s">
        <v>255</v>
      </c>
      <c r="E8" s="22" t="s">
        <v>93</v>
      </c>
      <c r="F8" s="22">
        <v>8</v>
      </c>
      <c r="G8" s="22" t="s">
        <v>8</v>
      </c>
      <c r="H8" s="50" t="s">
        <v>253</v>
      </c>
      <c r="I8" s="50">
        <v>1.2847222222222223E-3</v>
      </c>
      <c r="J8" s="51">
        <v>5</v>
      </c>
      <c r="K8" s="50">
        <v>1.2847222222222223E-3</v>
      </c>
      <c r="L8" s="51">
        <v>1</v>
      </c>
      <c r="M8" s="50">
        <v>1.4120370370370369E-3</v>
      </c>
      <c r="N8" s="50">
        <v>2.696759259259259E-3</v>
      </c>
      <c r="X8" s="58">
        <f t="shared" si="0"/>
        <v>480</v>
      </c>
      <c r="Y8" s="1" t="str">
        <f t="shared" si="1"/>
        <v>Justinas Babkin</v>
      </c>
    </row>
    <row r="9" spans="1:25" x14ac:dyDescent="0.3">
      <c r="A9" s="22">
        <v>5</v>
      </c>
      <c r="B9" s="22">
        <v>2</v>
      </c>
      <c r="C9" s="22">
        <v>1</v>
      </c>
      <c r="D9" s="22" t="s">
        <v>256</v>
      </c>
      <c r="E9" s="22" t="s">
        <v>94</v>
      </c>
      <c r="F9" s="22">
        <v>7</v>
      </c>
      <c r="G9" s="22" t="s">
        <v>28</v>
      </c>
      <c r="H9" s="50" t="s">
        <v>257</v>
      </c>
      <c r="I9" s="50">
        <v>1.25E-3</v>
      </c>
      <c r="J9" s="51">
        <v>3</v>
      </c>
      <c r="K9" s="50">
        <v>1.25E-3</v>
      </c>
      <c r="L9" s="51">
        <v>5</v>
      </c>
      <c r="M9" s="50">
        <v>1.5026273148148149E-3</v>
      </c>
      <c r="N9" s="50">
        <v>2.752627314814815E-3</v>
      </c>
      <c r="X9" s="58">
        <f t="shared" si="0"/>
        <v>470</v>
      </c>
      <c r="Y9" s="1" t="str">
        <f t="shared" si="1"/>
        <v>Izabelė Ivanovė</v>
      </c>
    </row>
    <row r="10" spans="1:25" x14ac:dyDescent="0.3">
      <c r="A10" s="22">
        <v>6</v>
      </c>
      <c r="B10" s="22">
        <v>4</v>
      </c>
      <c r="C10" s="22">
        <v>6</v>
      </c>
      <c r="D10" s="22" t="s">
        <v>258</v>
      </c>
      <c r="E10" s="22" t="s">
        <v>93</v>
      </c>
      <c r="F10" s="22">
        <v>9</v>
      </c>
      <c r="G10" s="22" t="s">
        <v>259</v>
      </c>
      <c r="H10" s="50" t="s">
        <v>183</v>
      </c>
      <c r="I10" s="50">
        <v>1.3078703703703705E-3</v>
      </c>
      <c r="J10" s="51">
        <v>6</v>
      </c>
      <c r="K10" s="50">
        <v>1.3078703703703705E-3</v>
      </c>
      <c r="L10" s="51">
        <v>6</v>
      </c>
      <c r="M10" s="50">
        <v>1.5138541666666666E-3</v>
      </c>
      <c r="N10" s="50">
        <v>2.8217245370370371E-3</v>
      </c>
      <c r="X10" s="58">
        <f t="shared" si="0"/>
        <v>458</v>
      </c>
      <c r="Y10" s="1" t="str">
        <f t="shared" si="1"/>
        <v>Ąžuolas Venslova</v>
      </c>
    </row>
    <row r="11" spans="1:25" x14ac:dyDescent="0.3">
      <c r="A11" s="22">
        <v>7</v>
      </c>
      <c r="B11" s="22">
        <v>5</v>
      </c>
      <c r="C11" s="22">
        <v>7</v>
      </c>
      <c r="D11" s="22" t="s">
        <v>260</v>
      </c>
      <c r="E11" s="22" t="s">
        <v>93</v>
      </c>
      <c r="F11" s="22">
        <v>8</v>
      </c>
      <c r="G11" s="22" t="s">
        <v>8</v>
      </c>
      <c r="H11" s="50" t="s">
        <v>253</v>
      </c>
      <c r="I11" s="50">
        <v>1.5277777777777779E-3</v>
      </c>
      <c r="J11" s="51">
        <v>7</v>
      </c>
      <c r="K11" s="50">
        <v>1.5277777777777779E-3</v>
      </c>
      <c r="L11" s="51">
        <v>3</v>
      </c>
      <c r="M11" s="50">
        <v>1.4545138888888889E-3</v>
      </c>
      <c r="N11" s="50">
        <v>2.9822916666666669E-3</v>
      </c>
      <c r="X11" s="58">
        <f t="shared" si="0"/>
        <v>434</v>
      </c>
      <c r="Y11" s="1" t="str">
        <f t="shared" si="1"/>
        <v>Kristupas Kenstavičius</v>
      </c>
    </row>
    <row r="12" spans="1:25" ht="15" thickBot="1" x14ac:dyDescent="0.35">
      <c r="A12" s="22">
        <v>8</v>
      </c>
      <c r="B12" s="22">
        <v>3</v>
      </c>
      <c r="C12" s="22">
        <v>2</v>
      </c>
      <c r="D12" s="22" t="s">
        <v>261</v>
      </c>
      <c r="E12" s="22" t="s">
        <v>94</v>
      </c>
      <c r="F12" s="22">
        <v>8</v>
      </c>
      <c r="G12" s="22" t="s">
        <v>60</v>
      </c>
      <c r="H12" s="50" t="s">
        <v>91</v>
      </c>
      <c r="I12" s="50">
        <v>1.8171296296296297E-3</v>
      </c>
      <c r="J12" s="51">
        <v>8</v>
      </c>
      <c r="K12" s="50">
        <v>1.8171296296296297E-3</v>
      </c>
      <c r="L12" s="51">
        <v>8</v>
      </c>
      <c r="M12" s="50">
        <v>1.7599537037037039E-3</v>
      </c>
      <c r="N12" s="50">
        <v>3.5770833333333336E-3</v>
      </c>
      <c r="X12" s="59">
        <f t="shared" si="0"/>
        <v>362</v>
      </c>
      <c r="Y12" s="1" t="str">
        <f t="shared" si="1"/>
        <v>Ugnė Stepanova</v>
      </c>
    </row>
    <row r="13" spans="1:25" x14ac:dyDescent="0.3">
      <c r="Y13" s="1"/>
    </row>
    <row r="14" spans="1:25" x14ac:dyDescent="0.3">
      <c r="Y14" s="1"/>
    </row>
    <row r="15" spans="1:25" ht="15" thickBot="1" x14ac:dyDescent="0.35">
      <c r="A15" s="21" t="s">
        <v>321</v>
      </c>
      <c r="Y15" s="1"/>
    </row>
    <row r="16" spans="1:25" ht="49.2" thickBot="1" x14ac:dyDescent="0.35">
      <c r="A16" s="40" t="s">
        <v>189</v>
      </c>
      <c r="B16" s="41" t="s">
        <v>246</v>
      </c>
      <c r="C16" s="42" t="s">
        <v>190</v>
      </c>
      <c r="D16" s="42" t="s">
        <v>2</v>
      </c>
      <c r="E16" s="43" t="s">
        <v>182</v>
      </c>
      <c r="F16" s="44" t="s">
        <v>247</v>
      </c>
      <c r="G16" s="45" t="s">
        <v>197</v>
      </c>
      <c r="H16" s="45" t="s">
        <v>27</v>
      </c>
      <c r="I16" s="46" t="s">
        <v>248</v>
      </c>
      <c r="J16" s="47" t="s">
        <v>208</v>
      </c>
      <c r="K16" s="49" t="s">
        <v>262</v>
      </c>
      <c r="L16" s="47" t="s">
        <v>209</v>
      </c>
      <c r="M16" s="49" t="s">
        <v>263</v>
      </c>
      <c r="N16" s="48" t="s">
        <v>250</v>
      </c>
      <c r="X16" s="60" t="s">
        <v>0</v>
      </c>
      <c r="Y16" s="1"/>
    </row>
    <row r="17" spans="1:25" x14ac:dyDescent="0.3">
      <c r="A17" s="22">
        <v>1</v>
      </c>
      <c r="B17" s="22">
        <v>1</v>
      </c>
      <c r="C17" s="22">
        <v>16</v>
      </c>
      <c r="D17" s="22" t="s">
        <v>264</v>
      </c>
      <c r="E17" s="22" t="s">
        <v>265</v>
      </c>
      <c r="F17" s="22">
        <v>31</v>
      </c>
      <c r="G17" s="22" t="s">
        <v>222</v>
      </c>
      <c r="H17" s="50" t="s">
        <v>183</v>
      </c>
      <c r="I17" s="50">
        <v>1.0416666666666667E-3</v>
      </c>
      <c r="J17" s="51">
        <v>1</v>
      </c>
      <c r="K17" s="50">
        <v>1.0416666666666667E-3</v>
      </c>
      <c r="L17" s="51">
        <v>2</v>
      </c>
      <c r="M17" s="50">
        <v>2.2268518518518518E-3</v>
      </c>
      <c r="N17" s="50">
        <v>3.2685185185185187E-3</v>
      </c>
      <c r="X17" s="58">
        <f>ROUND($N$17/N17*600,0)</f>
        <v>600</v>
      </c>
      <c r="Y17" s="1" t="str">
        <f t="shared" ref="Y17:Y24" si="2">RIGHT(D17,(LEN(D17)-FIND(", ",D17,1)-1))&amp;" "&amp;(LEFT(D17,(FIND(", ",D17,1)-1)))</f>
        <v>Aurimas Gudaitis</v>
      </c>
    </row>
    <row r="18" spans="1:25" x14ac:dyDescent="0.3">
      <c r="A18" s="22">
        <v>2</v>
      </c>
      <c r="B18" s="22">
        <v>2</v>
      </c>
      <c r="C18" s="22">
        <v>19</v>
      </c>
      <c r="D18" s="22" t="s">
        <v>266</v>
      </c>
      <c r="E18" s="22" t="s">
        <v>265</v>
      </c>
      <c r="F18" s="22">
        <v>20</v>
      </c>
      <c r="G18" s="22" t="s">
        <v>28</v>
      </c>
      <c r="H18" s="50" t="s">
        <v>267</v>
      </c>
      <c r="I18" s="50">
        <v>1.0995370370370371E-3</v>
      </c>
      <c r="J18" s="51">
        <v>2</v>
      </c>
      <c r="K18" s="50">
        <v>1.0995370370370371E-3</v>
      </c>
      <c r="L18" s="51">
        <v>1</v>
      </c>
      <c r="M18" s="50">
        <v>2.2046296296296297E-3</v>
      </c>
      <c r="N18" s="50">
        <v>3.3041666666666671E-3</v>
      </c>
      <c r="X18" s="58">
        <f t="shared" ref="X18:X24" si="3">ROUND($N$17/N18*600,0)</f>
        <v>594</v>
      </c>
      <c r="Y18" s="1" t="str">
        <f t="shared" si="2"/>
        <v>Tomas  Grodeckas</v>
      </c>
    </row>
    <row r="19" spans="1:25" x14ac:dyDescent="0.3">
      <c r="A19" s="22">
        <v>3</v>
      </c>
      <c r="B19" s="22">
        <v>3</v>
      </c>
      <c r="C19" s="22">
        <v>18</v>
      </c>
      <c r="D19" s="22" t="s">
        <v>268</v>
      </c>
      <c r="E19" s="22" t="s">
        <v>265</v>
      </c>
      <c r="F19" s="22">
        <v>22</v>
      </c>
      <c r="G19" s="22" t="s">
        <v>8</v>
      </c>
      <c r="H19" s="50" t="s">
        <v>269</v>
      </c>
      <c r="I19" s="50">
        <v>1.2731481481481483E-3</v>
      </c>
      <c r="J19" s="51">
        <v>4</v>
      </c>
      <c r="K19" s="50">
        <v>1.2731481481481483E-3</v>
      </c>
      <c r="L19" s="51">
        <v>4</v>
      </c>
      <c r="M19" s="50">
        <v>2.5525462962962962E-3</v>
      </c>
      <c r="N19" s="50">
        <v>3.8256944444444445E-3</v>
      </c>
      <c r="X19" s="58">
        <f t="shared" si="3"/>
        <v>513</v>
      </c>
      <c r="Y19" s="1" t="str">
        <f t="shared" si="2"/>
        <v>Žilvinas Martinkėnas</v>
      </c>
    </row>
    <row r="20" spans="1:25" x14ac:dyDescent="0.3">
      <c r="A20" s="22">
        <v>4</v>
      </c>
      <c r="B20" s="22">
        <v>1</v>
      </c>
      <c r="C20" s="22">
        <v>14</v>
      </c>
      <c r="D20" s="22" t="s">
        <v>270</v>
      </c>
      <c r="E20" s="22" t="s">
        <v>92</v>
      </c>
      <c r="F20" s="22">
        <v>30</v>
      </c>
      <c r="G20" s="22" t="s">
        <v>135</v>
      </c>
      <c r="H20" s="50" t="s">
        <v>271</v>
      </c>
      <c r="I20" s="50">
        <v>1.4004629629629629E-3</v>
      </c>
      <c r="J20" s="51">
        <v>5</v>
      </c>
      <c r="K20" s="50">
        <v>1.4004629629629629E-3</v>
      </c>
      <c r="L20" s="51">
        <v>5</v>
      </c>
      <c r="M20" s="50">
        <v>2.8801736111111111E-3</v>
      </c>
      <c r="N20" s="50">
        <v>4.2806365740740739E-3</v>
      </c>
      <c r="X20" s="58">
        <f t="shared" si="3"/>
        <v>458</v>
      </c>
      <c r="Y20" s="1" t="str">
        <f t="shared" si="2"/>
        <v>Juliana Romoslavskaja</v>
      </c>
    </row>
    <row r="21" spans="1:25" x14ac:dyDescent="0.3">
      <c r="A21" s="22">
        <v>5</v>
      </c>
      <c r="B21" s="22">
        <v>4</v>
      </c>
      <c r="C21" s="22">
        <v>22</v>
      </c>
      <c r="D21" s="22" t="s">
        <v>272</v>
      </c>
      <c r="E21" s="22" t="s">
        <v>265</v>
      </c>
      <c r="F21" s="22">
        <v>30</v>
      </c>
      <c r="G21" s="22" t="s">
        <v>273</v>
      </c>
      <c r="H21" s="50" t="s">
        <v>269</v>
      </c>
      <c r="I21" s="50">
        <v>1.5162037037037036E-3</v>
      </c>
      <c r="J21" s="51">
        <v>6</v>
      </c>
      <c r="K21" s="50">
        <v>1.5162037037037036E-3</v>
      </c>
      <c r="L21" s="51">
        <v>6</v>
      </c>
      <c r="M21" s="50">
        <v>3.2118402777777774E-3</v>
      </c>
      <c r="N21" s="50">
        <v>4.7280439814814806E-3</v>
      </c>
      <c r="X21" s="58">
        <f t="shared" si="3"/>
        <v>415</v>
      </c>
      <c r="Y21" s="1" t="str">
        <f t="shared" si="2"/>
        <v>Eric Gardner</v>
      </c>
    </row>
    <row r="22" spans="1:25" x14ac:dyDescent="0.3">
      <c r="A22" s="22">
        <v>6</v>
      </c>
      <c r="B22" s="22">
        <v>5</v>
      </c>
      <c r="C22" s="22">
        <v>21</v>
      </c>
      <c r="D22" s="22" t="s">
        <v>274</v>
      </c>
      <c r="E22" s="22" t="s">
        <v>265</v>
      </c>
      <c r="F22" s="22">
        <v>51</v>
      </c>
      <c r="G22" s="22" t="s">
        <v>8</v>
      </c>
      <c r="H22" s="50" t="s">
        <v>275</v>
      </c>
      <c r="I22" s="50">
        <v>1.25E-3</v>
      </c>
      <c r="J22" s="51">
        <v>3</v>
      </c>
      <c r="K22" s="50">
        <v>1.25E-3</v>
      </c>
      <c r="L22" s="51">
        <v>8</v>
      </c>
      <c r="M22" s="50">
        <v>3.6287384259259259E-3</v>
      </c>
      <c r="N22" s="50">
        <v>4.8787384259259261E-3</v>
      </c>
      <c r="X22" s="58">
        <f t="shared" si="3"/>
        <v>402</v>
      </c>
      <c r="Y22" s="1" t="str">
        <f t="shared" si="2"/>
        <v>Valdas Danielius</v>
      </c>
    </row>
    <row r="23" spans="1:25" x14ac:dyDescent="0.3">
      <c r="A23" s="22">
        <v>7</v>
      </c>
      <c r="B23" s="22">
        <v>6</v>
      </c>
      <c r="C23" s="22">
        <v>17</v>
      </c>
      <c r="D23" s="22" t="s">
        <v>276</v>
      </c>
      <c r="E23" s="22" t="s">
        <v>265</v>
      </c>
      <c r="F23" s="22">
        <v>24</v>
      </c>
      <c r="G23" s="22" t="s">
        <v>8</v>
      </c>
      <c r="H23" s="50" t="s">
        <v>269</v>
      </c>
      <c r="I23" s="50">
        <v>2.5694444444444445E-3</v>
      </c>
      <c r="J23" s="51">
        <v>8</v>
      </c>
      <c r="K23" s="50">
        <v>2.5694444444444445E-3</v>
      </c>
      <c r="L23" s="51">
        <v>3</v>
      </c>
      <c r="M23" s="50">
        <v>2.4748032407407405E-3</v>
      </c>
      <c r="N23" s="50">
        <v>5.0442476851851846E-3</v>
      </c>
      <c r="X23" s="58">
        <f t="shared" si="3"/>
        <v>389</v>
      </c>
      <c r="Y23" s="1" t="str">
        <f t="shared" si="2"/>
        <v>Edmundas Šameto</v>
      </c>
    </row>
    <row r="24" spans="1:25" ht="15" thickBot="1" x14ac:dyDescent="0.35">
      <c r="A24" s="22">
        <v>8</v>
      </c>
      <c r="B24" s="22">
        <v>2</v>
      </c>
      <c r="C24" s="22">
        <v>20</v>
      </c>
      <c r="D24" s="22" t="s">
        <v>277</v>
      </c>
      <c r="E24" s="22" t="s">
        <v>92</v>
      </c>
      <c r="F24" s="22">
        <v>9</v>
      </c>
      <c r="G24" s="22" t="s">
        <v>8</v>
      </c>
      <c r="H24" s="50" t="s">
        <v>183</v>
      </c>
      <c r="I24" s="50">
        <v>1.5509259259259261E-3</v>
      </c>
      <c r="J24" s="51">
        <v>7</v>
      </c>
      <c r="K24" s="50">
        <v>1.5509259259259261E-3</v>
      </c>
      <c r="L24" s="51">
        <v>7</v>
      </c>
      <c r="M24" s="50">
        <v>3.5920138888888894E-3</v>
      </c>
      <c r="N24" s="50">
        <v>5.1429398148148155E-3</v>
      </c>
      <c r="X24" s="59">
        <f t="shared" si="3"/>
        <v>381</v>
      </c>
      <c r="Y24" s="1" t="str">
        <f t="shared" si="2"/>
        <v>Hildė Maciulevičiūtė</v>
      </c>
    </row>
    <row r="25" spans="1:25" x14ac:dyDescent="0.3">
      <c r="A25" s="52"/>
      <c r="B25" s="52" t="s">
        <v>56</v>
      </c>
      <c r="C25" s="52" t="s">
        <v>56</v>
      </c>
      <c r="D25" s="52" t="s">
        <v>56</v>
      </c>
      <c r="E25" s="52" t="s">
        <v>56</v>
      </c>
      <c r="F25" s="52" t="s">
        <v>56</v>
      </c>
      <c r="G25" s="52" t="s">
        <v>56</v>
      </c>
      <c r="H25" s="53" t="s">
        <v>56</v>
      </c>
      <c r="I25" s="54"/>
      <c r="J25" s="54" t="s">
        <v>56</v>
      </c>
      <c r="K25" s="53" t="s">
        <v>56</v>
      </c>
      <c r="L25" s="54" t="s">
        <v>56</v>
      </c>
      <c r="M25" s="53" t="s">
        <v>56</v>
      </c>
      <c r="N25" s="53" t="s">
        <v>56</v>
      </c>
      <c r="Y25" s="1"/>
    </row>
    <row r="26" spans="1:25" x14ac:dyDescent="0.3">
      <c r="Y26" s="1"/>
    </row>
    <row r="27" spans="1:25" ht="15" thickBot="1" x14ac:dyDescent="0.35">
      <c r="A27" s="21" t="s">
        <v>322</v>
      </c>
      <c r="Y27" s="1"/>
    </row>
    <row r="28" spans="1:25" ht="49.2" thickBot="1" x14ac:dyDescent="0.35">
      <c r="A28" s="40" t="s">
        <v>189</v>
      </c>
      <c r="B28" s="41" t="s">
        <v>246</v>
      </c>
      <c r="C28" s="42" t="s">
        <v>190</v>
      </c>
      <c r="D28" s="42" t="s">
        <v>2</v>
      </c>
      <c r="E28" s="43" t="s">
        <v>182</v>
      </c>
      <c r="F28" s="44" t="s">
        <v>247</v>
      </c>
      <c r="G28" s="45" t="s">
        <v>197</v>
      </c>
      <c r="H28" s="45" t="s">
        <v>27</v>
      </c>
      <c r="I28" s="46" t="s">
        <v>248</v>
      </c>
      <c r="J28" s="46" t="s">
        <v>278</v>
      </c>
      <c r="K28" s="47" t="s">
        <v>208</v>
      </c>
      <c r="L28" s="49" t="s">
        <v>279</v>
      </c>
      <c r="M28" s="47" t="s">
        <v>209</v>
      </c>
      <c r="N28" s="49" t="s">
        <v>263</v>
      </c>
      <c r="O28" s="48" t="s">
        <v>250</v>
      </c>
      <c r="X28" s="60" t="s">
        <v>0</v>
      </c>
      <c r="Y28" s="1"/>
    </row>
    <row r="29" spans="1:25" x14ac:dyDescent="0.3">
      <c r="A29" s="22">
        <v>1</v>
      </c>
      <c r="B29" s="22">
        <v>1</v>
      </c>
      <c r="C29" s="22">
        <v>27</v>
      </c>
      <c r="D29" s="22" t="s">
        <v>280</v>
      </c>
      <c r="E29" s="22" t="s">
        <v>86</v>
      </c>
      <c r="F29" s="22">
        <v>10</v>
      </c>
      <c r="G29" s="22" t="s">
        <v>281</v>
      </c>
      <c r="H29" s="50" t="s">
        <v>253</v>
      </c>
      <c r="I29" s="50">
        <v>9.3888888888888895E-4</v>
      </c>
      <c r="J29" s="50">
        <v>9.824074074074071E-4</v>
      </c>
      <c r="K29" s="51">
        <v>2</v>
      </c>
      <c r="L29" s="50">
        <v>1.9212962962962962E-3</v>
      </c>
      <c r="M29" s="51">
        <v>1</v>
      </c>
      <c r="N29" s="50">
        <v>2.7626504629629628E-3</v>
      </c>
      <c r="O29" s="50">
        <v>4.6839467592592592E-3</v>
      </c>
      <c r="X29" s="58">
        <f>ROUND($O$29/O29*700,0)</f>
        <v>700</v>
      </c>
      <c r="Y29" s="1" t="str">
        <f t="shared" ref="Y29:Y42" si="4">RIGHT(D29,(LEN(D29)-FIND(", ",D29,1)-1))&amp;" "&amp;(LEFT(D29,(FIND(", ",D29,1)-1)))</f>
        <v>Smiltė Plytnykaitė</v>
      </c>
    </row>
    <row r="30" spans="1:25" x14ac:dyDescent="0.3">
      <c r="A30" s="22">
        <v>2</v>
      </c>
      <c r="B30" s="22">
        <v>1</v>
      </c>
      <c r="C30" s="22">
        <v>35</v>
      </c>
      <c r="D30" s="22" t="s">
        <v>282</v>
      </c>
      <c r="E30" s="22" t="s">
        <v>88</v>
      </c>
      <c r="F30" s="22">
        <v>10</v>
      </c>
      <c r="G30" s="22" t="s">
        <v>8</v>
      </c>
      <c r="H30" s="50" t="s">
        <v>253</v>
      </c>
      <c r="I30" s="50">
        <v>8.1018518518518516E-4</v>
      </c>
      <c r="J30" s="50">
        <v>9.8379629629629642E-4</v>
      </c>
      <c r="K30" s="51">
        <v>1</v>
      </c>
      <c r="L30" s="50">
        <v>1.7939814814814815E-3</v>
      </c>
      <c r="M30" s="51">
        <v>4</v>
      </c>
      <c r="N30" s="50">
        <v>2.9277777777777778E-3</v>
      </c>
      <c r="O30" s="50">
        <v>4.7217592592592589E-3</v>
      </c>
      <c r="X30" s="58">
        <f t="shared" ref="X30:X42" si="5">ROUND($O$29/O30*700,0)</f>
        <v>694</v>
      </c>
      <c r="Y30" s="1" t="str">
        <f t="shared" si="4"/>
        <v>Titas Vaitukaitis</v>
      </c>
    </row>
    <row r="31" spans="1:25" x14ac:dyDescent="0.3">
      <c r="A31" s="22">
        <v>3</v>
      </c>
      <c r="B31" s="22">
        <v>2</v>
      </c>
      <c r="C31" s="22">
        <v>39</v>
      </c>
      <c r="D31" s="22" t="s">
        <v>283</v>
      </c>
      <c r="E31" s="22" t="s">
        <v>86</v>
      </c>
      <c r="F31" s="22">
        <v>10</v>
      </c>
      <c r="G31" s="22" t="s">
        <v>8</v>
      </c>
      <c r="H31" s="50" t="s">
        <v>183</v>
      </c>
      <c r="I31" s="50">
        <v>1.0416666666666667E-3</v>
      </c>
      <c r="J31" s="50">
        <v>1.2268518518518516E-3</v>
      </c>
      <c r="K31" s="51">
        <v>6</v>
      </c>
      <c r="L31" s="50">
        <v>2.2685185185185182E-3</v>
      </c>
      <c r="M31" s="51">
        <v>2</v>
      </c>
      <c r="N31" s="50">
        <v>2.8008101851851853E-3</v>
      </c>
      <c r="O31" s="50">
        <v>5.0693287037037035E-3</v>
      </c>
      <c r="X31" s="58">
        <f t="shared" si="5"/>
        <v>647</v>
      </c>
      <c r="Y31" s="1" t="str">
        <f t="shared" si="4"/>
        <v>Rusnė Lataitytė</v>
      </c>
    </row>
    <row r="32" spans="1:25" x14ac:dyDescent="0.3">
      <c r="A32" s="22">
        <v>4</v>
      </c>
      <c r="B32" s="22">
        <v>2</v>
      </c>
      <c r="C32" s="22">
        <v>38</v>
      </c>
      <c r="D32" s="22" t="s">
        <v>284</v>
      </c>
      <c r="E32" s="22" t="s">
        <v>88</v>
      </c>
      <c r="F32" s="22">
        <v>10</v>
      </c>
      <c r="G32" s="22" t="s">
        <v>8</v>
      </c>
      <c r="H32" s="50" t="s">
        <v>77</v>
      </c>
      <c r="I32" s="50">
        <v>9.6064814814814808E-4</v>
      </c>
      <c r="J32" s="50">
        <v>1.1226851851851853E-3</v>
      </c>
      <c r="K32" s="51">
        <v>3</v>
      </c>
      <c r="L32" s="50">
        <v>2.0833333333333333E-3</v>
      </c>
      <c r="M32" s="51">
        <v>6</v>
      </c>
      <c r="N32" s="50">
        <v>2.9911226851851848E-3</v>
      </c>
      <c r="O32" s="50">
        <v>5.0744560185185181E-3</v>
      </c>
      <c r="X32" s="58">
        <f t="shared" si="5"/>
        <v>646</v>
      </c>
      <c r="Y32" s="1" t="str">
        <f t="shared" si="4"/>
        <v>Zigmas Reisas</v>
      </c>
    </row>
    <row r="33" spans="1:25" x14ac:dyDescent="0.3">
      <c r="A33" s="22">
        <v>5</v>
      </c>
      <c r="B33" s="22">
        <v>3</v>
      </c>
      <c r="C33" s="22">
        <v>33</v>
      </c>
      <c r="D33" s="22" t="s">
        <v>285</v>
      </c>
      <c r="E33" s="22" t="s">
        <v>86</v>
      </c>
      <c r="F33" s="22">
        <v>10</v>
      </c>
      <c r="G33" s="22" t="s">
        <v>8</v>
      </c>
      <c r="H33" s="50" t="s">
        <v>183</v>
      </c>
      <c r="I33" s="50">
        <v>1.0763888888888889E-3</v>
      </c>
      <c r="J33" s="50">
        <v>1.1805555555555558E-3</v>
      </c>
      <c r="K33" s="51">
        <v>5</v>
      </c>
      <c r="L33" s="50">
        <v>2.2569444444444447E-3</v>
      </c>
      <c r="M33" s="51">
        <v>5</v>
      </c>
      <c r="N33" s="50">
        <v>2.965775462962963E-3</v>
      </c>
      <c r="O33" s="50">
        <v>5.2227199074074077E-3</v>
      </c>
      <c r="X33" s="58">
        <f t="shared" si="5"/>
        <v>628</v>
      </c>
      <c r="Y33" s="1" t="str">
        <f t="shared" si="4"/>
        <v>Patricija Kondraškaite</v>
      </c>
    </row>
    <row r="34" spans="1:25" x14ac:dyDescent="0.3">
      <c r="A34" s="22">
        <v>6</v>
      </c>
      <c r="B34" s="22">
        <v>3</v>
      </c>
      <c r="C34" s="22">
        <v>31</v>
      </c>
      <c r="D34" s="22" t="s">
        <v>286</v>
      </c>
      <c r="E34" s="22" t="s">
        <v>88</v>
      </c>
      <c r="F34" s="22">
        <v>10</v>
      </c>
      <c r="G34" s="22" t="s">
        <v>60</v>
      </c>
      <c r="H34" s="50" t="s">
        <v>59</v>
      </c>
      <c r="I34" s="50">
        <v>1.1342592592592591E-3</v>
      </c>
      <c r="J34" s="50">
        <v>1.2731481481481485E-3</v>
      </c>
      <c r="K34" s="51">
        <v>9</v>
      </c>
      <c r="L34" s="50">
        <v>2.4074074074074076E-3</v>
      </c>
      <c r="M34" s="51">
        <v>3</v>
      </c>
      <c r="N34" s="50">
        <v>2.9089930555555557E-3</v>
      </c>
      <c r="O34" s="50">
        <v>5.3164004629629637E-3</v>
      </c>
      <c r="X34" s="58">
        <f t="shared" si="5"/>
        <v>617</v>
      </c>
      <c r="Y34" s="1" t="str">
        <f t="shared" si="4"/>
        <v>Domas Prokopavičius</v>
      </c>
    </row>
    <row r="35" spans="1:25" x14ac:dyDescent="0.3">
      <c r="A35" s="22">
        <v>7</v>
      </c>
      <c r="B35" s="22">
        <v>4</v>
      </c>
      <c r="C35" s="22">
        <v>29</v>
      </c>
      <c r="D35" s="22" t="s">
        <v>287</v>
      </c>
      <c r="E35" s="22" t="s">
        <v>88</v>
      </c>
      <c r="F35" s="22">
        <v>10</v>
      </c>
      <c r="G35" s="22" t="s">
        <v>60</v>
      </c>
      <c r="H35" s="50" t="s">
        <v>91</v>
      </c>
      <c r="I35" s="50">
        <v>1.1458333333333333E-3</v>
      </c>
      <c r="J35" s="50">
        <v>1.2500000000000002E-3</v>
      </c>
      <c r="K35" s="51">
        <v>8</v>
      </c>
      <c r="L35" s="50">
        <v>2.3958333333333336E-3</v>
      </c>
      <c r="M35" s="51">
        <v>8</v>
      </c>
      <c r="N35" s="50">
        <v>3.3978009259259261E-3</v>
      </c>
      <c r="O35" s="50">
        <v>5.7936342592592597E-3</v>
      </c>
      <c r="X35" s="58">
        <f t="shared" si="5"/>
        <v>566</v>
      </c>
      <c r="Y35" s="1" t="str">
        <f t="shared" si="4"/>
        <v>Aronas Stepanovas</v>
      </c>
    </row>
    <row r="36" spans="1:25" x14ac:dyDescent="0.3">
      <c r="A36" s="22">
        <v>8</v>
      </c>
      <c r="B36" s="22">
        <v>4</v>
      </c>
      <c r="C36" s="22">
        <v>36</v>
      </c>
      <c r="D36" s="22" t="s">
        <v>288</v>
      </c>
      <c r="E36" s="22" t="s">
        <v>86</v>
      </c>
      <c r="F36" s="22">
        <v>10</v>
      </c>
      <c r="G36" s="22" t="s">
        <v>8</v>
      </c>
      <c r="H36" s="50" t="s">
        <v>253</v>
      </c>
      <c r="I36" s="50">
        <v>1.0300925925925926E-3</v>
      </c>
      <c r="J36" s="50">
        <v>1.2384259259259256E-3</v>
      </c>
      <c r="K36" s="51">
        <v>7</v>
      </c>
      <c r="L36" s="50">
        <v>2.2685185185185182E-3</v>
      </c>
      <c r="M36" s="51">
        <v>12</v>
      </c>
      <c r="N36" s="50">
        <v>3.5681365740740743E-3</v>
      </c>
      <c r="O36" s="50">
        <v>5.8366550925925929E-3</v>
      </c>
      <c r="X36" s="58">
        <f t="shared" si="5"/>
        <v>562</v>
      </c>
      <c r="Y36" s="1" t="str">
        <f t="shared" si="4"/>
        <v>Elzė Danielė</v>
      </c>
    </row>
    <row r="37" spans="1:25" x14ac:dyDescent="0.3">
      <c r="A37" s="22">
        <v>9</v>
      </c>
      <c r="B37" s="22">
        <v>5</v>
      </c>
      <c r="C37" s="22">
        <v>32</v>
      </c>
      <c r="D37" s="22" t="s">
        <v>289</v>
      </c>
      <c r="E37" s="22" t="s">
        <v>86</v>
      </c>
      <c r="F37" s="22">
        <v>10</v>
      </c>
      <c r="G37" s="22" t="s">
        <v>60</v>
      </c>
      <c r="H37" s="50" t="s">
        <v>59</v>
      </c>
      <c r="I37" s="50">
        <v>1.1805555555555556E-3</v>
      </c>
      <c r="J37" s="50">
        <v>1.3194444444444445E-3</v>
      </c>
      <c r="K37" s="51">
        <v>11</v>
      </c>
      <c r="L37" s="50">
        <v>2.5000000000000001E-3</v>
      </c>
      <c r="M37" s="51">
        <v>10</v>
      </c>
      <c r="N37" s="50">
        <v>3.4414699074074074E-3</v>
      </c>
      <c r="O37" s="50">
        <v>5.9414699074074075E-3</v>
      </c>
      <c r="X37" s="58">
        <f t="shared" si="5"/>
        <v>552</v>
      </c>
      <c r="Y37" s="1" t="str">
        <f t="shared" si="4"/>
        <v>Milda Ažusenytė</v>
      </c>
    </row>
    <row r="38" spans="1:25" x14ac:dyDescent="0.3">
      <c r="A38" s="22">
        <v>10</v>
      </c>
      <c r="B38" s="22">
        <v>6</v>
      </c>
      <c r="C38" s="22">
        <v>26</v>
      </c>
      <c r="D38" s="22" t="s">
        <v>290</v>
      </c>
      <c r="E38" s="22" t="s">
        <v>86</v>
      </c>
      <c r="F38" s="22">
        <v>10</v>
      </c>
      <c r="G38" s="22" t="s">
        <v>28</v>
      </c>
      <c r="H38" s="50" t="s">
        <v>257</v>
      </c>
      <c r="I38" s="50">
        <v>1.0701388888888889E-3</v>
      </c>
      <c r="J38" s="50">
        <v>1.1863425925925924E-3</v>
      </c>
      <c r="K38" s="51">
        <v>4</v>
      </c>
      <c r="L38" s="50">
        <v>2.2564814814814813E-3</v>
      </c>
      <c r="M38" s="51">
        <v>13</v>
      </c>
      <c r="N38" s="50">
        <v>3.713425925925926E-3</v>
      </c>
      <c r="O38" s="50">
        <v>5.9699074074074073E-3</v>
      </c>
      <c r="X38" s="58">
        <f t="shared" si="5"/>
        <v>549</v>
      </c>
      <c r="Y38" s="1" t="str">
        <f t="shared" si="4"/>
        <v>Amelija Ivanovė</v>
      </c>
    </row>
    <row r="39" spans="1:25" x14ac:dyDescent="0.3">
      <c r="A39" s="22">
        <v>11</v>
      </c>
      <c r="B39" s="22">
        <v>5</v>
      </c>
      <c r="C39" s="22">
        <v>37</v>
      </c>
      <c r="D39" s="22" t="s">
        <v>291</v>
      </c>
      <c r="E39" s="22" t="s">
        <v>88</v>
      </c>
      <c r="F39" s="22">
        <v>10</v>
      </c>
      <c r="G39" s="22" t="s">
        <v>8</v>
      </c>
      <c r="H39" s="50" t="s">
        <v>253</v>
      </c>
      <c r="I39" s="50">
        <v>1.3194444444444443E-3</v>
      </c>
      <c r="J39" s="50">
        <v>1.5856481481481485E-3</v>
      </c>
      <c r="K39" s="51">
        <v>12</v>
      </c>
      <c r="L39" s="50">
        <v>2.9050925925925928E-3</v>
      </c>
      <c r="M39" s="51">
        <v>7</v>
      </c>
      <c r="N39" s="50">
        <v>3.3043171296296297E-3</v>
      </c>
      <c r="O39" s="50">
        <v>6.2094097222222221E-3</v>
      </c>
      <c r="X39" s="58">
        <f t="shared" si="5"/>
        <v>528</v>
      </c>
      <c r="Y39" s="1" t="str">
        <f t="shared" si="4"/>
        <v>Matas Kvietkauskas</v>
      </c>
    </row>
    <row r="40" spans="1:25" x14ac:dyDescent="0.3">
      <c r="A40" s="22">
        <v>12</v>
      </c>
      <c r="B40" s="22">
        <v>7</v>
      </c>
      <c r="C40" s="22">
        <v>30</v>
      </c>
      <c r="D40" s="22" t="s">
        <v>292</v>
      </c>
      <c r="E40" s="22" t="s">
        <v>86</v>
      </c>
      <c r="F40" s="22">
        <v>10</v>
      </c>
      <c r="G40" s="22" t="s">
        <v>60</v>
      </c>
      <c r="H40" s="50" t="s">
        <v>91</v>
      </c>
      <c r="I40" s="50">
        <v>7.0601851851851847E-4</v>
      </c>
      <c r="J40" s="50">
        <v>2.3148148148148147E-3</v>
      </c>
      <c r="K40" s="51">
        <v>13</v>
      </c>
      <c r="L40" s="50">
        <v>3.0208333333333333E-3</v>
      </c>
      <c r="M40" s="51">
        <v>9</v>
      </c>
      <c r="N40" s="50">
        <v>3.4056365740740744E-3</v>
      </c>
      <c r="O40" s="50">
        <v>6.4264699074074077E-3</v>
      </c>
      <c r="X40" s="58">
        <f t="shared" si="5"/>
        <v>510</v>
      </c>
      <c r="Y40" s="1" t="str">
        <f t="shared" si="4"/>
        <v>Urtė Šukytė</v>
      </c>
    </row>
    <row r="41" spans="1:25" x14ac:dyDescent="0.3">
      <c r="A41" s="22">
        <v>13</v>
      </c>
      <c r="B41" s="22">
        <v>6</v>
      </c>
      <c r="C41" s="22">
        <v>34</v>
      </c>
      <c r="D41" s="22" t="s">
        <v>293</v>
      </c>
      <c r="E41" s="22" t="s">
        <v>88</v>
      </c>
      <c r="F41" s="22">
        <v>9</v>
      </c>
      <c r="G41" s="22" t="s">
        <v>8</v>
      </c>
      <c r="H41" s="50" t="s">
        <v>294</v>
      </c>
      <c r="I41" s="50">
        <v>1.5509259259259261E-3</v>
      </c>
      <c r="J41" s="50">
        <v>1.759259259259259E-3</v>
      </c>
      <c r="K41" s="51">
        <v>14</v>
      </c>
      <c r="L41" s="50">
        <v>3.3101851851851851E-3</v>
      </c>
      <c r="M41" s="51">
        <v>11</v>
      </c>
      <c r="N41" s="50">
        <v>3.4568287037037033E-3</v>
      </c>
      <c r="O41" s="50">
        <v>6.7670138888888884E-3</v>
      </c>
      <c r="X41" s="58">
        <f t="shared" si="5"/>
        <v>485</v>
      </c>
      <c r="Y41" s="1" t="str">
        <f t="shared" si="4"/>
        <v>Simas Vasilevicius</v>
      </c>
    </row>
    <row r="42" spans="1:25" ht="15" thickBot="1" x14ac:dyDescent="0.35">
      <c r="A42" s="22">
        <v>14</v>
      </c>
      <c r="B42" s="22">
        <v>7</v>
      </c>
      <c r="C42" s="22">
        <v>28</v>
      </c>
      <c r="D42" s="22" t="s">
        <v>295</v>
      </c>
      <c r="E42" s="22" t="s">
        <v>88</v>
      </c>
      <c r="F42" s="22">
        <v>10</v>
      </c>
      <c r="G42" s="22" t="s">
        <v>8</v>
      </c>
      <c r="H42" s="50" t="s">
        <v>253</v>
      </c>
      <c r="I42" s="50">
        <v>1.1574074074074073E-3</v>
      </c>
      <c r="J42" s="50">
        <v>1.2500000000000002E-3</v>
      </c>
      <c r="K42" s="51">
        <v>10</v>
      </c>
      <c r="L42" s="50">
        <v>2.4074074074074076E-3</v>
      </c>
      <c r="M42" s="51">
        <v>14</v>
      </c>
      <c r="N42" s="50">
        <v>4.656909722222222E-3</v>
      </c>
      <c r="O42" s="50">
        <v>7.0643171296296296E-3</v>
      </c>
      <c r="X42" s="59">
        <f t="shared" si="5"/>
        <v>464</v>
      </c>
      <c r="Y42" s="1" t="str">
        <f t="shared" si="4"/>
        <v>Nikita Žukas</v>
      </c>
    </row>
    <row r="43" spans="1:25" x14ac:dyDescent="0.3">
      <c r="Y43" s="1"/>
    </row>
    <row r="44" spans="1:25" x14ac:dyDescent="0.3">
      <c r="Y44" s="1"/>
    </row>
    <row r="45" spans="1:25" ht="15" thickBot="1" x14ac:dyDescent="0.35">
      <c r="A45" s="21" t="s">
        <v>323</v>
      </c>
      <c r="Y45" s="1"/>
    </row>
    <row r="46" spans="1:25" ht="49.2" thickBot="1" x14ac:dyDescent="0.35">
      <c r="A46" s="40" t="s">
        <v>189</v>
      </c>
      <c r="B46" s="41" t="s">
        <v>246</v>
      </c>
      <c r="C46" s="42" t="s">
        <v>190</v>
      </c>
      <c r="D46" s="42" t="s">
        <v>2</v>
      </c>
      <c r="E46" s="43" t="s">
        <v>182</v>
      </c>
      <c r="F46" s="44" t="s">
        <v>247</v>
      </c>
      <c r="G46" s="45" t="s">
        <v>197</v>
      </c>
      <c r="H46" s="45" t="s">
        <v>27</v>
      </c>
      <c r="I46" s="46" t="s">
        <v>248</v>
      </c>
      <c r="J46" s="46" t="s">
        <v>278</v>
      </c>
      <c r="K46" s="46" t="s">
        <v>296</v>
      </c>
      <c r="L46" s="46" t="s">
        <v>297</v>
      </c>
      <c r="M46" s="47" t="s">
        <v>208</v>
      </c>
      <c r="N46" s="49" t="s">
        <v>298</v>
      </c>
      <c r="O46" s="47" t="s">
        <v>209</v>
      </c>
      <c r="P46" s="49" t="s">
        <v>299</v>
      </c>
      <c r="Q46" s="48" t="s">
        <v>250</v>
      </c>
      <c r="X46" s="60" t="s">
        <v>0</v>
      </c>
      <c r="Y46" s="1"/>
    </row>
    <row r="47" spans="1:25" x14ac:dyDescent="0.3">
      <c r="A47" s="22">
        <v>1</v>
      </c>
      <c r="B47" s="22">
        <v>1</v>
      </c>
      <c r="C47" s="22">
        <v>55</v>
      </c>
      <c r="D47" s="22" t="s">
        <v>300</v>
      </c>
      <c r="E47" s="22" t="s">
        <v>70</v>
      </c>
      <c r="F47" s="22">
        <v>13</v>
      </c>
      <c r="G47" s="22" t="s">
        <v>60</v>
      </c>
      <c r="H47" s="50" t="s">
        <v>59</v>
      </c>
      <c r="I47" s="50">
        <v>8.564814814814815E-4</v>
      </c>
      <c r="J47" s="50">
        <v>9.6064814814814819E-4</v>
      </c>
      <c r="K47" s="50">
        <v>9.837962962962962E-4</v>
      </c>
      <c r="L47" s="50">
        <v>9.6064814814814797E-4</v>
      </c>
      <c r="M47" s="51">
        <v>1</v>
      </c>
      <c r="N47" s="50">
        <v>3.7615740740740739E-3</v>
      </c>
      <c r="O47" s="51">
        <v>4</v>
      </c>
      <c r="P47" s="50">
        <v>5.5631134259259271E-3</v>
      </c>
      <c r="Q47" s="50">
        <v>9.3246875000000014E-3</v>
      </c>
      <c r="X47" s="58">
        <f>ROUND($Q$47/Q47*800,0)</f>
        <v>800</v>
      </c>
      <c r="Y47" s="1" t="str">
        <f t="shared" ref="Y47:Y66" si="6">RIGHT(D47,(LEN(D47)-FIND(", ",D47,1)-1))&amp;" "&amp;(LEFT(D47,(FIND(", ",D47,1)-1)))</f>
        <v>Kasparas Apkievičius</v>
      </c>
    </row>
    <row r="48" spans="1:25" x14ac:dyDescent="0.3">
      <c r="A48" s="22">
        <v>2</v>
      </c>
      <c r="B48" s="22">
        <v>1</v>
      </c>
      <c r="C48" s="22">
        <v>47</v>
      </c>
      <c r="D48" s="22" t="s">
        <v>301</v>
      </c>
      <c r="E48" s="22" t="s">
        <v>82</v>
      </c>
      <c r="F48" s="22">
        <v>12</v>
      </c>
      <c r="G48" s="22" t="s">
        <v>60</v>
      </c>
      <c r="H48" s="50" t="s">
        <v>91</v>
      </c>
      <c r="I48" s="50">
        <v>9.6064814814814808E-4</v>
      </c>
      <c r="J48" s="50">
        <v>1.0995370370370373E-3</v>
      </c>
      <c r="K48" s="50">
        <v>1.0995370370370369E-3</v>
      </c>
      <c r="L48" s="50">
        <v>1.0763888888888884E-3</v>
      </c>
      <c r="M48" s="51">
        <v>3</v>
      </c>
      <c r="N48" s="50">
        <v>4.2361111111111106E-3</v>
      </c>
      <c r="O48" s="51">
        <v>6</v>
      </c>
      <c r="P48" s="50">
        <v>5.6838773148148143E-3</v>
      </c>
      <c r="Q48" s="50">
        <v>9.9199884259259241E-3</v>
      </c>
      <c r="X48" s="58">
        <f t="shared" ref="X48:X66" si="7">ROUND($Q$47/Q48*800,0)</f>
        <v>752</v>
      </c>
      <c r="Y48" s="1" t="str">
        <f t="shared" si="6"/>
        <v>Brigita Šniukštaitė</v>
      </c>
    </row>
    <row r="49" spans="1:25" x14ac:dyDescent="0.3">
      <c r="A49" s="22">
        <v>3</v>
      </c>
      <c r="B49" s="22">
        <v>1</v>
      </c>
      <c r="C49" s="22">
        <v>46</v>
      </c>
      <c r="D49" s="22" t="s">
        <v>302</v>
      </c>
      <c r="E49" s="22" t="s">
        <v>75</v>
      </c>
      <c r="F49" s="22">
        <v>13</v>
      </c>
      <c r="G49" s="22" t="s">
        <v>60</v>
      </c>
      <c r="H49" s="50" t="s">
        <v>91</v>
      </c>
      <c r="I49" s="50">
        <v>9.9537037037037042E-4</v>
      </c>
      <c r="J49" s="50">
        <v>1.1458333333333333E-3</v>
      </c>
      <c r="K49" s="50">
        <v>1.1574074074074073E-3</v>
      </c>
      <c r="L49" s="50">
        <v>1.1226851851851845E-3</v>
      </c>
      <c r="M49" s="51">
        <v>6</v>
      </c>
      <c r="N49" s="50">
        <v>4.4212962962962956E-3</v>
      </c>
      <c r="O49" s="51">
        <v>5</v>
      </c>
      <c r="P49" s="50">
        <v>5.5685995370370368E-3</v>
      </c>
      <c r="Q49" s="50">
        <v>9.9898958333333315E-3</v>
      </c>
      <c r="X49" s="58">
        <f t="shared" si="7"/>
        <v>747</v>
      </c>
      <c r="Y49" s="1" t="str">
        <f t="shared" si="6"/>
        <v>Beatričė Vinciūnaitė</v>
      </c>
    </row>
    <row r="50" spans="1:25" x14ac:dyDescent="0.3">
      <c r="A50" s="22">
        <v>4</v>
      </c>
      <c r="B50" s="22">
        <v>2</v>
      </c>
      <c r="C50" s="22">
        <v>54</v>
      </c>
      <c r="D50" s="22" t="s">
        <v>303</v>
      </c>
      <c r="E50" s="22" t="s">
        <v>70</v>
      </c>
      <c r="F50" s="22">
        <v>13</v>
      </c>
      <c r="G50" s="22" t="s">
        <v>60</v>
      </c>
      <c r="H50" s="50" t="s">
        <v>59</v>
      </c>
      <c r="I50" s="50">
        <v>9.8379629629629642E-4</v>
      </c>
      <c r="J50" s="50">
        <v>1.1574074074074073E-3</v>
      </c>
      <c r="K50" s="50">
        <v>1.1921296296296298E-3</v>
      </c>
      <c r="L50" s="50">
        <v>1.2152777777777774E-3</v>
      </c>
      <c r="M50" s="51">
        <v>8</v>
      </c>
      <c r="N50" s="50">
        <v>4.5486111111111109E-3</v>
      </c>
      <c r="O50" s="51">
        <v>3</v>
      </c>
      <c r="P50" s="50">
        <v>5.4785879629629629E-3</v>
      </c>
      <c r="Q50" s="50">
        <v>1.0027199074074074E-2</v>
      </c>
      <c r="X50" s="58">
        <f t="shared" si="7"/>
        <v>744</v>
      </c>
      <c r="Y50" s="1" t="str">
        <f t="shared" si="6"/>
        <v>Titas Jakštas</v>
      </c>
    </row>
    <row r="51" spans="1:25" x14ac:dyDescent="0.3">
      <c r="A51" s="22">
        <v>5</v>
      </c>
      <c r="B51" s="22">
        <v>1</v>
      </c>
      <c r="C51" s="22">
        <v>50</v>
      </c>
      <c r="D51" s="22" t="s">
        <v>1786</v>
      </c>
      <c r="E51" s="22" t="s">
        <v>84</v>
      </c>
      <c r="F51" s="22">
        <v>12</v>
      </c>
      <c r="G51" s="22" t="s">
        <v>60</v>
      </c>
      <c r="H51" s="50" t="s">
        <v>91</v>
      </c>
      <c r="I51" s="50">
        <v>1.0416666666666667E-3</v>
      </c>
      <c r="J51" s="50">
        <v>1.19212962962963E-3</v>
      </c>
      <c r="K51" s="50">
        <v>1.2268518518518518E-3</v>
      </c>
      <c r="L51" s="50">
        <v>1.1458333333333329E-3</v>
      </c>
      <c r="M51" s="51">
        <v>9</v>
      </c>
      <c r="N51" s="50">
        <v>4.6064814814814814E-3</v>
      </c>
      <c r="O51" s="51">
        <v>2</v>
      </c>
      <c r="P51" s="50">
        <v>5.4619212962962972E-3</v>
      </c>
      <c r="Q51" s="50">
        <v>1.0068402777777779E-2</v>
      </c>
      <c r="X51" s="58">
        <f t="shared" si="7"/>
        <v>741</v>
      </c>
      <c r="Y51" s="1" t="str">
        <f t="shared" si="6"/>
        <v>Pijus Dapkus</v>
      </c>
    </row>
    <row r="52" spans="1:25" x14ac:dyDescent="0.3">
      <c r="A52" s="22">
        <v>6</v>
      </c>
      <c r="B52" s="22">
        <v>2</v>
      </c>
      <c r="C52" s="22">
        <v>42</v>
      </c>
      <c r="D52" s="22" t="s">
        <v>1783</v>
      </c>
      <c r="E52" s="22" t="s">
        <v>82</v>
      </c>
      <c r="F52" s="22">
        <v>12</v>
      </c>
      <c r="G52" s="22" t="s">
        <v>8</v>
      </c>
      <c r="H52" s="50" t="s">
        <v>253</v>
      </c>
      <c r="I52" s="50">
        <v>9.9537037037037042E-4</v>
      </c>
      <c r="J52" s="50">
        <v>1.1226851851851849E-3</v>
      </c>
      <c r="K52" s="50">
        <v>1.1226851851851853E-3</v>
      </c>
      <c r="L52" s="50">
        <v>1.0416666666666669E-3</v>
      </c>
      <c r="M52" s="51">
        <v>4</v>
      </c>
      <c r="N52" s="50">
        <v>4.2824074074074075E-3</v>
      </c>
      <c r="O52" s="51">
        <v>7</v>
      </c>
      <c r="P52" s="50">
        <v>5.8573726851851851E-3</v>
      </c>
      <c r="Q52" s="50">
        <v>1.0139780092592593E-2</v>
      </c>
      <c r="X52" s="58">
        <f t="shared" si="7"/>
        <v>736</v>
      </c>
      <c r="Y52" s="1" t="str">
        <f t="shared" si="6"/>
        <v>Emilė Steponėnaitė</v>
      </c>
    </row>
    <row r="53" spans="1:25" x14ac:dyDescent="0.3">
      <c r="A53" s="22">
        <v>7</v>
      </c>
      <c r="B53" s="22">
        <v>2</v>
      </c>
      <c r="C53" s="22">
        <v>60</v>
      </c>
      <c r="D53" s="22" t="s">
        <v>304</v>
      </c>
      <c r="E53" s="22" t="s">
        <v>84</v>
      </c>
      <c r="F53" s="22">
        <v>12</v>
      </c>
      <c r="G53" s="22" t="s">
        <v>8</v>
      </c>
      <c r="H53" s="50" t="s">
        <v>253</v>
      </c>
      <c r="I53" s="50">
        <v>9.1435185185185185E-4</v>
      </c>
      <c r="J53" s="50">
        <v>9.8379629629629642E-4</v>
      </c>
      <c r="K53" s="50">
        <v>1.0069444444444446E-3</v>
      </c>
      <c r="L53" s="50">
        <v>9.7222222222222154E-4</v>
      </c>
      <c r="M53" s="51">
        <v>2</v>
      </c>
      <c r="N53" s="50">
        <v>3.8773148148148143E-3</v>
      </c>
      <c r="O53" s="51">
        <v>14</v>
      </c>
      <c r="P53" s="50">
        <v>6.3576736111111108E-3</v>
      </c>
      <c r="Q53" s="50">
        <v>1.0234988425925925E-2</v>
      </c>
      <c r="X53" s="58">
        <f t="shared" si="7"/>
        <v>729</v>
      </c>
      <c r="Y53" s="1" t="str">
        <f t="shared" si="6"/>
        <v>Adomas Bepirštis</v>
      </c>
    </row>
    <row r="54" spans="1:25" x14ac:dyDescent="0.3">
      <c r="A54" s="22">
        <v>8</v>
      </c>
      <c r="B54" s="22">
        <v>3</v>
      </c>
      <c r="C54" s="22">
        <v>53</v>
      </c>
      <c r="D54" s="22" t="s">
        <v>305</v>
      </c>
      <c r="E54" s="22" t="s">
        <v>82</v>
      </c>
      <c r="F54" s="22">
        <v>11</v>
      </c>
      <c r="G54" s="22" t="s">
        <v>60</v>
      </c>
      <c r="H54" s="50" t="s">
        <v>59</v>
      </c>
      <c r="I54" s="50">
        <v>9.6064814814814808E-4</v>
      </c>
      <c r="J54" s="50">
        <v>1.1342592592592593E-3</v>
      </c>
      <c r="K54" s="50">
        <v>1.1458333333333333E-3</v>
      </c>
      <c r="L54" s="50">
        <v>1.0879629629629629E-3</v>
      </c>
      <c r="M54" s="51">
        <v>5</v>
      </c>
      <c r="N54" s="50">
        <v>4.3287037037037035E-3</v>
      </c>
      <c r="O54" s="51">
        <v>11</v>
      </c>
      <c r="P54" s="50">
        <v>6.1111921296296287E-3</v>
      </c>
      <c r="Q54" s="50">
        <v>1.0439895833333332E-2</v>
      </c>
      <c r="X54" s="58">
        <f t="shared" si="7"/>
        <v>715</v>
      </c>
      <c r="Y54" s="1" t="str">
        <f t="shared" si="6"/>
        <v>Deimantė Barzdenytė</v>
      </c>
    </row>
    <row r="55" spans="1:25" x14ac:dyDescent="0.3">
      <c r="A55" s="22">
        <v>9</v>
      </c>
      <c r="B55" s="22">
        <v>2</v>
      </c>
      <c r="C55" s="22">
        <v>66</v>
      </c>
      <c r="D55" s="22" t="s">
        <v>306</v>
      </c>
      <c r="E55" s="22" t="s">
        <v>75</v>
      </c>
      <c r="F55" s="22">
        <v>14</v>
      </c>
      <c r="G55" s="22" t="s">
        <v>307</v>
      </c>
      <c r="H55" s="50" t="s">
        <v>183</v>
      </c>
      <c r="I55" s="50">
        <v>1.1921296296296296E-3</v>
      </c>
      <c r="J55" s="50">
        <v>1.3773148148148149E-3</v>
      </c>
      <c r="K55" s="50">
        <v>1.3657407407407412E-3</v>
      </c>
      <c r="L55" s="50">
        <v>1.2615740740740738E-3</v>
      </c>
      <c r="M55" s="51">
        <v>14</v>
      </c>
      <c r="N55" s="50">
        <v>5.1967592592592595E-3</v>
      </c>
      <c r="O55" s="51">
        <v>1</v>
      </c>
      <c r="P55" s="50">
        <v>5.4361921296296294E-3</v>
      </c>
      <c r="Q55" s="50">
        <v>1.0632951388888888E-2</v>
      </c>
      <c r="X55" s="58">
        <f t="shared" si="7"/>
        <v>702</v>
      </c>
      <c r="Y55" s="1" t="str">
        <f t="shared" si="6"/>
        <v>Sandra Gurskaitė</v>
      </c>
    </row>
    <row r="56" spans="1:25" x14ac:dyDescent="0.3">
      <c r="A56" s="22">
        <v>10</v>
      </c>
      <c r="B56" s="22">
        <v>3</v>
      </c>
      <c r="C56" s="22">
        <v>61</v>
      </c>
      <c r="D56" s="22" t="s">
        <v>308</v>
      </c>
      <c r="E56" s="22" t="s">
        <v>84</v>
      </c>
      <c r="F56" s="22">
        <v>12</v>
      </c>
      <c r="G56" s="22" t="s">
        <v>80</v>
      </c>
      <c r="H56" s="50" t="s">
        <v>309</v>
      </c>
      <c r="I56" s="50">
        <v>1.0879629629629629E-3</v>
      </c>
      <c r="J56" s="50">
        <v>1.2268518518518522E-3</v>
      </c>
      <c r="K56" s="50">
        <v>1.2268518518518514E-3</v>
      </c>
      <c r="L56" s="50">
        <v>1.1574074074074078E-3</v>
      </c>
      <c r="M56" s="51">
        <v>10</v>
      </c>
      <c r="N56" s="50">
        <v>4.6990740740740743E-3</v>
      </c>
      <c r="O56" s="51">
        <v>9</v>
      </c>
      <c r="P56" s="50">
        <v>5.9628472222222209E-3</v>
      </c>
      <c r="Q56" s="50">
        <v>1.0661921296296294E-2</v>
      </c>
      <c r="X56" s="58">
        <f t="shared" si="7"/>
        <v>700</v>
      </c>
      <c r="Y56" s="1" t="str">
        <f t="shared" si="6"/>
        <v>Ginas Gincas</v>
      </c>
    </row>
    <row r="57" spans="1:25" x14ac:dyDescent="0.3">
      <c r="A57" s="22">
        <v>11</v>
      </c>
      <c r="B57" s="22">
        <v>3</v>
      </c>
      <c r="C57" s="22">
        <v>45</v>
      </c>
      <c r="D57" s="22" t="s">
        <v>310</v>
      </c>
      <c r="E57" s="22" t="s">
        <v>75</v>
      </c>
      <c r="F57" s="22">
        <v>13</v>
      </c>
      <c r="G57" s="22" t="s">
        <v>8</v>
      </c>
      <c r="H57" s="50" t="s">
        <v>183</v>
      </c>
      <c r="I57" s="50">
        <v>1.1226851851851851E-3</v>
      </c>
      <c r="J57" s="50">
        <v>1.2731481481481485E-3</v>
      </c>
      <c r="K57" s="50">
        <v>1.3194444444444438E-3</v>
      </c>
      <c r="L57" s="50">
        <v>1.2384259259259267E-3</v>
      </c>
      <c r="M57" s="51">
        <v>12</v>
      </c>
      <c r="N57" s="50">
        <v>4.9537037037037041E-3</v>
      </c>
      <c r="O57" s="51">
        <v>12</v>
      </c>
      <c r="P57" s="50">
        <v>6.1329513888888883E-3</v>
      </c>
      <c r="Q57" s="50">
        <v>1.1086655092592592E-2</v>
      </c>
      <c r="X57" s="58">
        <f t="shared" si="7"/>
        <v>673</v>
      </c>
      <c r="Y57" s="1" t="str">
        <f t="shared" si="6"/>
        <v>Magdė Strazdaitė</v>
      </c>
    </row>
    <row r="58" spans="1:25" x14ac:dyDescent="0.3">
      <c r="A58" s="22">
        <v>12</v>
      </c>
      <c r="B58" s="22">
        <v>3</v>
      </c>
      <c r="C58" s="22">
        <v>63</v>
      </c>
      <c r="D58" s="22" t="s">
        <v>311</v>
      </c>
      <c r="E58" s="22" t="s">
        <v>70</v>
      </c>
      <c r="F58" s="22">
        <v>13</v>
      </c>
      <c r="G58" s="22" t="s">
        <v>8</v>
      </c>
      <c r="H58" s="50" t="s">
        <v>253</v>
      </c>
      <c r="I58" s="50">
        <v>1.0763888888888889E-3</v>
      </c>
      <c r="J58" s="50">
        <v>1.3773148148148147E-3</v>
      </c>
      <c r="K58" s="50">
        <v>1.4467592592592596E-3</v>
      </c>
      <c r="L58" s="50">
        <v>1.3888888888888883E-3</v>
      </c>
      <c r="M58" s="51">
        <v>16</v>
      </c>
      <c r="N58" s="50">
        <v>5.2893518518518515E-3</v>
      </c>
      <c r="O58" s="51">
        <v>8</v>
      </c>
      <c r="P58" s="50">
        <v>5.9146990740740731E-3</v>
      </c>
      <c r="Q58" s="50">
        <v>1.1204050925925925E-2</v>
      </c>
      <c r="X58" s="58">
        <f t="shared" si="7"/>
        <v>666</v>
      </c>
      <c r="Y58" s="1" t="str">
        <f t="shared" si="6"/>
        <v>Kristijonas Merkys</v>
      </c>
    </row>
    <row r="59" spans="1:25" x14ac:dyDescent="0.3">
      <c r="A59" s="22">
        <v>13</v>
      </c>
      <c r="B59" s="22">
        <v>4</v>
      </c>
      <c r="C59" s="22">
        <v>51</v>
      </c>
      <c r="D59" s="22" t="s">
        <v>312</v>
      </c>
      <c r="E59" s="22" t="s">
        <v>84</v>
      </c>
      <c r="F59" s="22">
        <v>11</v>
      </c>
      <c r="G59" s="22" t="s">
        <v>60</v>
      </c>
      <c r="H59" s="50" t="s">
        <v>91</v>
      </c>
      <c r="I59" s="50">
        <v>1.1342592592592591E-3</v>
      </c>
      <c r="J59" s="50">
        <v>1.3773148148148149E-3</v>
      </c>
      <c r="K59" s="50">
        <v>1.4351851851851852E-3</v>
      </c>
      <c r="L59" s="50">
        <v>1.3194444444444443E-3</v>
      </c>
      <c r="M59" s="51">
        <v>15</v>
      </c>
      <c r="N59" s="50">
        <v>5.2662037037037035E-3</v>
      </c>
      <c r="O59" s="51">
        <v>13</v>
      </c>
      <c r="P59" s="50">
        <v>6.18769675925926E-3</v>
      </c>
      <c r="Q59" s="50">
        <v>1.1453900462962963E-2</v>
      </c>
      <c r="X59" s="58">
        <f t="shared" si="7"/>
        <v>651</v>
      </c>
      <c r="Y59" s="1" t="str">
        <f t="shared" si="6"/>
        <v>Vijus Kašuba</v>
      </c>
    </row>
    <row r="60" spans="1:25" x14ac:dyDescent="0.3">
      <c r="A60" s="22">
        <v>14</v>
      </c>
      <c r="B60" s="22">
        <v>5</v>
      </c>
      <c r="C60" s="22">
        <v>59</v>
      </c>
      <c r="D60" s="22" t="s">
        <v>313</v>
      </c>
      <c r="E60" s="22" t="s">
        <v>84</v>
      </c>
      <c r="F60" s="22">
        <v>11</v>
      </c>
      <c r="G60" s="22" t="s">
        <v>8</v>
      </c>
      <c r="H60" s="50" t="s">
        <v>253</v>
      </c>
      <c r="I60" s="50">
        <v>1.2268518518518518E-3</v>
      </c>
      <c r="J60" s="50">
        <v>1.4236111111111107E-3</v>
      </c>
      <c r="K60" s="50">
        <v>1.423611111111112E-3</v>
      </c>
      <c r="L60" s="50">
        <v>1.3888888888888892E-3</v>
      </c>
      <c r="M60" s="51">
        <v>17</v>
      </c>
      <c r="N60" s="50">
        <v>5.4629629629629637E-3</v>
      </c>
      <c r="O60" s="51">
        <v>15</v>
      </c>
      <c r="P60" s="50">
        <v>6.4741087962962964E-3</v>
      </c>
      <c r="Q60" s="50">
        <v>1.193707175925926E-2</v>
      </c>
      <c r="X60" s="58">
        <f t="shared" si="7"/>
        <v>625</v>
      </c>
      <c r="Y60" s="1" t="str">
        <f t="shared" si="6"/>
        <v>Elijus Kenstavičius</v>
      </c>
    </row>
    <row r="61" spans="1:25" x14ac:dyDescent="0.3">
      <c r="A61" s="22">
        <v>15</v>
      </c>
      <c r="B61" s="22">
        <v>6</v>
      </c>
      <c r="C61" s="22">
        <v>56</v>
      </c>
      <c r="D61" s="22" t="s">
        <v>314</v>
      </c>
      <c r="E61" s="22" t="s">
        <v>84</v>
      </c>
      <c r="F61" s="22">
        <v>11</v>
      </c>
      <c r="G61" s="22" t="s">
        <v>8</v>
      </c>
      <c r="H61" s="50" t="s">
        <v>294</v>
      </c>
      <c r="I61" s="50">
        <v>1.25E-3</v>
      </c>
      <c r="J61" s="50">
        <v>1.5740740740740739E-3</v>
      </c>
      <c r="K61" s="50">
        <v>1.6203703703703705E-3</v>
      </c>
      <c r="L61" s="50">
        <v>1.5393518518518516E-3</v>
      </c>
      <c r="M61" s="51">
        <v>19</v>
      </c>
      <c r="N61" s="50">
        <v>5.9837962962962961E-3</v>
      </c>
      <c r="O61" s="51">
        <v>10</v>
      </c>
      <c r="P61" s="50">
        <v>6.0307060185185177E-3</v>
      </c>
      <c r="Q61" s="50">
        <v>1.2014502314814813E-2</v>
      </c>
      <c r="X61" s="58">
        <f t="shared" si="7"/>
        <v>621</v>
      </c>
      <c r="Y61" s="1" t="str">
        <f t="shared" si="6"/>
        <v>Ignas Vasilevicius</v>
      </c>
    </row>
    <row r="62" spans="1:25" x14ac:dyDescent="0.3">
      <c r="A62" s="22">
        <v>16</v>
      </c>
      <c r="B62" s="22">
        <v>7</v>
      </c>
      <c r="C62" s="22">
        <v>44</v>
      </c>
      <c r="D62" s="22" t="s">
        <v>315</v>
      </c>
      <c r="E62" s="22" t="s">
        <v>84</v>
      </c>
      <c r="F62" s="22">
        <v>12</v>
      </c>
      <c r="G62" s="22" t="s">
        <v>8</v>
      </c>
      <c r="H62" s="50" t="s">
        <v>253</v>
      </c>
      <c r="I62" s="50">
        <v>1.0300925925925926E-3</v>
      </c>
      <c r="J62" s="50">
        <v>1.1226851851851851E-3</v>
      </c>
      <c r="K62" s="50">
        <v>1.1921296296296294E-3</v>
      </c>
      <c r="L62" s="50">
        <v>1.1226851851851862E-3</v>
      </c>
      <c r="M62" s="51">
        <v>7</v>
      </c>
      <c r="N62" s="50">
        <v>4.4675925925925933E-3</v>
      </c>
      <c r="O62" s="51">
        <v>18</v>
      </c>
      <c r="P62" s="50">
        <v>7.84332175925926E-3</v>
      </c>
      <c r="Q62" s="50">
        <v>1.2310914351851852E-2</v>
      </c>
      <c r="X62" s="58">
        <f t="shared" si="7"/>
        <v>606</v>
      </c>
      <c r="Y62" s="1" t="str">
        <f t="shared" si="6"/>
        <v>Linas Šakalys</v>
      </c>
    </row>
    <row r="63" spans="1:25" x14ac:dyDescent="0.3">
      <c r="A63" s="22">
        <v>17</v>
      </c>
      <c r="B63" s="22">
        <v>4</v>
      </c>
      <c r="C63" s="22">
        <v>65</v>
      </c>
      <c r="D63" s="22" t="s">
        <v>316</v>
      </c>
      <c r="E63" s="22" t="s">
        <v>75</v>
      </c>
      <c r="F63" s="22">
        <v>13</v>
      </c>
      <c r="G63" s="22" t="s">
        <v>28</v>
      </c>
      <c r="H63" s="50" t="s">
        <v>183</v>
      </c>
      <c r="I63" s="50">
        <v>1.0532407407407407E-3</v>
      </c>
      <c r="J63" s="50">
        <v>1.3657407407407409E-3</v>
      </c>
      <c r="K63" s="50">
        <v>1.3541666666666667E-3</v>
      </c>
      <c r="L63" s="50">
        <v>1.3310185185185183E-3</v>
      </c>
      <c r="M63" s="51">
        <v>13</v>
      </c>
      <c r="N63" s="50">
        <v>5.1041666666666666E-3</v>
      </c>
      <c r="O63" s="51">
        <v>17</v>
      </c>
      <c r="P63" s="50">
        <v>7.2830671296296298E-3</v>
      </c>
      <c r="Q63" s="50">
        <v>1.2387233796296297E-2</v>
      </c>
      <c r="X63" s="58">
        <f t="shared" si="7"/>
        <v>602</v>
      </c>
      <c r="Y63" s="1" t="str">
        <f t="shared" si="6"/>
        <v>Gustė Rimšaitė</v>
      </c>
    </row>
    <row r="64" spans="1:25" x14ac:dyDescent="0.3">
      <c r="A64" s="22">
        <v>18</v>
      </c>
      <c r="B64" s="22">
        <v>8</v>
      </c>
      <c r="C64" s="22">
        <v>49</v>
      </c>
      <c r="D64" s="22" t="s">
        <v>317</v>
      </c>
      <c r="E64" s="22" t="s">
        <v>84</v>
      </c>
      <c r="F64" s="22">
        <v>12</v>
      </c>
      <c r="G64" s="22" t="s">
        <v>60</v>
      </c>
      <c r="H64" s="50" t="s">
        <v>91</v>
      </c>
      <c r="I64" s="50">
        <v>1.2152777777777778E-3</v>
      </c>
      <c r="J64" s="50">
        <v>1.4699074074074072E-3</v>
      </c>
      <c r="K64" s="50">
        <v>1.5162037037037041E-3</v>
      </c>
      <c r="L64" s="50">
        <v>1.4930555555555548E-3</v>
      </c>
      <c r="M64" s="51">
        <v>18</v>
      </c>
      <c r="N64" s="50">
        <v>5.6944444444444438E-3</v>
      </c>
      <c r="O64" s="51">
        <v>16</v>
      </c>
      <c r="P64" s="50">
        <v>7.1840625000000003E-3</v>
      </c>
      <c r="Q64" s="50">
        <v>1.2878506944444444E-2</v>
      </c>
      <c r="X64" s="58">
        <f t="shared" si="7"/>
        <v>579</v>
      </c>
      <c r="Y64" s="1" t="str">
        <f t="shared" si="6"/>
        <v>Nedas Bacevičius</v>
      </c>
    </row>
    <row r="65" spans="1:25" x14ac:dyDescent="0.3">
      <c r="A65" s="22">
        <v>19</v>
      </c>
      <c r="B65" s="22">
        <v>4</v>
      </c>
      <c r="C65" s="22">
        <v>64</v>
      </c>
      <c r="D65" s="22" t="s">
        <v>318</v>
      </c>
      <c r="E65" s="22" t="s">
        <v>82</v>
      </c>
      <c r="F65" s="22">
        <v>11</v>
      </c>
      <c r="G65" s="22" t="s">
        <v>8</v>
      </c>
      <c r="H65" s="50" t="s">
        <v>253</v>
      </c>
      <c r="I65" s="50">
        <v>1.1458333333333333E-3</v>
      </c>
      <c r="J65" s="50">
        <v>1.2615740740740742E-3</v>
      </c>
      <c r="K65" s="50">
        <v>1.2847222222222223E-3</v>
      </c>
      <c r="L65" s="50">
        <v>1.2037037037037029E-3</v>
      </c>
      <c r="M65" s="51">
        <v>11</v>
      </c>
      <c r="N65" s="50">
        <v>4.8958333333333328E-3</v>
      </c>
      <c r="O65" s="51">
        <v>19</v>
      </c>
      <c r="P65" s="50">
        <v>7.9995717592592601E-3</v>
      </c>
      <c r="Q65" s="50">
        <v>1.2895405092592592E-2</v>
      </c>
      <c r="X65" s="58">
        <f t="shared" si="7"/>
        <v>578</v>
      </c>
      <c r="Y65" s="1" t="str">
        <f t="shared" si="6"/>
        <v>Elita Vaškevičiūtė</v>
      </c>
    </row>
    <row r="66" spans="1:25" ht="15" thickBot="1" x14ac:dyDescent="0.35">
      <c r="A66" s="22">
        <v>20</v>
      </c>
      <c r="B66" s="22">
        <v>1</v>
      </c>
      <c r="C66" s="22">
        <v>43</v>
      </c>
      <c r="D66" s="22" t="s">
        <v>203</v>
      </c>
      <c r="E66" s="22" t="s">
        <v>319</v>
      </c>
      <c r="F66" s="22">
        <v>69</v>
      </c>
      <c r="G66" s="22" t="s">
        <v>8</v>
      </c>
      <c r="H66" s="50" t="s">
        <v>91</v>
      </c>
      <c r="I66" s="50">
        <v>1.712962962962963E-3</v>
      </c>
      <c r="J66" s="50">
        <v>2.0138888888888884E-3</v>
      </c>
      <c r="K66" s="50">
        <v>1.9791666666666677E-3</v>
      </c>
      <c r="L66" s="50">
        <v>1.8634259259259255E-3</v>
      </c>
      <c r="M66" s="51">
        <v>20</v>
      </c>
      <c r="N66" s="50">
        <v>7.5694444444444446E-3</v>
      </c>
      <c r="O66" s="51">
        <v>20</v>
      </c>
      <c r="P66" s="50">
        <v>9.1670486111111119E-3</v>
      </c>
      <c r="Q66" s="50">
        <v>1.6736493055555558E-2</v>
      </c>
      <c r="X66" s="59">
        <f t="shared" si="7"/>
        <v>446</v>
      </c>
      <c r="Y66" s="1" t="str">
        <f t="shared" si="6"/>
        <v>Juozas Kieras</v>
      </c>
    </row>
    <row r="67" spans="1:25" x14ac:dyDescent="0.3">
      <c r="Y67" s="1"/>
    </row>
    <row r="68" spans="1:25" x14ac:dyDescent="0.3">
      <c r="Y68" s="1"/>
    </row>
    <row r="69" spans="1:25" ht="15" thickBot="1" x14ac:dyDescent="0.35">
      <c r="A69" s="21" t="s">
        <v>341</v>
      </c>
      <c r="Y69" s="1"/>
    </row>
    <row r="70" spans="1:25" ht="49.2" thickBot="1" x14ac:dyDescent="0.35">
      <c r="A70" s="40" t="s">
        <v>189</v>
      </c>
      <c r="B70" s="41" t="s">
        <v>246</v>
      </c>
      <c r="C70" s="42" t="s">
        <v>190</v>
      </c>
      <c r="D70" s="42" t="s">
        <v>2</v>
      </c>
      <c r="E70" s="43" t="s">
        <v>182</v>
      </c>
      <c r="F70" s="44" t="s">
        <v>247</v>
      </c>
      <c r="G70" s="45" t="s">
        <v>197</v>
      </c>
      <c r="H70" s="45" t="s">
        <v>27</v>
      </c>
      <c r="I70" s="46" t="s">
        <v>248</v>
      </c>
      <c r="J70" s="46" t="s">
        <v>278</v>
      </c>
      <c r="K70" s="46" t="s">
        <v>296</v>
      </c>
      <c r="L70" s="46" t="s">
        <v>297</v>
      </c>
      <c r="M70" s="46" t="s">
        <v>324</v>
      </c>
      <c r="N70" s="46" t="s">
        <v>325</v>
      </c>
      <c r="O70" s="46" t="s">
        <v>326</v>
      </c>
      <c r="P70" s="46" t="s">
        <v>327</v>
      </c>
      <c r="Q70" s="47" t="s">
        <v>208</v>
      </c>
      <c r="R70" s="49" t="s">
        <v>328</v>
      </c>
      <c r="S70" s="47" t="s">
        <v>209</v>
      </c>
      <c r="T70" s="49" t="s">
        <v>329</v>
      </c>
      <c r="U70" s="48" t="s">
        <v>250</v>
      </c>
      <c r="X70" s="60" t="s">
        <v>0</v>
      </c>
      <c r="Y70" s="1"/>
    </row>
    <row r="71" spans="1:25" x14ac:dyDescent="0.3">
      <c r="A71" s="22">
        <v>1</v>
      </c>
      <c r="B71" s="22">
        <v>1</v>
      </c>
      <c r="C71" s="22">
        <v>75</v>
      </c>
      <c r="D71" s="22" t="s">
        <v>223</v>
      </c>
      <c r="E71" s="22" t="s">
        <v>188</v>
      </c>
      <c r="F71" s="22">
        <v>17</v>
      </c>
      <c r="G71" s="22" t="s">
        <v>60</v>
      </c>
      <c r="H71" s="50" t="s">
        <v>59</v>
      </c>
      <c r="I71" s="50">
        <v>7.9861111111111105E-4</v>
      </c>
      <c r="J71" s="50">
        <v>8.6805555555555572E-4</v>
      </c>
      <c r="K71" s="50">
        <v>8.4490740740740728E-4</v>
      </c>
      <c r="L71" s="50">
        <v>8.7962962962962951E-4</v>
      </c>
      <c r="M71" s="50">
        <v>8.9120370370370395E-4</v>
      </c>
      <c r="N71" s="50">
        <v>8.7962962962962951E-4</v>
      </c>
      <c r="O71" s="50">
        <v>8.9120370370370395E-4</v>
      </c>
      <c r="P71" s="50">
        <v>8.6805555555555594E-4</v>
      </c>
      <c r="Q71" s="51">
        <v>1</v>
      </c>
      <c r="R71" s="50">
        <v>6.9212962962962969E-3</v>
      </c>
      <c r="S71" s="51">
        <v>2</v>
      </c>
      <c r="T71" s="50">
        <v>1.0064930555555554E-2</v>
      </c>
      <c r="U71" s="50">
        <v>1.6986226851851853E-2</v>
      </c>
      <c r="X71" s="58">
        <f>ROUND($U$71/U71*900,0)</f>
        <v>900</v>
      </c>
      <c r="Y71" s="1" t="str">
        <f t="shared" ref="Y71:Y84" si="8">RIGHT(D71,(LEN(D71)-FIND(", ",D71,1)-1))&amp;" "&amp;(LEFT(D71,(FIND(", ",D71,1)-1)))</f>
        <v>Tadas Sereika</v>
      </c>
    </row>
    <row r="72" spans="1:25" x14ac:dyDescent="0.3">
      <c r="A72" s="22">
        <v>2</v>
      </c>
      <c r="B72" s="22">
        <v>2</v>
      </c>
      <c r="C72" s="22">
        <v>73</v>
      </c>
      <c r="D72" s="22" t="s">
        <v>215</v>
      </c>
      <c r="E72" s="22" t="s">
        <v>188</v>
      </c>
      <c r="F72" s="22">
        <v>17</v>
      </c>
      <c r="G72" s="22" t="s">
        <v>60</v>
      </c>
      <c r="H72" s="50" t="s">
        <v>91</v>
      </c>
      <c r="I72" s="50">
        <v>8.2175925925925917E-4</v>
      </c>
      <c r="J72" s="50">
        <v>8.5648148148148139E-4</v>
      </c>
      <c r="K72" s="50">
        <v>9.2592592592592596E-4</v>
      </c>
      <c r="L72" s="50">
        <v>8.7962962962962951E-4</v>
      </c>
      <c r="M72" s="50">
        <v>9.2592592592592596E-4</v>
      </c>
      <c r="N72" s="50">
        <v>9.2592592592592639E-4</v>
      </c>
      <c r="O72" s="50">
        <v>9.2592592592592639E-4</v>
      </c>
      <c r="P72" s="50">
        <v>8.9120370370370395E-4</v>
      </c>
      <c r="Q72" s="51">
        <v>2</v>
      </c>
      <c r="R72" s="50">
        <v>7.1527777777777787E-3</v>
      </c>
      <c r="S72" s="51">
        <v>4</v>
      </c>
      <c r="T72" s="50">
        <v>1.0561724537037036E-2</v>
      </c>
      <c r="U72" s="50">
        <v>1.7714502314814813E-2</v>
      </c>
      <c r="X72" s="58">
        <f t="shared" ref="X72:X84" si="9">ROUND($U$71/U72*900,0)</f>
        <v>863</v>
      </c>
      <c r="Y72" s="1" t="str">
        <f t="shared" si="8"/>
        <v>Tadas Cesevičius</v>
      </c>
    </row>
    <row r="73" spans="1:25" x14ac:dyDescent="0.3">
      <c r="A73" s="22">
        <v>3</v>
      </c>
      <c r="B73" s="22">
        <v>1</v>
      </c>
      <c r="C73" s="22">
        <v>80</v>
      </c>
      <c r="D73" s="22" t="s">
        <v>330</v>
      </c>
      <c r="E73" s="22" t="s">
        <v>68</v>
      </c>
      <c r="F73" s="22">
        <v>15</v>
      </c>
      <c r="G73" s="22" t="s">
        <v>60</v>
      </c>
      <c r="H73" s="50" t="s">
        <v>59</v>
      </c>
      <c r="I73" s="50">
        <v>8.9120370370370362E-4</v>
      </c>
      <c r="J73" s="50">
        <v>1.0069444444444444E-3</v>
      </c>
      <c r="K73" s="50">
        <v>1.0763888888888891E-3</v>
      </c>
      <c r="L73" s="50">
        <v>1.087962962962962E-3</v>
      </c>
      <c r="M73" s="50">
        <v>1.0995370370370378E-3</v>
      </c>
      <c r="N73" s="50">
        <v>1.0995370370370378E-3</v>
      </c>
      <c r="O73" s="50">
        <v>1.0879629629629625E-3</v>
      </c>
      <c r="P73" s="50">
        <v>1.0069444444444431E-3</v>
      </c>
      <c r="Q73" s="51">
        <v>4</v>
      </c>
      <c r="R73" s="50">
        <v>8.3564814814814804E-3</v>
      </c>
      <c r="S73" s="51">
        <v>1</v>
      </c>
      <c r="T73" s="50">
        <v>9.5581018518518523E-3</v>
      </c>
      <c r="U73" s="50">
        <v>1.7914583333333331E-2</v>
      </c>
      <c r="X73" s="58">
        <f t="shared" si="9"/>
        <v>853</v>
      </c>
      <c r="Y73" s="1" t="str">
        <f t="shared" si="8"/>
        <v>Lukas Prokopavičius</v>
      </c>
    </row>
    <row r="74" spans="1:25" x14ac:dyDescent="0.3">
      <c r="A74" s="22">
        <v>4</v>
      </c>
      <c r="B74" s="22">
        <v>1</v>
      </c>
      <c r="C74" s="22">
        <v>78</v>
      </c>
      <c r="D74" s="22" t="s">
        <v>331</v>
      </c>
      <c r="E74" s="22" t="s">
        <v>71</v>
      </c>
      <c r="F74" s="22">
        <v>16</v>
      </c>
      <c r="G74" s="22" t="s">
        <v>60</v>
      </c>
      <c r="H74" s="50" t="s">
        <v>59</v>
      </c>
      <c r="I74" s="50">
        <v>8.9120370370370362E-4</v>
      </c>
      <c r="J74" s="50">
        <v>9.8379629629629642E-4</v>
      </c>
      <c r="K74" s="50">
        <v>9.9537037037037064E-4</v>
      </c>
      <c r="L74" s="50">
        <v>1.0069444444444436E-3</v>
      </c>
      <c r="M74" s="50">
        <v>1.0069444444444449E-3</v>
      </c>
      <c r="N74" s="50">
        <v>1.3078703703703707E-3</v>
      </c>
      <c r="O74" s="50">
        <v>6.9444444444444371E-4</v>
      </c>
      <c r="P74" s="50">
        <v>1.0416666666666673E-3</v>
      </c>
      <c r="Q74" s="51">
        <v>3</v>
      </c>
      <c r="R74" s="50">
        <v>7.9282407407407409E-3</v>
      </c>
      <c r="S74" s="51">
        <v>3</v>
      </c>
      <c r="T74" s="50">
        <v>1.0309490740740741E-2</v>
      </c>
      <c r="U74" s="50">
        <v>1.823773148148148E-2</v>
      </c>
      <c r="X74" s="58">
        <f t="shared" si="9"/>
        <v>838</v>
      </c>
      <c r="Y74" s="1" t="str">
        <f t="shared" si="8"/>
        <v>Evelina Tomkevičiūtė</v>
      </c>
    </row>
    <row r="75" spans="1:25" x14ac:dyDescent="0.3">
      <c r="A75" s="22">
        <v>5</v>
      </c>
      <c r="B75" s="22">
        <v>3</v>
      </c>
      <c r="C75" s="22">
        <v>74</v>
      </c>
      <c r="D75" s="22" t="s">
        <v>332</v>
      </c>
      <c r="E75" s="22" t="s">
        <v>188</v>
      </c>
      <c r="F75" s="22">
        <v>17</v>
      </c>
      <c r="G75" s="22" t="s">
        <v>60</v>
      </c>
      <c r="H75" s="50" t="s">
        <v>59</v>
      </c>
      <c r="I75" s="50">
        <v>9.7222222222222209E-4</v>
      </c>
      <c r="J75" s="50">
        <v>1.1226851851851853E-3</v>
      </c>
      <c r="K75" s="50">
        <v>1.1689814814814818E-3</v>
      </c>
      <c r="L75" s="50">
        <v>1.1574074074074065E-3</v>
      </c>
      <c r="M75" s="50">
        <v>1.1921296296296315E-3</v>
      </c>
      <c r="N75" s="50">
        <v>1.1805555555555545E-3</v>
      </c>
      <c r="O75" s="50">
        <v>1.1805555555555554E-3</v>
      </c>
      <c r="P75" s="50">
        <v>1.0879629629629625E-3</v>
      </c>
      <c r="Q75" s="51">
        <v>7</v>
      </c>
      <c r="R75" s="50">
        <v>9.0624999999999994E-3</v>
      </c>
      <c r="S75" s="51">
        <v>5</v>
      </c>
      <c r="T75" s="50">
        <v>1.0815891203703703E-2</v>
      </c>
      <c r="U75" s="50">
        <v>1.9878391203703702E-2</v>
      </c>
      <c r="X75" s="58">
        <f t="shared" si="9"/>
        <v>769</v>
      </c>
      <c r="Y75" s="1" t="str">
        <f t="shared" si="8"/>
        <v>Povilas Gokas</v>
      </c>
    </row>
    <row r="76" spans="1:25" x14ac:dyDescent="0.3">
      <c r="A76" s="22">
        <v>6</v>
      </c>
      <c r="B76" s="22">
        <v>2</v>
      </c>
      <c r="C76" s="22">
        <v>71</v>
      </c>
      <c r="D76" s="22" t="s">
        <v>221</v>
      </c>
      <c r="E76" s="22" t="s">
        <v>71</v>
      </c>
      <c r="F76" s="22">
        <v>16</v>
      </c>
      <c r="G76" s="22" t="s">
        <v>60</v>
      </c>
      <c r="H76" s="50" t="s">
        <v>91</v>
      </c>
      <c r="I76" s="50">
        <v>9.6064814814814808E-4</v>
      </c>
      <c r="J76" s="50">
        <v>1.0532407407407409E-3</v>
      </c>
      <c r="K76" s="50">
        <v>1.0995370370370369E-3</v>
      </c>
      <c r="L76" s="50">
        <v>1.1342592592592593E-3</v>
      </c>
      <c r="M76" s="50">
        <v>1.1226851851851849E-3</v>
      </c>
      <c r="N76" s="50">
        <v>1.1226851851851849E-3</v>
      </c>
      <c r="O76" s="50">
        <v>1.1342592592592602E-3</v>
      </c>
      <c r="P76" s="50">
        <v>1.0648148148148162E-3</v>
      </c>
      <c r="Q76" s="51">
        <v>6</v>
      </c>
      <c r="R76" s="50">
        <v>8.6921296296296312E-3</v>
      </c>
      <c r="S76" s="51">
        <v>6</v>
      </c>
      <c r="T76" s="50">
        <v>1.1675810185185187E-2</v>
      </c>
      <c r="U76" s="50">
        <v>2.0367939814814818E-2</v>
      </c>
      <c r="X76" s="58">
        <f t="shared" si="9"/>
        <v>751</v>
      </c>
      <c r="Y76" s="1" t="str">
        <f t="shared" si="8"/>
        <v>Unė Narkūnaitė</v>
      </c>
    </row>
    <row r="77" spans="1:25" x14ac:dyDescent="0.3">
      <c r="A77" s="22">
        <v>7</v>
      </c>
      <c r="B77" s="22">
        <v>2</v>
      </c>
      <c r="C77" s="22">
        <v>79</v>
      </c>
      <c r="D77" s="22" t="s">
        <v>333</v>
      </c>
      <c r="E77" s="22" t="s">
        <v>68</v>
      </c>
      <c r="F77" s="22">
        <v>17</v>
      </c>
      <c r="G77" s="22" t="s">
        <v>60</v>
      </c>
      <c r="H77" s="50" t="s">
        <v>59</v>
      </c>
      <c r="I77" s="50">
        <v>8.9120370370370362E-4</v>
      </c>
      <c r="J77" s="50">
        <v>1.0416666666666669E-3</v>
      </c>
      <c r="K77" s="50">
        <v>1.0763888888888884E-3</v>
      </c>
      <c r="L77" s="50">
        <v>1.1111111111111118E-3</v>
      </c>
      <c r="M77" s="50">
        <v>1.1111111111111113E-3</v>
      </c>
      <c r="N77" s="50">
        <v>1.1226851851851849E-3</v>
      </c>
      <c r="O77" s="50">
        <v>1.1111111111111113E-3</v>
      </c>
      <c r="P77" s="50">
        <v>1.0416666666666656E-3</v>
      </c>
      <c r="Q77" s="51">
        <v>5</v>
      </c>
      <c r="R77" s="50">
        <v>8.5069444444444437E-3</v>
      </c>
      <c r="S77" s="51">
        <v>9</v>
      </c>
      <c r="T77" s="50">
        <v>1.2117743055555553E-2</v>
      </c>
      <c r="U77" s="50">
        <v>2.0624687499999995E-2</v>
      </c>
      <c r="X77" s="58">
        <f t="shared" si="9"/>
        <v>741</v>
      </c>
      <c r="Y77" s="1" t="str">
        <f t="shared" si="8"/>
        <v>Matas Barzdenys</v>
      </c>
    </row>
    <row r="78" spans="1:25" x14ac:dyDescent="0.3">
      <c r="A78" s="22">
        <v>8</v>
      </c>
      <c r="B78" s="22">
        <v>3</v>
      </c>
      <c r="C78" s="22">
        <v>72</v>
      </c>
      <c r="D78" s="22" t="s">
        <v>224</v>
      </c>
      <c r="E78" s="22" t="s">
        <v>71</v>
      </c>
      <c r="F78" s="22">
        <v>16</v>
      </c>
      <c r="G78" s="22" t="s">
        <v>60</v>
      </c>
      <c r="H78" s="50" t="s">
        <v>91</v>
      </c>
      <c r="I78" s="50">
        <v>1.0069444444444444E-3</v>
      </c>
      <c r="J78" s="50">
        <v>1.1342592592592593E-3</v>
      </c>
      <c r="K78" s="50">
        <v>1.1574074074074073E-3</v>
      </c>
      <c r="L78" s="50">
        <v>1.1689814814814822E-3</v>
      </c>
      <c r="M78" s="50">
        <v>1.1689814814814809E-3</v>
      </c>
      <c r="N78" s="50">
        <v>1.1921296296296298E-3</v>
      </c>
      <c r="O78" s="50">
        <v>1.1921296296296289E-3</v>
      </c>
      <c r="P78" s="50">
        <v>1.1342592592592602E-3</v>
      </c>
      <c r="Q78" s="51">
        <v>9</v>
      </c>
      <c r="R78" s="50">
        <v>9.1550925925925931E-3</v>
      </c>
      <c r="S78" s="51">
        <v>8</v>
      </c>
      <c r="T78" s="50">
        <v>1.2019907407407408E-2</v>
      </c>
      <c r="U78" s="50">
        <v>2.1174999999999999E-2</v>
      </c>
      <c r="X78" s="58">
        <f t="shared" si="9"/>
        <v>722</v>
      </c>
      <c r="Y78" s="1" t="str">
        <f t="shared" si="8"/>
        <v>Viltė Narkūnaitė</v>
      </c>
    </row>
    <row r="79" spans="1:25" x14ac:dyDescent="0.3">
      <c r="A79" s="22">
        <v>9</v>
      </c>
      <c r="B79" s="22">
        <v>4</v>
      </c>
      <c r="C79" s="22">
        <v>77</v>
      </c>
      <c r="D79" s="22" t="s">
        <v>334</v>
      </c>
      <c r="E79" s="22" t="s">
        <v>71</v>
      </c>
      <c r="F79" s="22">
        <v>17</v>
      </c>
      <c r="G79" s="22" t="s">
        <v>60</v>
      </c>
      <c r="H79" s="50" t="s">
        <v>59</v>
      </c>
      <c r="I79" s="50">
        <v>1.0069444444444444E-3</v>
      </c>
      <c r="J79" s="50">
        <v>1.1226851851851853E-3</v>
      </c>
      <c r="K79" s="50">
        <v>1.1458333333333333E-3</v>
      </c>
      <c r="L79" s="50">
        <v>1.1805555555555558E-3</v>
      </c>
      <c r="M79" s="50">
        <v>1.1921296296296289E-3</v>
      </c>
      <c r="N79" s="50">
        <v>1.1921296296296298E-3</v>
      </c>
      <c r="O79" s="50">
        <v>1.2037037037037042E-3</v>
      </c>
      <c r="P79" s="50">
        <v>1.05324074074074E-3</v>
      </c>
      <c r="Q79" s="51">
        <v>8</v>
      </c>
      <c r="R79" s="50">
        <v>9.0972222222222218E-3</v>
      </c>
      <c r="S79" s="51">
        <v>12</v>
      </c>
      <c r="T79" s="50">
        <v>1.2480752314814816E-2</v>
      </c>
      <c r="U79" s="50">
        <v>2.157797453703704E-2</v>
      </c>
      <c r="X79" s="58">
        <f t="shared" si="9"/>
        <v>708</v>
      </c>
      <c r="Y79" s="1" t="str">
        <f t="shared" si="8"/>
        <v>Karolina Lukšytė</v>
      </c>
    </row>
    <row r="80" spans="1:25" x14ac:dyDescent="0.3">
      <c r="A80" s="22">
        <v>10</v>
      </c>
      <c r="B80" s="22">
        <v>3</v>
      </c>
      <c r="C80" s="22">
        <v>76</v>
      </c>
      <c r="D80" s="22" t="s">
        <v>335</v>
      </c>
      <c r="E80" s="22" t="s">
        <v>68</v>
      </c>
      <c r="F80" s="22">
        <v>15</v>
      </c>
      <c r="G80" s="22" t="s">
        <v>60</v>
      </c>
      <c r="H80" s="50" t="s">
        <v>59</v>
      </c>
      <c r="I80" s="50">
        <v>1.0185185185185186E-3</v>
      </c>
      <c r="J80" s="50">
        <v>1.273148148148148E-3</v>
      </c>
      <c r="K80" s="50">
        <v>1.3194444444444447E-3</v>
      </c>
      <c r="L80" s="50">
        <v>1.3310185185185174E-3</v>
      </c>
      <c r="M80" s="50">
        <v>1.3541666666666676E-3</v>
      </c>
      <c r="N80" s="50">
        <v>1.3425925925925923E-3</v>
      </c>
      <c r="O80" s="50">
        <v>1.3078703703703698E-3</v>
      </c>
      <c r="P80" s="50">
        <v>1.2037037037037051E-3</v>
      </c>
      <c r="Q80" s="51">
        <v>10</v>
      </c>
      <c r="R80" s="50">
        <v>1.0150462962962964E-2</v>
      </c>
      <c r="S80" s="51">
        <v>10</v>
      </c>
      <c r="T80" s="50">
        <v>1.2249421296296296E-2</v>
      </c>
      <c r="U80" s="50">
        <v>2.2399884259259262E-2</v>
      </c>
      <c r="X80" s="58">
        <f t="shared" si="9"/>
        <v>682</v>
      </c>
      <c r="Y80" s="1" t="str">
        <f t="shared" si="8"/>
        <v>Dainius Kanaporis</v>
      </c>
    </row>
    <row r="81" spans="1:25" x14ac:dyDescent="0.3">
      <c r="A81" s="22">
        <v>11</v>
      </c>
      <c r="B81" s="22">
        <v>4</v>
      </c>
      <c r="C81" s="22">
        <v>83</v>
      </c>
      <c r="D81" s="22" t="s">
        <v>336</v>
      </c>
      <c r="E81" s="22" t="s">
        <v>68</v>
      </c>
      <c r="F81" s="22">
        <v>16</v>
      </c>
      <c r="G81" s="22" t="s">
        <v>8</v>
      </c>
      <c r="H81" s="50" t="s">
        <v>269</v>
      </c>
      <c r="I81" s="50">
        <v>1.0532407407407407E-3</v>
      </c>
      <c r="J81" s="50">
        <v>1.3657407407407409E-3</v>
      </c>
      <c r="K81" s="50">
        <v>1.4699074074074068E-3</v>
      </c>
      <c r="L81" s="50">
        <v>1.4004629629629632E-3</v>
      </c>
      <c r="M81" s="50">
        <v>1.4930555555555565E-3</v>
      </c>
      <c r="N81" s="50">
        <v>1.4236111111111107E-3</v>
      </c>
      <c r="O81" s="50">
        <v>1.4004629629629627E-3</v>
      </c>
      <c r="P81" s="50">
        <v>1.4699074074074059E-3</v>
      </c>
      <c r="Q81" s="51">
        <v>12</v>
      </c>
      <c r="R81" s="50">
        <v>1.1076388888888887E-2</v>
      </c>
      <c r="S81" s="51">
        <v>7</v>
      </c>
      <c r="T81" s="50">
        <v>1.1925810185185187E-2</v>
      </c>
      <c r="U81" s="50">
        <v>2.3002199074074074E-2</v>
      </c>
      <c r="X81" s="58">
        <f t="shared" si="9"/>
        <v>665</v>
      </c>
      <c r="Y81" s="1" t="str">
        <f t="shared" si="8"/>
        <v>Domantas  Maročka</v>
      </c>
    </row>
    <row r="82" spans="1:25" x14ac:dyDescent="0.3">
      <c r="A82" s="22">
        <v>12</v>
      </c>
      <c r="B82" s="22">
        <v>5</v>
      </c>
      <c r="C82" s="22">
        <v>82</v>
      </c>
      <c r="D82" s="22" t="s">
        <v>337</v>
      </c>
      <c r="E82" s="22" t="s">
        <v>68</v>
      </c>
      <c r="F82" s="22">
        <v>16</v>
      </c>
      <c r="G82" s="22" t="s">
        <v>8</v>
      </c>
      <c r="H82" s="50" t="s">
        <v>253</v>
      </c>
      <c r="I82" s="50">
        <v>1.2152777777777778E-3</v>
      </c>
      <c r="J82" s="50">
        <v>1.4699074074074072E-3</v>
      </c>
      <c r="K82" s="50">
        <v>1.6087962962962961E-3</v>
      </c>
      <c r="L82" s="50">
        <v>1.5856481481481485E-3</v>
      </c>
      <c r="M82" s="50">
        <v>1.6087962962962965E-3</v>
      </c>
      <c r="N82" s="50">
        <v>1.5624999999999997E-3</v>
      </c>
      <c r="O82" s="50">
        <v>1.4583333333333341E-3</v>
      </c>
      <c r="P82" s="50">
        <v>1.4699074074074059E-3</v>
      </c>
      <c r="Q82" s="51">
        <v>13</v>
      </c>
      <c r="R82" s="50">
        <v>1.1979166666666666E-2</v>
      </c>
      <c r="S82" s="51">
        <v>11</v>
      </c>
      <c r="T82" s="50">
        <v>1.2353125E-2</v>
      </c>
      <c r="U82" s="50">
        <v>2.4332291666666665E-2</v>
      </c>
      <c r="X82" s="58">
        <f t="shared" si="9"/>
        <v>628</v>
      </c>
      <c r="Y82" s="1" t="str">
        <f t="shared" si="8"/>
        <v>Irvydas Rimkus</v>
      </c>
    </row>
    <row r="83" spans="1:25" x14ac:dyDescent="0.3">
      <c r="A83" s="22">
        <v>13</v>
      </c>
      <c r="B83" s="22">
        <v>1</v>
      </c>
      <c r="C83" s="22">
        <v>84</v>
      </c>
      <c r="D83" s="22" t="s">
        <v>338</v>
      </c>
      <c r="E83" s="22" t="s">
        <v>228</v>
      </c>
      <c r="F83" s="22">
        <v>17</v>
      </c>
      <c r="G83" s="22" t="s">
        <v>63</v>
      </c>
      <c r="H83" s="50" t="s">
        <v>339</v>
      </c>
      <c r="I83" s="50">
        <v>1.0185185185185186E-3</v>
      </c>
      <c r="J83" s="50">
        <v>1.238425925925926E-3</v>
      </c>
      <c r="K83" s="50">
        <v>1.3310185185185183E-3</v>
      </c>
      <c r="L83" s="50">
        <v>1.3425925925925923E-3</v>
      </c>
      <c r="M83" s="50">
        <v>1.3541666666666676E-3</v>
      </c>
      <c r="N83" s="50">
        <v>1.3425925925925923E-3</v>
      </c>
      <c r="O83" s="50">
        <v>1.3657407407407394E-3</v>
      </c>
      <c r="P83" s="50">
        <v>1.319444444444446E-3</v>
      </c>
      <c r="Q83" s="51">
        <v>11</v>
      </c>
      <c r="R83" s="50">
        <v>1.03125E-2</v>
      </c>
      <c r="S83" s="51">
        <v>14</v>
      </c>
      <c r="T83" s="50">
        <v>1.5328622685185186E-2</v>
      </c>
      <c r="U83" s="50">
        <v>2.5641122685185189E-2</v>
      </c>
      <c r="X83" s="58">
        <f t="shared" si="9"/>
        <v>596</v>
      </c>
      <c r="Y83" s="1" t="str">
        <f t="shared" si="8"/>
        <v>Saulė Pranckevičiūtė</v>
      </c>
    </row>
    <row r="84" spans="1:25" ht="15" thickBot="1" x14ac:dyDescent="0.35">
      <c r="A84" s="22">
        <v>14</v>
      </c>
      <c r="B84" s="22">
        <v>1</v>
      </c>
      <c r="C84" s="22">
        <v>81</v>
      </c>
      <c r="D84" s="22" t="s">
        <v>340</v>
      </c>
      <c r="E84" s="22" t="s">
        <v>79</v>
      </c>
      <c r="F84" s="22">
        <v>61</v>
      </c>
      <c r="G84" s="22" t="s">
        <v>8</v>
      </c>
      <c r="H84" s="50" t="s">
        <v>294</v>
      </c>
      <c r="I84" s="50">
        <v>1.712962962962963E-3</v>
      </c>
      <c r="J84" s="50">
        <v>1.9791666666666668E-3</v>
      </c>
      <c r="K84" s="50">
        <v>2.0138888888888893E-3</v>
      </c>
      <c r="L84" s="50">
        <v>2.0138888888888888E-3</v>
      </c>
      <c r="M84" s="50">
        <v>1.967592592592592E-3</v>
      </c>
      <c r="N84" s="50">
        <v>2.0717592592592593E-3</v>
      </c>
      <c r="O84" s="50">
        <v>2.0833333333333346E-3</v>
      </c>
      <c r="P84" s="50">
        <v>2.0601851851851823E-3</v>
      </c>
      <c r="Q84" s="51">
        <v>14</v>
      </c>
      <c r="R84" s="50">
        <v>1.5902777777777776E-2</v>
      </c>
      <c r="S84" s="51">
        <v>13</v>
      </c>
      <c r="T84" s="50">
        <v>1.2729780092592591E-2</v>
      </c>
      <c r="U84" s="50">
        <v>2.8632557870370369E-2</v>
      </c>
      <c r="X84" s="59">
        <f t="shared" si="9"/>
        <v>534</v>
      </c>
      <c r="Y84" s="1" t="str">
        <f t="shared" si="8"/>
        <v>Juozas Vasilevicius</v>
      </c>
    </row>
    <row r="85" spans="1:25" x14ac:dyDescent="0.3">
      <c r="A85" s="52"/>
      <c r="B85" s="52" t="s">
        <v>56</v>
      </c>
      <c r="C85" s="52" t="s">
        <v>56</v>
      </c>
      <c r="D85" s="52" t="s">
        <v>56</v>
      </c>
      <c r="E85" s="52" t="s">
        <v>56</v>
      </c>
      <c r="F85" s="52" t="s">
        <v>56</v>
      </c>
      <c r="G85" s="52" t="s">
        <v>56</v>
      </c>
      <c r="H85" s="53" t="s">
        <v>56</v>
      </c>
      <c r="I85" s="54"/>
      <c r="J85" s="54"/>
      <c r="K85" s="54"/>
      <c r="L85" s="54"/>
      <c r="M85" s="54"/>
      <c r="N85" s="54"/>
      <c r="O85" s="54"/>
      <c r="P85" s="54"/>
      <c r="Q85" s="54" t="s">
        <v>56</v>
      </c>
      <c r="R85" s="53" t="s">
        <v>56</v>
      </c>
      <c r="S85" s="54" t="s">
        <v>56</v>
      </c>
      <c r="T85" s="53" t="s">
        <v>56</v>
      </c>
      <c r="U85" s="53" t="s">
        <v>56</v>
      </c>
      <c r="Y85" s="1"/>
    </row>
    <row r="86" spans="1:25" x14ac:dyDescent="0.3">
      <c r="Y86" s="1"/>
    </row>
    <row r="87" spans="1:25" x14ac:dyDescent="0.3">
      <c r="Y87" s="1"/>
    </row>
    <row r="88" spans="1:25" ht="15" thickBot="1" x14ac:dyDescent="0.35">
      <c r="A88" s="21" t="s">
        <v>386</v>
      </c>
      <c r="Y88" s="1"/>
    </row>
    <row r="89" spans="1:25" ht="49.2" thickBot="1" x14ac:dyDescent="0.35">
      <c r="A89" s="40" t="s">
        <v>189</v>
      </c>
      <c r="B89" s="41" t="s">
        <v>246</v>
      </c>
      <c r="C89" s="42" t="s">
        <v>190</v>
      </c>
      <c r="D89" s="42" t="s">
        <v>2</v>
      </c>
      <c r="E89" s="43" t="s">
        <v>182</v>
      </c>
      <c r="F89" s="44" t="s">
        <v>247</v>
      </c>
      <c r="G89" s="45" t="s">
        <v>197</v>
      </c>
      <c r="H89" s="45" t="s">
        <v>27</v>
      </c>
      <c r="I89" s="46" t="s">
        <v>248</v>
      </c>
      <c r="J89" s="46" t="s">
        <v>278</v>
      </c>
      <c r="K89" s="46" t="s">
        <v>296</v>
      </c>
      <c r="L89" s="46" t="s">
        <v>297</v>
      </c>
      <c r="M89" s="46" t="s">
        <v>324</v>
      </c>
      <c r="N89" s="46" t="s">
        <v>325</v>
      </c>
      <c r="O89" s="46" t="s">
        <v>326</v>
      </c>
      <c r="P89" s="46" t="s">
        <v>327</v>
      </c>
      <c r="Q89" s="46" t="s">
        <v>342</v>
      </c>
      <c r="R89" s="46" t="s">
        <v>343</v>
      </c>
      <c r="S89" s="47" t="s">
        <v>208</v>
      </c>
      <c r="T89" s="49" t="s">
        <v>344</v>
      </c>
      <c r="U89" s="47" t="s">
        <v>209</v>
      </c>
      <c r="V89" s="49" t="s">
        <v>345</v>
      </c>
      <c r="W89" s="57" t="s">
        <v>250</v>
      </c>
      <c r="X89" s="60" t="s">
        <v>0</v>
      </c>
      <c r="Y89" s="1"/>
    </row>
    <row r="90" spans="1:25" x14ac:dyDescent="0.3">
      <c r="A90" s="22">
        <v>1</v>
      </c>
      <c r="B90" s="22">
        <v>1</v>
      </c>
      <c r="C90" s="22">
        <v>126</v>
      </c>
      <c r="D90" s="22" t="s">
        <v>210</v>
      </c>
      <c r="E90" s="22" t="s">
        <v>58</v>
      </c>
      <c r="F90" s="22">
        <v>42</v>
      </c>
      <c r="G90" s="22" t="s">
        <v>211</v>
      </c>
      <c r="H90" s="50" t="s">
        <v>183</v>
      </c>
      <c r="I90" s="50">
        <v>8.2175925925925917E-4</v>
      </c>
      <c r="J90" s="50">
        <v>8.6805555555555583E-4</v>
      </c>
      <c r="K90" s="50">
        <v>8.6805555555555551E-4</v>
      </c>
      <c r="L90" s="50">
        <v>8.9120370370370395E-4</v>
      </c>
      <c r="M90" s="50">
        <v>9.0277777777777709E-4</v>
      </c>
      <c r="N90" s="50">
        <v>8.7962962962963038E-4</v>
      </c>
      <c r="O90" s="50">
        <v>9.0277777777777752E-4</v>
      </c>
      <c r="P90" s="50">
        <v>8.9120370370370395E-4</v>
      </c>
      <c r="Q90" s="50">
        <v>8.6805555555555507E-4</v>
      </c>
      <c r="R90" s="50">
        <v>8.6805555555555594E-4</v>
      </c>
      <c r="S90" s="51">
        <v>1</v>
      </c>
      <c r="T90" s="50">
        <v>8.7615740740740744E-3</v>
      </c>
      <c r="U90" s="51">
        <v>5</v>
      </c>
      <c r="V90" s="50">
        <v>1.2481944444444443E-2</v>
      </c>
      <c r="W90" s="55">
        <v>2.1243518518518516E-2</v>
      </c>
      <c r="X90" s="58">
        <f>ROUND($W$90/W90*1000,0)</f>
        <v>1000</v>
      </c>
      <c r="Y90" s="1" t="str">
        <f t="shared" ref="Y90:Y135" si="10">RIGHT(D90,(LEN(D90)-FIND(", ",D90,1)-1))&amp;" "&amp;(LEFT(D90,(FIND(", ",D90,1)-1)))</f>
        <v>Martynas Tinfavičius</v>
      </c>
    </row>
    <row r="91" spans="1:25" x14ac:dyDescent="0.3">
      <c r="A91" s="22">
        <v>2</v>
      </c>
      <c r="B91" s="22">
        <v>2</v>
      </c>
      <c r="C91" s="22">
        <v>93</v>
      </c>
      <c r="D91" s="22" t="s">
        <v>346</v>
      </c>
      <c r="E91" s="22" t="s">
        <v>58</v>
      </c>
      <c r="F91" s="22">
        <v>19</v>
      </c>
      <c r="G91" s="22" t="s">
        <v>60</v>
      </c>
      <c r="H91" s="50" t="s">
        <v>59</v>
      </c>
      <c r="I91" s="50">
        <v>8.3333333333333339E-4</v>
      </c>
      <c r="J91" s="50">
        <v>8.7962962962962962E-4</v>
      </c>
      <c r="K91" s="50">
        <v>9.490740740740744E-4</v>
      </c>
      <c r="L91" s="50">
        <v>9.4907407407407397E-4</v>
      </c>
      <c r="M91" s="50">
        <v>9.8379629629629642E-4</v>
      </c>
      <c r="N91" s="50">
        <v>9.9537037037037042E-4</v>
      </c>
      <c r="O91" s="50">
        <v>9.8379629629629511E-4</v>
      </c>
      <c r="P91" s="50">
        <v>9.9537037037037129E-4</v>
      </c>
      <c r="Q91" s="50">
        <v>9.6064814814814797E-4</v>
      </c>
      <c r="R91" s="50">
        <v>9.6064814814814797E-4</v>
      </c>
      <c r="S91" s="51">
        <v>3</v>
      </c>
      <c r="T91" s="50">
        <v>9.4907407407407406E-3</v>
      </c>
      <c r="U91" s="51">
        <v>2</v>
      </c>
      <c r="V91" s="50">
        <v>1.1824189814814813E-2</v>
      </c>
      <c r="W91" s="55">
        <v>2.1314930555555556E-2</v>
      </c>
      <c r="X91" s="58">
        <f t="shared" ref="X91:X136" si="11">ROUND($W$90/W91*1000,0)</f>
        <v>997</v>
      </c>
      <c r="Y91" s="1" t="str">
        <f t="shared" si="10"/>
        <v>Titas Pumputis</v>
      </c>
    </row>
    <row r="92" spans="1:25" x14ac:dyDescent="0.3">
      <c r="A92" s="22">
        <v>3</v>
      </c>
      <c r="B92" s="22">
        <v>3</v>
      </c>
      <c r="C92" s="22">
        <v>104</v>
      </c>
      <c r="D92" s="22" t="s">
        <v>347</v>
      </c>
      <c r="E92" s="22" t="s">
        <v>58</v>
      </c>
      <c r="F92" s="22">
        <v>24</v>
      </c>
      <c r="G92" s="22" t="s">
        <v>8</v>
      </c>
      <c r="H92" s="50" t="s">
        <v>253</v>
      </c>
      <c r="I92" s="50">
        <v>8.6805555555555551E-4</v>
      </c>
      <c r="J92" s="50">
        <v>9.3750000000000018E-4</v>
      </c>
      <c r="K92" s="50">
        <v>9.6064814814814776E-4</v>
      </c>
      <c r="L92" s="50">
        <v>9.7222222222222284E-4</v>
      </c>
      <c r="M92" s="50">
        <v>9.7222222222222154E-4</v>
      </c>
      <c r="N92" s="50">
        <v>9.9537037037037129E-4</v>
      </c>
      <c r="O92" s="50">
        <v>9.8379629629629511E-4</v>
      </c>
      <c r="P92" s="50">
        <v>9.9537037037037042E-4</v>
      </c>
      <c r="Q92" s="50">
        <v>9.9537037037037129E-4</v>
      </c>
      <c r="R92" s="50">
        <v>9.7222222222222154E-4</v>
      </c>
      <c r="S92" s="51">
        <v>4</v>
      </c>
      <c r="T92" s="50">
        <v>9.6527777777777775E-3</v>
      </c>
      <c r="U92" s="51">
        <v>4</v>
      </c>
      <c r="V92" s="50">
        <v>1.2407488425925926E-2</v>
      </c>
      <c r="W92" s="55">
        <v>2.2060266203703702E-2</v>
      </c>
      <c r="X92" s="58">
        <f t="shared" si="11"/>
        <v>963</v>
      </c>
      <c r="Y92" s="1" t="str">
        <f t="shared" si="10"/>
        <v>Lukas Kontrimavičius</v>
      </c>
    </row>
    <row r="93" spans="1:25" x14ac:dyDescent="0.3">
      <c r="A93" s="22">
        <v>4</v>
      </c>
      <c r="B93" s="22">
        <v>4</v>
      </c>
      <c r="C93" s="22">
        <v>91</v>
      </c>
      <c r="D93" s="22" t="s">
        <v>348</v>
      </c>
      <c r="E93" s="22" t="s">
        <v>58</v>
      </c>
      <c r="F93" s="22">
        <v>20</v>
      </c>
      <c r="G93" s="22" t="s">
        <v>8</v>
      </c>
      <c r="H93" s="50" t="s">
        <v>349</v>
      </c>
      <c r="I93" s="50">
        <v>9.6064814814814808E-4</v>
      </c>
      <c r="J93" s="50">
        <v>1.0995370370370373E-3</v>
      </c>
      <c r="K93" s="50">
        <v>1.1111111111111105E-3</v>
      </c>
      <c r="L93" s="50">
        <v>1.1458333333333342E-3</v>
      </c>
      <c r="M93" s="50">
        <v>1.1342592592592585E-3</v>
      </c>
      <c r="N93" s="50">
        <v>1.1226851851851849E-3</v>
      </c>
      <c r="O93" s="50">
        <v>1.1111111111111113E-3</v>
      </c>
      <c r="P93" s="50">
        <v>1.1226851851851858E-3</v>
      </c>
      <c r="Q93" s="50">
        <v>1.0995370370370378E-3</v>
      </c>
      <c r="R93" s="50">
        <v>1.0763888888888889E-3</v>
      </c>
      <c r="S93" s="51">
        <v>10</v>
      </c>
      <c r="T93" s="50">
        <v>1.0983796296296297E-2</v>
      </c>
      <c r="U93" s="51">
        <v>1</v>
      </c>
      <c r="V93" s="50">
        <v>1.1486342592592591E-2</v>
      </c>
      <c r="W93" s="55">
        <v>2.2470138888888887E-2</v>
      </c>
      <c r="X93" s="58">
        <f t="shared" si="11"/>
        <v>945</v>
      </c>
      <c r="Y93" s="1" t="str">
        <f t="shared" si="10"/>
        <v>Jaunius Strazdas</v>
      </c>
    </row>
    <row r="94" spans="1:25" x14ac:dyDescent="0.3">
      <c r="A94" s="22">
        <v>5</v>
      </c>
      <c r="B94" s="22">
        <v>5</v>
      </c>
      <c r="C94" s="22">
        <v>103</v>
      </c>
      <c r="D94" s="22" t="s">
        <v>196</v>
      </c>
      <c r="E94" s="22" t="s">
        <v>58</v>
      </c>
      <c r="F94" s="22">
        <v>34</v>
      </c>
      <c r="G94" s="22" t="s">
        <v>63</v>
      </c>
      <c r="H94" s="50" t="s">
        <v>183</v>
      </c>
      <c r="I94" s="50">
        <v>8.3333333333333339E-4</v>
      </c>
      <c r="J94" s="50">
        <v>9.1435185185185185E-4</v>
      </c>
      <c r="K94" s="50">
        <v>9.8379629629629663E-4</v>
      </c>
      <c r="L94" s="50">
        <v>1.0069444444444444E-3</v>
      </c>
      <c r="M94" s="50">
        <v>1.006944444444444E-3</v>
      </c>
      <c r="N94" s="50">
        <v>1.0185185185185184E-3</v>
      </c>
      <c r="O94" s="50">
        <v>1.0069444444444449E-3</v>
      </c>
      <c r="P94" s="50">
        <v>1.0185185185185184E-3</v>
      </c>
      <c r="Q94" s="50">
        <v>1.0069444444444449E-3</v>
      </c>
      <c r="R94" s="50">
        <v>9.8379629629629511E-4</v>
      </c>
      <c r="S94" s="51">
        <v>7</v>
      </c>
      <c r="T94" s="50">
        <v>9.780092592592592E-3</v>
      </c>
      <c r="U94" s="51">
        <v>8</v>
      </c>
      <c r="V94" s="50">
        <v>1.2692939814814815E-2</v>
      </c>
      <c r="W94" s="55">
        <v>2.2473032407407407E-2</v>
      </c>
      <c r="X94" s="58">
        <f t="shared" si="11"/>
        <v>945</v>
      </c>
      <c r="Y94" s="1" t="str">
        <f t="shared" si="10"/>
        <v>Andrius Murauskas</v>
      </c>
    </row>
    <row r="95" spans="1:25" x14ac:dyDescent="0.3">
      <c r="A95" s="22">
        <v>6</v>
      </c>
      <c r="B95" s="22">
        <v>6</v>
      </c>
      <c r="C95" s="22">
        <v>120</v>
      </c>
      <c r="D95" s="22" t="s">
        <v>198</v>
      </c>
      <c r="E95" s="22" t="s">
        <v>58</v>
      </c>
      <c r="F95" s="22">
        <v>27</v>
      </c>
      <c r="G95" s="22" t="s">
        <v>63</v>
      </c>
      <c r="H95" s="50" t="s">
        <v>183</v>
      </c>
      <c r="I95" s="50">
        <v>8.2175925925925917E-4</v>
      </c>
      <c r="J95" s="50">
        <v>8.9120370370370384E-4</v>
      </c>
      <c r="K95" s="50">
        <v>9.3749999999999953E-4</v>
      </c>
      <c r="L95" s="50">
        <v>9.6064814814814884E-4</v>
      </c>
      <c r="M95" s="50">
        <v>9.7222222222222198E-4</v>
      </c>
      <c r="N95" s="50">
        <v>9.8379629629629685E-4</v>
      </c>
      <c r="O95" s="50">
        <v>9.8379629629629598E-4</v>
      </c>
      <c r="P95" s="50">
        <v>9.8379629629629511E-4</v>
      </c>
      <c r="Q95" s="50">
        <v>9.8379629629629772E-4</v>
      </c>
      <c r="R95" s="50">
        <v>9.4907407407407267E-4</v>
      </c>
      <c r="S95" s="51">
        <v>2</v>
      </c>
      <c r="T95" s="50">
        <v>9.4675925925925917E-3</v>
      </c>
      <c r="U95" s="51">
        <v>13</v>
      </c>
      <c r="V95" s="50">
        <v>1.3330868055555554E-2</v>
      </c>
      <c r="W95" s="55">
        <v>2.2798460648148146E-2</v>
      </c>
      <c r="X95" s="58">
        <f t="shared" si="11"/>
        <v>932</v>
      </c>
      <c r="Y95" s="1" t="str">
        <f t="shared" si="10"/>
        <v>Žilvinas Grigaitis</v>
      </c>
    </row>
    <row r="96" spans="1:25" x14ac:dyDescent="0.3">
      <c r="A96" s="22">
        <v>7</v>
      </c>
      <c r="B96" s="22">
        <v>7</v>
      </c>
      <c r="C96" s="22">
        <v>88</v>
      </c>
      <c r="D96" s="22" t="s">
        <v>220</v>
      </c>
      <c r="E96" s="22" t="s">
        <v>58</v>
      </c>
      <c r="F96" s="22">
        <v>38</v>
      </c>
      <c r="G96" s="22" t="s">
        <v>8</v>
      </c>
      <c r="H96" s="50" t="s">
        <v>61</v>
      </c>
      <c r="I96" s="50">
        <v>9.3750000000000007E-4</v>
      </c>
      <c r="J96" s="50">
        <v>1.1226851851851853E-3</v>
      </c>
      <c r="K96" s="50">
        <v>1.1111111111111105E-3</v>
      </c>
      <c r="L96" s="50">
        <v>1.1458333333333342E-3</v>
      </c>
      <c r="M96" s="50">
        <v>1.1226851851851849E-3</v>
      </c>
      <c r="N96" s="50">
        <v>1.145833333333332E-3</v>
      </c>
      <c r="O96" s="50">
        <v>1.0995370370370378E-3</v>
      </c>
      <c r="P96" s="50">
        <v>1.1226851851851858E-3</v>
      </c>
      <c r="Q96" s="50">
        <v>1.1111111111111113E-3</v>
      </c>
      <c r="R96" s="50">
        <v>1.0416666666666664E-3</v>
      </c>
      <c r="S96" s="51">
        <v>9</v>
      </c>
      <c r="T96" s="50">
        <v>1.0960648148148148E-2</v>
      </c>
      <c r="U96" s="51">
        <v>6</v>
      </c>
      <c r="V96" s="50">
        <v>1.2549224537037038E-2</v>
      </c>
      <c r="W96" s="55">
        <v>2.3509872685185187E-2</v>
      </c>
      <c r="X96" s="58">
        <f t="shared" si="11"/>
        <v>904</v>
      </c>
      <c r="Y96" s="1" t="str">
        <f t="shared" si="10"/>
        <v>Gytis Junevičius</v>
      </c>
    </row>
    <row r="97" spans="1:25" x14ac:dyDescent="0.3">
      <c r="A97" s="22">
        <v>8</v>
      </c>
      <c r="B97" s="22">
        <v>1</v>
      </c>
      <c r="C97" s="22">
        <v>131</v>
      </c>
      <c r="D97" s="22" t="s">
        <v>350</v>
      </c>
      <c r="E97" s="22" t="s">
        <v>76</v>
      </c>
      <c r="F97" s="22">
        <v>42</v>
      </c>
      <c r="G97" s="22" t="s">
        <v>80</v>
      </c>
      <c r="H97" s="50" t="s">
        <v>309</v>
      </c>
      <c r="I97" s="50">
        <v>8.449074074074075E-4</v>
      </c>
      <c r="J97" s="50">
        <v>9.2592592592592574E-4</v>
      </c>
      <c r="K97" s="50">
        <v>9.4907407407407419E-4</v>
      </c>
      <c r="L97" s="50">
        <v>9.7222222222222241E-4</v>
      </c>
      <c r="M97" s="50">
        <v>9.8379629629629642E-4</v>
      </c>
      <c r="N97" s="50">
        <v>9.8379629629629598E-4</v>
      </c>
      <c r="O97" s="50">
        <v>1.0185185185185193E-3</v>
      </c>
      <c r="P97" s="50">
        <v>1.0185185185185184E-3</v>
      </c>
      <c r="Q97" s="50">
        <v>1.0069444444444431E-3</v>
      </c>
      <c r="R97" s="50">
        <v>1.0185185185185193E-3</v>
      </c>
      <c r="S97" s="51">
        <v>6</v>
      </c>
      <c r="T97" s="50">
        <v>9.7222222222222224E-3</v>
      </c>
      <c r="U97" s="51">
        <v>18</v>
      </c>
      <c r="V97" s="50">
        <v>1.3997187500000001E-2</v>
      </c>
      <c r="W97" s="55">
        <v>2.3719409722222223E-2</v>
      </c>
      <c r="X97" s="58">
        <f t="shared" si="11"/>
        <v>896</v>
      </c>
      <c r="Y97" s="1" t="str">
        <f t="shared" si="10"/>
        <v>Raimondas Gincas</v>
      </c>
    </row>
    <row r="98" spans="1:25" x14ac:dyDescent="0.3">
      <c r="A98" s="22">
        <v>9</v>
      </c>
      <c r="B98" s="22">
        <v>8</v>
      </c>
      <c r="C98" s="22">
        <v>90</v>
      </c>
      <c r="D98" s="22" t="s">
        <v>351</v>
      </c>
      <c r="E98" s="22" t="s">
        <v>58</v>
      </c>
      <c r="F98" s="22">
        <v>33</v>
      </c>
      <c r="G98" s="22" t="s">
        <v>352</v>
      </c>
      <c r="H98" s="50" t="s">
        <v>353</v>
      </c>
      <c r="I98" s="50">
        <v>9.7222222222222209E-4</v>
      </c>
      <c r="J98" s="50">
        <v>1.0763888888888893E-3</v>
      </c>
      <c r="K98" s="50">
        <v>1.1342592592592589E-3</v>
      </c>
      <c r="L98" s="50">
        <v>1.1458333333333333E-3</v>
      </c>
      <c r="M98" s="50">
        <v>1.1689814814814818E-3</v>
      </c>
      <c r="N98" s="50">
        <v>1.1689814814814818E-3</v>
      </c>
      <c r="O98" s="50">
        <v>1.1689814814814818E-3</v>
      </c>
      <c r="P98" s="50">
        <v>1.1689814814814809E-3</v>
      </c>
      <c r="Q98" s="50">
        <v>1.1574074074074073E-3</v>
      </c>
      <c r="R98" s="50">
        <v>1.0995370370370343E-3</v>
      </c>
      <c r="S98" s="51">
        <v>11</v>
      </c>
      <c r="T98" s="50">
        <v>1.1261574074074071E-2</v>
      </c>
      <c r="U98" s="51">
        <v>7</v>
      </c>
      <c r="V98" s="50">
        <v>1.263880787037037E-2</v>
      </c>
      <c r="W98" s="55">
        <v>2.3900381944444441E-2</v>
      </c>
      <c r="X98" s="58">
        <f t="shared" si="11"/>
        <v>889</v>
      </c>
      <c r="Y98" s="1" t="str">
        <f t="shared" si="10"/>
        <v>Mantas Marcinkevičius</v>
      </c>
    </row>
    <row r="99" spans="1:25" x14ac:dyDescent="0.3">
      <c r="A99" s="22">
        <v>10</v>
      </c>
      <c r="B99" s="22">
        <v>9</v>
      </c>
      <c r="C99" s="22">
        <v>102</v>
      </c>
      <c r="D99" s="22" t="s">
        <v>354</v>
      </c>
      <c r="E99" s="22" t="s">
        <v>58</v>
      </c>
      <c r="F99" s="22">
        <v>37</v>
      </c>
      <c r="G99" s="22" t="s">
        <v>8</v>
      </c>
      <c r="H99" s="50" t="s">
        <v>294</v>
      </c>
      <c r="I99" s="50">
        <v>1.0648148148148147E-3</v>
      </c>
      <c r="J99" s="50">
        <v>1.215277777777778E-3</v>
      </c>
      <c r="K99" s="50">
        <v>1.2152777777777778E-3</v>
      </c>
      <c r="L99" s="50">
        <v>1.1921296296296294E-3</v>
      </c>
      <c r="M99" s="50">
        <v>1.2152777777777778E-3</v>
      </c>
      <c r="N99" s="50">
        <v>1.2500000000000011E-3</v>
      </c>
      <c r="O99" s="50">
        <v>1.2384259259259258E-3</v>
      </c>
      <c r="P99" s="50">
        <v>1.2268518518518505E-3</v>
      </c>
      <c r="Q99" s="50">
        <v>1.2037037037037051E-3</v>
      </c>
      <c r="R99" s="50">
        <v>1.1574074074074056E-3</v>
      </c>
      <c r="S99" s="51">
        <v>17</v>
      </c>
      <c r="T99" s="50">
        <v>1.1979166666666666E-2</v>
      </c>
      <c r="U99" s="51">
        <v>3</v>
      </c>
      <c r="V99" s="50">
        <v>1.2326423611111111E-2</v>
      </c>
      <c r="W99" s="55">
        <v>2.4305590277777775E-2</v>
      </c>
      <c r="X99" s="58">
        <f t="shared" si="11"/>
        <v>874</v>
      </c>
      <c r="Y99" s="1" t="str">
        <f t="shared" si="10"/>
        <v>Vytas Vasilevičius</v>
      </c>
    </row>
    <row r="100" spans="1:25" x14ac:dyDescent="0.3">
      <c r="A100" s="22">
        <v>11</v>
      </c>
      <c r="B100" s="22">
        <v>10</v>
      </c>
      <c r="C100" s="22">
        <v>114</v>
      </c>
      <c r="D100" s="22" t="s">
        <v>355</v>
      </c>
      <c r="E100" s="22" t="s">
        <v>58</v>
      </c>
      <c r="F100" s="22">
        <v>23</v>
      </c>
      <c r="G100" s="22" t="s">
        <v>8</v>
      </c>
      <c r="H100" s="50" t="s">
        <v>353</v>
      </c>
      <c r="I100" s="50">
        <v>1.0069444444444444E-3</v>
      </c>
      <c r="J100" s="50">
        <v>1.1342592592592593E-3</v>
      </c>
      <c r="K100" s="50">
        <v>1.1574074074074073E-3</v>
      </c>
      <c r="L100" s="50">
        <v>1.1805555555555558E-3</v>
      </c>
      <c r="M100" s="50">
        <v>1.1921296296296289E-3</v>
      </c>
      <c r="N100" s="50">
        <v>1.1689814814814818E-3</v>
      </c>
      <c r="O100" s="50">
        <v>1.1805555555555554E-3</v>
      </c>
      <c r="P100" s="50">
        <v>1.1921296296296298E-3</v>
      </c>
      <c r="Q100" s="50">
        <v>1.1689814814814809E-3</v>
      </c>
      <c r="R100" s="50">
        <v>1.1574074074074073E-3</v>
      </c>
      <c r="S100" s="51">
        <v>13</v>
      </c>
      <c r="T100" s="50">
        <v>1.1539351851851851E-2</v>
      </c>
      <c r="U100" s="51">
        <v>10</v>
      </c>
      <c r="V100" s="50">
        <v>1.3041400462962961E-2</v>
      </c>
      <c r="W100" s="55">
        <v>2.458075231481481E-2</v>
      </c>
      <c r="X100" s="58">
        <f t="shared" si="11"/>
        <v>864</v>
      </c>
      <c r="Y100" s="1" t="str">
        <f t="shared" si="10"/>
        <v>Dainius Šimkaitis</v>
      </c>
    </row>
    <row r="101" spans="1:25" x14ac:dyDescent="0.3">
      <c r="A101" s="22">
        <v>12</v>
      </c>
      <c r="B101" s="22">
        <v>11</v>
      </c>
      <c r="C101" s="22">
        <v>89</v>
      </c>
      <c r="D101" s="22" t="s">
        <v>213</v>
      </c>
      <c r="E101" s="22" t="s">
        <v>58</v>
      </c>
      <c r="F101" s="22">
        <v>30</v>
      </c>
      <c r="G101" s="22" t="s">
        <v>8</v>
      </c>
      <c r="H101" s="50" t="s">
        <v>253</v>
      </c>
      <c r="I101" s="50">
        <v>8.449074074074075E-4</v>
      </c>
      <c r="J101" s="50">
        <v>9.4907407407407397E-4</v>
      </c>
      <c r="K101" s="50">
        <v>1.0069444444444444E-3</v>
      </c>
      <c r="L101" s="50">
        <v>1.0532407407407409E-3</v>
      </c>
      <c r="M101" s="50">
        <v>1.0300925925925924E-3</v>
      </c>
      <c r="N101" s="50">
        <v>1.0416666666666664E-3</v>
      </c>
      <c r="O101" s="50">
        <v>1.0300925925925929E-3</v>
      </c>
      <c r="P101" s="50">
        <v>1.0532407407407409E-3</v>
      </c>
      <c r="Q101" s="50">
        <v>1.0416666666666664E-3</v>
      </c>
      <c r="R101" s="50">
        <v>1.0185185185185193E-3</v>
      </c>
      <c r="S101" s="51">
        <v>8</v>
      </c>
      <c r="T101" s="50">
        <v>1.0069444444444445E-2</v>
      </c>
      <c r="U101" s="51">
        <v>31</v>
      </c>
      <c r="V101" s="50">
        <v>1.5175578703703703E-2</v>
      </c>
      <c r="W101" s="55">
        <v>2.5245023148148148E-2</v>
      </c>
      <c r="X101" s="58">
        <f t="shared" si="11"/>
        <v>841</v>
      </c>
      <c r="Y101" s="1" t="str">
        <f t="shared" si="10"/>
        <v>Kęstutis Steponavičius</v>
      </c>
    </row>
    <row r="102" spans="1:25" x14ac:dyDescent="0.3">
      <c r="A102" s="22">
        <v>13</v>
      </c>
      <c r="B102" s="22">
        <v>12</v>
      </c>
      <c r="C102" s="22">
        <v>96</v>
      </c>
      <c r="D102" s="22" t="s">
        <v>191</v>
      </c>
      <c r="E102" s="22" t="s">
        <v>58</v>
      </c>
      <c r="F102" s="22">
        <v>35</v>
      </c>
      <c r="G102" s="22" t="s">
        <v>8</v>
      </c>
      <c r="H102" s="50" t="s">
        <v>29</v>
      </c>
      <c r="I102" s="50">
        <v>1.0069444444444444E-3</v>
      </c>
      <c r="J102" s="50">
        <v>1.1342592592592593E-3</v>
      </c>
      <c r="K102" s="50">
        <v>1.1689814814814813E-3</v>
      </c>
      <c r="L102" s="50">
        <v>1.1805555555555554E-3</v>
      </c>
      <c r="M102" s="50">
        <v>1.2152777777777787E-3</v>
      </c>
      <c r="N102" s="50">
        <v>1.2037037037037034E-3</v>
      </c>
      <c r="O102" s="50">
        <v>1.1921296296296289E-3</v>
      </c>
      <c r="P102" s="50">
        <v>1.2037037037037034E-3</v>
      </c>
      <c r="Q102" s="50">
        <v>1.1921296296296315E-3</v>
      </c>
      <c r="R102" s="50">
        <v>1.1342592592592585E-3</v>
      </c>
      <c r="S102" s="51">
        <v>15</v>
      </c>
      <c r="T102" s="50">
        <v>1.1631944444444445E-2</v>
      </c>
      <c r="U102" s="51">
        <v>17</v>
      </c>
      <c r="V102" s="50">
        <v>1.3672222222222223E-2</v>
      </c>
      <c r="W102" s="55">
        <v>2.5304166666666669E-2</v>
      </c>
      <c r="X102" s="58">
        <f t="shared" si="11"/>
        <v>840</v>
      </c>
      <c r="Y102" s="1" t="str">
        <f t="shared" si="10"/>
        <v>Vytautas Vaičiulis</v>
      </c>
    </row>
    <row r="103" spans="1:25" x14ac:dyDescent="0.3">
      <c r="A103" s="22">
        <v>14</v>
      </c>
      <c r="B103" s="22">
        <v>13</v>
      </c>
      <c r="C103" s="22">
        <v>121</v>
      </c>
      <c r="D103" s="22" t="s">
        <v>356</v>
      </c>
      <c r="E103" s="22" t="s">
        <v>58</v>
      </c>
      <c r="F103" s="22">
        <v>35</v>
      </c>
      <c r="G103" s="22" t="s">
        <v>28</v>
      </c>
      <c r="H103" s="50" t="s">
        <v>267</v>
      </c>
      <c r="I103" s="50">
        <v>1.0648148148148147E-3</v>
      </c>
      <c r="J103" s="50">
        <v>1.215277777777778E-3</v>
      </c>
      <c r="K103" s="50">
        <v>1.2731481481481478E-3</v>
      </c>
      <c r="L103" s="50">
        <v>1.2615740740740747E-3</v>
      </c>
      <c r="M103" s="50">
        <v>1.2615740740740738E-3</v>
      </c>
      <c r="N103" s="50">
        <v>1.2615740740740738E-3</v>
      </c>
      <c r="O103" s="50">
        <v>1.2615740740740729E-3</v>
      </c>
      <c r="P103" s="50">
        <v>1.2500000000000011E-3</v>
      </c>
      <c r="Q103" s="50">
        <v>1.2152777777777769E-3</v>
      </c>
      <c r="R103" s="50">
        <v>1.1805555555555562E-3</v>
      </c>
      <c r="S103" s="51">
        <v>24</v>
      </c>
      <c r="T103" s="50">
        <v>1.224537037037037E-2</v>
      </c>
      <c r="U103" s="51">
        <v>14</v>
      </c>
      <c r="V103" s="50">
        <v>1.3421331018518516E-2</v>
      </c>
      <c r="W103" s="55">
        <v>2.5666701388888886E-2</v>
      </c>
      <c r="X103" s="58">
        <f t="shared" si="11"/>
        <v>828</v>
      </c>
      <c r="Y103" s="1" t="str">
        <f t="shared" si="10"/>
        <v>Dovydas  Valiuška</v>
      </c>
    </row>
    <row r="104" spans="1:25" x14ac:dyDescent="0.3">
      <c r="A104" s="22">
        <v>15</v>
      </c>
      <c r="B104" s="22">
        <v>1</v>
      </c>
      <c r="C104" s="22">
        <v>111</v>
      </c>
      <c r="D104" s="22" t="s">
        <v>357</v>
      </c>
      <c r="E104" s="22" t="s">
        <v>66</v>
      </c>
      <c r="F104" s="22">
        <v>31</v>
      </c>
      <c r="G104" s="22" t="s">
        <v>8</v>
      </c>
      <c r="H104" s="50" t="s">
        <v>65</v>
      </c>
      <c r="I104" s="50">
        <v>1.0300925925925926E-3</v>
      </c>
      <c r="J104" s="50">
        <v>1.1458333333333331E-3</v>
      </c>
      <c r="K104" s="50">
        <v>1.1574074074074078E-3</v>
      </c>
      <c r="L104" s="50">
        <v>1.1574074074074069E-3</v>
      </c>
      <c r="M104" s="50">
        <v>1.1689814814814818E-3</v>
      </c>
      <c r="N104" s="50">
        <v>1.1805555555555554E-3</v>
      </c>
      <c r="O104" s="50">
        <v>1.1805555555555554E-3</v>
      </c>
      <c r="P104" s="50">
        <v>1.1574074074074073E-3</v>
      </c>
      <c r="Q104" s="50">
        <v>1.1921296296296298E-3</v>
      </c>
      <c r="R104" s="50">
        <v>1.1689814814814809E-3</v>
      </c>
      <c r="S104" s="51">
        <v>14</v>
      </c>
      <c r="T104" s="50">
        <v>1.1539351851851851E-2</v>
      </c>
      <c r="U104" s="51">
        <v>22</v>
      </c>
      <c r="V104" s="50">
        <v>1.4168368055555556E-2</v>
      </c>
      <c r="W104" s="55">
        <v>2.5707719907407407E-2</v>
      </c>
      <c r="X104" s="58">
        <f t="shared" si="11"/>
        <v>826</v>
      </c>
      <c r="Y104" s="1" t="str">
        <f t="shared" si="10"/>
        <v>Inga Aukselytė</v>
      </c>
    </row>
    <row r="105" spans="1:25" x14ac:dyDescent="0.3">
      <c r="A105" s="22">
        <v>16</v>
      </c>
      <c r="B105" s="22">
        <v>1</v>
      </c>
      <c r="C105" s="22">
        <v>99</v>
      </c>
      <c r="D105" s="22" t="s">
        <v>358</v>
      </c>
      <c r="E105" s="22" t="s">
        <v>73</v>
      </c>
      <c r="F105" s="22">
        <v>53</v>
      </c>
      <c r="G105" s="22" t="s">
        <v>60</v>
      </c>
      <c r="H105" s="50" t="s">
        <v>59</v>
      </c>
      <c r="I105" s="50">
        <v>1.0648148148148147E-3</v>
      </c>
      <c r="J105" s="50">
        <v>1.1574074074074076E-3</v>
      </c>
      <c r="K105" s="50">
        <v>1.2152777777777778E-3</v>
      </c>
      <c r="L105" s="50">
        <v>1.2037037037037038E-3</v>
      </c>
      <c r="M105" s="50">
        <v>1.2268518518518505E-3</v>
      </c>
      <c r="N105" s="50">
        <v>1.2384259259259267E-3</v>
      </c>
      <c r="O105" s="50">
        <v>1.2037037037037051E-3</v>
      </c>
      <c r="P105" s="50">
        <v>1.2152777777777769E-3</v>
      </c>
      <c r="Q105" s="50">
        <v>1.2037037037037034E-3</v>
      </c>
      <c r="R105" s="50">
        <v>1.1805555555555562E-3</v>
      </c>
      <c r="S105" s="51">
        <v>16</v>
      </c>
      <c r="T105" s="50">
        <v>1.1909722222222223E-2</v>
      </c>
      <c r="U105" s="51">
        <v>20</v>
      </c>
      <c r="V105" s="50">
        <v>1.4112037037037036E-2</v>
      </c>
      <c r="W105" s="55">
        <v>2.6021759259259258E-2</v>
      </c>
      <c r="X105" s="58">
        <f t="shared" si="11"/>
        <v>816</v>
      </c>
      <c r="Y105" s="1" t="str">
        <f t="shared" si="10"/>
        <v>Virgilijus Buzas</v>
      </c>
    </row>
    <row r="106" spans="1:25" x14ac:dyDescent="0.3">
      <c r="A106" s="22">
        <v>17</v>
      </c>
      <c r="B106" s="22">
        <v>14</v>
      </c>
      <c r="C106" s="22">
        <v>113</v>
      </c>
      <c r="D106" s="22" t="s">
        <v>216</v>
      </c>
      <c r="E106" s="22" t="s">
        <v>58</v>
      </c>
      <c r="F106" s="22">
        <v>26</v>
      </c>
      <c r="G106" s="22" t="s">
        <v>28</v>
      </c>
      <c r="H106" s="50" t="s">
        <v>183</v>
      </c>
      <c r="I106" s="50">
        <v>1.1111111111111111E-3</v>
      </c>
      <c r="J106" s="50">
        <v>1.203703703703704E-3</v>
      </c>
      <c r="K106" s="50">
        <v>1.2847222222222218E-3</v>
      </c>
      <c r="L106" s="50">
        <v>1.2962962962962958E-3</v>
      </c>
      <c r="M106" s="50">
        <v>1.3078703703703716E-3</v>
      </c>
      <c r="N106" s="50">
        <v>1.3541666666666658E-3</v>
      </c>
      <c r="O106" s="50">
        <v>1.3425925925925923E-3</v>
      </c>
      <c r="P106" s="50">
        <v>1.3541666666666667E-3</v>
      </c>
      <c r="Q106" s="50">
        <v>1.3425925925925931E-3</v>
      </c>
      <c r="R106" s="50">
        <v>1.2615740740740747E-3</v>
      </c>
      <c r="S106" s="51">
        <v>30</v>
      </c>
      <c r="T106" s="50">
        <v>1.2858796296296297E-2</v>
      </c>
      <c r="U106" s="51">
        <v>15</v>
      </c>
      <c r="V106" s="50">
        <v>1.3457210648148149E-2</v>
      </c>
      <c r="W106" s="55">
        <v>2.6316006944444446E-2</v>
      </c>
      <c r="X106" s="58">
        <f t="shared" si="11"/>
        <v>807</v>
      </c>
      <c r="Y106" s="1" t="str">
        <f t="shared" si="10"/>
        <v>Mantas Bartkus</v>
      </c>
    </row>
    <row r="107" spans="1:25" x14ac:dyDescent="0.3">
      <c r="A107" s="22">
        <v>18</v>
      </c>
      <c r="B107" s="22">
        <v>15</v>
      </c>
      <c r="C107" s="22">
        <v>117</v>
      </c>
      <c r="D107" s="22" t="s">
        <v>1784</v>
      </c>
      <c r="E107" s="22" t="s">
        <v>58</v>
      </c>
      <c r="F107" s="22">
        <v>26</v>
      </c>
      <c r="G107" s="22" t="s">
        <v>28</v>
      </c>
      <c r="H107" s="50" t="s">
        <v>192</v>
      </c>
      <c r="I107" s="50">
        <v>1.0995370370370371E-3</v>
      </c>
      <c r="J107" s="50">
        <v>1.1921296296296296E-3</v>
      </c>
      <c r="K107" s="50">
        <v>1.2615740740740738E-3</v>
      </c>
      <c r="L107" s="50">
        <v>1.2731481481481483E-3</v>
      </c>
      <c r="M107" s="50">
        <v>1.3078703703703707E-3</v>
      </c>
      <c r="N107" s="50">
        <v>1.3078703703703698E-3</v>
      </c>
      <c r="O107" s="50">
        <v>1.3194444444444451E-3</v>
      </c>
      <c r="P107" s="50">
        <v>1.3194444444444443E-3</v>
      </c>
      <c r="Q107" s="50">
        <v>1.3541666666666667E-3</v>
      </c>
      <c r="R107" s="50">
        <v>1.2962962962962954E-3</v>
      </c>
      <c r="S107" s="51">
        <v>29</v>
      </c>
      <c r="T107" s="50">
        <v>1.2731481481481481E-2</v>
      </c>
      <c r="U107" s="51">
        <v>16</v>
      </c>
      <c r="V107" s="50">
        <v>1.3624965277777778E-2</v>
      </c>
      <c r="W107" s="55">
        <v>2.6356446759259258E-2</v>
      </c>
      <c r="X107" s="58">
        <f t="shared" si="11"/>
        <v>806</v>
      </c>
      <c r="Y107" s="1" t="str">
        <f t="shared" si="10"/>
        <v>Ignas Gelžinis</v>
      </c>
    </row>
    <row r="108" spans="1:25" x14ac:dyDescent="0.3">
      <c r="A108" s="22">
        <v>19</v>
      </c>
      <c r="B108" s="22">
        <v>2</v>
      </c>
      <c r="C108" s="22">
        <v>132</v>
      </c>
      <c r="D108" s="22" t="s">
        <v>359</v>
      </c>
      <c r="E108" s="22" t="s">
        <v>76</v>
      </c>
      <c r="F108" s="22">
        <v>46</v>
      </c>
      <c r="G108" s="22" t="s">
        <v>60</v>
      </c>
      <c r="H108" s="50" t="s">
        <v>91</v>
      </c>
      <c r="I108" s="50">
        <v>1.1805555555555556E-3</v>
      </c>
      <c r="J108" s="50">
        <v>1.3773148148148149E-3</v>
      </c>
      <c r="K108" s="50">
        <v>1.3888888888888887E-3</v>
      </c>
      <c r="L108" s="50">
        <v>1.4120370370370372E-3</v>
      </c>
      <c r="M108" s="50">
        <v>1.4120370370370372E-3</v>
      </c>
      <c r="N108" s="50">
        <v>1.4236111111111116E-3</v>
      </c>
      <c r="O108" s="50">
        <v>1.4004629629629627E-3</v>
      </c>
      <c r="P108" s="50">
        <v>1.4120370370370363E-3</v>
      </c>
      <c r="Q108" s="50">
        <v>1.4351851851851852E-3</v>
      </c>
      <c r="R108" s="50">
        <v>1.4120370370370363E-3</v>
      </c>
      <c r="S108" s="51">
        <v>38</v>
      </c>
      <c r="T108" s="50">
        <v>1.3854166666666666E-2</v>
      </c>
      <c r="U108" s="51">
        <v>9</v>
      </c>
      <c r="V108" s="50">
        <v>1.2794710648148149E-2</v>
      </c>
      <c r="W108" s="55">
        <v>2.6648877314814814E-2</v>
      </c>
      <c r="X108" s="58">
        <f t="shared" si="11"/>
        <v>797</v>
      </c>
      <c r="Y108" s="1" t="str">
        <f t="shared" si="10"/>
        <v>Valdas Gudaitis</v>
      </c>
    </row>
    <row r="109" spans="1:25" x14ac:dyDescent="0.3">
      <c r="A109" s="22">
        <v>20</v>
      </c>
      <c r="B109" s="22">
        <v>16</v>
      </c>
      <c r="C109" s="22">
        <v>110</v>
      </c>
      <c r="D109" s="22" t="s">
        <v>360</v>
      </c>
      <c r="E109" s="22" t="s">
        <v>58</v>
      </c>
      <c r="F109" s="22">
        <v>27</v>
      </c>
      <c r="G109" s="22" t="s">
        <v>8</v>
      </c>
      <c r="H109" s="50" t="s">
        <v>183</v>
      </c>
      <c r="I109" s="50">
        <v>1.1226851851851851E-3</v>
      </c>
      <c r="J109" s="50">
        <v>1.226851851851852E-3</v>
      </c>
      <c r="K109" s="50">
        <v>1.2499999999999998E-3</v>
      </c>
      <c r="L109" s="50">
        <v>1.2731481481481487E-3</v>
      </c>
      <c r="M109" s="50">
        <v>1.2615740740740738E-3</v>
      </c>
      <c r="N109" s="50">
        <v>1.3078703703703698E-3</v>
      </c>
      <c r="O109" s="50">
        <v>1.2384259259259267E-3</v>
      </c>
      <c r="P109" s="50">
        <v>1.3194444444444443E-3</v>
      </c>
      <c r="Q109" s="50">
        <v>1.2847222222222218E-3</v>
      </c>
      <c r="R109" s="50">
        <v>1.2847222222222236E-3</v>
      </c>
      <c r="S109" s="51">
        <v>27</v>
      </c>
      <c r="T109" s="50">
        <v>1.2569444444444446E-2</v>
      </c>
      <c r="U109" s="51">
        <v>23</v>
      </c>
      <c r="V109" s="50">
        <v>1.4186886574074074E-2</v>
      </c>
      <c r="W109" s="55">
        <v>2.6756331018518521E-2</v>
      </c>
      <c r="X109" s="58">
        <f t="shared" si="11"/>
        <v>794</v>
      </c>
      <c r="Y109" s="1" t="str">
        <f t="shared" si="10"/>
        <v>Alfredas Kiudys</v>
      </c>
    </row>
    <row r="110" spans="1:25" x14ac:dyDescent="0.3">
      <c r="A110" s="22">
        <v>21</v>
      </c>
      <c r="B110" s="22">
        <v>17</v>
      </c>
      <c r="C110" s="22">
        <v>108</v>
      </c>
      <c r="D110" s="22" t="s">
        <v>202</v>
      </c>
      <c r="E110" s="22" t="s">
        <v>58</v>
      </c>
      <c r="F110" s="22">
        <v>27</v>
      </c>
      <c r="G110" s="22" t="s">
        <v>8</v>
      </c>
      <c r="H110" s="50" t="s">
        <v>353</v>
      </c>
      <c r="I110" s="50">
        <v>1.1805555555555556E-3</v>
      </c>
      <c r="J110" s="50">
        <v>1.3310185185185185E-3</v>
      </c>
      <c r="K110" s="50">
        <v>1.3657407407407403E-3</v>
      </c>
      <c r="L110" s="50">
        <v>1.4120370370370372E-3</v>
      </c>
      <c r="M110" s="50">
        <v>1.4351851851851852E-3</v>
      </c>
      <c r="N110" s="50">
        <v>1.435185185185186E-3</v>
      </c>
      <c r="O110" s="50">
        <v>1.4236111111111116E-3</v>
      </c>
      <c r="P110" s="50">
        <v>1.4004629629629627E-3</v>
      </c>
      <c r="Q110" s="50">
        <v>1.4351851851851852E-3</v>
      </c>
      <c r="R110" s="50">
        <v>1.3888888888888892E-3</v>
      </c>
      <c r="S110" s="51">
        <v>37</v>
      </c>
      <c r="T110" s="50">
        <v>1.3807870370370371E-2</v>
      </c>
      <c r="U110" s="51">
        <v>11</v>
      </c>
      <c r="V110" s="50">
        <v>1.3111030092592591E-2</v>
      </c>
      <c r="W110" s="55">
        <v>2.6918900462962962E-2</v>
      </c>
      <c r="X110" s="58">
        <f t="shared" si="11"/>
        <v>789</v>
      </c>
      <c r="Y110" s="1" t="str">
        <f t="shared" si="10"/>
        <v>Adas Ridikas</v>
      </c>
    </row>
    <row r="111" spans="1:25" x14ac:dyDescent="0.3">
      <c r="A111" s="22">
        <v>22</v>
      </c>
      <c r="B111" s="22">
        <v>18</v>
      </c>
      <c r="C111" s="22">
        <v>87</v>
      </c>
      <c r="D111" s="22" t="s">
        <v>361</v>
      </c>
      <c r="E111" s="22" t="s">
        <v>58</v>
      </c>
      <c r="F111" s="22">
        <v>40</v>
      </c>
      <c r="G111" s="22" t="s">
        <v>28</v>
      </c>
      <c r="H111" s="50" t="s">
        <v>257</v>
      </c>
      <c r="I111" s="50">
        <v>1.0069444444444444E-3</v>
      </c>
      <c r="J111" s="50">
        <v>1.2037037037037034E-3</v>
      </c>
      <c r="K111" s="50">
        <v>1.2037037037037042E-3</v>
      </c>
      <c r="L111" s="50">
        <v>1.2152777777777782E-3</v>
      </c>
      <c r="M111" s="50">
        <v>1.2384259259259241E-3</v>
      </c>
      <c r="N111" s="50">
        <v>1.2500000000000011E-3</v>
      </c>
      <c r="O111" s="50">
        <v>1.2152777777777778E-3</v>
      </c>
      <c r="P111" s="50">
        <v>1.2731481481481483E-3</v>
      </c>
      <c r="Q111" s="50">
        <v>1.2384259259259258E-3</v>
      </c>
      <c r="R111" s="50">
        <v>1.145833333333332E-3</v>
      </c>
      <c r="S111" s="51">
        <v>18</v>
      </c>
      <c r="T111" s="50">
        <v>1.1990740740740739E-2</v>
      </c>
      <c r="U111" s="51">
        <v>28</v>
      </c>
      <c r="V111" s="50">
        <v>1.4936342592592591E-2</v>
      </c>
      <c r="W111" s="55">
        <v>2.6927083333333331E-2</v>
      </c>
      <c r="X111" s="58">
        <f t="shared" si="11"/>
        <v>789</v>
      </c>
      <c r="Y111" s="1" t="str">
        <f t="shared" si="10"/>
        <v>Olegas Ivanovas</v>
      </c>
    </row>
    <row r="112" spans="1:25" x14ac:dyDescent="0.3">
      <c r="A112" s="22">
        <v>23</v>
      </c>
      <c r="B112" s="22">
        <v>19</v>
      </c>
      <c r="C112" s="22">
        <v>124</v>
      </c>
      <c r="D112" s="22" t="s">
        <v>362</v>
      </c>
      <c r="E112" s="22" t="s">
        <v>58</v>
      </c>
      <c r="F112" s="22">
        <v>39</v>
      </c>
      <c r="G112" s="22" t="s">
        <v>28</v>
      </c>
      <c r="H112" s="50" t="s">
        <v>30</v>
      </c>
      <c r="I112" s="50">
        <v>1.0185185185185186E-3</v>
      </c>
      <c r="J112" s="50">
        <v>1.215277777777778E-3</v>
      </c>
      <c r="K112" s="50">
        <v>1.2615740740740738E-3</v>
      </c>
      <c r="L112" s="50">
        <v>1.2615740740740742E-3</v>
      </c>
      <c r="M112" s="50">
        <v>1.2731481481481483E-3</v>
      </c>
      <c r="N112" s="50">
        <v>1.2615740740740729E-3</v>
      </c>
      <c r="O112" s="50">
        <v>1.2731481481481491E-3</v>
      </c>
      <c r="P112" s="50">
        <v>1.2384259259259258E-3</v>
      </c>
      <c r="Q112" s="50">
        <v>1.2037037037037034E-3</v>
      </c>
      <c r="R112" s="50">
        <v>1.180555555555558E-3</v>
      </c>
      <c r="S112" s="51">
        <v>23</v>
      </c>
      <c r="T112" s="50">
        <v>1.2187500000000002E-2</v>
      </c>
      <c r="U112" s="51">
        <v>27</v>
      </c>
      <c r="V112" s="50">
        <v>1.4857175925925925E-2</v>
      </c>
      <c r="W112" s="55">
        <v>2.7044675925925927E-2</v>
      </c>
      <c r="X112" s="58">
        <f t="shared" si="11"/>
        <v>785</v>
      </c>
      <c r="Y112" s="1" t="str">
        <f t="shared" si="10"/>
        <v>Linas Samaška</v>
      </c>
    </row>
    <row r="113" spans="1:25" x14ac:dyDescent="0.3">
      <c r="A113" s="22">
        <v>24</v>
      </c>
      <c r="B113" s="22">
        <v>20</v>
      </c>
      <c r="C113" s="22">
        <v>98</v>
      </c>
      <c r="D113" s="22" t="s">
        <v>225</v>
      </c>
      <c r="E113" s="22" t="s">
        <v>58</v>
      </c>
      <c r="F113" s="22">
        <v>31</v>
      </c>
      <c r="G113" s="22" t="s">
        <v>60</v>
      </c>
      <c r="H113" s="50" t="s">
        <v>59</v>
      </c>
      <c r="I113" s="50">
        <v>1.0532407407407407E-3</v>
      </c>
      <c r="J113" s="50">
        <v>1.203703703703704E-3</v>
      </c>
      <c r="K113" s="50">
        <v>1.2384259259259258E-3</v>
      </c>
      <c r="L113" s="50">
        <v>1.2499999999999998E-3</v>
      </c>
      <c r="M113" s="50">
        <v>1.2847222222222227E-3</v>
      </c>
      <c r="N113" s="50">
        <v>1.2847222222222218E-3</v>
      </c>
      <c r="O113" s="50">
        <v>1.284722222222221E-3</v>
      </c>
      <c r="P113" s="50">
        <v>1.2847222222222218E-3</v>
      </c>
      <c r="Q113" s="50">
        <v>1.2962962962962989E-3</v>
      </c>
      <c r="R113" s="50">
        <v>1.2384259259259258E-3</v>
      </c>
      <c r="S113" s="51">
        <v>25</v>
      </c>
      <c r="T113" s="50">
        <v>1.2418981481481482E-2</v>
      </c>
      <c r="U113" s="51">
        <v>25</v>
      </c>
      <c r="V113" s="50">
        <v>1.4661458333333334E-2</v>
      </c>
      <c r="W113" s="55">
        <v>2.7080439814814818E-2</v>
      </c>
      <c r="X113" s="58">
        <f t="shared" si="11"/>
        <v>784</v>
      </c>
      <c r="Y113" s="1" t="str">
        <f t="shared" si="10"/>
        <v>Laurynas Narkevičius</v>
      </c>
    </row>
    <row r="114" spans="1:25" x14ac:dyDescent="0.3">
      <c r="A114" s="22">
        <v>25</v>
      </c>
      <c r="B114" s="22">
        <v>21</v>
      </c>
      <c r="C114" s="22">
        <v>119</v>
      </c>
      <c r="D114" s="22" t="s">
        <v>1785</v>
      </c>
      <c r="E114" s="22" t="s">
        <v>58</v>
      </c>
      <c r="F114" s="22">
        <v>27</v>
      </c>
      <c r="G114" s="22" t="s">
        <v>28</v>
      </c>
      <c r="H114" s="50" t="s">
        <v>183</v>
      </c>
      <c r="I114" s="50">
        <v>9.9537037037037042E-4</v>
      </c>
      <c r="J114" s="50">
        <v>1.1458333333333333E-3</v>
      </c>
      <c r="K114" s="50">
        <v>1.2268518518518514E-3</v>
      </c>
      <c r="L114" s="50">
        <v>1.2500000000000007E-3</v>
      </c>
      <c r="M114" s="50">
        <v>1.2731481481481474E-3</v>
      </c>
      <c r="N114" s="50">
        <v>1.2500000000000011E-3</v>
      </c>
      <c r="O114" s="50">
        <v>1.284722222222221E-3</v>
      </c>
      <c r="P114" s="50">
        <v>1.2731481481481483E-3</v>
      </c>
      <c r="Q114" s="50">
        <v>1.2847222222222236E-3</v>
      </c>
      <c r="R114" s="50">
        <v>1.1689814814814809E-3</v>
      </c>
      <c r="S114" s="51">
        <v>21</v>
      </c>
      <c r="T114" s="50">
        <v>1.2152777777777778E-2</v>
      </c>
      <c r="U114" s="51">
        <v>29</v>
      </c>
      <c r="V114" s="50">
        <v>1.5004247685185185E-2</v>
      </c>
      <c r="W114" s="55">
        <v>2.7157025462962961E-2</v>
      </c>
      <c r="X114" s="58">
        <f t="shared" si="11"/>
        <v>782</v>
      </c>
      <c r="Y114" s="1" t="str">
        <f t="shared" si="10"/>
        <v>Paulius Guzevičius</v>
      </c>
    </row>
    <row r="115" spans="1:25" x14ac:dyDescent="0.3">
      <c r="A115" s="22">
        <v>26</v>
      </c>
      <c r="B115" s="22">
        <v>22</v>
      </c>
      <c r="C115" s="22">
        <v>100</v>
      </c>
      <c r="D115" s="22" t="s">
        <v>363</v>
      </c>
      <c r="E115" s="22" t="s">
        <v>58</v>
      </c>
      <c r="F115" s="22">
        <v>22</v>
      </c>
      <c r="G115" s="22" t="s">
        <v>60</v>
      </c>
      <c r="H115" s="50" t="s">
        <v>59</v>
      </c>
      <c r="I115" s="50">
        <v>1.0416666666666667E-3</v>
      </c>
      <c r="J115" s="50">
        <v>1.1689814814814811E-3</v>
      </c>
      <c r="K115" s="50">
        <v>1.2500000000000007E-3</v>
      </c>
      <c r="L115" s="50">
        <v>1.2037037037037034E-3</v>
      </c>
      <c r="M115" s="50">
        <v>1.2268518518518514E-3</v>
      </c>
      <c r="N115" s="50">
        <v>1.2500000000000011E-3</v>
      </c>
      <c r="O115" s="50">
        <v>1.2152777777777761E-3</v>
      </c>
      <c r="P115" s="50">
        <v>1.226851851851854E-3</v>
      </c>
      <c r="Q115" s="50">
        <v>1.2152777777777769E-3</v>
      </c>
      <c r="R115" s="50">
        <v>1.2500000000000011E-3</v>
      </c>
      <c r="S115" s="51">
        <v>20</v>
      </c>
      <c r="T115" s="50">
        <v>1.2048611111111112E-2</v>
      </c>
      <c r="U115" s="51">
        <v>32</v>
      </c>
      <c r="V115" s="50">
        <v>1.5251817129629629E-2</v>
      </c>
      <c r="W115" s="55">
        <v>2.7300428240740741E-2</v>
      </c>
      <c r="X115" s="58">
        <f t="shared" si="11"/>
        <v>778</v>
      </c>
      <c r="Y115" s="1" t="str">
        <f t="shared" si="10"/>
        <v>Mantas Jankevičius</v>
      </c>
    </row>
    <row r="116" spans="1:25" x14ac:dyDescent="0.3">
      <c r="A116" s="22">
        <v>27</v>
      </c>
      <c r="B116" s="22">
        <v>2</v>
      </c>
      <c r="C116" s="22">
        <v>139</v>
      </c>
      <c r="D116" s="22" t="s">
        <v>200</v>
      </c>
      <c r="E116" s="22" t="s">
        <v>73</v>
      </c>
      <c r="F116" s="22">
        <v>52</v>
      </c>
      <c r="G116" s="22" t="s">
        <v>28</v>
      </c>
      <c r="H116" s="50" t="s">
        <v>201</v>
      </c>
      <c r="I116" s="50">
        <v>1.25E-3</v>
      </c>
      <c r="J116" s="50">
        <v>1.2152777777777776E-3</v>
      </c>
      <c r="K116" s="50">
        <v>1.3657407407407407E-3</v>
      </c>
      <c r="L116" s="50">
        <v>1.3194444444444451E-3</v>
      </c>
      <c r="M116" s="50">
        <v>1.2731481481481483E-3</v>
      </c>
      <c r="N116" s="50">
        <v>1.3425925925925914E-3</v>
      </c>
      <c r="O116" s="50">
        <v>1.3194444444444451E-3</v>
      </c>
      <c r="P116" s="50">
        <v>1.3078703703703707E-3</v>
      </c>
      <c r="Q116" s="50">
        <v>1.2962962962962954E-3</v>
      </c>
      <c r="R116" s="50">
        <v>1.2615740740740729E-3</v>
      </c>
      <c r="S116" s="51">
        <v>31</v>
      </c>
      <c r="T116" s="50">
        <v>1.2951388888888887E-2</v>
      </c>
      <c r="U116" s="51">
        <v>24</v>
      </c>
      <c r="V116" s="50">
        <v>1.4582141203703705E-2</v>
      </c>
      <c r="W116" s="55">
        <v>2.7533530092592594E-2</v>
      </c>
      <c r="X116" s="58">
        <f t="shared" si="11"/>
        <v>772</v>
      </c>
      <c r="Y116" s="1" t="str">
        <f t="shared" si="10"/>
        <v>Romutis Ančlauskas</v>
      </c>
    </row>
    <row r="117" spans="1:25" x14ac:dyDescent="0.3">
      <c r="A117" s="22">
        <v>28</v>
      </c>
      <c r="B117" s="22">
        <v>23</v>
      </c>
      <c r="C117" s="22">
        <v>97</v>
      </c>
      <c r="D117" s="22" t="s">
        <v>364</v>
      </c>
      <c r="E117" s="22" t="s">
        <v>58</v>
      </c>
      <c r="F117" s="22">
        <v>37</v>
      </c>
      <c r="G117" s="22" t="s">
        <v>28</v>
      </c>
      <c r="H117" s="50" t="s">
        <v>183</v>
      </c>
      <c r="I117" s="50">
        <v>1.1921296296296296E-3</v>
      </c>
      <c r="J117" s="50">
        <v>1.3541666666666665E-3</v>
      </c>
      <c r="K117" s="50">
        <v>1.4004629629629632E-3</v>
      </c>
      <c r="L117" s="50">
        <v>1.3541666666666658E-3</v>
      </c>
      <c r="M117" s="50">
        <v>1.3888888888888892E-3</v>
      </c>
      <c r="N117" s="50">
        <v>1.4120370370370372E-3</v>
      </c>
      <c r="O117" s="50">
        <v>1.4236111111111116E-3</v>
      </c>
      <c r="P117" s="50">
        <v>1.4236111111111116E-3</v>
      </c>
      <c r="Q117" s="50">
        <v>1.3888888888888874E-3</v>
      </c>
      <c r="R117" s="50">
        <v>1.365740740740742E-3</v>
      </c>
      <c r="S117" s="51">
        <v>35</v>
      </c>
      <c r="T117" s="50">
        <v>1.3703703703703704E-2</v>
      </c>
      <c r="U117" s="51">
        <v>19</v>
      </c>
      <c r="V117" s="50">
        <v>1.4001192129629629E-2</v>
      </c>
      <c r="W117" s="55">
        <v>2.7704895833333333E-2</v>
      </c>
      <c r="X117" s="58">
        <f t="shared" si="11"/>
        <v>767</v>
      </c>
      <c r="Y117" s="1" t="str">
        <f t="shared" si="10"/>
        <v>Aurimas Laurikaitis</v>
      </c>
    </row>
    <row r="118" spans="1:25" x14ac:dyDescent="0.3">
      <c r="A118" s="22">
        <v>29</v>
      </c>
      <c r="B118" s="22">
        <v>2</v>
      </c>
      <c r="C118" s="22">
        <v>95</v>
      </c>
      <c r="D118" s="22" t="s">
        <v>214</v>
      </c>
      <c r="E118" s="22" t="s">
        <v>66</v>
      </c>
      <c r="F118" s="22">
        <v>33</v>
      </c>
      <c r="G118" s="22" t="s">
        <v>60</v>
      </c>
      <c r="H118" s="50" t="s">
        <v>59</v>
      </c>
      <c r="I118" s="50">
        <v>1.0300925925925926E-3</v>
      </c>
      <c r="J118" s="50">
        <v>1.1574074074074071E-3</v>
      </c>
      <c r="K118" s="50">
        <v>1.1921296296296302E-3</v>
      </c>
      <c r="L118" s="50">
        <v>1.2152777777777778E-3</v>
      </c>
      <c r="M118" s="50">
        <v>1.2384259259259258E-3</v>
      </c>
      <c r="N118" s="50">
        <v>1.2384259259259258E-3</v>
      </c>
      <c r="O118" s="50">
        <v>1.2384259259259267E-3</v>
      </c>
      <c r="P118" s="50">
        <v>1.2615740740740729E-3</v>
      </c>
      <c r="Q118" s="50">
        <v>1.2384259259259258E-3</v>
      </c>
      <c r="R118" s="50">
        <v>1.2037037037037034E-3</v>
      </c>
      <c r="S118" s="51">
        <v>19</v>
      </c>
      <c r="T118" s="50">
        <v>1.2013888888888888E-2</v>
      </c>
      <c r="U118" s="51">
        <v>35</v>
      </c>
      <c r="V118" s="50">
        <v>1.6024768518518518E-2</v>
      </c>
      <c r="W118" s="55">
        <v>2.8038657407407408E-2</v>
      </c>
      <c r="X118" s="58">
        <f t="shared" si="11"/>
        <v>758</v>
      </c>
      <c r="Y118" s="1" t="str">
        <f t="shared" si="10"/>
        <v>Alina Ranceva</v>
      </c>
    </row>
    <row r="119" spans="1:25" x14ac:dyDescent="0.3">
      <c r="A119" s="22">
        <v>30</v>
      </c>
      <c r="B119" s="22">
        <v>1</v>
      </c>
      <c r="C119" s="22">
        <v>137</v>
      </c>
      <c r="D119" s="22" t="s">
        <v>365</v>
      </c>
      <c r="E119" s="22" t="s">
        <v>366</v>
      </c>
      <c r="F119" s="22">
        <v>52</v>
      </c>
      <c r="G119" s="22" t="s">
        <v>28</v>
      </c>
      <c r="H119" s="50" t="s">
        <v>367</v>
      </c>
      <c r="I119" s="50">
        <v>1.0763888888888889E-3</v>
      </c>
      <c r="J119" s="50">
        <v>1.1458333333333333E-3</v>
      </c>
      <c r="K119" s="50">
        <v>1.1342592592592589E-3</v>
      </c>
      <c r="L119" s="50">
        <v>1.1689814814814818E-3</v>
      </c>
      <c r="M119" s="50">
        <v>1.1574074074074073E-3</v>
      </c>
      <c r="N119" s="50">
        <v>1.1689814814814818E-3</v>
      </c>
      <c r="O119" s="50">
        <v>1.1458333333333338E-3</v>
      </c>
      <c r="P119" s="50">
        <v>1.1689814814814809E-3</v>
      </c>
      <c r="Q119" s="50">
        <v>1.1574074074074073E-3</v>
      </c>
      <c r="R119" s="50">
        <v>1.1111111111111113E-3</v>
      </c>
      <c r="S119" s="51">
        <v>12</v>
      </c>
      <c r="T119" s="50">
        <v>1.1435185185185185E-2</v>
      </c>
      <c r="U119" s="51">
        <v>40</v>
      </c>
      <c r="V119" s="50">
        <v>1.7142592592592591E-2</v>
      </c>
      <c r="W119" s="55">
        <v>2.8577777777777778E-2</v>
      </c>
      <c r="X119" s="58">
        <f t="shared" si="11"/>
        <v>743</v>
      </c>
      <c r="Y119" s="1" t="str">
        <f t="shared" si="10"/>
        <v>RAMUNE IVANAUSKAITE</v>
      </c>
    </row>
    <row r="120" spans="1:25" x14ac:dyDescent="0.3">
      <c r="A120" s="22">
        <v>31</v>
      </c>
      <c r="B120" s="22">
        <v>3</v>
      </c>
      <c r="C120" s="22">
        <v>134</v>
      </c>
      <c r="D120" s="22" t="s">
        <v>368</v>
      </c>
      <c r="E120" s="22" t="s">
        <v>73</v>
      </c>
      <c r="F120" s="22">
        <v>52</v>
      </c>
      <c r="G120" s="22" t="s">
        <v>63</v>
      </c>
      <c r="H120" s="50" t="s">
        <v>339</v>
      </c>
      <c r="I120" s="50">
        <v>9.1435185185185185E-4</v>
      </c>
      <c r="J120" s="50">
        <v>9.4907407407407429E-4</v>
      </c>
      <c r="K120" s="50">
        <v>9.4907407407407332E-4</v>
      </c>
      <c r="L120" s="50">
        <v>9.8379629629629685E-4</v>
      </c>
      <c r="M120" s="50">
        <v>9.6064814814814841E-4</v>
      </c>
      <c r="N120" s="50">
        <v>9.9537037037036955E-4</v>
      </c>
      <c r="O120" s="50">
        <v>9.7222222222222241E-4</v>
      </c>
      <c r="P120" s="50">
        <v>9.9537037037037129E-4</v>
      </c>
      <c r="Q120" s="50">
        <v>9.9537037037037042E-4</v>
      </c>
      <c r="R120" s="50">
        <v>9.7222222222222154E-4</v>
      </c>
      <c r="S120" s="51">
        <v>5</v>
      </c>
      <c r="T120" s="50">
        <v>9.6874999999999999E-3</v>
      </c>
      <c r="U120" s="51">
        <v>47</v>
      </c>
      <c r="V120" s="50">
        <v>1.9124733796296298E-2</v>
      </c>
      <c r="W120" s="55">
        <v>2.8812233796296299E-2</v>
      </c>
      <c r="X120" s="58">
        <f t="shared" si="11"/>
        <v>737</v>
      </c>
      <c r="Y120" s="1" t="str">
        <f t="shared" si="10"/>
        <v>Vilmantas Krasauskas</v>
      </c>
    </row>
    <row r="121" spans="1:25" x14ac:dyDescent="0.3">
      <c r="A121" s="22">
        <v>32</v>
      </c>
      <c r="B121" s="22">
        <v>3</v>
      </c>
      <c r="C121" s="22">
        <v>115</v>
      </c>
      <c r="D121" s="22" t="s">
        <v>194</v>
      </c>
      <c r="E121" s="22" t="s">
        <v>66</v>
      </c>
      <c r="F121" s="22">
        <v>19</v>
      </c>
      <c r="G121" s="22" t="s">
        <v>8</v>
      </c>
      <c r="H121" s="50" t="s">
        <v>207</v>
      </c>
      <c r="I121" s="50">
        <v>1.0416666666666667E-3</v>
      </c>
      <c r="J121" s="50">
        <v>1.215277777777778E-3</v>
      </c>
      <c r="K121" s="50">
        <v>1.2847222222222218E-3</v>
      </c>
      <c r="L121" s="50">
        <v>1.2962962962962967E-3</v>
      </c>
      <c r="M121" s="50">
        <v>1.2847222222222218E-3</v>
      </c>
      <c r="N121" s="50">
        <v>1.2847222222222218E-3</v>
      </c>
      <c r="O121" s="50">
        <v>1.2962962962962963E-3</v>
      </c>
      <c r="P121" s="50">
        <v>1.27314814814815E-3</v>
      </c>
      <c r="Q121" s="50">
        <v>1.2731481481481448E-3</v>
      </c>
      <c r="R121" s="50">
        <v>1.2268518518518522E-3</v>
      </c>
      <c r="S121" s="51">
        <v>26</v>
      </c>
      <c r="T121" s="50">
        <v>1.247685185185185E-2</v>
      </c>
      <c r="U121" s="51">
        <v>37</v>
      </c>
      <c r="V121" s="50">
        <v>1.6395983796296296E-2</v>
      </c>
      <c r="W121" s="55">
        <v>2.8872835648148146E-2</v>
      </c>
      <c r="X121" s="58">
        <f t="shared" si="11"/>
        <v>736</v>
      </c>
      <c r="Y121" s="1" t="str">
        <f t="shared" si="10"/>
        <v>Giedrė Ambrazevičiūtė</v>
      </c>
    </row>
    <row r="122" spans="1:25" x14ac:dyDescent="0.3">
      <c r="A122" s="22">
        <v>33</v>
      </c>
      <c r="B122" s="22">
        <v>24</v>
      </c>
      <c r="C122" s="22">
        <v>118</v>
      </c>
      <c r="D122" s="22" t="s">
        <v>195</v>
      </c>
      <c r="E122" s="22" t="s">
        <v>58</v>
      </c>
      <c r="F122" s="22">
        <v>29</v>
      </c>
      <c r="G122" s="22" t="s">
        <v>28</v>
      </c>
      <c r="H122" s="50" t="s">
        <v>183</v>
      </c>
      <c r="I122" s="50">
        <v>1.2384259259259258E-3</v>
      </c>
      <c r="J122" s="50">
        <v>1.4930555555555561E-3</v>
      </c>
      <c r="K122" s="50">
        <v>1.5972222222222217E-3</v>
      </c>
      <c r="L122" s="50">
        <v>1.5972222222222221E-3</v>
      </c>
      <c r="M122" s="50">
        <v>1.550925925925927E-3</v>
      </c>
      <c r="N122" s="50">
        <v>1.5856481481481468E-3</v>
      </c>
      <c r="O122" s="50">
        <v>1.6550925925925934E-3</v>
      </c>
      <c r="P122" s="50">
        <v>1.666666666666667E-3</v>
      </c>
      <c r="Q122" s="50">
        <v>1.620370370370371E-3</v>
      </c>
      <c r="R122" s="50">
        <v>1.6203703703703692E-3</v>
      </c>
      <c r="S122" s="51">
        <v>45</v>
      </c>
      <c r="T122" s="50">
        <v>1.5625E-2</v>
      </c>
      <c r="U122" s="51">
        <v>12</v>
      </c>
      <c r="V122" s="50">
        <v>1.3270138888888889E-2</v>
      </c>
      <c r="W122" s="55">
        <v>2.8895138888888887E-2</v>
      </c>
      <c r="X122" s="58">
        <f t="shared" si="11"/>
        <v>735</v>
      </c>
      <c r="Y122" s="1" t="str">
        <f t="shared" si="10"/>
        <v>Petras Gotautas</v>
      </c>
    </row>
    <row r="123" spans="1:25" x14ac:dyDescent="0.3">
      <c r="A123" s="22">
        <v>34</v>
      </c>
      <c r="B123" s="22">
        <v>3</v>
      </c>
      <c r="C123" s="22">
        <v>138</v>
      </c>
      <c r="D123" s="22" t="s">
        <v>369</v>
      </c>
      <c r="E123" s="22" t="s">
        <v>76</v>
      </c>
      <c r="F123" s="22">
        <v>45</v>
      </c>
      <c r="G123" s="22" t="s">
        <v>8</v>
      </c>
      <c r="H123" s="50" t="s">
        <v>183</v>
      </c>
      <c r="I123" s="50">
        <v>1.261574074074074E-3</v>
      </c>
      <c r="J123" s="50">
        <v>1.3310185185185185E-3</v>
      </c>
      <c r="K123" s="50">
        <v>1.3425925925925931E-3</v>
      </c>
      <c r="L123" s="50">
        <v>1.3194444444444443E-3</v>
      </c>
      <c r="M123" s="50">
        <v>1.331018518518517E-3</v>
      </c>
      <c r="N123" s="50">
        <v>1.3310185185185204E-3</v>
      </c>
      <c r="O123" s="50">
        <v>1.3541666666666667E-3</v>
      </c>
      <c r="P123" s="50">
        <v>1.3425925925925931E-3</v>
      </c>
      <c r="Q123" s="50">
        <v>1.3194444444444443E-3</v>
      </c>
      <c r="R123" s="50">
        <v>1.3425925925925914E-3</v>
      </c>
      <c r="S123" s="51">
        <v>34</v>
      </c>
      <c r="T123" s="50">
        <v>1.3275462962962963E-2</v>
      </c>
      <c r="U123" s="51">
        <v>34</v>
      </c>
      <c r="V123" s="50">
        <v>1.5920636574074075E-2</v>
      </c>
      <c r="W123" s="55">
        <v>2.9196099537037036E-2</v>
      </c>
      <c r="X123" s="58">
        <f t="shared" si="11"/>
        <v>728</v>
      </c>
      <c r="Y123" s="1" t="str">
        <f t="shared" si="10"/>
        <v>Darius Tijūnonis</v>
      </c>
    </row>
    <row r="124" spans="1:25" x14ac:dyDescent="0.3">
      <c r="A124" s="22">
        <v>35</v>
      </c>
      <c r="B124" s="22">
        <v>4</v>
      </c>
      <c r="C124" s="22">
        <v>130</v>
      </c>
      <c r="D124" s="22" t="s">
        <v>199</v>
      </c>
      <c r="E124" s="22" t="s">
        <v>73</v>
      </c>
      <c r="F124" s="22">
        <v>58</v>
      </c>
      <c r="G124" s="22" t="s">
        <v>149</v>
      </c>
      <c r="H124" s="50" t="s">
        <v>90</v>
      </c>
      <c r="I124" s="50">
        <v>1.2731481481481483E-3</v>
      </c>
      <c r="J124" s="50">
        <v>1.4467592592592592E-3</v>
      </c>
      <c r="K124" s="50">
        <v>1.4351851851851856E-3</v>
      </c>
      <c r="L124" s="50">
        <v>1.4351851851851852E-3</v>
      </c>
      <c r="M124" s="50">
        <v>1.4351851851851852E-3</v>
      </c>
      <c r="N124" s="50">
        <v>1.435185185185186E-3</v>
      </c>
      <c r="O124" s="50">
        <v>1.4814814814814795E-3</v>
      </c>
      <c r="P124" s="50">
        <v>1.4467592592592587E-3</v>
      </c>
      <c r="Q124" s="50">
        <v>1.4699074074074094E-3</v>
      </c>
      <c r="R124" s="50">
        <v>1.4467592592592605E-3</v>
      </c>
      <c r="S124" s="51">
        <v>40</v>
      </c>
      <c r="T124" s="50">
        <v>1.4305555555555557E-2</v>
      </c>
      <c r="U124" s="51">
        <v>30</v>
      </c>
      <c r="V124" s="50">
        <v>1.5052893518518519E-2</v>
      </c>
      <c r="W124" s="55">
        <v>2.9358449074074075E-2</v>
      </c>
      <c r="X124" s="58">
        <f t="shared" si="11"/>
        <v>724</v>
      </c>
      <c r="Y124" s="1" t="str">
        <f t="shared" si="10"/>
        <v>Aloyzas Urbikas</v>
      </c>
    </row>
    <row r="125" spans="1:25" x14ac:dyDescent="0.3">
      <c r="A125" s="22">
        <v>36</v>
      </c>
      <c r="B125" s="22">
        <v>25</v>
      </c>
      <c r="C125" s="22">
        <v>116</v>
      </c>
      <c r="D125" s="22" t="s">
        <v>370</v>
      </c>
      <c r="E125" s="22" t="s">
        <v>58</v>
      </c>
      <c r="F125" s="22">
        <v>37</v>
      </c>
      <c r="G125" s="22" t="s">
        <v>8</v>
      </c>
      <c r="H125" s="50" t="s">
        <v>207</v>
      </c>
      <c r="I125" s="50">
        <v>1.0995370370370371E-3</v>
      </c>
      <c r="J125" s="50">
        <v>1.1805555555555556E-3</v>
      </c>
      <c r="K125" s="50">
        <v>1.2847222222222227E-3</v>
      </c>
      <c r="L125" s="50">
        <v>1.3773148148148134E-3</v>
      </c>
      <c r="M125" s="50">
        <v>1.342592592592594E-3</v>
      </c>
      <c r="N125" s="50">
        <v>1.3773148148148139E-3</v>
      </c>
      <c r="O125" s="50">
        <v>1.3773148148148156E-3</v>
      </c>
      <c r="P125" s="50">
        <v>1.3888888888888874E-3</v>
      </c>
      <c r="Q125" s="50">
        <v>1.4004629629629645E-3</v>
      </c>
      <c r="R125" s="50">
        <v>1.3541666666666667E-3</v>
      </c>
      <c r="S125" s="51">
        <v>32</v>
      </c>
      <c r="T125" s="50">
        <v>1.3182870370370371E-2</v>
      </c>
      <c r="U125" s="51">
        <v>36</v>
      </c>
      <c r="V125" s="50">
        <v>1.618460648148148E-2</v>
      </c>
      <c r="W125" s="55">
        <v>2.9367476851851849E-2</v>
      </c>
      <c r="X125" s="58">
        <f t="shared" si="11"/>
        <v>723</v>
      </c>
      <c r="Y125" s="1" t="str">
        <f t="shared" si="10"/>
        <v>Tomas Gedvilas</v>
      </c>
    </row>
    <row r="126" spans="1:25" x14ac:dyDescent="0.3">
      <c r="A126" s="22">
        <v>37</v>
      </c>
      <c r="B126" s="22">
        <v>26</v>
      </c>
      <c r="C126" s="22">
        <v>107</v>
      </c>
      <c r="D126" s="22" t="s">
        <v>217</v>
      </c>
      <c r="E126" s="22" t="s">
        <v>58</v>
      </c>
      <c r="F126" s="22">
        <v>34</v>
      </c>
      <c r="G126" s="22" t="s">
        <v>149</v>
      </c>
      <c r="H126" s="50" t="s">
        <v>90</v>
      </c>
      <c r="I126" s="50">
        <v>1.2847222222222223E-3</v>
      </c>
      <c r="J126" s="50">
        <v>1.4351851851851852E-3</v>
      </c>
      <c r="K126" s="50">
        <v>1.5162037037037032E-3</v>
      </c>
      <c r="L126" s="50">
        <v>1.5393518518518516E-3</v>
      </c>
      <c r="M126" s="50">
        <v>1.5162037037037036E-3</v>
      </c>
      <c r="N126" s="50">
        <v>1.5277777777777781E-3</v>
      </c>
      <c r="O126" s="50">
        <v>1.5277777777777789E-3</v>
      </c>
      <c r="P126" s="50">
        <v>1.5509259259259261E-3</v>
      </c>
      <c r="Q126" s="50">
        <v>1.5046296296296283E-3</v>
      </c>
      <c r="R126" s="50">
        <v>1.365740740740742E-3</v>
      </c>
      <c r="S126" s="51">
        <v>43</v>
      </c>
      <c r="T126" s="50">
        <v>1.4768518518518519E-2</v>
      </c>
      <c r="U126" s="51">
        <v>26</v>
      </c>
      <c r="V126" s="50">
        <v>1.4784108796296295E-2</v>
      </c>
      <c r="W126" s="55">
        <v>2.9552627314814815E-2</v>
      </c>
      <c r="X126" s="58">
        <f t="shared" si="11"/>
        <v>719</v>
      </c>
      <c r="Y126" s="1" t="str">
        <f t="shared" si="10"/>
        <v>Žygimantas Zaleckas</v>
      </c>
    </row>
    <row r="127" spans="1:25" x14ac:dyDescent="0.3">
      <c r="A127" s="22">
        <v>38</v>
      </c>
      <c r="B127" s="22">
        <v>4</v>
      </c>
      <c r="C127" s="22">
        <v>133</v>
      </c>
      <c r="D127" s="22" t="s">
        <v>193</v>
      </c>
      <c r="E127" s="22" t="s">
        <v>76</v>
      </c>
      <c r="F127" s="22">
        <v>42</v>
      </c>
      <c r="G127" s="22" t="s">
        <v>8</v>
      </c>
      <c r="H127" s="50" t="s">
        <v>61</v>
      </c>
      <c r="I127" s="50">
        <v>1.4467592592592594E-3</v>
      </c>
      <c r="J127" s="50">
        <v>1.6319444444444443E-3</v>
      </c>
      <c r="K127" s="50">
        <v>1.5509259259259265E-3</v>
      </c>
      <c r="L127" s="50">
        <v>1.5393518518518508E-3</v>
      </c>
      <c r="M127" s="50">
        <v>1.5277777777777789E-3</v>
      </c>
      <c r="N127" s="50">
        <v>1.5046296296296292E-3</v>
      </c>
      <c r="O127" s="50">
        <v>1.5625000000000014E-3</v>
      </c>
      <c r="P127" s="50">
        <v>1.5740740740740715E-3</v>
      </c>
      <c r="Q127" s="50">
        <v>1.5856481481481485E-3</v>
      </c>
      <c r="R127" s="50">
        <v>1.574074074074075E-3</v>
      </c>
      <c r="S127" s="51">
        <v>44</v>
      </c>
      <c r="T127" s="50">
        <v>1.5497685185185186E-2</v>
      </c>
      <c r="U127" s="51">
        <v>21</v>
      </c>
      <c r="V127" s="50">
        <v>1.4154247685185186E-2</v>
      </c>
      <c r="W127" s="55">
        <v>2.9651932870370372E-2</v>
      </c>
      <c r="X127" s="58">
        <f t="shared" si="11"/>
        <v>716</v>
      </c>
      <c r="Y127" s="1" t="str">
        <f t="shared" si="10"/>
        <v>Arūnas Maciulevičius</v>
      </c>
    </row>
    <row r="128" spans="1:25" x14ac:dyDescent="0.3">
      <c r="A128" s="22">
        <v>39</v>
      </c>
      <c r="B128" s="22">
        <v>4</v>
      </c>
      <c r="C128" s="22">
        <v>101</v>
      </c>
      <c r="D128" s="22" t="s">
        <v>371</v>
      </c>
      <c r="E128" s="22" t="s">
        <v>66</v>
      </c>
      <c r="F128" s="22">
        <v>28</v>
      </c>
      <c r="G128" s="22" t="s">
        <v>60</v>
      </c>
      <c r="H128" s="50" t="s">
        <v>59</v>
      </c>
      <c r="I128" s="50">
        <v>1.0185185185185186E-3</v>
      </c>
      <c r="J128" s="50">
        <v>1.1458333333333331E-3</v>
      </c>
      <c r="K128" s="50">
        <v>1.2037037037037034E-3</v>
      </c>
      <c r="L128" s="50">
        <v>1.2384259259259262E-3</v>
      </c>
      <c r="M128" s="50">
        <v>1.2500000000000011E-3</v>
      </c>
      <c r="N128" s="50">
        <v>1.2037037037037016E-3</v>
      </c>
      <c r="O128" s="50">
        <v>1.3541666666666676E-3</v>
      </c>
      <c r="P128" s="50">
        <v>1.2615740740740747E-3</v>
      </c>
      <c r="Q128" s="50">
        <v>1.2384259259259241E-3</v>
      </c>
      <c r="R128" s="50">
        <v>1.2500000000000011E-3</v>
      </c>
      <c r="S128" s="51">
        <v>22</v>
      </c>
      <c r="T128" s="50">
        <v>1.2164351851851852E-2</v>
      </c>
      <c r="U128" s="51">
        <v>43</v>
      </c>
      <c r="V128" s="50">
        <v>1.8087731481481482E-2</v>
      </c>
      <c r="W128" s="55">
        <v>3.0252083333333332E-2</v>
      </c>
      <c r="X128" s="58">
        <f t="shared" si="11"/>
        <v>702</v>
      </c>
      <c r="Y128" s="1" t="str">
        <f t="shared" si="10"/>
        <v>Justina Steponaitienė</v>
      </c>
    </row>
    <row r="129" spans="1:25" x14ac:dyDescent="0.3">
      <c r="A129" s="22">
        <v>40</v>
      </c>
      <c r="B129" s="22">
        <v>5</v>
      </c>
      <c r="C129" s="22">
        <v>140</v>
      </c>
      <c r="D129" s="22" t="s">
        <v>372</v>
      </c>
      <c r="E129" s="22" t="s">
        <v>76</v>
      </c>
      <c r="F129" s="22">
        <v>45</v>
      </c>
      <c r="G129" s="22" t="s">
        <v>60</v>
      </c>
      <c r="H129" s="50" t="s">
        <v>59</v>
      </c>
      <c r="I129" s="50">
        <v>1.2731481481481483E-3</v>
      </c>
      <c r="J129" s="50">
        <v>1.3310185185185183E-3</v>
      </c>
      <c r="K129" s="50">
        <v>1.2847222222222218E-3</v>
      </c>
      <c r="L129" s="50">
        <v>1.3310185185185183E-3</v>
      </c>
      <c r="M129" s="50">
        <v>1.3310185185185196E-3</v>
      </c>
      <c r="N129" s="50">
        <v>1.331018518518517E-3</v>
      </c>
      <c r="O129" s="50">
        <v>1.3541666666666684E-3</v>
      </c>
      <c r="P129" s="50">
        <v>1.3310185185185178E-3</v>
      </c>
      <c r="Q129" s="50">
        <v>1.3425925925925931E-3</v>
      </c>
      <c r="R129" s="50">
        <v>1.3078703703703707E-3</v>
      </c>
      <c r="S129" s="51">
        <v>33</v>
      </c>
      <c r="T129" s="50">
        <v>1.3217592592592593E-2</v>
      </c>
      <c r="U129" s="51">
        <v>44</v>
      </c>
      <c r="V129" s="50">
        <v>1.8233877314814816E-2</v>
      </c>
      <c r="W129" s="55">
        <v>3.1451469907407409E-2</v>
      </c>
      <c r="X129" s="58">
        <f t="shared" si="11"/>
        <v>675</v>
      </c>
      <c r="Y129" s="1" t="str">
        <f t="shared" si="10"/>
        <v>Dainius Kopūstas</v>
      </c>
    </row>
    <row r="130" spans="1:25" x14ac:dyDescent="0.3">
      <c r="A130" s="22">
        <v>41</v>
      </c>
      <c r="B130" s="22">
        <v>5</v>
      </c>
      <c r="C130" s="22">
        <v>122</v>
      </c>
      <c r="D130" s="22" t="s">
        <v>373</v>
      </c>
      <c r="E130" s="22" t="s">
        <v>66</v>
      </c>
      <c r="F130" s="22">
        <v>33</v>
      </c>
      <c r="G130" s="22" t="s">
        <v>8</v>
      </c>
      <c r="H130" s="50" t="s">
        <v>183</v>
      </c>
      <c r="I130" s="50">
        <v>1.1689814814814816E-3</v>
      </c>
      <c r="J130" s="50">
        <v>1.3773148148148145E-3</v>
      </c>
      <c r="K130" s="50">
        <v>1.4351851851851856E-3</v>
      </c>
      <c r="L130" s="50">
        <v>1.5046296296296301E-3</v>
      </c>
      <c r="M130" s="50">
        <v>1.4814814814814803E-3</v>
      </c>
      <c r="N130" s="50">
        <v>1.5046296296296292E-3</v>
      </c>
      <c r="O130" s="50">
        <v>1.4814814814814829E-3</v>
      </c>
      <c r="P130" s="50">
        <v>1.5624999999999979E-3</v>
      </c>
      <c r="Q130" s="50">
        <v>1.5046296296296318E-3</v>
      </c>
      <c r="R130" s="50">
        <v>1.5162037037037036E-3</v>
      </c>
      <c r="S130" s="51">
        <v>41</v>
      </c>
      <c r="T130" s="50">
        <v>1.4537037037037038E-2</v>
      </c>
      <c r="U130" s="51">
        <v>42</v>
      </c>
      <c r="V130" s="50">
        <v>1.8003738425925925E-2</v>
      </c>
      <c r="W130" s="55">
        <v>3.2540775462962961E-2</v>
      </c>
      <c r="X130" s="58">
        <f t="shared" si="11"/>
        <v>653</v>
      </c>
      <c r="Y130" s="1" t="str">
        <f t="shared" si="10"/>
        <v>Anna Kiaušas</v>
      </c>
    </row>
    <row r="131" spans="1:25" x14ac:dyDescent="0.3">
      <c r="A131" s="22">
        <v>42</v>
      </c>
      <c r="B131" s="22">
        <v>6</v>
      </c>
      <c r="C131" s="22">
        <v>109</v>
      </c>
      <c r="D131" s="22" t="s">
        <v>226</v>
      </c>
      <c r="E131" s="22" t="s">
        <v>66</v>
      </c>
      <c r="F131" s="22">
        <v>32</v>
      </c>
      <c r="G131" s="22" t="s">
        <v>8</v>
      </c>
      <c r="H131" s="50" t="s">
        <v>29</v>
      </c>
      <c r="I131" s="50">
        <v>1.3078703703703705E-3</v>
      </c>
      <c r="J131" s="50">
        <v>1.5625000000000003E-3</v>
      </c>
      <c r="K131" s="50">
        <v>1.6203703703703697E-3</v>
      </c>
      <c r="L131" s="50">
        <v>1.620370370370371E-3</v>
      </c>
      <c r="M131" s="50">
        <v>1.5856481481481485E-3</v>
      </c>
      <c r="N131" s="50">
        <v>1.6203703703703684E-3</v>
      </c>
      <c r="O131" s="50">
        <v>1.6898148148148159E-3</v>
      </c>
      <c r="P131" s="50">
        <v>1.5972222222222221E-3</v>
      </c>
      <c r="Q131" s="50">
        <v>1.6319444444444445E-3</v>
      </c>
      <c r="R131" s="50">
        <v>1.6898148148148159E-3</v>
      </c>
      <c r="S131" s="51">
        <v>46</v>
      </c>
      <c r="T131" s="50">
        <v>1.5925925925925927E-2</v>
      </c>
      <c r="U131" s="51">
        <v>38</v>
      </c>
      <c r="V131" s="50">
        <v>1.7043784722222222E-2</v>
      </c>
      <c r="W131" s="55">
        <v>3.2969710648148146E-2</v>
      </c>
      <c r="X131" s="58">
        <f t="shared" si="11"/>
        <v>644</v>
      </c>
      <c r="Y131" s="1" t="str">
        <f t="shared" si="10"/>
        <v>Sandra Valančauskaitė</v>
      </c>
    </row>
    <row r="132" spans="1:25" x14ac:dyDescent="0.3">
      <c r="A132" s="22">
        <v>43</v>
      </c>
      <c r="B132" s="22">
        <v>6</v>
      </c>
      <c r="C132" s="22">
        <v>129</v>
      </c>
      <c r="D132" s="22" t="s">
        <v>374</v>
      </c>
      <c r="E132" s="22" t="s">
        <v>76</v>
      </c>
      <c r="F132" s="22">
        <v>40</v>
      </c>
      <c r="G132" s="22" t="s">
        <v>8</v>
      </c>
      <c r="H132" s="50" t="s">
        <v>183</v>
      </c>
      <c r="I132" s="50">
        <v>1.3541666666666667E-3</v>
      </c>
      <c r="J132" s="50">
        <v>1.5393518518518521E-3</v>
      </c>
      <c r="K132" s="50">
        <v>1.4814814814814808E-3</v>
      </c>
      <c r="L132" s="50">
        <v>1.5277777777777781E-3</v>
      </c>
      <c r="M132" s="50">
        <v>1.5162037037037036E-3</v>
      </c>
      <c r="N132" s="50">
        <v>1.5046296296296301E-3</v>
      </c>
      <c r="O132" s="50">
        <v>1.4930555555555548E-3</v>
      </c>
      <c r="P132" s="50">
        <v>1.4930555555555565E-3</v>
      </c>
      <c r="Q132" s="50">
        <v>1.4814814814814812E-3</v>
      </c>
      <c r="R132" s="50">
        <v>1.3541666666666684E-3</v>
      </c>
      <c r="S132" s="51">
        <v>42</v>
      </c>
      <c r="T132" s="50">
        <v>1.4745370370370372E-2</v>
      </c>
      <c r="U132" s="51">
        <v>46</v>
      </c>
      <c r="V132" s="50">
        <v>1.8476770833333333E-2</v>
      </c>
      <c r="W132" s="55">
        <v>3.3222141203703703E-2</v>
      </c>
      <c r="X132" s="58">
        <f t="shared" si="11"/>
        <v>639</v>
      </c>
      <c r="Y132" s="1" t="str">
        <f t="shared" si="10"/>
        <v>Audrius Rosinas</v>
      </c>
    </row>
    <row r="133" spans="1:25" x14ac:dyDescent="0.3">
      <c r="A133" s="22">
        <v>44</v>
      </c>
      <c r="B133" s="22">
        <v>27</v>
      </c>
      <c r="C133" s="22">
        <v>123</v>
      </c>
      <c r="D133" s="22" t="s">
        <v>375</v>
      </c>
      <c r="E133" s="22" t="s">
        <v>58</v>
      </c>
      <c r="F133" s="22">
        <v>33</v>
      </c>
      <c r="G133" s="22" t="s">
        <v>28</v>
      </c>
      <c r="H133" s="50" t="s">
        <v>183</v>
      </c>
      <c r="I133" s="50">
        <v>1.4699074074074074E-3</v>
      </c>
      <c r="J133" s="50">
        <v>1.7245370370370368E-3</v>
      </c>
      <c r="K133" s="50">
        <v>1.7939814814814823E-3</v>
      </c>
      <c r="L133" s="50">
        <v>1.8518518518518511E-3</v>
      </c>
      <c r="M133" s="50">
        <v>1.8402777777777784E-3</v>
      </c>
      <c r="N133" s="50">
        <v>1.8749999999999982E-3</v>
      </c>
      <c r="O133" s="50">
        <v>1.8749999999999999E-3</v>
      </c>
      <c r="P133" s="50">
        <v>1.9444444444444448E-3</v>
      </c>
      <c r="Q133" s="50">
        <v>1.9560185185185201E-3</v>
      </c>
      <c r="R133" s="50">
        <v>1.7129629629629647E-3</v>
      </c>
      <c r="S133" s="51">
        <v>48</v>
      </c>
      <c r="T133" s="50">
        <v>1.8043981481481484E-2</v>
      </c>
      <c r="U133" s="51">
        <v>33</v>
      </c>
      <c r="V133" s="50">
        <v>1.5317858796296296E-2</v>
      </c>
      <c r="W133" s="55">
        <v>3.3361840277777777E-2</v>
      </c>
      <c r="X133" s="58">
        <f t="shared" si="11"/>
        <v>637</v>
      </c>
      <c r="Y133" s="1" t="str">
        <f t="shared" si="10"/>
        <v>Julius Sakalauskas</v>
      </c>
    </row>
    <row r="134" spans="1:25" x14ac:dyDescent="0.3">
      <c r="A134" s="22">
        <v>45</v>
      </c>
      <c r="B134" s="22">
        <v>28</v>
      </c>
      <c r="C134" s="22">
        <v>105</v>
      </c>
      <c r="D134" s="22" t="s">
        <v>376</v>
      </c>
      <c r="E134" s="22" t="s">
        <v>58</v>
      </c>
      <c r="F134" s="22">
        <v>28</v>
      </c>
      <c r="G134" s="22" t="s">
        <v>8</v>
      </c>
      <c r="H134" s="50" t="s">
        <v>377</v>
      </c>
      <c r="I134" s="50">
        <v>1.3194444444444443E-3</v>
      </c>
      <c r="J134" s="50">
        <v>1.5277777777777776E-3</v>
      </c>
      <c r="K134" s="50">
        <v>1.5740740740740737E-3</v>
      </c>
      <c r="L134" s="50">
        <v>1.620370370370371E-3</v>
      </c>
      <c r="M134" s="50">
        <v>1.6550925925925934E-3</v>
      </c>
      <c r="N134" s="50">
        <v>1.689814814814815E-3</v>
      </c>
      <c r="O134" s="50">
        <v>1.6319444444444428E-3</v>
      </c>
      <c r="P134" s="50">
        <v>1.6782407407407423E-3</v>
      </c>
      <c r="Q134" s="50">
        <v>1.574074074074075E-3</v>
      </c>
      <c r="R134" s="50">
        <v>1.6898148148148159E-3</v>
      </c>
      <c r="S134" s="51">
        <v>47</v>
      </c>
      <c r="T134" s="50">
        <v>1.5960648148148151E-2</v>
      </c>
      <c r="U134" s="51">
        <v>41</v>
      </c>
      <c r="V134" s="50">
        <v>1.7804050925925925E-2</v>
      </c>
      <c r="W134" s="55">
        <v>3.3764699074074075E-2</v>
      </c>
      <c r="X134" s="58">
        <f t="shared" si="11"/>
        <v>629</v>
      </c>
      <c r="Y134" s="1" t="str">
        <f t="shared" si="10"/>
        <v>Andrius Mikalauskas</v>
      </c>
    </row>
    <row r="135" spans="1:25" x14ac:dyDescent="0.3">
      <c r="A135" s="22">
        <v>46</v>
      </c>
      <c r="B135" s="22">
        <v>7</v>
      </c>
      <c r="C135" s="22">
        <v>136</v>
      </c>
      <c r="D135" s="22" t="s">
        <v>378</v>
      </c>
      <c r="E135" s="22" t="s">
        <v>76</v>
      </c>
      <c r="F135" s="22">
        <v>43</v>
      </c>
      <c r="G135" s="22" t="s">
        <v>8</v>
      </c>
      <c r="H135" s="50" t="s">
        <v>253</v>
      </c>
      <c r="I135" s="50">
        <v>1.0300925925925926E-3</v>
      </c>
      <c r="J135" s="50">
        <v>1.3888888888888889E-3</v>
      </c>
      <c r="K135" s="50">
        <v>1.4236111111111107E-3</v>
      </c>
      <c r="L135" s="50">
        <v>1.4699074074074081E-3</v>
      </c>
      <c r="M135" s="50">
        <v>1.4930555555555565E-3</v>
      </c>
      <c r="N135" s="50">
        <v>1.469907407407405E-3</v>
      </c>
      <c r="O135" s="50">
        <v>1.4583333333333358E-3</v>
      </c>
      <c r="P135" s="50">
        <v>1.4699074074074059E-3</v>
      </c>
      <c r="Q135" s="50">
        <v>1.4236111111111116E-3</v>
      </c>
      <c r="R135" s="50">
        <v>1.4236111111111116E-3</v>
      </c>
      <c r="S135" s="51">
        <v>39</v>
      </c>
      <c r="T135" s="50">
        <v>1.4050925925925927E-2</v>
      </c>
      <c r="U135" s="51">
        <v>48</v>
      </c>
      <c r="V135" s="50">
        <v>1.9912233796296298E-2</v>
      </c>
      <c r="W135" s="55">
        <v>3.3963159722222226E-2</v>
      </c>
      <c r="X135" s="58">
        <f t="shared" si="11"/>
        <v>625</v>
      </c>
      <c r="Y135" s="1" t="str">
        <f t="shared" si="10"/>
        <v>Vytautas Saunoris</v>
      </c>
    </row>
    <row r="136" spans="1:25" x14ac:dyDescent="0.3">
      <c r="A136" s="22">
        <v>47</v>
      </c>
      <c r="B136" s="22">
        <v>1</v>
      </c>
      <c r="C136" s="22">
        <v>135</v>
      </c>
      <c r="D136" s="22" t="s">
        <v>379</v>
      </c>
      <c r="E136" s="22" t="s">
        <v>380</v>
      </c>
      <c r="F136" s="22">
        <v>41</v>
      </c>
      <c r="G136" s="22" t="s">
        <v>63</v>
      </c>
      <c r="H136" s="50" t="s">
        <v>339</v>
      </c>
      <c r="I136" s="50">
        <v>1.1111111111111111E-3</v>
      </c>
      <c r="J136" s="50">
        <v>1.25E-3</v>
      </c>
      <c r="K136" s="50">
        <v>1.2731481481481483E-3</v>
      </c>
      <c r="L136" s="50">
        <v>1.2962962962962958E-3</v>
      </c>
      <c r="M136" s="50">
        <v>1.3194444444444443E-3</v>
      </c>
      <c r="N136" s="50">
        <v>1.2847222222222218E-3</v>
      </c>
      <c r="O136" s="50">
        <v>1.3078703703703698E-3</v>
      </c>
      <c r="P136" s="50">
        <v>1.2847222222222236E-3</v>
      </c>
      <c r="Q136" s="50">
        <v>1.2499999999999994E-3</v>
      </c>
      <c r="R136" s="50">
        <v>1.1921296296296315E-3</v>
      </c>
      <c r="S136" s="51">
        <v>28</v>
      </c>
      <c r="T136" s="50">
        <v>1.2569444444444446E-2</v>
      </c>
      <c r="U136" s="51">
        <v>49</v>
      </c>
      <c r="V136" s="50">
        <v>2.1582986111111108E-2</v>
      </c>
      <c r="W136" s="55">
        <v>3.4152430555555557E-2</v>
      </c>
      <c r="X136" s="58">
        <f t="shared" si="11"/>
        <v>622</v>
      </c>
      <c r="Y136" s="1" t="str">
        <f t="shared" ref="Y136:Y139" si="12">RIGHT(D136,(LEN(D136)-FIND(", ",D136,1)-1))&amp;" "&amp;(LEFT(D136,(FIND(", ",D136,1)-1)))</f>
        <v>Jurate Pranckeviciene</v>
      </c>
    </row>
    <row r="137" spans="1:25" x14ac:dyDescent="0.3">
      <c r="A137" s="22">
        <v>48</v>
      </c>
      <c r="B137" s="22">
        <v>7</v>
      </c>
      <c r="C137" s="22">
        <v>112</v>
      </c>
      <c r="D137" s="22" t="s">
        <v>381</v>
      </c>
      <c r="E137" s="22" t="s">
        <v>66</v>
      </c>
      <c r="F137" s="22">
        <v>20</v>
      </c>
      <c r="G137" s="22" t="s">
        <v>8</v>
      </c>
      <c r="H137" s="50" t="s">
        <v>253</v>
      </c>
      <c r="I137" s="50">
        <v>1.1805555555555556E-3</v>
      </c>
      <c r="J137" s="50">
        <v>1.3078703703703705E-3</v>
      </c>
      <c r="K137" s="50">
        <v>1.3310185185185183E-3</v>
      </c>
      <c r="L137" s="50">
        <v>1.3773148148148152E-3</v>
      </c>
      <c r="M137" s="50">
        <v>1.4120370370370372E-3</v>
      </c>
      <c r="N137" s="50">
        <v>1.4351851851851852E-3</v>
      </c>
      <c r="O137" s="50">
        <v>1.4236111111111099E-3</v>
      </c>
      <c r="P137" s="50">
        <v>1.4467592592592587E-3</v>
      </c>
      <c r="Q137" s="50">
        <v>1.4699074074074094E-3</v>
      </c>
      <c r="R137" s="50">
        <v>1.3541666666666667E-3</v>
      </c>
      <c r="S137" s="51">
        <v>36</v>
      </c>
      <c r="T137" s="50">
        <v>1.3738425925925926E-2</v>
      </c>
      <c r="U137" s="51">
        <v>50</v>
      </c>
      <c r="V137" s="50">
        <v>2.251982638888889E-2</v>
      </c>
      <c r="W137" s="55">
        <v>3.6258252314814818E-2</v>
      </c>
      <c r="X137" s="58">
        <f t="shared" ref="X137:X139" si="13">ROUND($W$90/W137*1000,0)</f>
        <v>586</v>
      </c>
      <c r="Y137" s="1" t="str">
        <f t="shared" si="12"/>
        <v>Viktorija Danielė</v>
      </c>
    </row>
    <row r="138" spans="1:25" x14ac:dyDescent="0.3">
      <c r="A138" s="22">
        <v>49</v>
      </c>
      <c r="B138" s="22">
        <v>2</v>
      </c>
      <c r="C138" s="22">
        <v>106</v>
      </c>
      <c r="D138" s="22" t="s">
        <v>382</v>
      </c>
      <c r="E138" s="22" t="s">
        <v>380</v>
      </c>
      <c r="F138" s="22">
        <v>46</v>
      </c>
      <c r="G138" s="22" t="s">
        <v>28</v>
      </c>
      <c r="H138" s="50" t="s">
        <v>155</v>
      </c>
      <c r="I138" s="50">
        <v>1.7245370370370372E-3</v>
      </c>
      <c r="J138" s="50">
        <v>1.8981481481481482E-3</v>
      </c>
      <c r="K138" s="50">
        <v>1.9444444444444448E-3</v>
      </c>
      <c r="L138" s="50">
        <v>1.9560185185185175E-3</v>
      </c>
      <c r="M138" s="50">
        <v>1.9791666666666681E-3</v>
      </c>
      <c r="N138" s="50">
        <v>1.9907407407407391E-3</v>
      </c>
      <c r="O138" s="50">
        <v>1.9444444444444448E-3</v>
      </c>
      <c r="P138" s="50">
        <v>2.0949074074074064E-3</v>
      </c>
      <c r="Q138" s="50">
        <v>2.0601851851851875E-3</v>
      </c>
      <c r="R138" s="50">
        <v>2.013888888888888E-3</v>
      </c>
      <c r="S138" s="51">
        <v>49</v>
      </c>
      <c r="T138" s="50">
        <v>1.9606481481481482E-2</v>
      </c>
      <c r="U138" s="51">
        <v>45</v>
      </c>
      <c r="V138" s="50">
        <v>1.8350347222222219E-2</v>
      </c>
      <c r="W138" s="55">
        <v>3.7956828703703704E-2</v>
      </c>
      <c r="X138" s="58">
        <f t="shared" si="13"/>
        <v>560</v>
      </c>
      <c r="Y138" s="1" t="str">
        <f t="shared" si="12"/>
        <v>Eglė Raslavičienė</v>
      </c>
    </row>
    <row r="139" spans="1:25" ht="15" thickBot="1" x14ac:dyDescent="0.35">
      <c r="A139" s="22">
        <v>50</v>
      </c>
      <c r="B139" s="22">
        <v>29</v>
      </c>
      <c r="C139" s="22">
        <v>127</v>
      </c>
      <c r="D139" s="22" t="s">
        <v>383</v>
      </c>
      <c r="E139" s="22" t="s">
        <v>58</v>
      </c>
      <c r="F139" s="22">
        <v>35</v>
      </c>
      <c r="G139" s="22" t="s">
        <v>384</v>
      </c>
      <c r="H139" s="50" t="s">
        <v>385</v>
      </c>
      <c r="I139" s="50">
        <v>1.8981481481481482E-3</v>
      </c>
      <c r="J139" s="50">
        <v>2.7430555555555559E-3</v>
      </c>
      <c r="K139" s="50">
        <v>3.5995370370370374E-3</v>
      </c>
      <c r="L139" s="50">
        <v>3.0439814814814808E-3</v>
      </c>
      <c r="M139" s="50">
        <v>2.8819444444444439E-3</v>
      </c>
      <c r="N139" s="50">
        <v>2.7777777777777766E-3</v>
      </c>
      <c r="O139" s="50">
        <v>3.0439814814814843E-3</v>
      </c>
      <c r="P139" s="50">
        <v>2.3958333333333331E-3</v>
      </c>
      <c r="Q139" s="50">
        <v>2.4189814814814803E-3</v>
      </c>
      <c r="R139" s="50">
        <v>2.638888888888892E-3</v>
      </c>
      <c r="S139" s="51">
        <v>50</v>
      </c>
      <c r="T139" s="50">
        <v>2.7442129629629632E-2</v>
      </c>
      <c r="U139" s="51">
        <v>39</v>
      </c>
      <c r="V139" s="50">
        <v>1.7099456018518519E-2</v>
      </c>
      <c r="W139" s="55">
        <v>4.4541585648148155E-2</v>
      </c>
      <c r="X139" s="59">
        <f t="shared" si="13"/>
        <v>477</v>
      </c>
      <c r="Y139" s="1" t="str">
        <f t="shared" si="12"/>
        <v>Audrius Jaraminas</v>
      </c>
    </row>
    <row r="140" spans="1:25" x14ac:dyDescent="0.3">
      <c r="A140" s="52"/>
      <c r="B140" s="52"/>
      <c r="C140" s="52"/>
      <c r="D140" s="52"/>
      <c r="E140" s="52"/>
      <c r="F140" s="52"/>
      <c r="G140" s="52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</row>
    <row r="141" spans="1:25" x14ac:dyDescent="0.3">
      <c r="A141" s="52"/>
      <c r="B141" s="52"/>
      <c r="C141" s="52"/>
      <c r="D141" s="52"/>
      <c r="E141" s="52"/>
      <c r="F141" s="52"/>
      <c r="G141" s="52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</sheetData>
  <sortState ref="A90:W139">
    <sortCondition ref="W90:W139"/>
  </sortState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5"/>
  <sheetViews>
    <sheetView topLeftCell="A172" workbookViewId="0">
      <selection activeCell="B187" sqref="B187"/>
    </sheetView>
  </sheetViews>
  <sheetFormatPr defaultRowHeight="14.4" x14ac:dyDescent="0.3"/>
  <cols>
    <col min="20" max="20" width="10" customWidth="1"/>
  </cols>
  <sheetData>
    <row r="2" spans="1:23" x14ac:dyDescent="0.3">
      <c r="A2" s="21" t="s">
        <v>2232</v>
      </c>
    </row>
    <row r="3" spans="1:23" ht="31.8" x14ac:dyDescent="0.3">
      <c r="A3" s="211" t="s">
        <v>2084</v>
      </c>
      <c r="B3" s="211" t="s">
        <v>2085</v>
      </c>
      <c r="C3" s="212" t="s">
        <v>189</v>
      </c>
      <c r="D3" s="213" t="s">
        <v>2086</v>
      </c>
      <c r="E3" s="211" t="s">
        <v>190</v>
      </c>
      <c r="F3" s="214" t="s">
        <v>4</v>
      </c>
      <c r="G3" s="214" t="s">
        <v>6</v>
      </c>
      <c r="H3" s="215" t="s">
        <v>27</v>
      </c>
      <c r="I3" s="216" t="s">
        <v>208</v>
      </c>
      <c r="J3" s="217" t="s">
        <v>2473</v>
      </c>
      <c r="K3" s="218" t="s">
        <v>2474</v>
      </c>
      <c r="L3" s="217" t="s">
        <v>2475</v>
      </c>
      <c r="M3" s="216" t="s">
        <v>2476</v>
      </c>
      <c r="N3" s="217" t="s">
        <v>2477</v>
      </c>
      <c r="O3" s="218" t="s">
        <v>2478</v>
      </c>
      <c r="P3" s="217" t="s">
        <v>2479</v>
      </c>
      <c r="Q3" s="216" t="s">
        <v>209</v>
      </c>
      <c r="R3" s="217" t="s">
        <v>2480</v>
      </c>
      <c r="S3" s="218" t="s">
        <v>2481</v>
      </c>
      <c r="T3" s="217" t="s">
        <v>2087</v>
      </c>
      <c r="U3" s="227" t="s">
        <v>0</v>
      </c>
      <c r="W3" t="s">
        <v>3098</v>
      </c>
    </row>
    <row r="4" spans="1:23" x14ac:dyDescent="0.3">
      <c r="A4" s="219" t="s">
        <v>2107</v>
      </c>
      <c r="B4" s="219" t="s">
        <v>2108</v>
      </c>
      <c r="C4" s="220">
        <v>1</v>
      </c>
      <c r="D4" s="221">
        <v>1</v>
      </c>
      <c r="E4" s="219">
        <v>16</v>
      </c>
      <c r="F4" s="219" t="s">
        <v>2928</v>
      </c>
      <c r="G4" s="219" t="s">
        <v>129</v>
      </c>
      <c r="H4" s="219" t="s">
        <v>1928</v>
      </c>
      <c r="I4" s="222">
        <v>3</v>
      </c>
      <c r="J4" s="223">
        <v>1.7488425925925925E-2</v>
      </c>
      <c r="K4" s="223">
        <v>1.1658950617283951E-3</v>
      </c>
      <c r="L4" s="223">
        <v>1.1921296296296296E-3</v>
      </c>
      <c r="M4" s="222">
        <v>1</v>
      </c>
      <c r="N4" s="223">
        <v>4.5891203703703705E-2</v>
      </c>
      <c r="O4" s="224">
        <v>40.403530895334171</v>
      </c>
      <c r="P4" s="223">
        <v>5.5555555555555556E-4</v>
      </c>
      <c r="Q4" s="222">
        <v>2</v>
      </c>
      <c r="R4" s="223">
        <v>2.7372685185185184E-2</v>
      </c>
      <c r="S4" s="223">
        <v>2.7372685185185182E-3</v>
      </c>
      <c r="T4" s="223">
        <v>9.2534722222222213E-2</v>
      </c>
      <c r="U4" s="123">
        <f>ROUND($T$4/T4*1000,0)</f>
        <v>1000</v>
      </c>
      <c r="W4" t="str">
        <f>A4&amp;" "&amp;B4</f>
        <v>Marijus Butrimavičius</v>
      </c>
    </row>
    <row r="5" spans="1:23" x14ac:dyDescent="0.3">
      <c r="A5" s="219" t="s">
        <v>2088</v>
      </c>
      <c r="B5" s="219" t="s">
        <v>2089</v>
      </c>
      <c r="C5" s="220">
        <v>2</v>
      </c>
      <c r="D5" s="221">
        <v>2</v>
      </c>
      <c r="E5" s="219">
        <v>7</v>
      </c>
      <c r="F5" s="219" t="s">
        <v>2928</v>
      </c>
      <c r="G5" s="219" t="s">
        <v>28</v>
      </c>
      <c r="H5" s="219" t="s">
        <v>1927</v>
      </c>
      <c r="I5" s="222">
        <v>15</v>
      </c>
      <c r="J5" s="223">
        <v>1.9444444444444445E-2</v>
      </c>
      <c r="K5" s="223">
        <v>1.2962962962962963E-3</v>
      </c>
      <c r="L5" s="223">
        <v>9.1435185185185185E-4</v>
      </c>
      <c r="M5" s="222">
        <v>3</v>
      </c>
      <c r="N5" s="223">
        <v>4.868055555555556E-2</v>
      </c>
      <c r="O5" s="224">
        <v>38.088445078459337</v>
      </c>
      <c r="P5" s="223">
        <v>6.134259259259259E-4</v>
      </c>
      <c r="Q5" s="222">
        <v>1</v>
      </c>
      <c r="R5" s="223">
        <v>2.6180555555555558E-2</v>
      </c>
      <c r="S5" s="223">
        <v>2.6180555555555558E-3</v>
      </c>
      <c r="T5" s="223">
        <v>9.5868055555555554E-2</v>
      </c>
      <c r="U5" s="123">
        <f t="shared" ref="U5:U68" si="0">ROUND($T$4/T5*1000,0)</f>
        <v>965</v>
      </c>
      <c r="W5" s="28" t="str">
        <f t="shared" ref="W5:W68" si="1">A5&amp;" "&amp;B5</f>
        <v>Tautvydas Barštys</v>
      </c>
    </row>
    <row r="6" spans="1:23" x14ac:dyDescent="0.3">
      <c r="A6" s="219" t="s">
        <v>2093</v>
      </c>
      <c r="B6" s="219" t="s">
        <v>2094</v>
      </c>
      <c r="C6" s="220">
        <v>3</v>
      </c>
      <c r="D6" s="221">
        <v>3</v>
      </c>
      <c r="E6" s="219">
        <v>53</v>
      </c>
      <c r="F6" s="219" t="s">
        <v>2928</v>
      </c>
      <c r="G6" s="219" t="s">
        <v>63</v>
      </c>
      <c r="H6" s="219" t="s">
        <v>183</v>
      </c>
      <c r="I6" s="222">
        <v>2</v>
      </c>
      <c r="J6" s="223">
        <v>1.5868055555555555E-2</v>
      </c>
      <c r="K6" s="223">
        <v>1.0578703703703705E-3</v>
      </c>
      <c r="L6" s="223">
        <v>7.5231481481481471E-4</v>
      </c>
      <c r="M6" s="222">
        <v>5</v>
      </c>
      <c r="N6" s="223">
        <v>4.9652777777777775E-2</v>
      </c>
      <c r="O6" s="224">
        <v>37.34265734265734</v>
      </c>
      <c r="P6" s="223">
        <v>5.4398148148148144E-4</v>
      </c>
      <c r="Q6" s="222">
        <v>7</v>
      </c>
      <c r="R6" s="223">
        <v>2.9212962962962965E-2</v>
      </c>
      <c r="S6" s="223">
        <v>2.9212962962962964E-3</v>
      </c>
      <c r="T6" s="223">
        <v>9.6053240740740731E-2</v>
      </c>
      <c r="U6" s="123">
        <f t="shared" si="0"/>
        <v>963</v>
      </c>
      <c r="W6" s="28" t="str">
        <f t="shared" si="1"/>
        <v>Andrius Murauskas</v>
      </c>
    </row>
    <row r="7" spans="1:23" x14ac:dyDescent="0.3">
      <c r="A7" s="219" t="s">
        <v>2119</v>
      </c>
      <c r="B7" s="219" t="s">
        <v>2929</v>
      </c>
      <c r="C7" s="220">
        <v>4</v>
      </c>
      <c r="D7" s="221">
        <v>1</v>
      </c>
      <c r="E7" s="219">
        <v>71</v>
      </c>
      <c r="F7" s="219" t="s">
        <v>2113</v>
      </c>
      <c r="G7" s="219" t="s">
        <v>211</v>
      </c>
      <c r="H7" s="219" t="s">
        <v>183</v>
      </c>
      <c r="I7" s="222">
        <v>1</v>
      </c>
      <c r="J7" s="223">
        <v>1.4456018518518519E-2</v>
      </c>
      <c r="K7" s="223">
        <v>9.6373456790123456E-4</v>
      </c>
      <c r="L7" s="223">
        <v>9.1435185185185185E-4</v>
      </c>
      <c r="M7" s="222">
        <v>9</v>
      </c>
      <c r="N7" s="223">
        <v>5.1620370370370372E-2</v>
      </c>
      <c r="O7" s="224">
        <v>35.91928251121076</v>
      </c>
      <c r="P7" s="223">
        <v>4.2824074074074075E-4</v>
      </c>
      <c r="Q7" s="222">
        <v>9</v>
      </c>
      <c r="R7" s="223">
        <v>2.9618055555555554E-2</v>
      </c>
      <c r="S7" s="223">
        <v>2.9618055555555552E-3</v>
      </c>
      <c r="T7" s="223">
        <v>9.706018518518518E-2</v>
      </c>
      <c r="U7" s="123">
        <f t="shared" si="0"/>
        <v>953</v>
      </c>
      <c r="W7" s="28" t="str">
        <f t="shared" si="1"/>
        <v>Martynas Tinfavičius</v>
      </c>
    </row>
    <row r="8" spans="1:23" x14ac:dyDescent="0.3">
      <c r="A8" s="219" t="s">
        <v>2109</v>
      </c>
      <c r="B8" s="219" t="s">
        <v>2110</v>
      </c>
      <c r="C8" s="220">
        <v>5</v>
      </c>
      <c r="D8" s="221">
        <v>4</v>
      </c>
      <c r="E8" s="219">
        <v>94</v>
      </c>
      <c r="F8" s="219" t="s">
        <v>2928</v>
      </c>
      <c r="G8" s="219" t="s">
        <v>28</v>
      </c>
      <c r="H8" s="219" t="s">
        <v>1944</v>
      </c>
      <c r="I8" s="222">
        <v>4</v>
      </c>
      <c r="J8" s="223">
        <v>1.7511574074074072E-2</v>
      </c>
      <c r="K8" s="223">
        <v>1.1674382716049382E-3</v>
      </c>
      <c r="L8" s="223">
        <v>1.0300925925925926E-3</v>
      </c>
      <c r="M8" s="222">
        <v>11</v>
      </c>
      <c r="N8" s="223">
        <v>5.2071759259259255E-2</v>
      </c>
      <c r="O8" s="224">
        <v>35.607912869526565</v>
      </c>
      <c r="P8" s="223">
        <v>3.1250000000000001E-4</v>
      </c>
      <c r="Q8" s="222">
        <v>3</v>
      </c>
      <c r="R8" s="223">
        <v>2.7511574074074074E-2</v>
      </c>
      <c r="S8" s="223">
        <v>2.7511574074074075E-3</v>
      </c>
      <c r="T8" s="223">
        <v>9.8472222222222225E-2</v>
      </c>
      <c r="U8" s="123">
        <f t="shared" si="0"/>
        <v>940</v>
      </c>
      <c r="W8" s="28" t="str">
        <f t="shared" si="1"/>
        <v>Kasparas Žiūraitis</v>
      </c>
    </row>
    <row r="9" spans="1:23" x14ac:dyDescent="0.3">
      <c r="A9" s="219" t="s">
        <v>2099</v>
      </c>
      <c r="B9" s="219" t="s">
        <v>2100</v>
      </c>
      <c r="C9" s="220">
        <v>6</v>
      </c>
      <c r="D9" s="221">
        <v>5</v>
      </c>
      <c r="E9" s="219">
        <v>88</v>
      </c>
      <c r="F9" s="219" t="s">
        <v>2928</v>
      </c>
      <c r="G9" s="219" t="s">
        <v>2101</v>
      </c>
      <c r="H9" s="219" t="s">
        <v>2102</v>
      </c>
      <c r="I9" s="222">
        <v>12</v>
      </c>
      <c r="J9" s="223">
        <v>1.8668981481481481E-2</v>
      </c>
      <c r="K9" s="223">
        <v>1.2445987654320988E-3</v>
      </c>
      <c r="L9" s="223">
        <v>8.2175925925925917E-4</v>
      </c>
      <c r="M9" s="222">
        <v>2</v>
      </c>
      <c r="N9" s="223">
        <v>4.853009259259259E-2</v>
      </c>
      <c r="O9" s="224">
        <v>38.206534700691627</v>
      </c>
      <c r="P9" s="223">
        <v>6.5972222222222213E-4</v>
      </c>
      <c r="Q9" s="222">
        <v>13</v>
      </c>
      <c r="R9" s="223">
        <v>3.050925925925926E-2</v>
      </c>
      <c r="S9" s="223">
        <v>3.0509259259259261E-3</v>
      </c>
      <c r="T9" s="223">
        <v>9.9224537037037042E-2</v>
      </c>
      <c r="U9" s="123">
        <f t="shared" si="0"/>
        <v>933</v>
      </c>
      <c r="W9" s="28" t="str">
        <f t="shared" si="1"/>
        <v>Justas Volungevičius</v>
      </c>
    </row>
    <row r="10" spans="1:23" x14ac:dyDescent="0.3">
      <c r="A10" s="219" t="s">
        <v>2091</v>
      </c>
      <c r="B10" s="219" t="s">
        <v>2092</v>
      </c>
      <c r="C10" s="220">
        <v>7</v>
      </c>
      <c r="D10" s="221">
        <v>6</v>
      </c>
      <c r="E10" s="219">
        <v>54</v>
      </c>
      <c r="F10" s="219" t="s">
        <v>2928</v>
      </c>
      <c r="G10" s="219" t="s">
        <v>8</v>
      </c>
      <c r="H10" s="219" t="s">
        <v>2248</v>
      </c>
      <c r="I10" s="222">
        <v>8</v>
      </c>
      <c r="J10" s="223">
        <v>1.7604166666666667E-2</v>
      </c>
      <c r="K10" s="223">
        <v>1.1736111111111112E-3</v>
      </c>
      <c r="L10" s="223">
        <v>1.25E-3</v>
      </c>
      <c r="M10" s="222">
        <v>7</v>
      </c>
      <c r="N10" s="223">
        <v>5.0289351851851849E-2</v>
      </c>
      <c r="O10" s="224">
        <v>36.869965477560413</v>
      </c>
      <c r="P10" s="223">
        <v>6.5972222222222213E-4</v>
      </c>
      <c r="Q10" s="222">
        <v>18</v>
      </c>
      <c r="R10" s="223">
        <v>3.1226851851851853E-2</v>
      </c>
      <c r="S10" s="223">
        <v>3.1226851851851854E-3</v>
      </c>
      <c r="T10" s="223">
        <v>0.10105324074074074</v>
      </c>
      <c r="U10" s="123">
        <f t="shared" si="0"/>
        <v>916</v>
      </c>
      <c r="W10" s="28" t="str">
        <f t="shared" si="1"/>
        <v>Laurynas Mykolaitis</v>
      </c>
    </row>
    <row r="11" spans="1:23" x14ac:dyDescent="0.3">
      <c r="A11" s="219" t="s">
        <v>2105</v>
      </c>
      <c r="B11" s="219" t="s">
        <v>2106</v>
      </c>
      <c r="C11" s="220">
        <v>8</v>
      </c>
      <c r="D11" s="221">
        <v>7</v>
      </c>
      <c r="E11" s="219">
        <v>93</v>
      </c>
      <c r="F11" s="219" t="s">
        <v>2928</v>
      </c>
      <c r="G11" s="219" t="s">
        <v>8</v>
      </c>
      <c r="H11" s="219" t="s">
        <v>1934</v>
      </c>
      <c r="I11" s="222">
        <v>20</v>
      </c>
      <c r="J11" s="223">
        <v>1.9733796296296298E-2</v>
      </c>
      <c r="K11" s="223">
        <v>1.3155864197530866E-3</v>
      </c>
      <c r="L11" s="223">
        <v>1.3425925925925925E-3</v>
      </c>
      <c r="M11" s="222">
        <v>4</v>
      </c>
      <c r="N11" s="223">
        <v>4.925925925925926E-2</v>
      </c>
      <c r="O11" s="224">
        <v>37.640977443609017</v>
      </c>
      <c r="P11" s="223">
        <v>7.5231481481481471E-4</v>
      </c>
      <c r="Q11" s="222">
        <v>12</v>
      </c>
      <c r="R11" s="223">
        <v>3.0000000000000002E-2</v>
      </c>
      <c r="S11" s="223">
        <v>3.0000000000000001E-3</v>
      </c>
      <c r="T11" s="223">
        <v>0.10111111111111111</v>
      </c>
      <c r="U11" s="123">
        <f t="shared" si="0"/>
        <v>915</v>
      </c>
      <c r="W11" s="28" t="str">
        <f t="shared" si="1"/>
        <v>Raimondas Žigutis</v>
      </c>
    </row>
    <row r="12" spans="1:23" x14ac:dyDescent="0.3">
      <c r="A12" s="219" t="s">
        <v>2115</v>
      </c>
      <c r="B12" s="219" t="s">
        <v>2116</v>
      </c>
      <c r="C12" s="220">
        <v>9</v>
      </c>
      <c r="D12" s="221">
        <v>8</v>
      </c>
      <c r="E12" s="219">
        <v>66</v>
      </c>
      <c r="F12" s="219" t="s">
        <v>2928</v>
      </c>
      <c r="G12" s="219" t="s">
        <v>8</v>
      </c>
      <c r="H12" s="219" t="s">
        <v>1888</v>
      </c>
      <c r="I12" s="222">
        <v>9</v>
      </c>
      <c r="J12" s="223">
        <v>1.7881944444444443E-2</v>
      </c>
      <c r="K12" s="223">
        <v>1.1921296296296296E-3</v>
      </c>
      <c r="L12" s="223">
        <v>1.2037037037037038E-3</v>
      </c>
      <c r="M12" s="222">
        <v>6</v>
      </c>
      <c r="N12" s="223">
        <v>4.9652777777777775E-2</v>
      </c>
      <c r="O12" s="224">
        <v>37.34265734265734</v>
      </c>
      <c r="P12" s="223">
        <v>6.3657407407407402E-4</v>
      </c>
      <c r="Q12" s="222">
        <v>22</v>
      </c>
      <c r="R12" s="223">
        <v>3.2118055555555559E-2</v>
      </c>
      <c r="S12" s="223">
        <v>3.2118055555555559E-3</v>
      </c>
      <c r="T12" s="223">
        <v>0.10152777777777777</v>
      </c>
      <c r="U12" s="123">
        <f t="shared" si="0"/>
        <v>911</v>
      </c>
      <c r="W12" s="28" t="str">
        <f t="shared" si="1"/>
        <v>Edvard Sokolovskij</v>
      </c>
    </row>
    <row r="13" spans="1:23" x14ac:dyDescent="0.3">
      <c r="A13" s="219" t="s">
        <v>2111</v>
      </c>
      <c r="B13" s="219" t="s">
        <v>2112</v>
      </c>
      <c r="C13" s="220">
        <v>10</v>
      </c>
      <c r="D13" s="221">
        <v>2</v>
      </c>
      <c r="E13" s="219">
        <v>96</v>
      </c>
      <c r="F13" s="219" t="s">
        <v>2113</v>
      </c>
      <c r="G13" s="219" t="s">
        <v>8</v>
      </c>
      <c r="H13" s="219" t="s">
        <v>183</v>
      </c>
      <c r="I13" s="222">
        <v>13</v>
      </c>
      <c r="J13" s="223">
        <v>1.8738425925925926E-2</v>
      </c>
      <c r="K13" s="223">
        <v>1.2492283950617284E-3</v>
      </c>
      <c r="L13" s="223">
        <v>1.2731481481481483E-3</v>
      </c>
      <c r="M13" s="222">
        <v>8</v>
      </c>
      <c r="N13" s="223">
        <v>5.122685185185185E-2</v>
      </c>
      <c r="O13" s="224">
        <v>36.19521012200633</v>
      </c>
      <c r="P13" s="223">
        <v>6.5972222222222213E-4</v>
      </c>
      <c r="Q13" s="222">
        <v>15</v>
      </c>
      <c r="R13" s="223">
        <v>3.0601851851851852E-2</v>
      </c>
      <c r="S13" s="223">
        <v>3.0601851851851853E-3</v>
      </c>
      <c r="T13" s="223">
        <v>0.10253472222222222</v>
      </c>
      <c r="U13" s="123">
        <f t="shared" si="0"/>
        <v>902</v>
      </c>
      <c r="W13" s="28" t="str">
        <f t="shared" si="1"/>
        <v>Marko Seppä</v>
      </c>
    </row>
    <row r="14" spans="1:23" x14ac:dyDescent="0.3">
      <c r="A14" s="219" t="s">
        <v>2930</v>
      </c>
      <c r="B14" s="219" t="s">
        <v>2253</v>
      </c>
      <c r="C14" s="220">
        <v>11</v>
      </c>
      <c r="D14" s="221">
        <v>9</v>
      </c>
      <c r="E14" s="219">
        <v>63</v>
      </c>
      <c r="F14" s="219" t="s">
        <v>2928</v>
      </c>
      <c r="G14" s="219" t="s">
        <v>60</v>
      </c>
      <c r="H14" s="219" t="s">
        <v>183</v>
      </c>
      <c r="I14" s="222">
        <v>21</v>
      </c>
      <c r="J14" s="223">
        <v>1.9803240740740739E-2</v>
      </c>
      <c r="K14" s="223">
        <v>1.3202160493827159E-3</v>
      </c>
      <c r="L14" s="223">
        <v>1.6319444444444445E-3</v>
      </c>
      <c r="M14" s="222">
        <v>13</v>
      </c>
      <c r="N14" s="223">
        <v>5.2175925925925924E-2</v>
      </c>
      <c r="O14" s="224">
        <v>35.536823425022185</v>
      </c>
      <c r="P14" s="223">
        <v>7.0601851851851847E-4</v>
      </c>
      <c r="Q14" s="222">
        <v>6</v>
      </c>
      <c r="R14" s="223">
        <v>2.8599537037037034E-2</v>
      </c>
      <c r="S14" s="223">
        <v>2.8599537037037035E-3</v>
      </c>
      <c r="T14" s="223">
        <v>0.10295138888888888</v>
      </c>
      <c r="U14" s="123">
        <f t="shared" si="0"/>
        <v>899</v>
      </c>
      <c r="W14" s="28" t="str">
        <f t="shared" si="1"/>
        <v>Armandas Rokas</v>
      </c>
    </row>
    <row r="15" spans="1:23" x14ac:dyDescent="0.3">
      <c r="A15" s="219" t="s">
        <v>2114</v>
      </c>
      <c r="B15" s="219" t="s">
        <v>2753</v>
      </c>
      <c r="C15" s="220">
        <v>12</v>
      </c>
      <c r="D15" s="221">
        <v>3</v>
      </c>
      <c r="E15" s="219">
        <v>9</v>
      </c>
      <c r="F15" s="219" t="s">
        <v>2113</v>
      </c>
      <c r="G15" s="219" t="s">
        <v>8</v>
      </c>
      <c r="H15" s="219" t="s">
        <v>61</v>
      </c>
      <c r="I15" s="222">
        <v>37</v>
      </c>
      <c r="J15" s="223">
        <v>2.1585648148148145E-2</v>
      </c>
      <c r="K15" s="223">
        <v>1.4390432098765431E-3</v>
      </c>
      <c r="L15" s="223">
        <v>9.8379629629629642E-4</v>
      </c>
      <c r="M15" s="222">
        <v>14</v>
      </c>
      <c r="N15" s="223">
        <v>5.226851851851852E-2</v>
      </c>
      <c r="O15" s="224">
        <v>35.473870682019488</v>
      </c>
      <c r="P15" s="223">
        <v>6.9444444444444447E-4</v>
      </c>
      <c r="Q15" s="222">
        <v>5</v>
      </c>
      <c r="R15" s="223">
        <v>2.837962962962963E-2</v>
      </c>
      <c r="S15" s="223">
        <v>2.8379629629629631E-3</v>
      </c>
      <c r="T15" s="223">
        <v>0.10394675925925927</v>
      </c>
      <c r="U15" s="123">
        <f t="shared" si="0"/>
        <v>890</v>
      </c>
      <c r="W15" s="28" t="str">
        <f t="shared" si="1"/>
        <v>Saulius Batavičius</v>
      </c>
    </row>
    <row r="16" spans="1:23" x14ac:dyDescent="0.3">
      <c r="A16" s="219" t="s">
        <v>2123</v>
      </c>
      <c r="B16" s="219" t="s">
        <v>2124</v>
      </c>
      <c r="C16" s="220">
        <v>13</v>
      </c>
      <c r="D16" s="221">
        <v>10</v>
      </c>
      <c r="E16" s="219">
        <v>4</v>
      </c>
      <c r="F16" s="219" t="s">
        <v>2928</v>
      </c>
      <c r="G16" s="219" t="s">
        <v>8</v>
      </c>
      <c r="H16" s="219" t="s">
        <v>183</v>
      </c>
      <c r="I16" s="222">
        <v>27</v>
      </c>
      <c r="J16" s="223">
        <v>2.0150462962962964E-2</v>
      </c>
      <c r="K16" s="223">
        <v>1.3433641975308642E-3</v>
      </c>
      <c r="L16" s="223">
        <v>1.3888888888888889E-3</v>
      </c>
      <c r="M16" s="222">
        <v>12</v>
      </c>
      <c r="N16" s="223">
        <v>5.2071759259259255E-2</v>
      </c>
      <c r="O16" s="224">
        <v>35.607912869526565</v>
      </c>
      <c r="P16" s="223">
        <v>6.5972222222222213E-4</v>
      </c>
      <c r="Q16" s="222">
        <v>14</v>
      </c>
      <c r="R16" s="223">
        <v>3.0590277777777775E-2</v>
      </c>
      <c r="S16" s="223">
        <v>3.0590277777777777E-3</v>
      </c>
      <c r="T16" s="223">
        <v>0.10488425925925926</v>
      </c>
      <c r="U16" s="123">
        <f t="shared" si="0"/>
        <v>882</v>
      </c>
      <c r="W16" s="28" t="str">
        <f t="shared" si="1"/>
        <v>Domas Bagdonavičius</v>
      </c>
    </row>
    <row r="17" spans="1:23" x14ac:dyDescent="0.3">
      <c r="A17" s="219" t="s">
        <v>2931</v>
      </c>
      <c r="B17" s="219" t="s">
        <v>2932</v>
      </c>
      <c r="C17" s="220">
        <v>14</v>
      </c>
      <c r="D17" s="221">
        <v>11</v>
      </c>
      <c r="E17" s="219">
        <v>82</v>
      </c>
      <c r="F17" s="219" t="s">
        <v>2928</v>
      </c>
      <c r="G17" s="219" t="s">
        <v>8</v>
      </c>
      <c r="H17" s="219" t="s">
        <v>1948</v>
      </c>
      <c r="I17" s="222">
        <v>11</v>
      </c>
      <c r="J17" s="223">
        <v>1.8356481481481481E-2</v>
      </c>
      <c r="K17" s="223">
        <v>1.2237654320987653E-3</v>
      </c>
      <c r="L17" s="223">
        <v>1.2037037037037038E-3</v>
      </c>
      <c r="M17" s="222">
        <v>37</v>
      </c>
      <c r="N17" s="223">
        <v>5.7511574074074069E-2</v>
      </c>
      <c r="O17" s="224">
        <v>32.239887301267864</v>
      </c>
      <c r="P17" s="223">
        <v>1.0069444444444444E-3</v>
      </c>
      <c r="Q17" s="222">
        <v>4</v>
      </c>
      <c r="R17" s="223">
        <v>2.8344907407407412E-2</v>
      </c>
      <c r="S17" s="223">
        <v>2.8344907407407412E-3</v>
      </c>
      <c r="T17" s="223">
        <v>0.10645833333333332</v>
      </c>
      <c r="U17" s="123">
        <f t="shared" si="0"/>
        <v>869</v>
      </c>
      <c r="W17" s="28" t="str">
        <f t="shared" si="1"/>
        <v>Vytas Vasilevičius</v>
      </c>
    </row>
    <row r="18" spans="1:23" x14ac:dyDescent="0.3">
      <c r="A18" s="219" t="s">
        <v>2097</v>
      </c>
      <c r="B18" s="219" t="s">
        <v>2130</v>
      </c>
      <c r="C18" s="220">
        <v>15</v>
      </c>
      <c r="D18" s="221">
        <v>12</v>
      </c>
      <c r="E18" s="219">
        <v>8</v>
      </c>
      <c r="F18" s="219" t="s">
        <v>2928</v>
      </c>
      <c r="G18" s="219" t="s">
        <v>28</v>
      </c>
      <c r="H18" s="219" t="s">
        <v>1961</v>
      </c>
      <c r="I18" s="222">
        <v>22</v>
      </c>
      <c r="J18" s="223">
        <v>1.9884259259259258E-2</v>
      </c>
      <c r="K18" s="223">
        <v>1.3256172839506172E-3</v>
      </c>
      <c r="L18" s="223">
        <v>8.9120370370370362E-4</v>
      </c>
      <c r="M18" s="222">
        <v>27</v>
      </c>
      <c r="N18" s="223">
        <v>5.5671296296296302E-2</v>
      </c>
      <c r="O18" s="224">
        <v>33.305613305613299</v>
      </c>
      <c r="P18" s="223">
        <v>4.6296296296296293E-4</v>
      </c>
      <c r="Q18" s="222">
        <v>11</v>
      </c>
      <c r="R18" s="223">
        <v>2.9768518518518517E-2</v>
      </c>
      <c r="S18" s="223">
        <v>2.9768518518518516E-3</v>
      </c>
      <c r="T18" s="223">
        <v>0.10671296296296295</v>
      </c>
      <c r="U18" s="123">
        <f t="shared" si="0"/>
        <v>867</v>
      </c>
      <c r="W18" s="28" t="str">
        <f t="shared" si="1"/>
        <v>Mantas Bartkus</v>
      </c>
    </row>
    <row r="19" spans="1:23" x14ac:dyDescent="0.3">
      <c r="A19" s="219" t="s">
        <v>2142</v>
      </c>
      <c r="B19" s="219" t="s">
        <v>2933</v>
      </c>
      <c r="C19" s="220">
        <v>16</v>
      </c>
      <c r="D19" s="221">
        <v>13</v>
      </c>
      <c r="E19" s="219">
        <v>89</v>
      </c>
      <c r="F19" s="219" t="s">
        <v>2928</v>
      </c>
      <c r="G19" s="219" t="s">
        <v>8</v>
      </c>
      <c r="H19" s="219" t="s">
        <v>1953</v>
      </c>
      <c r="I19" s="222">
        <v>25</v>
      </c>
      <c r="J19" s="223">
        <v>2.011574074074074E-2</v>
      </c>
      <c r="K19" s="223">
        <v>1.3410493827160494E-3</v>
      </c>
      <c r="L19" s="223">
        <v>1.5393518518518519E-3</v>
      </c>
      <c r="M19" s="222">
        <v>10</v>
      </c>
      <c r="N19" s="223">
        <v>5.2022407407407406E-2</v>
      </c>
      <c r="O19" s="224">
        <v>35.641692860270325</v>
      </c>
      <c r="P19" s="223">
        <v>8.9120370370370362E-4</v>
      </c>
      <c r="Q19" s="222">
        <v>26</v>
      </c>
      <c r="R19" s="223">
        <v>3.2835648148148149E-2</v>
      </c>
      <c r="S19" s="223">
        <v>3.2835648148148147E-3</v>
      </c>
      <c r="T19" s="223">
        <v>0.10741898148148148</v>
      </c>
      <c r="U19" s="123">
        <f t="shared" si="0"/>
        <v>861</v>
      </c>
      <c r="W19" s="28" t="str">
        <f t="shared" si="1"/>
        <v>Audrius Žakas</v>
      </c>
    </row>
    <row r="20" spans="1:23" x14ac:dyDescent="0.3">
      <c r="A20" s="219" t="s">
        <v>2135</v>
      </c>
      <c r="B20" s="219" t="s">
        <v>2136</v>
      </c>
      <c r="C20" s="220">
        <v>17</v>
      </c>
      <c r="D20" s="221">
        <v>14</v>
      </c>
      <c r="E20" s="219">
        <v>14</v>
      </c>
      <c r="F20" s="219" t="s">
        <v>2928</v>
      </c>
      <c r="G20" s="219" t="s">
        <v>8</v>
      </c>
      <c r="H20" s="219" t="s">
        <v>1995</v>
      </c>
      <c r="I20" s="222">
        <v>67</v>
      </c>
      <c r="J20" s="223">
        <v>2.4652777777777777E-2</v>
      </c>
      <c r="K20" s="223">
        <v>1.6435185185185183E-3</v>
      </c>
      <c r="L20" s="223">
        <v>1.3773148148148147E-3</v>
      </c>
      <c r="M20" s="222">
        <v>16</v>
      </c>
      <c r="N20" s="223">
        <v>5.2743055555555557E-2</v>
      </c>
      <c r="O20" s="224">
        <v>35.154707044107965</v>
      </c>
      <c r="P20" s="223">
        <v>1.1805555555555556E-3</v>
      </c>
      <c r="Q20" s="222">
        <v>8</v>
      </c>
      <c r="R20" s="223">
        <v>2.9502314814814815E-2</v>
      </c>
      <c r="S20" s="223">
        <v>2.9502314814814816E-3</v>
      </c>
      <c r="T20" s="223">
        <v>0.10949074074074074</v>
      </c>
      <c r="U20" s="123">
        <f t="shared" si="0"/>
        <v>845</v>
      </c>
      <c r="W20" s="28" t="str">
        <f t="shared" si="1"/>
        <v>Egidijus Buožys</v>
      </c>
    </row>
    <row r="21" spans="1:23" x14ac:dyDescent="0.3">
      <c r="A21" s="219" t="s">
        <v>2148</v>
      </c>
      <c r="B21" s="219" t="s">
        <v>2149</v>
      </c>
      <c r="C21" s="220">
        <v>18</v>
      </c>
      <c r="D21" s="221">
        <v>15</v>
      </c>
      <c r="E21" s="219">
        <v>28</v>
      </c>
      <c r="F21" s="219" t="s">
        <v>2928</v>
      </c>
      <c r="G21" s="219" t="s">
        <v>28</v>
      </c>
      <c r="H21" s="219" t="s">
        <v>183</v>
      </c>
      <c r="I21" s="222">
        <v>43</v>
      </c>
      <c r="J21" s="223">
        <v>2.1759259259259259E-2</v>
      </c>
      <c r="K21" s="223">
        <v>1.4506172839506173E-3</v>
      </c>
      <c r="L21" s="223">
        <v>1.4699074074074074E-3</v>
      </c>
      <c r="M21" s="222">
        <v>22</v>
      </c>
      <c r="N21" s="223">
        <v>5.4340277777777779E-2</v>
      </c>
      <c r="O21" s="224">
        <v>34.121405750798722</v>
      </c>
      <c r="P21" s="223">
        <v>1.0648148148148147E-3</v>
      </c>
      <c r="Q21" s="222">
        <v>19</v>
      </c>
      <c r="R21" s="223">
        <v>3.125E-2</v>
      </c>
      <c r="S21" s="223">
        <v>3.1250000000000002E-3</v>
      </c>
      <c r="T21" s="223">
        <v>0.10990740740740741</v>
      </c>
      <c r="U21" s="123">
        <f t="shared" si="0"/>
        <v>842</v>
      </c>
      <c r="W21" s="28" t="str">
        <f t="shared" si="1"/>
        <v>Petras Gotautas</v>
      </c>
    </row>
    <row r="22" spans="1:23" x14ac:dyDescent="0.3">
      <c r="A22" s="219" t="s">
        <v>2127</v>
      </c>
      <c r="B22" s="219" t="s">
        <v>2128</v>
      </c>
      <c r="C22" s="220">
        <v>19</v>
      </c>
      <c r="D22" s="221">
        <v>1</v>
      </c>
      <c r="E22" s="219">
        <v>40</v>
      </c>
      <c r="F22" s="219" t="s">
        <v>2129</v>
      </c>
      <c r="G22" s="219" t="s">
        <v>28</v>
      </c>
      <c r="H22" s="219" t="s">
        <v>1950</v>
      </c>
      <c r="I22" s="222">
        <v>6</v>
      </c>
      <c r="J22" s="223">
        <v>1.7569444444444447E-2</v>
      </c>
      <c r="K22" s="223">
        <v>1.1712962962962964E-3</v>
      </c>
      <c r="L22" s="223">
        <v>9.9537037037037042E-4</v>
      </c>
      <c r="M22" s="222">
        <v>17</v>
      </c>
      <c r="N22" s="223">
        <v>5.3217592592592594E-2</v>
      </c>
      <c r="O22" s="224">
        <v>34.841235319704218</v>
      </c>
      <c r="P22" s="223">
        <v>9.0277777777777784E-4</v>
      </c>
      <c r="Q22" s="222">
        <v>63</v>
      </c>
      <c r="R22" s="223">
        <v>3.7430555555555557E-2</v>
      </c>
      <c r="S22" s="223">
        <v>3.7430555555555559E-3</v>
      </c>
      <c r="T22" s="223">
        <v>0.11015046296296298</v>
      </c>
      <c r="U22" s="123">
        <f t="shared" si="0"/>
        <v>840</v>
      </c>
      <c r="W22" s="28" t="str">
        <f t="shared" si="1"/>
        <v>Rasius Kerbedis</v>
      </c>
    </row>
    <row r="23" spans="1:23" x14ac:dyDescent="0.3">
      <c r="A23" s="219" t="s">
        <v>2125</v>
      </c>
      <c r="B23" s="219" t="s">
        <v>2126</v>
      </c>
      <c r="C23" s="220">
        <v>20</v>
      </c>
      <c r="D23" s="221">
        <v>16</v>
      </c>
      <c r="E23" s="219">
        <v>72</v>
      </c>
      <c r="F23" s="219" t="s">
        <v>2928</v>
      </c>
      <c r="G23" s="219" t="s">
        <v>135</v>
      </c>
      <c r="H23" s="219" t="s">
        <v>1942</v>
      </c>
      <c r="I23" s="222">
        <v>14</v>
      </c>
      <c r="J23" s="223">
        <v>1.9328703703703702E-2</v>
      </c>
      <c r="K23" s="223">
        <v>1.2885802469135802E-3</v>
      </c>
      <c r="L23" s="223">
        <v>1.3078703703703705E-3</v>
      </c>
      <c r="M23" s="222">
        <v>24</v>
      </c>
      <c r="N23" s="223">
        <v>5.4895833333333331E-2</v>
      </c>
      <c r="O23" s="224">
        <v>33.776091081593933</v>
      </c>
      <c r="P23" s="223">
        <v>1.0069444444444444E-3</v>
      </c>
      <c r="Q23" s="222">
        <v>35</v>
      </c>
      <c r="R23" s="223">
        <v>3.4016203703703708E-2</v>
      </c>
      <c r="S23" s="223">
        <v>3.4016203703703708E-3</v>
      </c>
      <c r="T23" s="223">
        <v>0.11059027777777779</v>
      </c>
      <c r="U23" s="123">
        <f t="shared" si="0"/>
        <v>837</v>
      </c>
      <c r="W23" s="28" t="str">
        <f t="shared" si="1"/>
        <v>Jevgenijus Tolstokorovas</v>
      </c>
    </row>
    <row r="24" spans="1:23" x14ac:dyDescent="0.3">
      <c r="A24" s="219" t="s">
        <v>2091</v>
      </c>
      <c r="B24" s="219" t="s">
        <v>2131</v>
      </c>
      <c r="C24" s="220">
        <v>21</v>
      </c>
      <c r="D24" s="221">
        <v>4</v>
      </c>
      <c r="E24" s="219">
        <v>11</v>
      </c>
      <c r="F24" s="219" t="s">
        <v>2113</v>
      </c>
      <c r="G24" s="219" t="s">
        <v>28</v>
      </c>
      <c r="H24" s="219" t="s">
        <v>155</v>
      </c>
      <c r="I24" s="222">
        <v>17</v>
      </c>
      <c r="J24" s="223">
        <v>1.954861111111111E-2</v>
      </c>
      <c r="K24" s="223">
        <v>1.3032407407407407E-3</v>
      </c>
      <c r="L24" s="223">
        <v>1.5856481481481479E-3</v>
      </c>
      <c r="M24" s="222">
        <v>23</v>
      </c>
      <c r="N24" s="223">
        <v>5.4756944444444448E-2</v>
      </c>
      <c r="O24" s="224">
        <v>33.861762840837031</v>
      </c>
      <c r="P24" s="223">
        <v>6.3657407407407402E-4</v>
      </c>
      <c r="Q24" s="222">
        <v>42</v>
      </c>
      <c r="R24" s="223">
        <v>3.4618055555555555E-2</v>
      </c>
      <c r="S24" s="223">
        <v>3.4618055555555556E-3</v>
      </c>
      <c r="T24" s="223">
        <v>0.11116898148148148</v>
      </c>
      <c r="U24" s="123">
        <f t="shared" si="0"/>
        <v>832</v>
      </c>
      <c r="W24" s="28" t="str">
        <f t="shared" si="1"/>
        <v>Laurynas Bertašavičius</v>
      </c>
    </row>
    <row r="25" spans="1:23" x14ac:dyDescent="0.3">
      <c r="A25" s="219" t="s">
        <v>2934</v>
      </c>
      <c r="B25" s="219" t="s">
        <v>2935</v>
      </c>
      <c r="C25" s="220">
        <v>22</v>
      </c>
      <c r="D25" s="221">
        <v>17</v>
      </c>
      <c r="E25" s="219">
        <v>30</v>
      </c>
      <c r="F25" s="219" t="s">
        <v>2928</v>
      </c>
      <c r="G25" s="219" t="s">
        <v>60</v>
      </c>
      <c r="H25" s="219" t="s">
        <v>59</v>
      </c>
      <c r="I25" s="222">
        <v>33</v>
      </c>
      <c r="J25" s="223">
        <v>2.0983796296296296E-2</v>
      </c>
      <c r="K25" s="223">
        <v>1.3989197530864196E-3</v>
      </c>
      <c r="L25" s="223">
        <v>1.4930555555555556E-3</v>
      </c>
      <c r="M25" s="222">
        <v>35</v>
      </c>
      <c r="N25" s="223">
        <v>5.7094907407407407E-2</v>
      </c>
      <c r="O25" s="224">
        <v>32.475167241029801</v>
      </c>
      <c r="P25" s="223">
        <v>9.4907407407407408E-4</v>
      </c>
      <c r="Q25" s="222">
        <v>16</v>
      </c>
      <c r="R25" s="223">
        <v>3.0833333333333334E-2</v>
      </c>
      <c r="S25" s="223">
        <v>3.0833333333333333E-3</v>
      </c>
      <c r="T25" s="223">
        <v>0.11136574074074074</v>
      </c>
      <c r="U25" s="123">
        <f t="shared" si="0"/>
        <v>831</v>
      </c>
      <c r="W25" s="28" t="str">
        <f t="shared" si="1"/>
        <v>Irmantas Grubinskas</v>
      </c>
    </row>
    <row r="26" spans="1:23" x14ac:dyDescent="0.3">
      <c r="A26" s="219" t="s">
        <v>2137</v>
      </c>
      <c r="B26" s="219" t="s">
        <v>2760</v>
      </c>
      <c r="C26" s="220">
        <v>23</v>
      </c>
      <c r="D26" s="221">
        <v>1</v>
      </c>
      <c r="E26" s="219">
        <v>58</v>
      </c>
      <c r="F26" s="219" t="s">
        <v>2936</v>
      </c>
      <c r="G26" s="219" t="s">
        <v>8</v>
      </c>
      <c r="H26" s="219" t="s">
        <v>1899</v>
      </c>
      <c r="I26" s="222">
        <v>10</v>
      </c>
      <c r="J26" s="223">
        <v>1.8229166666666668E-2</v>
      </c>
      <c r="K26" s="223">
        <v>1.2152777777777778E-3</v>
      </c>
      <c r="L26" s="223">
        <v>1.0300925925925926E-3</v>
      </c>
      <c r="M26" s="222">
        <v>61</v>
      </c>
      <c r="N26" s="223">
        <v>5.9861111111111108E-2</v>
      </c>
      <c r="O26" s="224">
        <v>30.974477958236662</v>
      </c>
      <c r="P26" s="223">
        <v>8.449074074074075E-4</v>
      </c>
      <c r="Q26" s="222">
        <v>21</v>
      </c>
      <c r="R26" s="223">
        <v>3.1527777777777773E-2</v>
      </c>
      <c r="S26" s="223">
        <v>3.1527777777777773E-3</v>
      </c>
      <c r="T26" s="223">
        <v>0.1115162037037037</v>
      </c>
      <c r="U26" s="123">
        <f t="shared" si="0"/>
        <v>830</v>
      </c>
      <c r="W26" s="28" t="str">
        <f t="shared" si="1"/>
        <v>Inga Paplauskė</v>
      </c>
    </row>
    <row r="27" spans="1:23" x14ac:dyDescent="0.3">
      <c r="A27" s="219" t="s">
        <v>2937</v>
      </c>
      <c r="B27" s="219" t="s">
        <v>2938</v>
      </c>
      <c r="C27" s="220">
        <v>24</v>
      </c>
      <c r="D27" s="221">
        <v>1</v>
      </c>
      <c r="E27" s="219">
        <v>6</v>
      </c>
      <c r="F27" s="219" t="s">
        <v>2939</v>
      </c>
      <c r="G27" s="219" t="s">
        <v>2940</v>
      </c>
      <c r="H27" s="219" t="s">
        <v>2941</v>
      </c>
      <c r="I27" s="222">
        <v>5</v>
      </c>
      <c r="J27" s="223">
        <v>1.7546296296296296E-2</v>
      </c>
      <c r="K27" s="223">
        <v>1.169753086419753E-3</v>
      </c>
      <c r="L27" s="223">
        <v>9.3750000000000007E-4</v>
      </c>
      <c r="M27" s="222">
        <v>50</v>
      </c>
      <c r="N27" s="223">
        <v>5.8726851851851856E-2</v>
      </c>
      <c r="O27" s="224">
        <v>31.572723689396923</v>
      </c>
      <c r="P27" s="223">
        <v>6.5972222222222213E-4</v>
      </c>
      <c r="Q27" s="222">
        <v>31</v>
      </c>
      <c r="R27" s="223">
        <v>3.3726851851851855E-2</v>
      </c>
      <c r="S27" s="223">
        <v>3.3726851851851856E-3</v>
      </c>
      <c r="T27" s="223">
        <v>0.11162037037037037</v>
      </c>
      <c r="U27" s="123">
        <f t="shared" si="0"/>
        <v>829</v>
      </c>
      <c r="W27" s="28" t="str">
        <f t="shared" si="1"/>
        <v>Natalija Barkun</v>
      </c>
    </row>
    <row r="28" spans="1:23" x14ac:dyDescent="0.3">
      <c r="A28" s="219" t="s">
        <v>2157</v>
      </c>
      <c r="B28" s="219" t="s">
        <v>2158</v>
      </c>
      <c r="C28" s="220">
        <v>25</v>
      </c>
      <c r="D28" s="221">
        <v>18</v>
      </c>
      <c r="E28" s="219">
        <v>50</v>
      </c>
      <c r="F28" s="219" t="s">
        <v>2928</v>
      </c>
      <c r="G28" s="219" t="s">
        <v>8</v>
      </c>
      <c r="H28" s="219" t="s">
        <v>1963</v>
      </c>
      <c r="I28" s="222">
        <v>32</v>
      </c>
      <c r="J28" s="223">
        <v>2.0949074074074075E-2</v>
      </c>
      <c r="K28" s="223">
        <v>1.396604938271605E-3</v>
      </c>
      <c r="L28" s="223">
        <v>1.4699074074074074E-3</v>
      </c>
      <c r="M28" s="222">
        <v>26</v>
      </c>
      <c r="N28" s="223">
        <v>5.5405092592592596E-2</v>
      </c>
      <c r="O28" s="224">
        <v>33.465636097764779</v>
      </c>
      <c r="P28" s="223">
        <v>8.9120370370370362E-4</v>
      </c>
      <c r="Q28" s="222">
        <v>28</v>
      </c>
      <c r="R28" s="223">
        <v>3.3217592592592597E-2</v>
      </c>
      <c r="S28" s="223">
        <v>3.3217592592592595E-3</v>
      </c>
      <c r="T28" s="223">
        <v>0.11196759259259259</v>
      </c>
      <c r="U28" s="123">
        <f t="shared" si="0"/>
        <v>826</v>
      </c>
      <c r="W28" s="28" t="str">
        <f t="shared" si="1"/>
        <v>Matas Milius</v>
      </c>
    </row>
    <row r="29" spans="1:23" x14ac:dyDescent="0.3">
      <c r="A29" s="219" t="s">
        <v>2230</v>
      </c>
      <c r="B29" s="219" t="s">
        <v>2231</v>
      </c>
      <c r="C29" s="220">
        <v>26</v>
      </c>
      <c r="D29" s="221">
        <v>19</v>
      </c>
      <c r="E29" s="219">
        <v>24</v>
      </c>
      <c r="F29" s="219" t="s">
        <v>2928</v>
      </c>
      <c r="G29" s="219" t="s">
        <v>8</v>
      </c>
      <c r="H29" s="219" t="s">
        <v>1957</v>
      </c>
      <c r="I29" s="222">
        <v>36</v>
      </c>
      <c r="J29" s="223">
        <v>2.1562499999999998E-2</v>
      </c>
      <c r="K29" s="223">
        <v>1.4375E-3</v>
      </c>
      <c r="L29" s="223">
        <v>2.3032407407407407E-3</v>
      </c>
      <c r="M29" s="222">
        <v>18</v>
      </c>
      <c r="N29" s="223">
        <v>5.3414351851851859E-2</v>
      </c>
      <c r="O29" s="224">
        <v>34.712892741061751</v>
      </c>
      <c r="P29" s="223">
        <v>1.1111111111111111E-3</v>
      </c>
      <c r="Q29" s="222">
        <v>30</v>
      </c>
      <c r="R29" s="223">
        <v>3.3599537037037039E-2</v>
      </c>
      <c r="S29" s="223">
        <v>3.359953703703704E-3</v>
      </c>
      <c r="T29" s="223">
        <v>0.11202546296296297</v>
      </c>
      <c r="U29" s="123">
        <f t="shared" si="0"/>
        <v>826</v>
      </c>
      <c r="W29" s="28" t="str">
        <f t="shared" si="1"/>
        <v>Karolis Devyzis</v>
      </c>
    </row>
    <row r="30" spans="1:23" x14ac:dyDescent="0.3">
      <c r="A30" s="219" t="s">
        <v>2091</v>
      </c>
      <c r="B30" s="219" t="s">
        <v>2942</v>
      </c>
      <c r="C30" s="220">
        <v>27</v>
      </c>
      <c r="D30" s="221">
        <v>20</v>
      </c>
      <c r="E30" s="219">
        <v>95</v>
      </c>
      <c r="F30" s="219" t="s">
        <v>2928</v>
      </c>
      <c r="G30" s="219" t="s">
        <v>2171</v>
      </c>
      <c r="H30" s="219" t="s">
        <v>1897</v>
      </c>
      <c r="I30" s="222">
        <v>7</v>
      </c>
      <c r="J30" s="223">
        <v>1.758101851851852E-2</v>
      </c>
      <c r="K30" s="223">
        <v>1.172067901234568E-3</v>
      </c>
      <c r="L30" s="223">
        <v>9.4907407407407408E-4</v>
      </c>
      <c r="M30" s="222">
        <v>47</v>
      </c>
      <c r="N30" s="223">
        <v>5.8287037037037033E-2</v>
      </c>
      <c r="O30" s="224">
        <v>31.810961080222398</v>
      </c>
      <c r="P30" s="223">
        <v>7.291666666666667E-4</v>
      </c>
      <c r="Q30" s="222">
        <v>48</v>
      </c>
      <c r="R30" s="223">
        <v>3.5208333333333335E-2</v>
      </c>
      <c r="S30" s="223">
        <v>3.5208333333333333E-3</v>
      </c>
      <c r="T30" s="223">
        <v>0.11278935185185185</v>
      </c>
      <c r="U30" s="123">
        <f t="shared" si="0"/>
        <v>820</v>
      </c>
      <c r="W30" s="28" t="str">
        <f t="shared" si="1"/>
        <v>Laurynas Urbšys</v>
      </c>
    </row>
    <row r="31" spans="1:23" x14ac:dyDescent="0.3">
      <c r="A31" s="219" t="s">
        <v>2142</v>
      </c>
      <c r="B31" s="219" t="s">
        <v>2143</v>
      </c>
      <c r="C31" s="220">
        <v>28</v>
      </c>
      <c r="D31" s="221">
        <v>5</v>
      </c>
      <c r="E31" s="219">
        <v>74</v>
      </c>
      <c r="F31" s="219" t="s">
        <v>2113</v>
      </c>
      <c r="G31" s="219" t="s">
        <v>8</v>
      </c>
      <c r="H31" s="219" t="s">
        <v>2943</v>
      </c>
      <c r="I31" s="222">
        <v>39</v>
      </c>
      <c r="J31" s="223">
        <v>2.162037037037037E-2</v>
      </c>
      <c r="K31" s="223">
        <v>1.4413580246913579E-3</v>
      </c>
      <c r="L31" s="223">
        <v>1.4814814814814814E-3</v>
      </c>
      <c r="M31" s="222">
        <v>38</v>
      </c>
      <c r="N31" s="223">
        <v>5.7546296296296297E-2</v>
      </c>
      <c r="O31" s="224">
        <v>32.220434432823815</v>
      </c>
      <c r="P31" s="223">
        <v>1.3888888888888889E-3</v>
      </c>
      <c r="Q31" s="222">
        <v>20</v>
      </c>
      <c r="R31" s="223">
        <v>3.1319444444444448E-2</v>
      </c>
      <c r="S31" s="223">
        <v>3.131944444444445E-3</v>
      </c>
      <c r="T31" s="223">
        <v>0.11337962962962962</v>
      </c>
      <c r="U31" s="123">
        <f t="shared" si="0"/>
        <v>816</v>
      </c>
      <c r="W31" s="28" t="str">
        <f t="shared" si="1"/>
        <v>Audrius Trinka</v>
      </c>
    </row>
    <row r="32" spans="1:23" x14ac:dyDescent="0.3">
      <c r="A32" s="219" t="s">
        <v>2142</v>
      </c>
      <c r="B32" s="219" t="s">
        <v>2168</v>
      </c>
      <c r="C32" s="220">
        <v>29</v>
      </c>
      <c r="D32" s="221">
        <v>21</v>
      </c>
      <c r="E32" s="219">
        <v>59</v>
      </c>
      <c r="F32" s="219" t="s">
        <v>2928</v>
      </c>
      <c r="G32" s="219" t="s">
        <v>28</v>
      </c>
      <c r="H32" s="219" t="s">
        <v>155</v>
      </c>
      <c r="I32" s="222">
        <v>18</v>
      </c>
      <c r="J32" s="223">
        <v>1.954861111111111E-2</v>
      </c>
      <c r="K32" s="223">
        <v>1.3032407407407407E-3</v>
      </c>
      <c r="L32" s="223">
        <v>1.3310185185185185E-3</v>
      </c>
      <c r="M32" s="222">
        <v>30</v>
      </c>
      <c r="N32" s="223">
        <v>5.6111111111111112E-2</v>
      </c>
      <c r="O32" s="224">
        <v>33.044554455445542</v>
      </c>
      <c r="P32" s="223">
        <v>6.134259259259259E-4</v>
      </c>
      <c r="Q32" s="222">
        <v>52</v>
      </c>
      <c r="R32" s="223">
        <v>3.5821759259259262E-2</v>
      </c>
      <c r="S32" s="223">
        <v>3.5821759259259262E-3</v>
      </c>
      <c r="T32" s="223">
        <v>0.11343750000000001</v>
      </c>
      <c r="U32" s="123">
        <f t="shared" si="0"/>
        <v>816</v>
      </c>
      <c r="W32" s="28" t="str">
        <f t="shared" si="1"/>
        <v>Audrius Perminas</v>
      </c>
    </row>
    <row r="33" spans="1:23" x14ac:dyDescent="0.3">
      <c r="A33" s="219" t="s">
        <v>2155</v>
      </c>
      <c r="B33" s="219" t="s">
        <v>2156</v>
      </c>
      <c r="C33" s="220">
        <v>30</v>
      </c>
      <c r="D33" s="221">
        <v>22</v>
      </c>
      <c r="E33" s="219">
        <v>20</v>
      </c>
      <c r="F33" s="219" t="s">
        <v>2928</v>
      </c>
      <c r="G33" s="219" t="s">
        <v>135</v>
      </c>
      <c r="H33" s="219" t="s">
        <v>1984</v>
      </c>
      <c r="I33" s="222">
        <v>29</v>
      </c>
      <c r="J33" s="223">
        <v>2.0173611111111111E-2</v>
      </c>
      <c r="K33" s="223">
        <v>1.3449074074074073E-3</v>
      </c>
      <c r="L33" s="223">
        <v>1.0995370370370371E-3</v>
      </c>
      <c r="M33" s="222">
        <v>46</v>
      </c>
      <c r="N33" s="223">
        <v>5.8229166666666665E-2</v>
      </c>
      <c r="O33" s="224">
        <v>31.842576028622542</v>
      </c>
      <c r="P33" s="223">
        <v>8.2175925925925917E-4</v>
      </c>
      <c r="Q33" s="222">
        <v>32</v>
      </c>
      <c r="R33" s="223">
        <v>3.3761574074074076E-2</v>
      </c>
      <c r="S33" s="223">
        <v>3.3761574074074076E-3</v>
      </c>
      <c r="T33" s="223">
        <v>0.11412037037037037</v>
      </c>
      <c r="U33" s="123">
        <f t="shared" si="0"/>
        <v>811</v>
      </c>
      <c r="W33" s="28" t="str">
        <f t="shared" si="1"/>
        <v>Arvydas Čiužas</v>
      </c>
    </row>
    <row r="34" spans="1:23" x14ac:dyDescent="0.3">
      <c r="A34" s="219" t="s">
        <v>2944</v>
      </c>
      <c r="B34" s="219" t="s">
        <v>2945</v>
      </c>
      <c r="C34" s="220">
        <v>31</v>
      </c>
      <c r="D34" s="221">
        <v>6</v>
      </c>
      <c r="E34" s="219">
        <v>67</v>
      </c>
      <c r="F34" s="219" t="s">
        <v>2113</v>
      </c>
      <c r="G34" s="219" t="s">
        <v>8</v>
      </c>
      <c r="H34" s="219" t="s">
        <v>1946</v>
      </c>
      <c r="I34" s="222">
        <v>63</v>
      </c>
      <c r="J34" s="223">
        <v>2.4270833333333335E-2</v>
      </c>
      <c r="K34" s="223">
        <v>1.6180555555555557E-3</v>
      </c>
      <c r="L34" s="223">
        <v>1.4467592592592594E-3</v>
      </c>
      <c r="M34" s="222">
        <v>40</v>
      </c>
      <c r="N34" s="223">
        <v>5.7881944444444444E-2</v>
      </c>
      <c r="O34" s="224">
        <v>32.033593281343734</v>
      </c>
      <c r="P34" s="223">
        <v>1.0300925925925926E-3</v>
      </c>
      <c r="Q34" s="222">
        <v>10</v>
      </c>
      <c r="R34" s="223">
        <v>2.9699074074074072E-2</v>
      </c>
      <c r="S34" s="223">
        <v>2.9699074074074072E-3</v>
      </c>
      <c r="T34" s="223">
        <v>0.11434027777777778</v>
      </c>
      <c r="U34" s="123">
        <f t="shared" si="0"/>
        <v>809</v>
      </c>
      <c r="W34" s="28" t="str">
        <f t="shared" si="1"/>
        <v>Vidas Staveckas</v>
      </c>
    </row>
    <row r="35" spans="1:23" x14ac:dyDescent="0.3">
      <c r="A35" s="219" t="s">
        <v>2103</v>
      </c>
      <c r="B35" s="219" t="s">
        <v>2167</v>
      </c>
      <c r="C35" s="220">
        <v>32</v>
      </c>
      <c r="D35" s="221">
        <v>23</v>
      </c>
      <c r="E35" s="219">
        <v>79</v>
      </c>
      <c r="F35" s="219" t="s">
        <v>2928</v>
      </c>
      <c r="G35" s="219" t="s">
        <v>8</v>
      </c>
      <c r="H35" s="219" t="s">
        <v>183</v>
      </c>
      <c r="I35" s="222">
        <v>23</v>
      </c>
      <c r="J35" s="223">
        <v>2.0011574074074074E-2</v>
      </c>
      <c r="K35" s="223">
        <v>1.334104938271605E-3</v>
      </c>
      <c r="L35" s="223">
        <v>1.3657407407407409E-3</v>
      </c>
      <c r="M35" s="222">
        <v>49</v>
      </c>
      <c r="N35" s="223">
        <v>5.844907407407407E-2</v>
      </c>
      <c r="O35" s="224">
        <v>31.722772277227726</v>
      </c>
      <c r="P35" s="223">
        <v>7.6388888888888893E-4</v>
      </c>
      <c r="Q35" s="222">
        <v>33</v>
      </c>
      <c r="R35" s="223">
        <v>3.3796296296296297E-2</v>
      </c>
      <c r="S35" s="223">
        <v>3.3796296296296296E-3</v>
      </c>
      <c r="T35" s="223">
        <v>0.11440972222222223</v>
      </c>
      <c r="U35" s="123">
        <f t="shared" si="0"/>
        <v>809</v>
      </c>
      <c r="W35" s="28" t="str">
        <f t="shared" si="1"/>
        <v>Ignas Valančius</v>
      </c>
    </row>
    <row r="36" spans="1:23" x14ac:dyDescent="0.3">
      <c r="A36" s="219" t="s">
        <v>2091</v>
      </c>
      <c r="B36" s="219" t="s">
        <v>2159</v>
      </c>
      <c r="C36" s="220">
        <v>33</v>
      </c>
      <c r="D36" s="221">
        <v>24</v>
      </c>
      <c r="E36" s="219">
        <v>25</v>
      </c>
      <c r="F36" s="219" t="s">
        <v>2928</v>
      </c>
      <c r="G36" s="219" t="s">
        <v>8</v>
      </c>
      <c r="H36" s="219" t="s">
        <v>183</v>
      </c>
      <c r="I36" s="222">
        <v>31</v>
      </c>
      <c r="J36" s="223">
        <v>2.0925925925925928E-2</v>
      </c>
      <c r="K36" s="223">
        <v>1.3950617283950619E-3</v>
      </c>
      <c r="L36" s="223">
        <v>9.1435185185185185E-4</v>
      </c>
      <c r="M36" s="222">
        <v>33</v>
      </c>
      <c r="N36" s="223">
        <v>5.6979166666666664E-2</v>
      </c>
      <c r="O36" s="224">
        <v>32.541133455210236</v>
      </c>
      <c r="P36" s="223">
        <v>9.2592592592592585E-4</v>
      </c>
      <c r="Q36" s="222">
        <v>47</v>
      </c>
      <c r="R36" s="223">
        <v>3.5023148148148144E-2</v>
      </c>
      <c r="S36" s="223">
        <v>3.5023148148148144E-3</v>
      </c>
      <c r="T36" s="223">
        <v>0.11480324074074073</v>
      </c>
      <c r="U36" s="123">
        <f t="shared" si="0"/>
        <v>806</v>
      </c>
      <c r="W36" s="28" t="str">
        <f t="shared" si="1"/>
        <v>Laurynas Dovydaitis</v>
      </c>
    </row>
    <row r="37" spans="1:23" x14ac:dyDescent="0.3">
      <c r="A37" s="219" t="s">
        <v>2233</v>
      </c>
      <c r="B37" s="219" t="s">
        <v>2946</v>
      </c>
      <c r="C37" s="220">
        <v>34</v>
      </c>
      <c r="D37" s="221">
        <v>25</v>
      </c>
      <c r="E37" s="219">
        <v>52</v>
      </c>
      <c r="F37" s="219" t="s">
        <v>2928</v>
      </c>
      <c r="G37" s="219" t="s">
        <v>28</v>
      </c>
      <c r="H37" s="219" t="s">
        <v>2248</v>
      </c>
      <c r="I37" s="222">
        <v>51</v>
      </c>
      <c r="J37" s="223">
        <v>2.2708333333333334E-2</v>
      </c>
      <c r="K37" s="223">
        <v>1.5138888888888888E-3</v>
      </c>
      <c r="L37" s="223">
        <v>2.1180555555555553E-3</v>
      </c>
      <c r="M37" s="222">
        <v>19</v>
      </c>
      <c r="N37" s="223">
        <v>5.3622685185185183E-2</v>
      </c>
      <c r="O37" s="224">
        <v>34.578027196201162</v>
      </c>
      <c r="P37" s="223">
        <v>7.9861111111111105E-4</v>
      </c>
      <c r="Q37" s="222">
        <v>51</v>
      </c>
      <c r="R37" s="223">
        <v>3.5613425925925923E-2</v>
      </c>
      <c r="S37" s="223">
        <v>3.5613425925925925E-3</v>
      </c>
      <c r="T37" s="223">
        <v>0.11488425925925926</v>
      </c>
      <c r="U37" s="123">
        <f t="shared" si="0"/>
        <v>805</v>
      </c>
      <c r="W37" s="28" t="str">
        <f t="shared" si="1"/>
        <v>Gediminas Morėnas</v>
      </c>
    </row>
    <row r="38" spans="1:23" x14ac:dyDescent="0.3">
      <c r="A38" s="219" t="s">
        <v>2176</v>
      </c>
      <c r="B38" s="219" t="s">
        <v>2177</v>
      </c>
      <c r="C38" s="220">
        <v>35</v>
      </c>
      <c r="D38" s="221">
        <v>26</v>
      </c>
      <c r="E38" s="219">
        <v>65</v>
      </c>
      <c r="F38" s="219" t="s">
        <v>2928</v>
      </c>
      <c r="G38" s="219" t="s">
        <v>2178</v>
      </c>
      <c r="H38" s="219" t="s">
        <v>155</v>
      </c>
      <c r="I38" s="222">
        <v>28</v>
      </c>
      <c r="J38" s="223">
        <v>2.0150462962962964E-2</v>
      </c>
      <c r="K38" s="223">
        <v>1.3433641975308642E-3</v>
      </c>
      <c r="L38" s="223">
        <v>1.3425925925925925E-3</v>
      </c>
      <c r="M38" s="222">
        <v>20</v>
      </c>
      <c r="N38" s="223">
        <v>5.376157407407408E-2</v>
      </c>
      <c r="O38" s="224">
        <v>34.488697524219589</v>
      </c>
      <c r="P38" s="223">
        <v>9.6064814814814808E-4</v>
      </c>
      <c r="Q38" s="222">
        <v>68</v>
      </c>
      <c r="R38" s="223">
        <v>3.876157407407408E-2</v>
      </c>
      <c r="S38" s="223">
        <v>3.876157407407408E-3</v>
      </c>
      <c r="T38" s="223">
        <v>0.11499999999999999</v>
      </c>
      <c r="U38" s="123">
        <f t="shared" si="0"/>
        <v>805</v>
      </c>
      <c r="W38" s="28" t="str">
        <f t="shared" si="1"/>
        <v>Liutauras Šakalis</v>
      </c>
    </row>
    <row r="39" spans="1:23" x14ac:dyDescent="0.3">
      <c r="A39" s="219" t="s">
        <v>2185</v>
      </c>
      <c r="B39" s="219" t="s">
        <v>2186</v>
      </c>
      <c r="C39" s="220">
        <v>36</v>
      </c>
      <c r="D39" s="221">
        <v>27</v>
      </c>
      <c r="E39" s="219">
        <v>29</v>
      </c>
      <c r="F39" s="219" t="s">
        <v>2928</v>
      </c>
      <c r="G39" s="219" t="s">
        <v>8</v>
      </c>
      <c r="H39" s="219" t="s">
        <v>62</v>
      </c>
      <c r="I39" s="222">
        <v>26</v>
      </c>
      <c r="J39" s="223">
        <v>2.011574074074074E-2</v>
      </c>
      <c r="K39" s="223">
        <v>1.3410493827160494E-3</v>
      </c>
      <c r="L39" s="223">
        <v>1.5277777777777779E-3</v>
      </c>
      <c r="M39" s="222">
        <v>32</v>
      </c>
      <c r="N39" s="223">
        <v>5.6550925925925921E-2</v>
      </c>
      <c r="O39" s="224">
        <v>32.78755628325829</v>
      </c>
      <c r="P39" s="223">
        <v>1.0069444444444444E-3</v>
      </c>
      <c r="Q39" s="222">
        <v>59</v>
      </c>
      <c r="R39" s="223">
        <v>3.6481481481481483E-2</v>
      </c>
      <c r="S39" s="223">
        <v>3.6481481481481482E-3</v>
      </c>
      <c r="T39" s="223">
        <v>0.11570601851851851</v>
      </c>
      <c r="U39" s="123">
        <f t="shared" si="0"/>
        <v>800</v>
      </c>
      <c r="W39" s="28" t="str">
        <f t="shared" si="1"/>
        <v>Vitalis Gricius</v>
      </c>
    </row>
    <row r="40" spans="1:23" x14ac:dyDescent="0.3">
      <c r="A40" s="219" t="s">
        <v>2947</v>
      </c>
      <c r="B40" s="219" t="s">
        <v>2948</v>
      </c>
      <c r="C40" s="220">
        <v>37</v>
      </c>
      <c r="D40" s="221">
        <v>28</v>
      </c>
      <c r="E40" s="219">
        <v>70</v>
      </c>
      <c r="F40" s="219" t="s">
        <v>2928</v>
      </c>
      <c r="G40" s="219" t="s">
        <v>28</v>
      </c>
      <c r="H40" s="219" t="s">
        <v>2949</v>
      </c>
      <c r="I40" s="222">
        <v>30</v>
      </c>
      <c r="J40" s="223">
        <v>2.0902777777777781E-2</v>
      </c>
      <c r="K40" s="223">
        <v>1.3935185185185188E-3</v>
      </c>
      <c r="L40" s="223">
        <v>1.4699074074074074E-3</v>
      </c>
      <c r="M40" s="222">
        <v>55</v>
      </c>
      <c r="N40" s="223">
        <v>5.9108796296296291E-2</v>
      </c>
      <c r="O40" s="224">
        <v>31.368709614254946</v>
      </c>
      <c r="P40" s="223">
        <v>1.6550925925925926E-3</v>
      </c>
      <c r="Q40" s="222">
        <v>25</v>
      </c>
      <c r="R40" s="223">
        <v>3.2824074074074075E-2</v>
      </c>
      <c r="S40" s="223">
        <v>3.2824074074074075E-3</v>
      </c>
      <c r="T40" s="223">
        <v>0.11598379629629629</v>
      </c>
      <c r="U40" s="123">
        <f t="shared" si="0"/>
        <v>798</v>
      </c>
      <c r="W40" s="28" t="str">
        <f t="shared" si="1"/>
        <v>Gytis Šumskas</v>
      </c>
    </row>
    <row r="41" spans="1:23" x14ac:dyDescent="0.3">
      <c r="A41" s="219" t="s">
        <v>2150</v>
      </c>
      <c r="B41" s="219" t="s">
        <v>2151</v>
      </c>
      <c r="C41" s="220">
        <v>38</v>
      </c>
      <c r="D41" s="221">
        <v>29</v>
      </c>
      <c r="E41" s="219">
        <v>83</v>
      </c>
      <c r="F41" s="219" t="s">
        <v>2928</v>
      </c>
      <c r="G41" s="219" t="s">
        <v>2152</v>
      </c>
      <c r="H41" s="219" t="s">
        <v>1966</v>
      </c>
      <c r="I41" s="222">
        <v>48</v>
      </c>
      <c r="J41" s="223">
        <v>2.225694444444444E-2</v>
      </c>
      <c r="K41" s="223">
        <v>1.483796296296296E-3</v>
      </c>
      <c r="L41" s="223">
        <v>1.423611111111111E-3</v>
      </c>
      <c r="M41" s="222">
        <v>29</v>
      </c>
      <c r="N41" s="223">
        <v>5.6076388888888884E-2</v>
      </c>
      <c r="O41" s="224">
        <v>33.065015479876166</v>
      </c>
      <c r="P41" s="223">
        <v>6.9444444444444447E-4</v>
      </c>
      <c r="Q41" s="222">
        <v>50</v>
      </c>
      <c r="R41" s="223">
        <v>3.560185185185185E-2</v>
      </c>
      <c r="S41" s="223">
        <v>3.5601851851851849E-3</v>
      </c>
      <c r="T41" s="223">
        <v>0.11608796296296296</v>
      </c>
      <c r="U41" s="123">
        <f t="shared" si="0"/>
        <v>797</v>
      </c>
      <c r="W41" s="28" t="str">
        <f t="shared" si="1"/>
        <v>Vaidas Velutis</v>
      </c>
    </row>
    <row r="42" spans="1:23" x14ac:dyDescent="0.3">
      <c r="A42" s="219" t="s">
        <v>2950</v>
      </c>
      <c r="B42" s="219" t="s">
        <v>2951</v>
      </c>
      <c r="C42" s="220">
        <v>39</v>
      </c>
      <c r="D42" s="221">
        <v>30</v>
      </c>
      <c r="E42" s="219">
        <v>73</v>
      </c>
      <c r="F42" s="219" t="s">
        <v>2928</v>
      </c>
      <c r="G42" s="219" t="s">
        <v>8</v>
      </c>
      <c r="H42" s="219" t="s">
        <v>2943</v>
      </c>
      <c r="I42" s="222">
        <v>16</v>
      </c>
      <c r="J42" s="223">
        <v>1.9525462962962963E-2</v>
      </c>
      <c r="K42" s="223">
        <v>1.3016975308641975E-3</v>
      </c>
      <c r="L42" s="223">
        <v>2.0023148148148148E-3</v>
      </c>
      <c r="M42" s="222">
        <v>52</v>
      </c>
      <c r="N42" s="223">
        <v>5.8796296296296298E-2</v>
      </c>
      <c r="O42" s="224">
        <v>31.535433070866141</v>
      </c>
      <c r="P42" s="223">
        <v>1.3310185185185185E-3</v>
      </c>
      <c r="Q42" s="222">
        <v>40</v>
      </c>
      <c r="R42" s="223">
        <v>3.4571759259259253E-2</v>
      </c>
      <c r="S42" s="223">
        <v>3.4571759259259252E-3</v>
      </c>
      <c r="T42" s="223">
        <v>0.11626157407407407</v>
      </c>
      <c r="U42" s="123">
        <f t="shared" si="0"/>
        <v>796</v>
      </c>
      <c r="W42" s="28" t="str">
        <f t="shared" si="1"/>
        <v>Ruslanas Trakšelis</v>
      </c>
    </row>
    <row r="43" spans="1:23" x14ac:dyDescent="0.3">
      <c r="A43" s="219" t="s">
        <v>2952</v>
      </c>
      <c r="B43" s="219" t="s">
        <v>2953</v>
      </c>
      <c r="C43" s="220">
        <v>40</v>
      </c>
      <c r="D43" s="221">
        <v>7</v>
      </c>
      <c r="E43" s="219">
        <v>23</v>
      </c>
      <c r="F43" s="219" t="s">
        <v>2113</v>
      </c>
      <c r="G43" s="219" t="s">
        <v>2954</v>
      </c>
      <c r="H43" s="219" t="s">
        <v>183</v>
      </c>
      <c r="I43" s="222">
        <v>57</v>
      </c>
      <c r="J43" s="223">
        <v>2.3321759259259261E-2</v>
      </c>
      <c r="K43" s="223">
        <v>1.554783950617284E-3</v>
      </c>
      <c r="L43" s="223">
        <v>1.4814814814814814E-3</v>
      </c>
      <c r="M43" s="222">
        <v>43</v>
      </c>
      <c r="N43" s="223">
        <v>5.7974537037037033E-2</v>
      </c>
      <c r="O43" s="224">
        <v>31.982431623078462</v>
      </c>
      <c r="P43" s="223">
        <v>1.0763888888888889E-3</v>
      </c>
      <c r="Q43" s="222">
        <v>24</v>
      </c>
      <c r="R43" s="223">
        <v>3.2754629629629627E-2</v>
      </c>
      <c r="S43" s="223">
        <v>3.2754629629629627E-3</v>
      </c>
      <c r="T43" s="223">
        <v>0.11663194444444445</v>
      </c>
      <c r="U43" s="123">
        <f t="shared" si="0"/>
        <v>793</v>
      </c>
      <c r="W43" s="28" t="str">
        <f t="shared" si="1"/>
        <v>JuanIgnacio DelValle</v>
      </c>
    </row>
    <row r="44" spans="1:23" x14ac:dyDescent="0.3">
      <c r="A44" s="219" t="s">
        <v>2955</v>
      </c>
      <c r="B44" s="219" t="s">
        <v>2956</v>
      </c>
      <c r="C44" s="220">
        <v>41</v>
      </c>
      <c r="D44" s="221">
        <v>31</v>
      </c>
      <c r="E44" s="219">
        <v>75</v>
      </c>
      <c r="F44" s="219" t="s">
        <v>2928</v>
      </c>
      <c r="G44" s="219" t="s">
        <v>8</v>
      </c>
      <c r="H44" s="219" t="s">
        <v>183</v>
      </c>
      <c r="I44" s="222">
        <v>68</v>
      </c>
      <c r="J44" s="223">
        <v>2.4722222222222225E-2</v>
      </c>
      <c r="K44" s="223">
        <v>1.6481481481481482E-3</v>
      </c>
      <c r="L44" s="223">
        <v>2.1527777777777778E-3</v>
      </c>
      <c r="M44" s="222">
        <v>15</v>
      </c>
      <c r="N44" s="223">
        <v>5.2557870370370373E-2</v>
      </c>
      <c r="O44" s="224">
        <v>35.27857300154151</v>
      </c>
      <c r="P44" s="223">
        <v>9.2592592592592585E-4</v>
      </c>
      <c r="Q44" s="222">
        <v>61</v>
      </c>
      <c r="R44" s="223">
        <v>3.7152777777777778E-2</v>
      </c>
      <c r="S44" s="223">
        <v>3.7152777777777778E-3</v>
      </c>
      <c r="T44" s="223">
        <v>0.1175462962962963</v>
      </c>
      <c r="U44" s="123">
        <f t="shared" si="0"/>
        <v>787</v>
      </c>
      <c r="W44" s="28" t="str">
        <f t="shared" si="1"/>
        <v>Andrej Trusevic</v>
      </c>
    </row>
    <row r="45" spans="1:23" x14ac:dyDescent="0.3">
      <c r="A45" s="219" t="s">
        <v>2153</v>
      </c>
      <c r="B45" s="219" t="s">
        <v>2154</v>
      </c>
      <c r="C45" s="220">
        <v>42</v>
      </c>
      <c r="D45" s="221">
        <v>32</v>
      </c>
      <c r="E45" s="219">
        <v>57</v>
      </c>
      <c r="F45" s="219" t="s">
        <v>2928</v>
      </c>
      <c r="G45" s="219" t="s">
        <v>8</v>
      </c>
      <c r="H45" s="219" t="s">
        <v>183</v>
      </c>
      <c r="I45" s="222">
        <v>45</v>
      </c>
      <c r="J45" s="223">
        <v>2.193287037037037E-2</v>
      </c>
      <c r="K45" s="223">
        <v>1.4621913580246913E-3</v>
      </c>
      <c r="L45" s="223">
        <v>1.25E-3</v>
      </c>
      <c r="M45" s="222">
        <v>21</v>
      </c>
      <c r="N45" s="223">
        <v>5.4201388888888889E-2</v>
      </c>
      <c r="O45" s="224">
        <v>34.208840486867395</v>
      </c>
      <c r="P45" s="223">
        <v>8.7962962962962962E-4</v>
      </c>
      <c r="Q45" s="222">
        <v>74</v>
      </c>
      <c r="R45" s="223">
        <v>3.9409722222222221E-2</v>
      </c>
      <c r="S45" s="223">
        <v>3.9409722222222224E-3</v>
      </c>
      <c r="T45" s="223">
        <v>0.11769675925925926</v>
      </c>
      <c r="U45" s="123">
        <f t="shared" si="0"/>
        <v>786</v>
      </c>
      <c r="W45" s="28" t="str">
        <f t="shared" si="1"/>
        <v>Simonas Paketūras</v>
      </c>
    </row>
    <row r="46" spans="1:23" x14ac:dyDescent="0.3">
      <c r="A46" s="219" t="s">
        <v>2140</v>
      </c>
      <c r="B46" s="219" t="s">
        <v>2141</v>
      </c>
      <c r="C46" s="220">
        <v>43</v>
      </c>
      <c r="D46" s="221">
        <v>33</v>
      </c>
      <c r="E46" s="219">
        <v>62</v>
      </c>
      <c r="F46" s="219" t="s">
        <v>2928</v>
      </c>
      <c r="G46" s="219" t="s">
        <v>8</v>
      </c>
      <c r="H46" s="219" t="s">
        <v>2943</v>
      </c>
      <c r="I46" s="222">
        <v>41</v>
      </c>
      <c r="J46" s="223">
        <v>2.1712962962962962E-2</v>
      </c>
      <c r="K46" s="223">
        <v>1.4475308641975306E-3</v>
      </c>
      <c r="L46" s="223">
        <v>1.2384259259259258E-3</v>
      </c>
      <c r="M46" s="222">
        <v>53</v>
      </c>
      <c r="N46" s="223">
        <v>5.8796296296296298E-2</v>
      </c>
      <c r="O46" s="224">
        <v>31.535433070866141</v>
      </c>
      <c r="P46" s="223">
        <v>8.564814814814815E-4</v>
      </c>
      <c r="Q46" s="222">
        <v>49</v>
      </c>
      <c r="R46" s="223">
        <v>3.5289351851851856E-2</v>
      </c>
      <c r="S46" s="223">
        <v>3.5289351851851857E-3</v>
      </c>
      <c r="T46" s="223">
        <v>0.11792824074074075</v>
      </c>
      <c r="U46" s="123">
        <f t="shared" si="0"/>
        <v>785</v>
      </c>
      <c r="W46" s="28" t="str">
        <f t="shared" si="1"/>
        <v>Adas Ridikas</v>
      </c>
    </row>
    <row r="47" spans="1:23" x14ac:dyDescent="0.3">
      <c r="A47" s="219" t="s">
        <v>2384</v>
      </c>
      <c r="B47" s="219" t="s">
        <v>2957</v>
      </c>
      <c r="C47" s="220">
        <v>44</v>
      </c>
      <c r="D47" s="221">
        <v>34</v>
      </c>
      <c r="E47" s="219">
        <v>78</v>
      </c>
      <c r="F47" s="219" t="s">
        <v>2928</v>
      </c>
      <c r="G47" s="219" t="s">
        <v>8</v>
      </c>
      <c r="H47" s="219" t="s">
        <v>183</v>
      </c>
      <c r="I47" s="222">
        <v>47</v>
      </c>
      <c r="J47" s="223">
        <v>2.2233796296296297E-2</v>
      </c>
      <c r="K47" s="223">
        <v>1.4822530864197531E-3</v>
      </c>
      <c r="L47" s="223">
        <v>2.1643518518518518E-3</v>
      </c>
      <c r="M47" s="222">
        <v>41</v>
      </c>
      <c r="N47" s="223">
        <v>5.7893518518518518E-2</v>
      </c>
      <c r="O47" s="224">
        <v>32.027189124350258</v>
      </c>
      <c r="P47" s="223">
        <v>1.1342592592592591E-3</v>
      </c>
      <c r="Q47" s="222">
        <v>39</v>
      </c>
      <c r="R47" s="223">
        <v>3.453703703703704E-2</v>
      </c>
      <c r="S47" s="223">
        <v>3.4537037037037041E-3</v>
      </c>
      <c r="T47" s="223">
        <v>0.11798611111111111</v>
      </c>
      <c r="U47" s="123">
        <f t="shared" si="0"/>
        <v>784</v>
      </c>
      <c r="W47" s="28" t="str">
        <f t="shared" si="1"/>
        <v>Julius Vaigauskas</v>
      </c>
    </row>
    <row r="48" spans="1:23" x14ac:dyDescent="0.3">
      <c r="A48" s="219" t="s">
        <v>2202</v>
      </c>
      <c r="B48" s="219" t="s">
        <v>2203</v>
      </c>
      <c r="C48" s="220">
        <v>45</v>
      </c>
      <c r="D48" s="221">
        <v>35</v>
      </c>
      <c r="E48" s="219">
        <v>84</v>
      </c>
      <c r="F48" s="219" t="s">
        <v>2928</v>
      </c>
      <c r="G48" s="219" t="s">
        <v>8</v>
      </c>
      <c r="H48" s="219" t="s">
        <v>183</v>
      </c>
      <c r="I48" s="222">
        <v>46</v>
      </c>
      <c r="J48" s="223">
        <v>2.2129629629629628E-2</v>
      </c>
      <c r="K48" s="223">
        <v>1.4753086419753085E-3</v>
      </c>
      <c r="L48" s="223">
        <v>2.0138888888888888E-3</v>
      </c>
      <c r="M48" s="222">
        <v>54</v>
      </c>
      <c r="N48" s="223">
        <v>5.8900462962962967E-2</v>
      </c>
      <c r="O48" s="224">
        <v>31.479662016113185</v>
      </c>
      <c r="P48" s="223">
        <v>8.449074074074075E-4</v>
      </c>
      <c r="Q48" s="222">
        <v>36</v>
      </c>
      <c r="R48" s="223">
        <v>3.4270833333333334E-2</v>
      </c>
      <c r="S48" s="223">
        <v>3.4270833333333332E-3</v>
      </c>
      <c r="T48" s="223">
        <v>0.11818287037037038</v>
      </c>
      <c r="U48" s="123">
        <f t="shared" si="0"/>
        <v>783</v>
      </c>
      <c r="W48" s="28" t="str">
        <f t="shared" si="1"/>
        <v>Simas Vilkelis</v>
      </c>
    </row>
    <row r="49" spans="1:23" x14ac:dyDescent="0.3">
      <c r="A49" s="219" t="s">
        <v>2213</v>
      </c>
      <c r="B49" s="219" t="s">
        <v>2958</v>
      </c>
      <c r="C49" s="220">
        <v>46</v>
      </c>
      <c r="D49" s="221">
        <v>36</v>
      </c>
      <c r="E49" s="219">
        <v>45</v>
      </c>
      <c r="F49" s="219" t="s">
        <v>2928</v>
      </c>
      <c r="G49" s="219" t="s">
        <v>28</v>
      </c>
      <c r="H49" s="219" t="s">
        <v>183</v>
      </c>
      <c r="I49" s="222">
        <v>52</v>
      </c>
      <c r="J49" s="223">
        <v>2.2754629629629628E-2</v>
      </c>
      <c r="K49" s="223">
        <v>1.5169753086419753E-3</v>
      </c>
      <c r="L49" s="223">
        <v>1.3657407407407409E-3</v>
      </c>
      <c r="M49" s="222">
        <v>56</v>
      </c>
      <c r="N49" s="223">
        <v>5.9108796296296291E-2</v>
      </c>
      <c r="O49" s="224">
        <v>31.368709614254946</v>
      </c>
      <c r="P49" s="223">
        <v>9.7222222222222209E-4</v>
      </c>
      <c r="Q49" s="222">
        <v>34</v>
      </c>
      <c r="R49" s="223">
        <v>3.3969907407407407E-2</v>
      </c>
      <c r="S49" s="223">
        <v>3.3969907407407408E-3</v>
      </c>
      <c r="T49" s="223">
        <v>0.11819444444444445</v>
      </c>
      <c r="U49" s="123">
        <f t="shared" si="0"/>
        <v>783</v>
      </c>
      <c r="W49" s="28" t="str">
        <f t="shared" si="1"/>
        <v>Rolandas Krušinskas</v>
      </c>
    </row>
    <row r="50" spans="1:23" x14ac:dyDescent="0.3">
      <c r="A50" s="219" t="s">
        <v>2146</v>
      </c>
      <c r="B50" s="219" t="s">
        <v>2147</v>
      </c>
      <c r="C50" s="220">
        <v>47</v>
      </c>
      <c r="D50" s="221">
        <v>37</v>
      </c>
      <c r="E50" s="219">
        <v>21</v>
      </c>
      <c r="F50" s="219" t="s">
        <v>2928</v>
      </c>
      <c r="G50" s="219" t="s">
        <v>8</v>
      </c>
      <c r="H50" s="219" t="s">
        <v>2943</v>
      </c>
      <c r="I50" s="222">
        <v>24</v>
      </c>
      <c r="J50" s="223">
        <v>2.0104166666666666E-2</v>
      </c>
      <c r="K50" s="223">
        <v>1.3402777777777777E-3</v>
      </c>
      <c r="L50" s="223">
        <v>1.4583333333333334E-3</v>
      </c>
      <c r="M50" s="222">
        <v>66</v>
      </c>
      <c r="N50" s="223">
        <v>6.1388888888888889E-2</v>
      </c>
      <c r="O50" s="224">
        <v>30.203619909502262</v>
      </c>
      <c r="P50" s="223">
        <v>1.0416666666666667E-3</v>
      </c>
      <c r="Q50" s="222">
        <v>41</v>
      </c>
      <c r="R50" s="223">
        <v>3.4583333333333334E-2</v>
      </c>
      <c r="S50" s="223">
        <v>3.4583333333333332E-3</v>
      </c>
      <c r="T50" s="223">
        <v>0.11861111111111111</v>
      </c>
      <c r="U50" s="123">
        <f t="shared" si="0"/>
        <v>780</v>
      </c>
      <c r="W50" s="28" t="str">
        <f t="shared" si="1"/>
        <v>Vytenis Čukauskas</v>
      </c>
    </row>
    <row r="51" spans="1:23" x14ac:dyDescent="0.3">
      <c r="A51" s="219" t="s">
        <v>2162</v>
      </c>
      <c r="B51" s="219" t="s">
        <v>2163</v>
      </c>
      <c r="C51" s="220">
        <v>48</v>
      </c>
      <c r="D51" s="221">
        <v>2</v>
      </c>
      <c r="E51" s="219">
        <v>49</v>
      </c>
      <c r="F51" s="219" t="s">
        <v>2129</v>
      </c>
      <c r="G51" s="219" t="s">
        <v>8</v>
      </c>
      <c r="H51" s="219" t="s">
        <v>1968</v>
      </c>
      <c r="I51" s="222">
        <v>34</v>
      </c>
      <c r="J51" s="223">
        <v>2.1446759259259259E-2</v>
      </c>
      <c r="K51" s="223">
        <v>1.4297839506172839E-3</v>
      </c>
      <c r="L51" s="223">
        <v>1.7939814814814815E-3</v>
      </c>
      <c r="M51" s="222">
        <v>39</v>
      </c>
      <c r="N51" s="223">
        <v>5.7754629629629628E-2</v>
      </c>
      <c r="O51" s="224">
        <v>32.104208416833671</v>
      </c>
      <c r="P51" s="223">
        <v>1.689814814814815E-3</v>
      </c>
      <c r="Q51" s="222">
        <v>56</v>
      </c>
      <c r="R51" s="223">
        <v>3.6215277777777777E-2</v>
      </c>
      <c r="S51" s="223">
        <v>3.6215277777777778E-3</v>
      </c>
      <c r="T51" s="223">
        <v>0.1189236111111111</v>
      </c>
      <c r="U51" s="123">
        <f t="shared" si="0"/>
        <v>778</v>
      </c>
      <c r="W51" s="28" t="str">
        <f t="shared" si="1"/>
        <v>Dainius Miežys</v>
      </c>
    </row>
    <row r="52" spans="1:23" x14ac:dyDescent="0.3">
      <c r="A52" s="219" t="s">
        <v>2169</v>
      </c>
      <c r="B52" s="219" t="s">
        <v>2170</v>
      </c>
      <c r="C52" s="220">
        <v>49</v>
      </c>
      <c r="D52" s="221">
        <v>38</v>
      </c>
      <c r="E52" s="219">
        <v>68</v>
      </c>
      <c r="F52" s="219" t="s">
        <v>2928</v>
      </c>
      <c r="G52" s="219" t="s">
        <v>2171</v>
      </c>
      <c r="H52" s="219" t="s">
        <v>1901</v>
      </c>
      <c r="I52" s="222">
        <v>65</v>
      </c>
      <c r="J52" s="223">
        <v>2.4375000000000004E-2</v>
      </c>
      <c r="K52" s="223">
        <v>1.6250000000000001E-3</v>
      </c>
      <c r="L52" s="223">
        <v>1.5162037037037036E-3</v>
      </c>
      <c r="M52" s="222">
        <v>31</v>
      </c>
      <c r="N52" s="223">
        <v>5.6331018518518516E-2</v>
      </c>
      <c r="O52" s="224">
        <v>32.915553729196631</v>
      </c>
      <c r="P52" s="223">
        <v>8.9120370370370362E-4</v>
      </c>
      <c r="Q52" s="222">
        <v>54</v>
      </c>
      <c r="R52" s="223">
        <v>3.5925925925925924E-2</v>
      </c>
      <c r="S52" s="223">
        <v>3.5925925925925925E-3</v>
      </c>
      <c r="T52" s="223">
        <v>0.1190625</v>
      </c>
      <c r="U52" s="123">
        <f t="shared" si="0"/>
        <v>777</v>
      </c>
      <c r="W52" s="28" t="str">
        <f t="shared" si="1"/>
        <v>Justinas Striška</v>
      </c>
    </row>
    <row r="53" spans="1:23" x14ac:dyDescent="0.3">
      <c r="A53" s="219" t="s">
        <v>2213</v>
      </c>
      <c r="B53" s="219" t="s">
        <v>2214</v>
      </c>
      <c r="C53" s="220">
        <v>50</v>
      </c>
      <c r="D53" s="221">
        <v>39</v>
      </c>
      <c r="E53" s="219">
        <v>43</v>
      </c>
      <c r="F53" s="219" t="s">
        <v>2928</v>
      </c>
      <c r="G53" s="219" t="s">
        <v>80</v>
      </c>
      <c r="H53" s="219" t="s">
        <v>1998</v>
      </c>
      <c r="I53" s="222">
        <v>40</v>
      </c>
      <c r="J53" s="223">
        <v>2.165509259259259E-2</v>
      </c>
      <c r="K53" s="223">
        <v>1.4436728395061727E-3</v>
      </c>
      <c r="L53" s="223">
        <v>1.4930555555555556E-3</v>
      </c>
      <c r="M53" s="222">
        <v>71</v>
      </c>
      <c r="N53" s="223">
        <v>6.2164351851851853E-2</v>
      </c>
      <c r="O53" s="224">
        <v>29.826847886799477</v>
      </c>
      <c r="P53" s="223">
        <v>1.4930555555555556E-3</v>
      </c>
      <c r="Q53" s="222">
        <v>23</v>
      </c>
      <c r="R53" s="223">
        <v>3.2256944444444442E-2</v>
      </c>
      <c r="S53" s="223">
        <v>3.2256944444444442E-3</v>
      </c>
      <c r="T53" s="223">
        <v>0.11907407407407407</v>
      </c>
      <c r="U53" s="123">
        <f t="shared" si="0"/>
        <v>777</v>
      </c>
      <c r="W53" s="28" t="str">
        <f t="shared" si="1"/>
        <v>Rolandas Kriugžda</v>
      </c>
    </row>
    <row r="54" spans="1:23" x14ac:dyDescent="0.3">
      <c r="A54" s="219" t="s">
        <v>2219</v>
      </c>
      <c r="B54" s="219" t="s">
        <v>2959</v>
      </c>
      <c r="C54" s="220">
        <v>51</v>
      </c>
      <c r="D54" s="221">
        <v>40</v>
      </c>
      <c r="E54" s="219">
        <v>13</v>
      </c>
      <c r="F54" s="219" t="s">
        <v>2928</v>
      </c>
      <c r="G54" s="219" t="s">
        <v>2960</v>
      </c>
      <c r="H54" s="219" t="s">
        <v>2294</v>
      </c>
      <c r="I54" s="222">
        <v>42</v>
      </c>
      <c r="J54" s="223">
        <v>2.1724537037037039E-2</v>
      </c>
      <c r="K54" s="223">
        <v>1.4483024691358027E-3</v>
      </c>
      <c r="L54" s="223">
        <v>1.1226851851851851E-3</v>
      </c>
      <c r="M54" s="222">
        <v>64</v>
      </c>
      <c r="N54" s="223">
        <v>6.0335648148148145E-2</v>
      </c>
      <c r="O54" s="224">
        <v>30.730865144830236</v>
      </c>
      <c r="P54" s="223">
        <v>1.1921296296296296E-3</v>
      </c>
      <c r="Q54" s="222">
        <v>44</v>
      </c>
      <c r="R54" s="223">
        <v>3.4861111111111114E-2</v>
      </c>
      <c r="S54" s="223">
        <v>3.4861111111111113E-3</v>
      </c>
      <c r="T54" s="223">
        <v>0.11927083333333333</v>
      </c>
      <c r="U54" s="123">
        <f t="shared" si="0"/>
        <v>776</v>
      </c>
      <c r="W54" s="28" t="str">
        <f t="shared" si="1"/>
        <v>Tomas Būdvytis</v>
      </c>
    </row>
    <row r="55" spans="1:23" x14ac:dyDescent="0.3">
      <c r="A55" s="219" t="s">
        <v>2179</v>
      </c>
      <c r="B55" s="219" t="s">
        <v>2180</v>
      </c>
      <c r="C55" s="220">
        <v>52</v>
      </c>
      <c r="D55" s="221">
        <v>3</v>
      </c>
      <c r="E55" s="219">
        <v>87</v>
      </c>
      <c r="F55" s="219" t="s">
        <v>2129</v>
      </c>
      <c r="G55" s="219" t="s">
        <v>28</v>
      </c>
      <c r="H55" s="219" t="s">
        <v>138</v>
      </c>
      <c r="I55" s="222">
        <v>59</v>
      </c>
      <c r="J55" s="223">
        <v>2.3576388888888893E-2</v>
      </c>
      <c r="K55" s="223">
        <v>1.5717592592592597E-3</v>
      </c>
      <c r="L55" s="223">
        <v>1.3773148148148147E-3</v>
      </c>
      <c r="M55" s="222">
        <v>44</v>
      </c>
      <c r="N55" s="223">
        <v>5.8032407407407414E-2</v>
      </c>
      <c r="O55" s="224">
        <v>31.950538492221778</v>
      </c>
      <c r="P55" s="223">
        <v>9.6064814814814808E-4</v>
      </c>
      <c r="Q55" s="222">
        <v>53</v>
      </c>
      <c r="R55" s="223">
        <v>3.5902777777777777E-2</v>
      </c>
      <c r="S55" s="223">
        <v>3.5902777777777777E-3</v>
      </c>
      <c r="T55" s="223">
        <v>0.11988425925925926</v>
      </c>
      <c r="U55" s="123">
        <f t="shared" si="0"/>
        <v>772</v>
      </c>
      <c r="W55" s="28" t="str">
        <f t="shared" si="1"/>
        <v>Vygantas Vitkus</v>
      </c>
    </row>
    <row r="56" spans="1:23" x14ac:dyDescent="0.3">
      <c r="A56" s="219" t="s">
        <v>2117</v>
      </c>
      <c r="B56" s="219" t="s">
        <v>2961</v>
      </c>
      <c r="C56" s="220">
        <v>53</v>
      </c>
      <c r="D56" s="221">
        <v>41</v>
      </c>
      <c r="E56" s="219">
        <v>33</v>
      </c>
      <c r="F56" s="219" t="s">
        <v>2928</v>
      </c>
      <c r="G56" s="219" t="s">
        <v>2962</v>
      </c>
      <c r="H56" s="219" t="s">
        <v>1974</v>
      </c>
      <c r="I56" s="222">
        <v>66</v>
      </c>
      <c r="J56" s="223">
        <v>2.4548611111111115E-2</v>
      </c>
      <c r="K56" s="223">
        <v>1.6365740740740741E-3</v>
      </c>
      <c r="L56" s="223">
        <v>1.5162037037037036E-3</v>
      </c>
      <c r="M56" s="222">
        <v>67</v>
      </c>
      <c r="N56" s="223">
        <v>6.1655092592592588E-2</v>
      </c>
      <c r="O56" s="224">
        <v>30.073211939177774</v>
      </c>
      <c r="P56" s="223">
        <v>1.2268518518518518E-3</v>
      </c>
      <c r="Q56" s="222">
        <v>17</v>
      </c>
      <c r="R56" s="223">
        <v>3.1145833333333334E-2</v>
      </c>
      <c r="S56" s="223">
        <v>3.1145833333333334E-3</v>
      </c>
      <c r="T56" s="223">
        <v>0.12012731481481481</v>
      </c>
      <c r="U56" s="123">
        <f t="shared" si="0"/>
        <v>770</v>
      </c>
      <c r="W56" s="28" t="str">
        <f t="shared" si="1"/>
        <v>Vytautas Jazepčikas</v>
      </c>
    </row>
    <row r="57" spans="1:23" x14ac:dyDescent="0.3">
      <c r="A57" s="219" t="s">
        <v>2194</v>
      </c>
      <c r="B57" s="219" t="s">
        <v>2195</v>
      </c>
      <c r="C57" s="220">
        <v>54</v>
      </c>
      <c r="D57" s="221">
        <v>4</v>
      </c>
      <c r="E57" s="219">
        <v>15</v>
      </c>
      <c r="F57" s="219" t="s">
        <v>2129</v>
      </c>
      <c r="G57" s="219" t="s">
        <v>2196</v>
      </c>
      <c r="H57" s="219" t="s">
        <v>123</v>
      </c>
      <c r="I57" s="222">
        <v>53</v>
      </c>
      <c r="J57" s="223">
        <v>2.2766203703703702E-2</v>
      </c>
      <c r="K57" s="223">
        <v>1.5177469135802468E-3</v>
      </c>
      <c r="L57" s="223">
        <v>1.7245370370370372E-3</v>
      </c>
      <c r="M57" s="222">
        <v>57</v>
      </c>
      <c r="N57" s="223">
        <v>5.9131944444444445E-2</v>
      </c>
      <c r="O57" s="224">
        <v>31.356429829712273</v>
      </c>
      <c r="P57" s="223">
        <v>1.0416666666666667E-3</v>
      </c>
      <c r="Q57" s="222">
        <v>55</v>
      </c>
      <c r="R57" s="223">
        <v>3.5995370370370372E-2</v>
      </c>
      <c r="S57" s="223">
        <v>3.5995370370370374E-3</v>
      </c>
      <c r="T57" s="223">
        <v>0.12069444444444444</v>
      </c>
      <c r="U57" s="123">
        <f t="shared" si="0"/>
        <v>767</v>
      </c>
      <c r="W57" s="28" t="str">
        <f t="shared" si="1"/>
        <v>Rimantas Butkevičius</v>
      </c>
    </row>
    <row r="58" spans="1:23" x14ac:dyDescent="0.3">
      <c r="A58" s="219" t="s">
        <v>2164</v>
      </c>
      <c r="B58" s="219" t="s">
        <v>2187</v>
      </c>
      <c r="C58" s="220">
        <v>55</v>
      </c>
      <c r="D58" s="221">
        <v>8</v>
      </c>
      <c r="E58" s="219">
        <v>47</v>
      </c>
      <c r="F58" s="219" t="s">
        <v>2113</v>
      </c>
      <c r="G58" s="219" t="s">
        <v>8</v>
      </c>
      <c r="H58" s="219" t="s">
        <v>61</v>
      </c>
      <c r="I58" s="222">
        <v>60</v>
      </c>
      <c r="J58" s="223">
        <v>2.3703703703703703E-2</v>
      </c>
      <c r="K58" s="223">
        <v>1.580246913580247E-3</v>
      </c>
      <c r="L58" s="223">
        <v>1.2962962962962963E-3</v>
      </c>
      <c r="M58" s="222">
        <v>60</v>
      </c>
      <c r="N58" s="223">
        <v>5.9826388888888887E-2</v>
      </c>
      <c r="O58" s="224">
        <v>30.992455020313407</v>
      </c>
      <c r="P58" s="223">
        <v>1.1689814814814816E-3</v>
      </c>
      <c r="Q58" s="222">
        <v>46</v>
      </c>
      <c r="R58" s="223">
        <v>3.4953703703703702E-2</v>
      </c>
      <c r="S58" s="223">
        <v>3.49537037037037E-3</v>
      </c>
      <c r="T58" s="223">
        <v>0.1209837962962963</v>
      </c>
      <c r="U58" s="123">
        <f t="shared" si="0"/>
        <v>765</v>
      </c>
      <c r="W58" s="28" t="str">
        <f t="shared" si="1"/>
        <v>Arūnas Maciulevičius</v>
      </c>
    </row>
    <row r="59" spans="1:23" x14ac:dyDescent="0.3">
      <c r="A59" s="219" t="s">
        <v>2205</v>
      </c>
      <c r="B59" s="219" t="s">
        <v>2206</v>
      </c>
      <c r="C59" s="220">
        <v>56</v>
      </c>
      <c r="D59" s="221">
        <v>2</v>
      </c>
      <c r="E59" s="219">
        <v>1</v>
      </c>
      <c r="F59" s="219" t="s">
        <v>2936</v>
      </c>
      <c r="G59" s="219" t="s">
        <v>8</v>
      </c>
      <c r="H59" s="219" t="s">
        <v>183</v>
      </c>
      <c r="I59" s="222">
        <v>19</v>
      </c>
      <c r="J59" s="223">
        <v>1.9641203703703706E-2</v>
      </c>
      <c r="K59" s="223">
        <v>1.3094135802469138E-3</v>
      </c>
      <c r="L59" s="223">
        <v>1.0300925925925926E-3</v>
      </c>
      <c r="M59" s="222">
        <v>51</v>
      </c>
      <c r="N59" s="223">
        <v>5.8784722222222224E-2</v>
      </c>
      <c r="O59" s="224">
        <v>31.54164205552274</v>
      </c>
      <c r="P59" s="223">
        <v>8.564814814814815E-4</v>
      </c>
      <c r="Q59" s="222">
        <v>80</v>
      </c>
      <c r="R59" s="223">
        <v>4.0949074074074075E-2</v>
      </c>
      <c r="S59" s="223">
        <v>4.0949074074074074E-3</v>
      </c>
      <c r="T59" s="223">
        <v>0.12129629629629629</v>
      </c>
      <c r="U59" s="123">
        <f t="shared" si="0"/>
        <v>763</v>
      </c>
      <c r="W59" s="28" t="str">
        <f t="shared" si="1"/>
        <v>Giedrė Ambrazevičiūtė</v>
      </c>
    </row>
    <row r="60" spans="1:23" x14ac:dyDescent="0.3">
      <c r="A60" s="219" t="s">
        <v>2963</v>
      </c>
      <c r="B60" s="219" t="s">
        <v>2964</v>
      </c>
      <c r="C60" s="220">
        <v>57</v>
      </c>
      <c r="D60" s="221">
        <v>42</v>
      </c>
      <c r="E60" s="219">
        <v>2</v>
      </c>
      <c r="F60" s="219" t="s">
        <v>2928</v>
      </c>
      <c r="G60" s="219" t="s">
        <v>28</v>
      </c>
      <c r="H60" s="219" t="s">
        <v>183</v>
      </c>
      <c r="I60" s="222">
        <v>70</v>
      </c>
      <c r="J60" s="223">
        <v>2.5115740740740741E-2</v>
      </c>
      <c r="K60" s="223">
        <v>1.6743827160493828E-3</v>
      </c>
      <c r="L60" s="223">
        <v>1.9791666666666668E-3</v>
      </c>
      <c r="M60" s="222">
        <v>58</v>
      </c>
      <c r="N60" s="223">
        <v>5.9189814814814813E-2</v>
      </c>
      <c r="O60" s="224">
        <v>31.325772389518967</v>
      </c>
      <c r="P60" s="223">
        <v>1.689814814814815E-3</v>
      </c>
      <c r="Q60" s="222">
        <v>29</v>
      </c>
      <c r="R60" s="223">
        <v>3.3472222222222223E-2</v>
      </c>
      <c r="S60" s="223">
        <v>3.3472222222222224E-3</v>
      </c>
      <c r="T60" s="223">
        <v>0.12148148148148148</v>
      </c>
      <c r="U60" s="123">
        <f t="shared" si="0"/>
        <v>762</v>
      </c>
      <c r="W60" s="28" t="str">
        <f t="shared" si="1"/>
        <v>Danas Andriuskevicius</v>
      </c>
    </row>
    <row r="61" spans="1:23" x14ac:dyDescent="0.3">
      <c r="A61" s="219" t="s">
        <v>2097</v>
      </c>
      <c r="B61" s="219" t="s">
        <v>2965</v>
      </c>
      <c r="C61" s="220">
        <v>58</v>
      </c>
      <c r="D61" s="221">
        <v>43</v>
      </c>
      <c r="E61" s="219">
        <v>97</v>
      </c>
      <c r="F61" s="219" t="s">
        <v>2928</v>
      </c>
      <c r="G61" s="219" t="s">
        <v>28</v>
      </c>
      <c r="H61" s="219" t="s">
        <v>183</v>
      </c>
      <c r="I61" s="222">
        <v>64</v>
      </c>
      <c r="J61" s="223">
        <v>2.4293981481481482E-2</v>
      </c>
      <c r="K61" s="223">
        <v>1.6195987654320989E-3</v>
      </c>
      <c r="L61" s="223">
        <v>1.9791666666666668E-3</v>
      </c>
      <c r="M61" s="222">
        <v>45</v>
      </c>
      <c r="N61" s="223">
        <v>5.8217592592592592E-2</v>
      </c>
      <c r="O61" s="224">
        <v>31.848906560636184</v>
      </c>
      <c r="P61" s="223">
        <v>9.7222222222222209E-4</v>
      </c>
      <c r="Q61" s="222">
        <v>57</v>
      </c>
      <c r="R61" s="223">
        <v>3.6284722222222225E-2</v>
      </c>
      <c r="S61" s="223">
        <v>3.6284722222222226E-3</v>
      </c>
      <c r="T61" s="223">
        <v>0.12178240740740741</v>
      </c>
      <c r="U61" s="123">
        <f t="shared" si="0"/>
        <v>760</v>
      </c>
      <c r="W61" s="28" t="str">
        <f t="shared" si="1"/>
        <v>Mantas Pilipavičius</v>
      </c>
    </row>
    <row r="62" spans="1:23" x14ac:dyDescent="0.3">
      <c r="A62" s="219" t="s">
        <v>2142</v>
      </c>
      <c r="B62" s="219" t="s">
        <v>2175</v>
      </c>
      <c r="C62" s="220">
        <v>59</v>
      </c>
      <c r="D62" s="221">
        <v>44</v>
      </c>
      <c r="E62" s="219">
        <v>18</v>
      </c>
      <c r="F62" s="219" t="s">
        <v>2928</v>
      </c>
      <c r="G62" s="219" t="s">
        <v>8</v>
      </c>
      <c r="H62" s="219" t="s">
        <v>2943</v>
      </c>
      <c r="I62" s="222">
        <v>58</v>
      </c>
      <c r="J62" s="223">
        <v>2.34375E-2</v>
      </c>
      <c r="K62" s="223">
        <v>1.5625000000000001E-3</v>
      </c>
      <c r="L62" s="223">
        <v>1.4351851851851854E-3</v>
      </c>
      <c r="M62" s="222">
        <v>42</v>
      </c>
      <c r="N62" s="223">
        <v>5.7939814814814812E-2</v>
      </c>
      <c r="O62" s="224">
        <v>32.001598082301236</v>
      </c>
      <c r="P62" s="223">
        <v>1.0185185185185186E-3</v>
      </c>
      <c r="Q62" s="222">
        <v>67</v>
      </c>
      <c r="R62" s="223">
        <v>3.8032407407407411E-2</v>
      </c>
      <c r="S62" s="223">
        <v>3.8032407407407411E-3</v>
      </c>
      <c r="T62" s="223">
        <v>0.12188657407407406</v>
      </c>
      <c r="U62" s="123">
        <f t="shared" si="0"/>
        <v>759</v>
      </c>
      <c r="W62" s="28" t="str">
        <f t="shared" si="1"/>
        <v>Audrius Čėsna</v>
      </c>
    </row>
    <row r="63" spans="1:23" x14ac:dyDescent="0.3">
      <c r="A63" s="219" t="s">
        <v>2181</v>
      </c>
      <c r="B63" s="219" t="s">
        <v>2966</v>
      </c>
      <c r="C63" s="220">
        <v>60</v>
      </c>
      <c r="D63" s="221">
        <v>45</v>
      </c>
      <c r="E63" s="219">
        <v>76</v>
      </c>
      <c r="F63" s="219" t="s">
        <v>2928</v>
      </c>
      <c r="G63" s="219" t="s">
        <v>8</v>
      </c>
      <c r="H63" s="219" t="s">
        <v>123</v>
      </c>
      <c r="I63" s="222">
        <v>49</v>
      </c>
      <c r="J63" s="223">
        <v>2.2268518518518521E-2</v>
      </c>
      <c r="K63" s="223">
        <v>1.4845679012345679E-3</v>
      </c>
      <c r="L63" s="223">
        <v>1.5624999999999999E-3</v>
      </c>
      <c r="M63" s="222">
        <v>65</v>
      </c>
      <c r="N63" s="223">
        <v>6.0601851851851851E-2</v>
      </c>
      <c r="O63" s="224">
        <v>30.595874713521773</v>
      </c>
      <c r="P63" s="223">
        <v>1.0300925925925926E-3</v>
      </c>
      <c r="Q63" s="222">
        <v>58</v>
      </c>
      <c r="R63" s="223">
        <v>3.6400462962962961E-2</v>
      </c>
      <c r="S63" s="223">
        <v>3.6400462962962962E-3</v>
      </c>
      <c r="T63" s="223">
        <v>0.12189814814814814</v>
      </c>
      <c r="U63" s="123">
        <f t="shared" si="0"/>
        <v>759</v>
      </c>
      <c r="W63" s="28" t="str">
        <f t="shared" si="1"/>
        <v>Marius Turulis</v>
      </c>
    </row>
    <row r="64" spans="1:23" x14ac:dyDescent="0.3">
      <c r="A64" s="219" t="s">
        <v>2192</v>
      </c>
      <c r="B64" s="219" t="s">
        <v>2193</v>
      </c>
      <c r="C64" s="220">
        <v>61</v>
      </c>
      <c r="D64" s="221">
        <v>46</v>
      </c>
      <c r="E64" s="219">
        <v>38</v>
      </c>
      <c r="F64" s="219" t="s">
        <v>2928</v>
      </c>
      <c r="G64" s="219" t="s">
        <v>8</v>
      </c>
      <c r="H64" s="219" t="s">
        <v>1988</v>
      </c>
      <c r="I64" s="222">
        <v>69</v>
      </c>
      <c r="J64" s="223">
        <v>2.4907407407407406E-2</v>
      </c>
      <c r="K64" s="223">
        <v>1.6604938271604938E-3</v>
      </c>
      <c r="L64" s="223">
        <v>1.4930555555555556E-3</v>
      </c>
      <c r="M64" s="222">
        <v>25</v>
      </c>
      <c r="N64" s="223">
        <v>5.4895833333333331E-2</v>
      </c>
      <c r="O64" s="224">
        <v>33.776091081593933</v>
      </c>
      <c r="P64" s="223">
        <v>1.6319444444444445E-3</v>
      </c>
      <c r="Q64" s="222">
        <v>70</v>
      </c>
      <c r="R64" s="223">
        <v>3.9039351851851853E-2</v>
      </c>
      <c r="S64" s="223">
        <v>3.9039351851851852E-3</v>
      </c>
      <c r="T64" s="223">
        <v>0.12199074074074073</v>
      </c>
      <c r="U64" s="123">
        <f t="shared" si="0"/>
        <v>759</v>
      </c>
      <c r="W64" s="28" t="str">
        <f t="shared" si="1"/>
        <v>Rimas Kareiva</v>
      </c>
    </row>
    <row r="65" spans="1:23" x14ac:dyDescent="0.3">
      <c r="A65" s="219" t="s">
        <v>2223</v>
      </c>
      <c r="B65" s="219" t="s">
        <v>2224</v>
      </c>
      <c r="C65" s="220">
        <v>62</v>
      </c>
      <c r="D65" s="221">
        <v>5</v>
      </c>
      <c r="E65" s="219">
        <v>85</v>
      </c>
      <c r="F65" s="219" t="s">
        <v>2129</v>
      </c>
      <c r="G65" s="219" t="s">
        <v>8</v>
      </c>
      <c r="H65" s="219" t="s">
        <v>1888</v>
      </c>
      <c r="I65" s="222">
        <v>61</v>
      </c>
      <c r="J65" s="223">
        <v>2.3738425925925923E-2</v>
      </c>
      <c r="K65" s="223">
        <v>1.5825617283950614E-3</v>
      </c>
      <c r="L65" s="223">
        <v>1.5277777777777779E-3</v>
      </c>
      <c r="M65" s="222">
        <v>34</v>
      </c>
      <c r="N65" s="223">
        <v>5.7002314814814818E-2</v>
      </c>
      <c r="O65" s="224">
        <v>32.527918781725887</v>
      </c>
      <c r="P65" s="223">
        <v>1.2268518518518518E-3</v>
      </c>
      <c r="Q65" s="222">
        <v>69</v>
      </c>
      <c r="R65" s="223">
        <v>3.8796296296296294E-2</v>
      </c>
      <c r="S65" s="223">
        <v>3.8796296296296296E-3</v>
      </c>
      <c r="T65" s="223">
        <v>0.12231481481481482</v>
      </c>
      <c r="U65" s="123">
        <f t="shared" si="0"/>
        <v>757</v>
      </c>
      <c r="W65" s="28" t="str">
        <f t="shared" si="1"/>
        <v>Kęstutis Virbickas</v>
      </c>
    </row>
    <row r="66" spans="1:23" x14ac:dyDescent="0.3">
      <c r="A66" s="219" t="s">
        <v>2321</v>
      </c>
      <c r="B66" s="219" t="s">
        <v>2418</v>
      </c>
      <c r="C66" s="220">
        <v>63</v>
      </c>
      <c r="D66" s="221">
        <v>47</v>
      </c>
      <c r="E66" s="219">
        <v>12</v>
      </c>
      <c r="F66" s="219" t="s">
        <v>2928</v>
      </c>
      <c r="G66" s="219" t="s">
        <v>28</v>
      </c>
      <c r="H66" s="219" t="s">
        <v>2967</v>
      </c>
      <c r="I66" s="222">
        <v>38</v>
      </c>
      <c r="J66" s="223">
        <v>2.1585648148148145E-2</v>
      </c>
      <c r="K66" s="223">
        <v>1.4390432098765431E-3</v>
      </c>
      <c r="L66" s="223">
        <v>1.5624999999999999E-3</v>
      </c>
      <c r="M66" s="222">
        <v>59</v>
      </c>
      <c r="N66" s="223">
        <v>5.9756944444444439E-2</v>
      </c>
      <c r="O66" s="224">
        <v>31.028471818710052</v>
      </c>
      <c r="P66" s="223">
        <v>8.449074074074075E-4</v>
      </c>
      <c r="Q66" s="222">
        <v>71</v>
      </c>
      <c r="R66" s="223">
        <v>3.9131944444444448E-2</v>
      </c>
      <c r="S66" s="223">
        <v>3.9131944444444448E-3</v>
      </c>
      <c r="T66" s="223">
        <v>0.12291666666666667</v>
      </c>
      <c r="U66" s="123">
        <f t="shared" si="0"/>
        <v>753</v>
      </c>
      <c r="W66" s="28" t="str">
        <f t="shared" si="1"/>
        <v>Nerijus Bražionis</v>
      </c>
    </row>
    <row r="67" spans="1:23" x14ac:dyDescent="0.3">
      <c r="A67" s="219" t="s">
        <v>2199</v>
      </c>
      <c r="B67" s="219" t="s">
        <v>2968</v>
      </c>
      <c r="C67" s="220">
        <v>64</v>
      </c>
      <c r="D67" s="221">
        <v>9</v>
      </c>
      <c r="E67" s="219">
        <v>51</v>
      </c>
      <c r="F67" s="219" t="s">
        <v>2113</v>
      </c>
      <c r="G67" s="219" t="s">
        <v>8</v>
      </c>
      <c r="H67" s="219" t="s">
        <v>1888</v>
      </c>
      <c r="I67" s="222">
        <v>44</v>
      </c>
      <c r="J67" s="223">
        <v>2.1875000000000002E-2</v>
      </c>
      <c r="K67" s="223">
        <v>1.4583333333333334E-3</v>
      </c>
      <c r="L67" s="223">
        <v>1.4467592592592594E-3</v>
      </c>
      <c r="M67" s="222">
        <v>63</v>
      </c>
      <c r="N67" s="223">
        <v>6.0312499999999998E-2</v>
      </c>
      <c r="O67" s="224">
        <v>30.7426597582038</v>
      </c>
      <c r="P67" s="223">
        <v>1.1111111111111111E-3</v>
      </c>
      <c r="Q67" s="222">
        <v>73</v>
      </c>
      <c r="R67" s="223">
        <v>3.9351851851851853E-2</v>
      </c>
      <c r="S67" s="223">
        <v>3.9351851851851857E-3</v>
      </c>
      <c r="T67" s="223">
        <v>0.1241087962962963</v>
      </c>
      <c r="U67" s="123">
        <f t="shared" si="0"/>
        <v>746</v>
      </c>
      <c r="W67" s="28" t="str">
        <f t="shared" si="1"/>
        <v>Mindaugas Mockus</v>
      </c>
    </row>
    <row r="68" spans="1:23" x14ac:dyDescent="0.3">
      <c r="A68" s="219" t="s">
        <v>2969</v>
      </c>
      <c r="B68" s="219" t="s">
        <v>2970</v>
      </c>
      <c r="C68" s="220">
        <v>65</v>
      </c>
      <c r="D68" s="221">
        <v>48</v>
      </c>
      <c r="E68" s="219">
        <v>46</v>
      </c>
      <c r="F68" s="219" t="s">
        <v>2928</v>
      </c>
      <c r="G68" s="219" t="s">
        <v>183</v>
      </c>
      <c r="H68" s="219" t="s">
        <v>207</v>
      </c>
      <c r="I68" s="222">
        <v>72</v>
      </c>
      <c r="J68" s="223">
        <v>2.5370370370370366E-2</v>
      </c>
      <c r="K68" s="223">
        <v>1.6913580246913575E-3</v>
      </c>
      <c r="L68" s="223">
        <v>2.4305555555555556E-3</v>
      </c>
      <c r="M68" s="222">
        <v>48</v>
      </c>
      <c r="N68" s="223">
        <v>5.8333333333333327E-2</v>
      </c>
      <c r="O68" s="224">
        <v>31.785714285714288</v>
      </c>
      <c r="P68" s="223">
        <v>1.1574074074074073E-3</v>
      </c>
      <c r="Q68" s="222">
        <v>62</v>
      </c>
      <c r="R68" s="223">
        <v>3.7187499999999998E-2</v>
      </c>
      <c r="S68" s="223">
        <v>3.7187499999999998E-3</v>
      </c>
      <c r="T68" s="223">
        <v>0.12450231481481482</v>
      </c>
      <c r="U68" s="123">
        <f t="shared" si="0"/>
        <v>743</v>
      </c>
      <c r="W68" s="28" t="str">
        <f t="shared" si="1"/>
        <v>Pavel Ladziato</v>
      </c>
    </row>
    <row r="69" spans="1:23" x14ac:dyDescent="0.3">
      <c r="A69" s="219" t="s">
        <v>2375</v>
      </c>
      <c r="B69" s="219" t="s">
        <v>2971</v>
      </c>
      <c r="C69" s="220">
        <v>66</v>
      </c>
      <c r="D69" s="221">
        <v>49</v>
      </c>
      <c r="E69" s="219">
        <v>64</v>
      </c>
      <c r="F69" s="219" t="s">
        <v>2928</v>
      </c>
      <c r="G69" s="219" t="s">
        <v>8</v>
      </c>
      <c r="H69" s="219" t="s">
        <v>183</v>
      </c>
      <c r="I69" s="222">
        <v>54</v>
      </c>
      <c r="J69" s="223">
        <v>2.3078703703703702E-2</v>
      </c>
      <c r="K69" s="223">
        <v>1.5385802469135802E-3</v>
      </c>
      <c r="L69" s="223">
        <v>1.5046296296296294E-3</v>
      </c>
      <c r="M69" s="222">
        <v>76</v>
      </c>
      <c r="N69" s="223">
        <v>6.4097222222222222E-2</v>
      </c>
      <c r="O69" s="224">
        <v>28.927410617551462</v>
      </c>
      <c r="P69" s="223">
        <v>1.1342592592592591E-3</v>
      </c>
      <c r="Q69" s="222">
        <v>43</v>
      </c>
      <c r="R69" s="223">
        <v>3.4826388888888886E-2</v>
      </c>
      <c r="S69" s="223">
        <v>3.4826388888888884E-3</v>
      </c>
      <c r="T69" s="223">
        <v>0.12467592592592593</v>
      </c>
      <c r="U69" s="123">
        <f t="shared" ref="U69:U90" si="2">ROUND($T$4/T69*1000,0)</f>
        <v>742</v>
      </c>
      <c r="W69" s="28" t="str">
        <f t="shared" ref="W69:W132" si="3">A69&amp;" "&amp;B69</f>
        <v>Kristupas Saikus</v>
      </c>
    </row>
    <row r="70" spans="1:23" x14ac:dyDescent="0.3">
      <c r="A70" s="219" t="s">
        <v>2197</v>
      </c>
      <c r="B70" s="219" t="s">
        <v>2198</v>
      </c>
      <c r="C70" s="220">
        <v>67</v>
      </c>
      <c r="D70" s="221">
        <v>6</v>
      </c>
      <c r="E70" s="219">
        <v>42</v>
      </c>
      <c r="F70" s="219" t="s">
        <v>2129</v>
      </c>
      <c r="G70" s="219" t="s">
        <v>8</v>
      </c>
      <c r="H70" s="219" t="s">
        <v>2000</v>
      </c>
      <c r="I70" s="222">
        <v>74</v>
      </c>
      <c r="J70" s="223">
        <v>2.5590277777777778E-2</v>
      </c>
      <c r="K70" s="223">
        <v>1.7060185185185186E-3</v>
      </c>
      <c r="L70" s="223">
        <v>1.9097222222222222E-3</v>
      </c>
      <c r="M70" s="222">
        <v>36</v>
      </c>
      <c r="N70" s="223">
        <v>5.7141203703703708E-2</v>
      </c>
      <c r="O70" s="224">
        <v>32.448855580311928</v>
      </c>
      <c r="P70" s="223">
        <v>1.1458333333333333E-3</v>
      </c>
      <c r="Q70" s="222">
        <v>77</v>
      </c>
      <c r="R70" s="223">
        <v>4.0069444444444442E-2</v>
      </c>
      <c r="S70" s="223">
        <v>4.0069444444444441E-3</v>
      </c>
      <c r="T70" s="223">
        <v>0.12589120370370369</v>
      </c>
      <c r="U70" s="123">
        <f t="shared" si="2"/>
        <v>735</v>
      </c>
      <c r="W70" s="28" t="str">
        <f t="shared" si="3"/>
        <v>Romualdas Kniuksta</v>
      </c>
    </row>
    <row r="71" spans="1:23" x14ac:dyDescent="0.3">
      <c r="A71" s="219" t="s">
        <v>2117</v>
      </c>
      <c r="B71" s="219" t="s">
        <v>2201</v>
      </c>
      <c r="C71" s="220">
        <v>68</v>
      </c>
      <c r="D71" s="221">
        <v>50</v>
      </c>
      <c r="E71" s="219">
        <v>86</v>
      </c>
      <c r="F71" s="219" t="s">
        <v>2928</v>
      </c>
      <c r="G71" s="219" t="s">
        <v>28</v>
      </c>
      <c r="H71" s="219" t="s">
        <v>183</v>
      </c>
      <c r="I71" s="222">
        <v>75</v>
      </c>
      <c r="J71" s="223">
        <v>2.5636574074074072E-2</v>
      </c>
      <c r="K71" s="223">
        <v>1.7091049382716049E-3</v>
      </c>
      <c r="L71" s="223">
        <v>1.5393518518518519E-3</v>
      </c>
      <c r="M71" s="222">
        <v>62</v>
      </c>
      <c r="N71" s="223">
        <v>5.9953703703703703E-2</v>
      </c>
      <c r="O71" s="224">
        <v>30.926640926640928</v>
      </c>
      <c r="P71" s="223">
        <v>1.3194444444444443E-3</v>
      </c>
      <c r="Q71" s="222">
        <v>66</v>
      </c>
      <c r="R71" s="223">
        <v>3.7951388888888889E-2</v>
      </c>
      <c r="S71" s="223">
        <v>3.7951388888888887E-3</v>
      </c>
      <c r="T71" s="223">
        <v>0.12642361111111111</v>
      </c>
      <c r="U71" s="123">
        <f t="shared" si="2"/>
        <v>732</v>
      </c>
      <c r="W71" s="28" t="str">
        <f t="shared" si="3"/>
        <v>Vytautas Viščius</v>
      </c>
    </row>
    <row r="72" spans="1:23" x14ac:dyDescent="0.3">
      <c r="A72" s="219" t="s">
        <v>2972</v>
      </c>
      <c r="B72" s="219" t="s">
        <v>2973</v>
      </c>
      <c r="C72" s="220">
        <v>69</v>
      </c>
      <c r="D72" s="221">
        <v>51</v>
      </c>
      <c r="E72" s="219">
        <v>19</v>
      </c>
      <c r="F72" s="219" t="s">
        <v>2928</v>
      </c>
      <c r="G72" s="219" t="s">
        <v>8</v>
      </c>
      <c r="H72" s="219" t="s">
        <v>2974</v>
      </c>
      <c r="I72" s="222">
        <v>73</v>
      </c>
      <c r="J72" s="223">
        <v>2.5520833333333336E-2</v>
      </c>
      <c r="K72" s="223">
        <v>1.701388888888889E-3</v>
      </c>
      <c r="L72" s="223">
        <v>1.5509259259259261E-3</v>
      </c>
      <c r="M72" s="222">
        <v>70</v>
      </c>
      <c r="N72" s="223">
        <v>6.2037037037037036E-2</v>
      </c>
      <c r="O72" s="224">
        <v>29.888059701492537</v>
      </c>
      <c r="P72" s="223">
        <v>1.3425925925925925E-3</v>
      </c>
      <c r="Q72" s="222">
        <v>65</v>
      </c>
      <c r="R72" s="223">
        <v>3.7835648148148153E-2</v>
      </c>
      <c r="S72" s="223">
        <v>3.7835648148148151E-3</v>
      </c>
      <c r="T72" s="223">
        <v>0.12831018518518519</v>
      </c>
      <c r="U72" s="123">
        <f t="shared" si="2"/>
        <v>721</v>
      </c>
      <c r="W72" s="28" t="str">
        <f t="shared" si="3"/>
        <v>Vainius Četrauskas</v>
      </c>
    </row>
    <row r="73" spans="1:23" x14ac:dyDescent="0.3">
      <c r="A73" s="219" t="s">
        <v>2975</v>
      </c>
      <c r="B73" s="219" t="s">
        <v>2976</v>
      </c>
      <c r="C73" s="220">
        <v>70</v>
      </c>
      <c r="D73" s="221">
        <v>52</v>
      </c>
      <c r="E73" s="219">
        <v>44</v>
      </c>
      <c r="F73" s="219" t="s">
        <v>2928</v>
      </c>
      <c r="G73" s="219" t="s">
        <v>8</v>
      </c>
      <c r="H73" s="219" t="s">
        <v>183</v>
      </c>
      <c r="I73" s="222">
        <v>35</v>
      </c>
      <c r="J73" s="223">
        <v>2.1458333333333333E-2</v>
      </c>
      <c r="K73" s="223">
        <v>1.4305555555555556E-3</v>
      </c>
      <c r="L73" s="223">
        <v>1.5856481481481479E-3</v>
      </c>
      <c r="M73" s="222">
        <v>78</v>
      </c>
      <c r="N73" s="223">
        <v>6.5138888888888885E-2</v>
      </c>
      <c r="O73" s="224">
        <v>28.464818763326228</v>
      </c>
      <c r="P73" s="223">
        <v>9.8379629629629642E-4</v>
      </c>
      <c r="Q73" s="222">
        <v>72</v>
      </c>
      <c r="R73" s="223">
        <v>3.9212962962962963E-2</v>
      </c>
      <c r="S73" s="223">
        <v>3.921296296296296E-3</v>
      </c>
      <c r="T73" s="223">
        <v>0.12840277777777778</v>
      </c>
      <c r="U73" s="123">
        <f t="shared" si="2"/>
        <v>721</v>
      </c>
      <c r="W73" s="28" t="str">
        <f t="shared" si="3"/>
        <v>Laimonas Krivickas</v>
      </c>
    </row>
    <row r="74" spans="1:23" x14ac:dyDescent="0.3">
      <c r="A74" s="219" t="s">
        <v>2150</v>
      </c>
      <c r="B74" s="219" t="s">
        <v>2227</v>
      </c>
      <c r="C74" s="220">
        <v>71</v>
      </c>
      <c r="D74" s="221">
        <v>53</v>
      </c>
      <c r="E74" s="219">
        <v>80</v>
      </c>
      <c r="F74" s="219" t="s">
        <v>2928</v>
      </c>
      <c r="G74" s="219" t="s">
        <v>8</v>
      </c>
      <c r="H74" s="219" t="s">
        <v>2943</v>
      </c>
      <c r="I74" s="222">
        <v>56</v>
      </c>
      <c r="J74" s="223">
        <v>2.3182870370370371E-2</v>
      </c>
      <c r="K74" s="223">
        <v>1.5455246913580246E-3</v>
      </c>
      <c r="L74" s="223">
        <v>1.4583333333333334E-3</v>
      </c>
      <c r="M74" s="222">
        <v>77</v>
      </c>
      <c r="N74" s="223">
        <v>6.5046296296296297E-2</v>
      </c>
      <c r="O74" s="224">
        <v>28.505338078291814</v>
      </c>
      <c r="P74" s="223">
        <v>1.261574074074074E-3</v>
      </c>
      <c r="Q74" s="222">
        <v>64</v>
      </c>
      <c r="R74" s="223">
        <v>3.7534722222222219E-2</v>
      </c>
      <c r="S74" s="223">
        <v>3.7534722222222218E-3</v>
      </c>
      <c r="T74" s="223">
        <v>0.1285300925925926</v>
      </c>
      <c r="U74" s="123">
        <f t="shared" si="2"/>
        <v>720</v>
      </c>
      <c r="W74" s="28" t="str">
        <f t="shared" si="3"/>
        <v>Vaidas Valatkevičius</v>
      </c>
    </row>
    <row r="75" spans="1:23" x14ac:dyDescent="0.3">
      <c r="A75" s="219" t="s">
        <v>2977</v>
      </c>
      <c r="B75" s="219" t="s">
        <v>2978</v>
      </c>
      <c r="C75" s="220">
        <v>72</v>
      </c>
      <c r="D75" s="221">
        <v>54</v>
      </c>
      <c r="E75" s="219">
        <v>35</v>
      </c>
      <c r="F75" s="219" t="s">
        <v>2928</v>
      </c>
      <c r="G75" s="219" t="s">
        <v>8</v>
      </c>
      <c r="H75" s="219" t="s">
        <v>183</v>
      </c>
      <c r="I75" s="222">
        <v>71</v>
      </c>
      <c r="J75" s="223">
        <v>2.5300925925925925E-2</v>
      </c>
      <c r="K75" s="223">
        <v>1.6867283950617285E-3</v>
      </c>
      <c r="L75" s="223">
        <v>2.1874999999999998E-3</v>
      </c>
      <c r="M75" s="222">
        <v>73</v>
      </c>
      <c r="N75" s="223">
        <v>6.3217592592592589E-2</v>
      </c>
      <c r="O75" s="224">
        <v>29.329915781764921</v>
      </c>
      <c r="P75" s="223">
        <v>1.4120370370370369E-3</v>
      </c>
      <c r="Q75" s="222">
        <v>60</v>
      </c>
      <c r="R75" s="223">
        <v>3.7106481481481483E-2</v>
      </c>
      <c r="S75" s="223">
        <v>3.7106481481481482E-3</v>
      </c>
      <c r="T75" s="223">
        <v>0.12925925925925927</v>
      </c>
      <c r="U75" s="123">
        <f t="shared" si="2"/>
        <v>716</v>
      </c>
      <c r="W75" s="28" t="str">
        <f t="shared" si="3"/>
        <v>Valdemaras Juozaitis</v>
      </c>
    </row>
    <row r="76" spans="1:23" x14ac:dyDescent="0.3">
      <c r="A76" s="219" t="s">
        <v>2221</v>
      </c>
      <c r="B76" s="219" t="s">
        <v>2222</v>
      </c>
      <c r="C76" s="220">
        <v>73</v>
      </c>
      <c r="D76" s="221">
        <v>55</v>
      </c>
      <c r="E76" s="219">
        <v>90</v>
      </c>
      <c r="F76" s="219" t="s">
        <v>2928</v>
      </c>
      <c r="G76" s="219" t="s">
        <v>149</v>
      </c>
      <c r="H76" s="219" t="s">
        <v>90</v>
      </c>
      <c r="I76" s="222">
        <v>76</v>
      </c>
      <c r="J76" s="223">
        <v>2.5717592592592594E-2</v>
      </c>
      <c r="K76" s="223">
        <v>1.7145061728395064E-3</v>
      </c>
      <c r="L76" s="223">
        <v>1.5393518518518519E-3</v>
      </c>
      <c r="M76" s="222">
        <v>81</v>
      </c>
      <c r="N76" s="223">
        <v>6.7291666666666666E-2</v>
      </c>
      <c r="O76" s="224">
        <v>27.554179566563466</v>
      </c>
      <c r="P76" s="223">
        <v>7.9861111111111105E-4</v>
      </c>
      <c r="Q76" s="222">
        <v>37</v>
      </c>
      <c r="R76" s="223">
        <v>3.4351851851851849E-2</v>
      </c>
      <c r="S76" s="223">
        <v>3.4351851851851848E-3</v>
      </c>
      <c r="T76" s="223">
        <v>0.12972222222222221</v>
      </c>
      <c r="U76" s="123">
        <f t="shared" si="2"/>
        <v>713</v>
      </c>
      <c r="W76" s="28" t="str">
        <f t="shared" si="3"/>
        <v>Žygimantas Zaleckas</v>
      </c>
    </row>
    <row r="77" spans="1:23" x14ac:dyDescent="0.3">
      <c r="A77" s="219" t="s">
        <v>2219</v>
      </c>
      <c r="B77" s="219" t="s">
        <v>2220</v>
      </c>
      <c r="C77" s="220">
        <v>74</v>
      </c>
      <c r="D77" s="221">
        <v>56</v>
      </c>
      <c r="E77" s="219">
        <v>26</v>
      </c>
      <c r="F77" s="219" t="s">
        <v>2928</v>
      </c>
      <c r="G77" s="219" t="s">
        <v>8</v>
      </c>
      <c r="H77" s="219" t="s">
        <v>29</v>
      </c>
      <c r="I77" s="222">
        <v>50</v>
      </c>
      <c r="J77" s="223">
        <v>2.2662037037037036E-2</v>
      </c>
      <c r="K77" s="223">
        <v>1.5108024691358024E-3</v>
      </c>
      <c r="L77" s="223">
        <v>2.2337962962962967E-3</v>
      </c>
      <c r="M77" s="222">
        <v>75</v>
      </c>
      <c r="N77" s="223">
        <v>6.3773148148148148E-2</v>
      </c>
      <c r="O77" s="224">
        <v>29.074410163339387</v>
      </c>
      <c r="P77" s="223">
        <v>1.2731481481481483E-3</v>
      </c>
      <c r="Q77" s="222">
        <v>79</v>
      </c>
      <c r="R77" s="223">
        <v>4.0879629629629634E-2</v>
      </c>
      <c r="S77" s="223">
        <v>4.0879629629629634E-3</v>
      </c>
      <c r="T77" s="223">
        <v>0.13083333333333333</v>
      </c>
      <c r="U77" s="123">
        <f t="shared" si="2"/>
        <v>707</v>
      </c>
      <c r="W77" s="28" t="str">
        <f t="shared" si="3"/>
        <v>Tomas Gedvilas</v>
      </c>
    </row>
    <row r="78" spans="1:23" x14ac:dyDescent="0.3">
      <c r="A78" s="219" t="s">
        <v>2132</v>
      </c>
      <c r="B78" s="219" t="s">
        <v>2979</v>
      </c>
      <c r="C78" s="220">
        <v>75</v>
      </c>
      <c r="D78" s="221">
        <v>57</v>
      </c>
      <c r="E78" s="219">
        <v>10</v>
      </c>
      <c r="F78" s="219" t="s">
        <v>2928</v>
      </c>
      <c r="G78" s="219" t="s">
        <v>135</v>
      </c>
      <c r="H78" s="219" t="s">
        <v>2943</v>
      </c>
      <c r="I78" s="222">
        <v>79</v>
      </c>
      <c r="J78" s="223">
        <v>2.6458333333333334E-2</v>
      </c>
      <c r="K78" s="223">
        <v>1.7638888888888888E-3</v>
      </c>
      <c r="L78" s="223">
        <v>1.4814814814814814E-3</v>
      </c>
      <c r="M78" s="222">
        <v>72</v>
      </c>
      <c r="N78" s="223">
        <v>6.2627314814814816E-2</v>
      </c>
      <c r="O78" s="224">
        <v>29.606357420070228</v>
      </c>
      <c r="P78" s="223">
        <v>9.9537037037037042E-4</v>
      </c>
      <c r="Q78" s="222">
        <v>76</v>
      </c>
      <c r="R78" s="223">
        <v>3.9502314814814816E-2</v>
      </c>
      <c r="S78" s="223">
        <v>3.9502314814814816E-3</v>
      </c>
      <c r="T78" s="223">
        <v>0.1310763888888889</v>
      </c>
      <c r="U78" s="123">
        <f t="shared" si="2"/>
        <v>706</v>
      </c>
      <c r="W78" s="28" t="str">
        <f t="shared" si="3"/>
        <v>Povilas Beisys</v>
      </c>
    </row>
    <row r="79" spans="1:23" x14ac:dyDescent="0.3">
      <c r="A79" s="219" t="s">
        <v>2980</v>
      </c>
      <c r="B79" s="219" t="s">
        <v>2981</v>
      </c>
      <c r="C79" s="220">
        <v>76</v>
      </c>
      <c r="D79" s="221">
        <v>58</v>
      </c>
      <c r="E79" s="219">
        <v>92</v>
      </c>
      <c r="F79" s="219" t="s">
        <v>2928</v>
      </c>
      <c r="G79" s="219" t="s">
        <v>8</v>
      </c>
      <c r="H79" s="219" t="s">
        <v>183</v>
      </c>
      <c r="I79" s="222">
        <v>85</v>
      </c>
      <c r="J79" s="223">
        <v>3.2326388888888884E-2</v>
      </c>
      <c r="K79" s="223">
        <v>2.1550925925925926E-3</v>
      </c>
      <c r="L79" s="223">
        <v>2.0833333333333333E-3</v>
      </c>
      <c r="M79" s="222">
        <v>74</v>
      </c>
      <c r="N79" s="223">
        <v>6.356481481481481E-2</v>
      </c>
      <c r="O79" s="224">
        <v>29.169701383831026</v>
      </c>
      <c r="P79" s="223">
        <v>1.3888888888888889E-3</v>
      </c>
      <c r="Q79" s="222">
        <v>27</v>
      </c>
      <c r="R79" s="223">
        <v>3.3032407407407406E-2</v>
      </c>
      <c r="S79" s="223">
        <v>3.3032407407407407E-3</v>
      </c>
      <c r="T79" s="223">
        <v>0.13243055555555555</v>
      </c>
      <c r="U79" s="123">
        <f t="shared" si="2"/>
        <v>699</v>
      </c>
      <c r="W79" s="28" t="str">
        <f t="shared" si="3"/>
        <v>Kristijonas Zibutis</v>
      </c>
    </row>
    <row r="80" spans="1:23" x14ac:dyDescent="0.3">
      <c r="A80" s="219" t="s">
        <v>2982</v>
      </c>
      <c r="B80" s="219" t="s">
        <v>2983</v>
      </c>
      <c r="C80" s="220">
        <v>77</v>
      </c>
      <c r="D80" s="221">
        <v>59</v>
      </c>
      <c r="E80" s="219">
        <v>60</v>
      </c>
      <c r="F80" s="219" t="s">
        <v>2928</v>
      </c>
      <c r="G80" s="219" t="s">
        <v>28</v>
      </c>
      <c r="H80" s="219" t="s">
        <v>183</v>
      </c>
      <c r="I80" s="222">
        <v>62</v>
      </c>
      <c r="J80" s="223">
        <v>2.4062500000000001E-2</v>
      </c>
      <c r="K80" s="223">
        <v>1.6041666666666665E-3</v>
      </c>
      <c r="L80" s="223">
        <v>1.5509259259259261E-3</v>
      </c>
      <c r="M80" s="222">
        <v>80</v>
      </c>
      <c r="N80" s="223">
        <v>6.6226851851851856E-2</v>
      </c>
      <c r="O80" s="224">
        <v>27.997203774903877</v>
      </c>
      <c r="P80" s="223">
        <v>1.8171296296296297E-3</v>
      </c>
      <c r="Q80" s="222">
        <v>75</v>
      </c>
      <c r="R80" s="223">
        <v>3.9432870370370368E-2</v>
      </c>
      <c r="S80" s="223">
        <v>3.9432870370370368E-3</v>
      </c>
      <c r="T80" s="223">
        <v>0.13311342592592593</v>
      </c>
      <c r="U80" s="123">
        <f t="shared" si="2"/>
        <v>695</v>
      </c>
      <c r="W80" s="28" t="str">
        <f t="shared" si="3"/>
        <v>Hugo Ramadier</v>
      </c>
    </row>
    <row r="81" spans="1:23" x14ac:dyDescent="0.3">
      <c r="A81" s="219" t="s">
        <v>2209</v>
      </c>
      <c r="B81" s="219" t="s">
        <v>2210</v>
      </c>
      <c r="C81" s="220">
        <v>78</v>
      </c>
      <c r="D81" s="221">
        <v>60</v>
      </c>
      <c r="E81" s="219">
        <v>56</v>
      </c>
      <c r="F81" s="219" t="s">
        <v>2928</v>
      </c>
      <c r="G81" s="219" t="s">
        <v>28</v>
      </c>
      <c r="H81" s="219" t="s">
        <v>155</v>
      </c>
      <c r="I81" s="222">
        <v>55</v>
      </c>
      <c r="J81" s="223">
        <v>2.3078703703703702E-2</v>
      </c>
      <c r="K81" s="223">
        <v>1.5385802469135802E-3</v>
      </c>
      <c r="L81" s="223">
        <v>2.1527777777777778E-3</v>
      </c>
      <c r="M81" s="222">
        <v>28</v>
      </c>
      <c r="N81" s="223">
        <v>5.5983796296296295E-2</v>
      </c>
      <c r="O81" s="224">
        <v>33.119702294810835</v>
      </c>
      <c r="P81" s="223">
        <v>1.3194444444444443E-3</v>
      </c>
      <c r="Q81" s="222">
        <v>86</v>
      </c>
      <c r="R81" s="223">
        <v>5.1157407407407408E-2</v>
      </c>
      <c r="S81" s="223">
        <v>5.115740740740741E-3</v>
      </c>
      <c r="T81" s="223">
        <v>0.13371527777777778</v>
      </c>
      <c r="U81" s="123">
        <f t="shared" si="2"/>
        <v>692</v>
      </c>
      <c r="W81" s="28" t="str">
        <f t="shared" si="3"/>
        <v>Antanas Norkevičius</v>
      </c>
    </row>
    <row r="82" spans="1:23" x14ac:dyDescent="0.3">
      <c r="A82" s="219" t="s">
        <v>2292</v>
      </c>
      <c r="B82" s="219" t="s">
        <v>2293</v>
      </c>
      <c r="C82" s="220">
        <v>79</v>
      </c>
      <c r="D82" s="221">
        <v>61</v>
      </c>
      <c r="E82" s="219">
        <v>100</v>
      </c>
      <c r="F82" s="219" t="s">
        <v>2928</v>
      </c>
      <c r="G82" s="219" t="s">
        <v>28</v>
      </c>
      <c r="H82" s="219" t="s">
        <v>155</v>
      </c>
      <c r="I82" s="222">
        <v>80</v>
      </c>
      <c r="J82" s="223">
        <v>2.7488425925925927E-2</v>
      </c>
      <c r="K82" s="223">
        <v>1.8325617283950616E-3</v>
      </c>
      <c r="L82" s="223">
        <v>1.1111111111111111E-3</v>
      </c>
      <c r="M82" s="222">
        <v>68</v>
      </c>
      <c r="N82" s="223">
        <v>6.1898148148148147E-2</v>
      </c>
      <c r="O82" s="224">
        <v>29.955123410620793</v>
      </c>
      <c r="P82" s="223">
        <v>6.4814814814814813E-4</v>
      </c>
      <c r="Q82" s="222">
        <v>83</v>
      </c>
      <c r="R82" s="223">
        <v>4.2546296296296297E-2</v>
      </c>
      <c r="S82" s="223">
        <v>4.2546296296296299E-3</v>
      </c>
      <c r="T82" s="223">
        <v>0.13371527777777778</v>
      </c>
      <c r="U82" s="123">
        <f t="shared" si="2"/>
        <v>692</v>
      </c>
      <c r="W82" s="28" t="str">
        <f t="shared" si="3"/>
        <v>Aidas Jarušaitis</v>
      </c>
    </row>
    <row r="83" spans="1:23" x14ac:dyDescent="0.3">
      <c r="A83" s="219" t="s">
        <v>2984</v>
      </c>
      <c r="B83" s="219" t="s">
        <v>2985</v>
      </c>
      <c r="C83" s="220">
        <v>80</v>
      </c>
      <c r="D83" s="221">
        <v>62</v>
      </c>
      <c r="E83" s="219">
        <v>81</v>
      </c>
      <c r="F83" s="219" t="s">
        <v>2928</v>
      </c>
      <c r="G83" s="219" t="s">
        <v>8</v>
      </c>
      <c r="H83" s="219" t="s">
        <v>183</v>
      </c>
      <c r="I83" s="222">
        <v>86</v>
      </c>
      <c r="J83" s="223">
        <v>3.4733796296296297E-2</v>
      </c>
      <c r="K83" s="223">
        <v>2.3155864197530866E-3</v>
      </c>
      <c r="L83" s="223">
        <v>3.7962962962962963E-3</v>
      </c>
      <c r="M83" s="222">
        <v>69</v>
      </c>
      <c r="N83" s="223">
        <v>6.2013888888888889E-2</v>
      </c>
      <c r="O83" s="224">
        <v>29.899216125419933</v>
      </c>
      <c r="P83" s="223">
        <v>9.2592592592592585E-4</v>
      </c>
      <c r="Q83" s="222">
        <v>38</v>
      </c>
      <c r="R83" s="223">
        <v>3.4421296296296297E-2</v>
      </c>
      <c r="S83" s="223">
        <v>3.4421296296296296E-3</v>
      </c>
      <c r="T83" s="223">
        <v>0.13592592592592592</v>
      </c>
      <c r="U83" s="123">
        <f t="shared" si="2"/>
        <v>681</v>
      </c>
      <c r="W83" s="28" t="str">
        <f t="shared" si="3"/>
        <v>Artūras Vanagas</v>
      </c>
    </row>
    <row r="84" spans="1:23" x14ac:dyDescent="0.3">
      <c r="A84" s="219" t="s">
        <v>2975</v>
      </c>
      <c r="B84" s="219" t="s">
        <v>2986</v>
      </c>
      <c r="C84" s="220">
        <v>81</v>
      </c>
      <c r="D84" s="221">
        <v>10</v>
      </c>
      <c r="E84" s="219">
        <v>17</v>
      </c>
      <c r="F84" s="219" t="s">
        <v>2113</v>
      </c>
      <c r="G84" s="219" t="s">
        <v>28</v>
      </c>
      <c r="H84" s="219" t="s">
        <v>2248</v>
      </c>
      <c r="I84" s="222">
        <v>84</v>
      </c>
      <c r="J84" s="223">
        <v>2.9942129629629628E-2</v>
      </c>
      <c r="K84" s="223">
        <v>1.9961419753086419E-3</v>
      </c>
      <c r="L84" s="223">
        <v>2.7083333333333334E-3</v>
      </c>
      <c r="M84" s="222">
        <v>83</v>
      </c>
      <c r="N84" s="223">
        <v>6.8738425925925925E-2</v>
      </c>
      <c r="O84" s="224">
        <v>26.974238087220073</v>
      </c>
      <c r="P84" s="223">
        <v>8.6805555555555551E-4</v>
      </c>
      <c r="Q84" s="222">
        <v>45</v>
      </c>
      <c r="R84" s="223">
        <v>3.4895833333333334E-2</v>
      </c>
      <c r="S84" s="223">
        <v>3.4895833333333333E-3</v>
      </c>
      <c r="T84" s="223">
        <v>0.13717592592592592</v>
      </c>
      <c r="U84" s="123">
        <f t="shared" si="2"/>
        <v>675</v>
      </c>
      <c r="W84" s="28" t="str">
        <f t="shared" si="3"/>
        <v>Laimonas Čaplikas</v>
      </c>
    </row>
    <row r="85" spans="1:23" x14ac:dyDescent="0.3">
      <c r="A85" s="219" t="s">
        <v>2199</v>
      </c>
      <c r="B85" s="219" t="s">
        <v>2978</v>
      </c>
      <c r="C85" s="220">
        <v>82</v>
      </c>
      <c r="D85" s="221">
        <v>63</v>
      </c>
      <c r="E85" s="219">
        <v>34</v>
      </c>
      <c r="F85" s="219" t="s">
        <v>2928</v>
      </c>
      <c r="G85" s="219" t="s">
        <v>8</v>
      </c>
      <c r="H85" s="219" t="s">
        <v>183</v>
      </c>
      <c r="I85" s="222">
        <v>77</v>
      </c>
      <c r="J85" s="223">
        <v>2.5949074074074072E-2</v>
      </c>
      <c r="K85" s="223">
        <v>1.7299382716049381E-3</v>
      </c>
      <c r="L85" s="223">
        <v>3.3217592592592591E-3</v>
      </c>
      <c r="M85" s="222">
        <v>79</v>
      </c>
      <c r="N85" s="223">
        <v>6.6076388888888893E-2</v>
      </c>
      <c r="O85" s="224">
        <v>28.060956384655803</v>
      </c>
      <c r="P85" s="223">
        <v>1.25E-3</v>
      </c>
      <c r="Q85" s="222">
        <v>84</v>
      </c>
      <c r="R85" s="223">
        <v>4.2881944444444438E-2</v>
      </c>
      <c r="S85" s="223">
        <v>4.2881944444444434E-3</v>
      </c>
      <c r="T85" s="223">
        <v>0.13950231481481482</v>
      </c>
      <c r="U85" s="123">
        <f t="shared" si="2"/>
        <v>663</v>
      </c>
      <c r="W85" s="28" t="str">
        <f t="shared" si="3"/>
        <v>Mindaugas Juozaitis</v>
      </c>
    </row>
    <row r="86" spans="1:23" x14ac:dyDescent="0.3">
      <c r="A86" s="219" t="s">
        <v>2379</v>
      </c>
      <c r="B86" s="219" t="s">
        <v>2981</v>
      </c>
      <c r="C86" s="220">
        <v>83</v>
      </c>
      <c r="D86" s="221">
        <v>64</v>
      </c>
      <c r="E86" s="219">
        <v>91</v>
      </c>
      <c r="F86" s="219" t="s">
        <v>2928</v>
      </c>
      <c r="G86" s="219" t="s">
        <v>8</v>
      </c>
      <c r="H86" s="219" t="s">
        <v>183</v>
      </c>
      <c r="I86" s="222">
        <v>82</v>
      </c>
      <c r="J86" s="223">
        <v>2.8587962962962964E-2</v>
      </c>
      <c r="K86" s="223">
        <v>1.9058641975308642E-3</v>
      </c>
      <c r="L86" s="223">
        <v>3.1712962962962958E-3</v>
      </c>
      <c r="M86" s="222">
        <v>82</v>
      </c>
      <c r="N86" s="223">
        <v>6.7303240740740733E-2</v>
      </c>
      <c r="O86" s="224">
        <v>27.549441100601896</v>
      </c>
      <c r="P86" s="223">
        <v>9.8379629629629642E-4</v>
      </c>
      <c r="Q86" s="222">
        <v>78</v>
      </c>
      <c r="R86" s="223">
        <v>4.0763888888888891E-2</v>
      </c>
      <c r="S86" s="223">
        <v>4.0763888888888889E-3</v>
      </c>
      <c r="T86" s="223">
        <v>0.14083333333333334</v>
      </c>
      <c r="U86" s="123">
        <f t="shared" si="2"/>
        <v>657</v>
      </c>
      <c r="W86" s="28" t="str">
        <f t="shared" si="3"/>
        <v>Dominykas Zibutis</v>
      </c>
    </row>
    <row r="87" spans="1:23" x14ac:dyDescent="0.3">
      <c r="A87" s="219" t="s">
        <v>2160</v>
      </c>
      <c r="B87" s="219" t="s">
        <v>2342</v>
      </c>
      <c r="C87" s="220">
        <v>84</v>
      </c>
      <c r="D87" s="221">
        <v>11</v>
      </c>
      <c r="E87" s="219">
        <v>41</v>
      </c>
      <c r="F87" s="219" t="s">
        <v>2113</v>
      </c>
      <c r="G87" s="219" t="s">
        <v>156</v>
      </c>
      <c r="H87" s="219" t="s">
        <v>2343</v>
      </c>
      <c r="I87" s="222">
        <v>78</v>
      </c>
      <c r="J87" s="223">
        <v>2.6261574074074076E-2</v>
      </c>
      <c r="K87" s="223">
        <v>1.7507716049382717E-3</v>
      </c>
      <c r="L87" s="223">
        <v>2.7314814814814819E-3</v>
      </c>
      <c r="M87" s="222">
        <v>84</v>
      </c>
      <c r="N87" s="223">
        <v>6.8912037037037036E-2</v>
      </c>
      <c r="O87" s="224">
        <v>26.906281491434328</v>
      </c>
      <c r="P87" s="223">
        <v>2.6041666666666665E-3</v>
      </c>
      <c r="Q87" s="222">
        <v>82</v>
      </c>
      <c r="R87" s="223">
        <v>4.1365740740740745E-2</v>
      </c>
      <c r="S87" s="223">
        <v>4.1365740740740746E-3</v>
      </c>
      <c r="T87" s="223">
        <v>0.14189814814814813</v>
      </c>
      <c r="U87" s="123">
        <f t="shared" si="2"/>
        <v>652</v>
      </c>
      <c r="W87" s="28" t="str">
        <f t="shared" si="3"/>
        <v>Šarūnas Klėgeris</v>
      </c>
    </row>
    <row r="88" spans="1:23" x14ac:dyDescent="0.3">
      <c r="A88" s="219" t="s">
        <v>2987</v>
      </c>
      <c r="B88" s="219" t="s">
        <v>2988</v>
      </c>
      <c r="C88" s="220">
        <v>85</v>
      </c>
      <c r="D88" s="221">
        <v>65</v>
      </c>
      <c r="E88" s="219">
        <v>69</v>
      </c>
      <c r="F88" s="219" t="s">
        <v>2928</v>
      </c>
      <c r="G88" s="219" t="s">
        <v>8</v>
      </c>
      <c r="H88" s="219" t="s">
        <v>183</v>
      </c>
      <c r="I88" s="222">
        <v>81</v>
      </c>
      <c r="J88" s="223">
        <v>2.8333333333333332E-2</v>
      </c>
      <c r="K88" s="223">
        <v>1.888888888888889E-3</v>
      </c>
      <c r="L88" s="223">
        <v>2.7430555555555559E-3</v>
      </c>
      <c r="M88" s="222">
        <v>86</v>
      </c>
      <c r="N88" s="223">
        <v>7.4224537037037033E-2</v>
      </c>
      <c r="O88" s="224">
        <v>24.980508342429442</v>
      </c>
      <c r="P88" s="223">
        <v>1.2962962962962963E-3</v>
      </c>
      <c r="Q88" s="222">
        <v>81</v>
      </c>
      <c r="R88" s="223">
        <v>4.0983796296296296E-2</v>
      </c>
      <c r="S88" s="223">
        <v>4.0983796296296298E-3</v>
      </c>
      <c r="T88" s="223">
        <v>0.14759259259259258</v>
      </c>
      <c r="U88" s="123">
        <f t="shared" si="2"/>
        <v>627</v>
      </c>
      <c r="W88" s="28" t="str">
        <f t="shared" si="3"/>
        <v>Mintautas Šukys</v>
      </c>
    </row>
    <row r="89" spans="1:23" x14ac:dyDescent="0.3">
      <c r="A89" s="219" t="s">
        <v>2989</v>
      </c>
      <c r="B89" s="219" t="s">
        <v>2990</v>
      </c>
      <c r="C89" s="220">
        <v>86</v>
      </c>
      <c r="D89" s="221">
        <v>3</v>
      </c>
      <c r="E89" s="219">
        <v>48</v>
      </c>
      <c r="F89" s="219" t="s">
        <v>2936</v>
      </c>
      <c r="G89" s="219" t="s">
        <v>28</v>
      </c>
      <c r="H89" s="219" t="s">
        <v>183</v>
      </c>
      <c r="I89" s="222">
        <v>83</v>
      </c>
      <c r="J89" s="223">
        <v>2.8819444444444443E-2</v>
      </c>
      <c r="K89" s="223">
        <v>1.9212962962962962E-3</v>
      </c>
      <c r="L89" s="223">
        <v>2.2685185185185182E-3</v>
      </c>
      <c r="M89" s="222">
        <v>85</v>
      </c>
      <c r="N89" s="223">
        <v>7.1898148148148142E-2</v>
      </c>
      <c r="O89" s="224">
        <v>25.788795878943983</v>
      </c>
      <c r="P89" s="223">
        <v>7.5231481481481471E-4</v>
      </c>
      <c r="Q89" s="222">
        <v>85</v>
      </c>
      <c r="R89" s="223">
        <v>4.762731481481481E-2</v>
      </c>
      <c r="S89" s="223">
        <v>4.7627314814814806E-3</v>
      </c>
      <c r="T89" s="223">
        <v>0.15138888888888888</v>
      </c>
      <c r="U89" s="123">
        <f t="shared" si="2"/>
        <v>611</v>
      </c>
      <c r="W89" s="28" t="str">
        <f t="shared" si="3"/>
        <v>Marija Medelinskaitė</v>
      </c>
    </row>
    <row r="90" spans="1:23" x14ac:dyDescent="0.3">
      <c r="A90" s="219" t="s">
        <v>2991</v>
      </c>
      <c r="B90" s="219" t="s">
        <v>2992</v>
      </c>
      <c r="C90" s="219" t="s">
        <v>183</v>
      </c>
      <c r="D90" s="219" t="s">
        <v>183</v>
      </c>
      <c r="E90" s="219">
        <v>37</v>
      </c>
      <c r="F90" s="219" t="s">
        <v>2928</v>
      </c>
      <c r="G90" s="219" t="s">
        <v>8</v>
      </c>
      <c r="H90" s="219" t="s">
        <v>62</v>
      </c>
      <c r="I90" s="222">
        <v>75</v>
      </c>
      <c r="J90" s="223">
        <v>2.5636574074074072E-2</v>
      </c>
      <c r="K90" s="223">
        <v>1.7091049382716049E-3</v>
      </c>
      <c r="L90" s="223">
        <v>1.8055555555555557E-3</v>
      </c>
      <c r="M90" s="222" t="s">
        <v>56</v>
      </c>
      <c r="N90" s="223">
        <v>7.8414351851851846E-2</v>
      </c>
      <c r="O90" s="224">
        <v>21.254612546125465</v>
      </c>
      <c r="P90" s="223">
        <v>1.6087962962962963E-3</v>
      </c>
      <c r="Q90" s="222" t="s">
        <v>56</v>
      </c>
      <c r="R90" s="223" t="s">
        <v>118</v>
      </c>
      <c r="S90" s="223" t="s">
        <v>56</v>
      </c>
      <c r="T90" s="223" t="s">
        <v>118</v>
      </c>
      <c r="U90" s="123" t="e">
        <f t="shared" si="2"/>
        <v>#VALUE!</v>
      </c>
      <c r="W90" s="28" t="str">
        <f t="shared" si="3"/>
        <v>Nedas Kardelis</v>
      </c>
    </row>
    <row r="91" spans="1:23" x14ac:dyDescent="0.3">
      <c r="W91" s="28" t="str">
        <f t="shared" si="3"/>
        <v xml:space="preserve"> </v>
      </c>
    </row>
    <row r="92" spans="1:23" x14ac:dyDescent="0.3">
      <c r="W92" s="28" t="str">
        <f t="shared" si="3"/>
        <v xml:space="preserve"> </v>
      </c>
    </row>
    <row r="93" spans="1:23" x14ac:dyDescent="0.3">
      <c r="W93" s="28" t="str">
        <f t="shared" si="3"/>
        <v xml:space="preserve"> </v>
      </c>
    </row>
    <row r="94" spans="1:23" x14ac:dyDescent="0.3">
      <c r="W94" s="28" t="str">
        <f t="shared" si="3"/>
        <v xml:space="preserve"> </v>
      </c>
    </row>
    <row r="95" spans="1:23" x14ac:dyDescent="0.3">
      <c r="W95" s="28" t="str">
        <f t="shared" si="3"/>
        <v xml:space="preserve"> </v>
      </c>
    </row>
    <row r="96" spans="1:23" x14ac:dyDescent="0.3">
      <c r="W96" s="28" t="str">
        <f t="shared" si="3"/>
        <v xml:space="preserve"> </v>
      </c>
    </row>
    <row r="97" spans="1:23" x14ac:dyDescent="0.3">
      <c r="W97" s="28" t="str">
        <f t="shared" si="3"/>
        <v xml:space="preserve"> </v>
      </c>
    </row>
    <row r="98" spans="1:23" x14ac:dyDescent="0.3">
      <c r="W98" s="28" t="str">
        <f t="shared" si="3"/>
        <v xml:space="preserve"> </v>
      </c>
    </row>
    <row r="99" spans="1:23" ht="31.8" x14ac:dyDescent="0.3">
      <c r="A99" s="211" t="s">
        <v>2084</v>
      </c>
      <c r="B99" s="211" t="s">
        <v>2085</v>
      </c>
      <c r="C99" s="212" t="s">
        <v>189</v>
      </c>
      <c r="D99" s="213" t="s">
        <v>2086</v>
      </c>
      <c r="E99" s="211" t="s">
        <v>190</v>
      </c>
      <c r="F99" s="214" t="s">
        <v>182</v>
      </c>
      <c r="G99" s="214" t="s">
        <v>6</v>
      </c>
      <c r="H99" s="215" t="s">
        <v>27</v>
      </c>
      <c r="I99" s="225" t="s">
        <v>208</v>
      </c>
      <c r="J99" s="217" t="s">
        <v>2473</v>
      </c>
      <c r="K99" s="218" t="s">
        <v>2474</v>
      </c>
      <c r="L99" s="217" t="s">
        <v>2475</v>
      </c>
      <c r="M99" s="225" t="s">
        <v>2476</v>
      </c>
      <c r="N99" s="217" t="s">
        <v>2477</v>
      </c>
      <c r="O99" s="218" t="s">
        <v>2478</v>
      </c>
      <c r="P99" s="217" t="s">
        <v>2479</v>
      </c>
      <c r="Q99" s="225" t="s">
        <v>209</v>
      </c>
      <c r="R99" s="217" t="s">
        <v>2480</v>
      </c>
      <c r="S99" s="218" t="s">
        <v>2481</v>
      </c>
      <c r="T99" s="217" t="s">
        <v>2087</v>
      </c>
      <c r="U99" s="226" t="s">
        <v>0</v>
      </c>
      <c r="W99" s="28" t="str">
        <f t="shared" si="3"/>
        <v>Vardas Pavardė</v>
      </c>
    </row>
    <row r="100" spans="1:23" x14ac:dyDescent="0.3">
      <c r="A100" s="219" t="s">
        <v>2351</v>
      </c>
      <c r="B100" s="219" t="s">
        <v>2352</v>
      </c>
      <c r="C100" s="220">
        <v>1</v>
      </c>
      <c r="D100" s="221">
        <v>1</v>
      </c>
      <c r="E100" s="219">
        <v>251</v>
      </c>
      <c r="F100" s="219" t="s">
        <v>2993</v>
      </c>
      <c r="G100" s="219" t="s">
        <v>60</v>
      </c>
      <c r="H100" s="219" t="s">
        <v>59</v>
      </c>
      <c r="I100" s="222">
        <v>2</v>
      </c>
      <c r="J100" s="223">
        <v>7.5231481481481477E-3</v>
      </c>
      <c r="K100" s="223">
        <v>1.0030864197530865E-3</v>
      </c>
      <c r="L100" s="223">
        <v>1.0300925925925926E-3</v>
      </c>
      <c r="M100" s="222">
        <v>4</v>
      </c>
      <c r="N100" s="223">
        <v>2.5798611111111109E-2</v>
      </c>
      <c r="O100" s="224">
        <v>32.301480484522209</v>
      </c>
      <c r="P100" s="223">
        <v>5.9027777777777778E-4</v>
      </c>
      <c r="Q100" s="222">
        <v>1</v>
      </c>
      <c r="R100" s="223">
        <v>1.306712962962963E-2</v>
      </c>
      <c r="S100" s="223">
        <v>2.6134259259259262E-3</v>
      </c>
      <c r="T100" s="223">
        <v>4.8020833333333339E-2</v>
      </c>
      <c r="U100" s="123">
        <f>ROUND($T$100/T100*900,0)</f>
        <v>900</v>
      </c>
      <c r="W100" s="28" t="str">
        <f t="shared" si="3"/>
        <v>Titas Pumputis</v>
      </c>
    </row>
    <row r="101" spans="1:23" x14ac:dyDescent="0.3">
      <c r="A101" s="219" t="s">
        <v>2093</v>
      </c>
      <c r="B101" s="219" t="s">
        <v>2240</v>
      </c>
      <c r="C101" s="220">
        <v>2</v>
      </c>
      <c r="D101" s="221">
        <v>2</v>
      </c>
      <c r="E101" s="219">
        <v>211</v>
      </c>
      <c r="F101" s="219" t="s">
        <v>2993</v>
      </c>
      <c r="G101" s="219" t="s">
        <v>63</v>
      </c>
      <c r="H101" s="219" t="s">
        <v>123</v>
      </c>
      <c r="I101" s="222">
        <v>8</v>
      </c>
      <c r="J101" s="223">
        <v>9.0740740740740729E-3</v>
      </c>
      <c r="K101" s="223">
        <v>1.2098765432098763E-3</v>
      </c>
      <c r="L101" s="223">
        <v>1.0532407407407407E-3</v>
      </c>
      <c r="M101" s="222">
        <v>2</v>
      </c>
      <c r="N101" s="223">
        <v>2.461805555555556E-2</v>
      </c>
      <c r="O101" s="224">
        <v>33.850493653032437</v>
      </c>
      <c r="P101" s="223">
        <v>5.5555555555555556E-4</v>
      </c>
      <c r="Q101" s="222">
        <v>3</v>
      </c>
      <c r="R101" s="223">
        <v>1.3402777777777777E-2</v>
      </c>
      <c r="S101" s="223">
        <v>2.6805555555555554E-3</v>
      </c>
      <c r="T101" s="223">
        <v>4.8738425925925921E-2</v>
      </c>
      <c r="U101" s="123">
        <f t="shared" ref="U101:U164" si="4">ROUND($T$100/T101*900,0)</f>
        <v>887</v>
      </c>
      <c r="W101" s="28" t="str">
        <f t="shared" si="3"/>
        <v>Andrius Dapkevičius</v>
      </c>
    </row>
    <row r="102" spans="1:23" x14ac:dyDescent="0.3">
      <c r="A102" s="219" t="s">
        <v>2242</v>
      </c>
      <c r="B102" s="219" t="s">
        <v>2243</v>
      </c>
      <c r="C102" s="220">
        <v>3</v>
      </c>
      <c r="D102" s="221">
        <v>1</v>
      </c>
      <c r="E102" s="219">
        <v>250</v>
      </c>
      <c r="F102" s="219" t="s">
        <v>2239</v>
      </c>
      <c r="G102" s="219" t="s">
        <v>60</v>
      </c>
      <c r="H102" s="219" t="s">
        <v>59</v>
      </c>
      <c r="I102" s="222">
        <v>3</v>
      </c>
      <c r="J102" s="223">
        <v>8.113425925925925E-3</v>
      </c>
      <c r="K102" s="223">
        <v>1.0817901234567899E-3</v>
      </c>
      <c r="L102" s="223">
        <v>6.3657407407407402E-4</v>
      </c>
      <c r="M102" s="222">
        <v>6</v>
      </c>
      <c r="N102" s="223">
        <v>2.6331018518518517E-2</v>
      </c>
      <c r="O102" s="224">
        <v>31.64835164835165</v>
      </c>
      <c r="P102" s="223">
        <v>5.6712962962962956E-4</v>
      </c>
      <c r="Q102" s="222">
        <v>2</v>
      </c>
      <c r="R102" s="223">
        <v>1.3182870370370371E-2</v>
      </c>
      <c r="S102" s="223">
        <v>2.6365740740740742E-3</v>
      </c>
      <c r="T102" s="223">
        <v>4.8854166666666664E-2</v>
      </c>
      <c r="U102" s="123">
        <f t="shared" si="4"/>
        <v>885</v>
      </c>
      <c r="W102" s="28" t="str">
        <f t="shared" si="3"/>
        <v>Lukas Prokopavičius</v>
      </c>
    </row>
    <row r="103" spans="1:23" x14ac:dyDescent="0.3">
      <c r="A103" s="219" t="s">
        <v>2093</v>
      </c>
      <c r="B103" s="219" t="s">
        <v>2246</v>
      </c>
      <c r="C103" s="220">
        <v>4</v>
      </c>
      <c r="D103" s="221">
        <v>3</v>
      </c>
      <c r="E103" s="219">
        <v>225</v>
      </c>
      <c r="F103" s="219" t="s">
        <v>2993</v>
      </c>
      <c r="G103" s="219" t="s">
        <v>8</v>
      </c>
      <c r="H103" s="219" t="s">
        <v>2248</v>
      </c>
      <c r="I103" s="222">
        <v>5</v>
      </c>
      <c r="J103" s="223">
        <v>8.2407407407407412E-3</v>
      </c>
      <c r="K103" s="223">
        <v>1.0987654320987654E-3</v>
      </c>
      <c r="L103" s="223">
        <v>1.1458333333333333E-3</v>
      </c>
      <c r="M103" s="222">
        <v>3</v>
      </c>
      <c r="N103" s="223">
        <v>2.5115740740740741E-2</v>
      </c>
      <c r="O103" s="224">
        <v>33.179723502304149</v>
      </c>
      <c r="P103" s="223">
        <v>7.9861111111111105E-4</v>
      </c>
      <c r="Q103" s="222">
        <v>15</v>
      </c>
      <c r="R103" s="223">
        <v>1.5150462962962963E-2</v>
      </c>
      <c r="S103" s="223">
        <v>3.0300925925925925E-3</v>
      </c>
      <c r="T103" s="223">
        <v>5.0474537037037033E-2</v>
      </c>
      <c r="U103" s="123">
        <f t="shared" si="4"/>
        <v>856</v>
      </c>
      <c r="W103" s="28" t="str">
        <f t="shared" si="3"/>
        <v>Andrius Jurkus</v>
      </c>
    </row>
    <row r="104" spans="1:23" x14ac:dyDescent="0.3">
      <c r="A104" s="219" t="s">
        <v>2181</v>
      </c>
      <c r="B104" s="219" t="s">
        <v>2241</v>
      </c>
      <c r="C104" s="220">
        <v>5</v>
      </c>
      <c r="D104" s="221">
        <v>4</v>
      </c>
      <c r="E104" s="219">
        <v>204</v>
      </c>
      <c r="F104" s="219" t="s">
        <v>2993</v>
      </c>
      <c r="G104" s="219" t="s">
        <v>8</v>
      </c>
      <c r="H104" s="219" t="s">
        <v>1888</v>
      </c>
      <c r="I104" s="222">
        <v>30</v>
      </c>
      <c r="J104" s="223">
        <v>1.105324074074074E-2</v>
      </c>
      <c r="K104" s="223">
        <v>1.4737654320987653E-3</v>
      </c>
      <c r="L104" s="223">
        <v>7.407407407407407E-4</v>
      </c>
      <c r="M104" s="222">
        <v>1</v>
      </c>
      <c r="N104" s="223">
        <v>2.3379629629629629E-2</v>
      </c>
      <c r="O104" s="224">
        <v>35.643564356435647</v>
      </c>
      <c r="P104" s="223">
        <v>6.5972222222222213E-4</v>
      </c>
      <c r="Q104" s="222">
        <v>8</v>
      </c>
      <c r="R104" s="223">
        <v>1.4664351851851852E-2</v>
      </c>
      <c r="S104" s="223">
        <v>2.9328703703703704E-3</v>
      </c>
      <c r="T104" s="223">
        <v>5.0520833333333327E-2</v>
      </c>
      <c r="U104" s="123">
        <f t="shared" si="4"/>
        <v>855</v>
      </c>
      <c r="W104" s="28" t="str">
        <f t="shared" si="3"/>
        <v>Marius Bernatonis</v>
      </c>
    </row>
    <row r="105" spans="1:23" x14ac:dyDescent="0.3">
      <c r="A105" s="219" t="s">
        <v>2244</v>
      </c>
      <c r="B105" s="219" t="s">
        <v>2245</v>
      </c>
      <c r="C105" s="220">
        <v>6</v>
      </c>
      <c r="D105" s="221">
        <v>5</v>
      </c>
      <c r="E105" s="219">
        <v>218</v>
      </c>
      <c r="F105" s="219" t="s">
        <v>2993</v>
      </c>
      <c r="G105" s="219" t="s">
        <v>63</v>
      </c>
      <c r="H105" s="219" t="s">
        <v>339</v>
      </c>
      <c r="I105" s="222">
        <v>1</v>
      </c>
      <c r="J105" s="223">
        <v>7.5115740740740742E-3</v>
      </c>
      <c r="K105" s="223">
        <v>1.0015432098765431E-3</v>
      </c>
      <c r="L105" s="223">
        <v>9.9537037037037042E-4</v>
      </c>
      <c r="M105" s="222">
        <v>11</v>
      </c>
      <c r="N105" s="223">
        <v>2.8310185185185185E-2</v>
      </c>
      <c r="O105" s="224">
        <v>29.435813573180706</v>
      </c>
      <c r="P105" s="223">
        <v>5.5555555555555556E-4</v>
      </c>
      <c r="Q105" s="222">
        <v>4</v>
      </c>
      <c r="R105" s="223">
        <v>1.3634259259259257E-2</v>
      </c>
      <c r="S105" s="223">
        <v>2.7268518518518514E-3</v>
      </c>
      <c r="T105" s="223">
        <v>5.1018518518518519E-2</v>
      </c>
      <c r="U105" s="123">
        <f t="shared" si="4"/>
        <v>847</v>
      </c>
      <c r="W105" s="28" t="str">
        <f t="shared" si="3"/>
        <v>Žilvinas Grigaitis</v>
      </c>
    </row>
    <row r="106" spans="1:23" x14ac:dyDescent="0.3">
      <c r="A106" s="219" t="s">
        <v>2251</v>
      </c>
      <c r="B106" s="219" t="s">
        <v>2252</v>
      </c>
      <c r="C106" s="220">
        <v>7</v>
      </c>
      <c r="D106" s="221">
        <v>6</v>
      </c>
      <c r="E106" s="219">
        <v>231</v>
      </c>
      <c r="F106" s="219" t="s">
        <v>2993</v>
      </c>
      <c r="G106" s="219" t="s">
        <v>8</v>
      </c>
      <c r="H106" s="219" t="s">
        <v>1888</v>
      </c>
      <c r="I106" s="222">
        <v>14</v>
      </c>
      <c r="J106" s="223">
        <v>9.5601851851851855E-3</v>
      </c>
      <c r="K106" s="223">
        <v>1.2746913580246914E-3</v>
      </c>
      <c r="L106" s="223">
        <v>9.6064814814814808E-4</v>
      </c>
      <c r="M106" s="222">
        <v>7</v>
      </c>
      <c r="N106" s="223">
        <v>2.6863425925925926E-2</v>
      </c>
      <c r="O106" s="224">
        <v>31.021111589831971</v>
      </c>
      <c r="P106" s="223">
        <v>5.0925925925925921E-4</v>
      </c>
      <c r="Q106" s="222">
        <v>10</v>
      </c>
      <c r="R106" s="223">
        <v>1.4756944444444446E-2</v>
      </c>
      <c r="S106" s="223">
        <v>2.9513888888888892E-3</v>
      </c>
      <c r="T106" s="223">
        <v>5.2673611111111109E-2</v>
      </c>
      <c r="U106" s="123">
        <f t="shared" si="4"/>
        <v>821</v>
      </c>
      <c r="W106" s="28" t="str">
        <f t="shared" si="3"/>
        <v>Aleksandr Kazanskij</v>
      </c>
    </row>
    <row r="107" spans="1:23" x14ac:dyDescent="0.3">
      <c r="A107" s="219" t="s">
        <v>2253</v>
      </c>
      <c r="B107" s="219" t="s">
        <v>2254</v>
      </c>
      <c r="C107" s="220">
        <v>8</v>
      </c>
      <c r="D107" s="221">
        <v>7</v>
      </c>
      <c r="E107" s="219">
        <v>242</v>
      </c>
      <c r="F107" s="219" t="s">
        <v>2993</v>
      </c>
      <c r="G107" s="219" t="s">
        <v>8</v>
      </c>
      <c r="H107" s="219" t="s">
        <v>1888</v>
      </c>
      <c r="I107" s="222">
        <v>13</v>
      </c>
      <c r="J107" s="223">
        <v>9.5138888888888894E-3</v>
      </c>
      <c r="K107" s="223">
        <v>1.2685185185185186E-3</v>
      </c>
      <c r="L107" s="223">
        <v>1.5277777777777779E-3</v>
      </c>
      <c r="M107" s="222">
        <v>5</v>
      </c>
      <c r="N107" s="223">
        <v>2.6111111111111113E-2</v>
      </c>
      <c r="O107" s="224">
        <v>31.914893617021274</v>
      </c>
      <c r="P107" s="223">
        <v>5.9027777777777778E-4</v>
      </c>
      <c r="Q107" s="222">
        <v>12</v>
      </c>
      <c r="R107" s="223">
        <v>1.4895833333333332E-2</v>
      </c>
      <c r="S107" s="223">
        <v>2.9791666666666664E-3</v>
      </c>
      <c r="T107" s="223">
        <v>5.2673611111111109E-2</v>
      </c>
      <c r="U107" s="123">
        <f t="shared" si="4"/>
        <v>821</v>
      </c>
      <c r="W107" s="28" t="str">
        <f t="shared" si="3"/>
        <v>Rokas Mikalauskas</v>
      </c>
    </row>
    <row r="108" spans="1:23" x14ac:dyDescent="0.3">
      <c r="A108" s="219" t="s">
        <v>2223</v>
      </c>
      <c r="B108" s="219" t="s">
        <v>2249</v>
      </c>
      <c r="C108" s="220">
        <v>9</v>
      </c>
      <c r="D108" s="221">
        <v>8</v>
      </c>
      <c r="E108" s="219">
        <v>205</v>
      </c>
      <c r="F108" s="219" t="s">
        <v>2993</v>
      </c>
      <c r="G108" s="219" t="s">
        <v>8</v>
      </c>
      <c r="H108" s="219" t="s">
        <v>2250</v>
      </c>
      <c r="I108" s="222">
        <v>7</v>
      </c>
      <c r="J108" s="223">
        <v>8.5300925925925926E-3</v>
      </c>
      <c r="K108" s="223">
        <v>1.1373456790123456E-3</v>
      </c>
      <c r="L108" s="223">
        <v>8.449074074074075E-4</v>
      </c>
      <c r="M108" s="222">
        <v>8</v>
      </c>
      <c r="N108" s="223">
        <v>2.704861111111111E-2</v>
      </c>
      <c r="O108" s="224">
        <v>30.808729139922978</v>
      </c>
      <c r="P108" s="223">
        <v>6.8287037037037025E-4</v>
      </c>
      <c r="Q108" s="222">
        <v>22</v>
      </c>
      <c r="R108" s="223">
        <v>1.577546296296296E-2</v>
      </c>
      <c r="S108" s="223">
        <v>3.1550925925925922E-3</v>
      </c>
      <c r="T108" s="223">
        <v>5.2893518518518513E-2</v>
      </c>
      <c r="U108" s="123">
        <f t="shared" si="4"/>
        <v>817</v>
      </c>
      <c r="W108" s="28" t="str">
        <f t="shared" si="3"/>
        <v>Kęstutis Binkauskas</v>
      </c>
    </row>
    <row r="109" spans="1:23" x14ac:dyDescent="0.3">
      <c r="A109" s="219" t="s">
        <v>2994</v>
      </c>
      <c r="B109" s="219" t="s">
        <v>2995</v>
      </c>
      <c r="C109" s="220">
        <v>10</v>
      </c>
      <c r="D109" s="221">
        <v>1</v>
      </c>
      <c r="E109" s="219">
        <v>265</v>
      </c>
      <c r="F109" s="219" t="s">
        <v>2278</v>
      </c>
      <c r="G109" s="219" t="s">
        <v>60</v>
      </c>
      <c r="H109" s="219" t="s">
        <v>59</v>
      </c>
      <c r="I109" s="222">
        <v>4</v>
      </c>
      <c r="J109" s="223">
        <v>8.113425925925925E-3</v>
      </c>
      <c r="K109" s="223">
        <v>1.0817901234567899E-3</v>
      </c>
      <c r="L109" s="223">
        <v>6.7129629629629625E-4</v>
      </c>
      <c r="M109" s="222">
        <v>18</v>
      </c>
      <c r="N109" s="223">
        <v>2.943287037037037E-2</v>
      </c>
      <c r="O109" s="224">
        <v>28.313016122689739</v>
      </c>
      <c r="P109" s="223">
        <v>5.4398148148148144E-4</v>
      </c>
      <c r="Q109" s="222">
        <v>7</v>
      </c>
      <c r="R109" s="223">
        <v>1.4479166666666668E-2</v>
      </c>
      <c r="S109" s="223">
        <v>2.8958333333333336E-3</v>
      </c>
      <c r="T109" s="223">
        <v>5.3275462962962962E-2</v>
      </c>
      <c r="U109" s="123">
        <f t="shared" si="4"/>
        <v>811</v>
      </c>
      <c r="W109" s="28" t="str">
        <f t="shared" si="3"/>
        <v>Evelina Tomkevičiūtė</v>
      </c>
    </row>
    <row r="110" spans="1:23" x14ac:dyDescent="0.3">
      <c r="A110" s="219" t="s">
        <v>2260</v>
      </c>
      <c r="B110" s="219" t="s">
        <v>2261</v>
      </c>
      <c r="C110" s="220">
        <v>11</v>
      </c>
      <c r="D110" s="221">
        <v>9</v>
      </c>
      <c r="E110" s="219">
        <v>228</v>
      </c>
      <c r="F110" s="219" t="s">
        <v>2993</v>
      </c>
      <c r="G110" s="219" t="s">
        <v>8</v>
      </c>
      <c r="H110" s="219" t="s">
        <v>183</v>
      </c>
      <c r="I110" s="222" t="s">
        <v>56</v>
      </c>
      <c r="J110" s="223" t="s">
        <v>183</v>
      </c>
      <c r="K110" s="223" t="s">
        <v>56</v>
      </c>
      <c r="L110" s="223" t="s">
        <v>183</v>
      </c>
      <c r="M110" s="222" t="s">
        <v>56</v>
      </c>
      <c r="N110" s="223" t="s">
        <v>183</v>
      </c>
      <c r="O110" s="224" t="s">
        <v>56</v>
      </c>
      <c r="P110" s="223">
        <v>5.7870370370370378E-4</v>
      </c>
      <c r="Q110" s="222">
        <v>20</v>
      </c>
      <c r="R110" s="223">
        <v>1.5682870370370371E-2</v>
      </c>
      <c r="S110" s="223">
        <v>3.1365740740740742E-3</v>
      </c>
      <c r="T110" s="223">
        <v>5.5150462962962964E-2</v>
      </c>
      <c r="U110" s="123">
        <f t="shared" si="4"/>
        <v>784</v>
      </c>
      <c r="W110" s="28" t="str">
        <f t="shared" si="3"/>
        <v>Aleksej Kaminskij</v>
      </c>
    </row>
    <row r="111" spans="1:23" x14ac:dyDescent="0.3">
      <c r="A111" s="219" t="s">
        <v>2256</v>
      </c>
      <c r="B111" s="219" t="s">
        <v>2988</v>
      </c>
      <c r="C111" s="220">
        <v>12</v>
      </c>
      <c r="D111" s="221">
        <v>10</v>
      </c>
      <c r="E111" s="219">
        <v>261</v>
      </c>
      <c r="F111" s="219" t="s">
        <v>2993</v>
      </c>
      <c r="G111" s="219" t="s">
        <v>2590</v>
      </c>
      <c r="H111" s="219" t="s">
        <v>183</v>
      </c>
      <c r="I111" s="222" t="s">
        <v>56</v>
      </c>
      <c r="J111" s="223" t="s">
        <v>183</v>
      </c>
      <c r="K111" s="223" t="s">
        <v>56</v>
      </c>
      <c r="L111" s="223" t="s">
        <v>183</v>
      </c>
      <c r="M111" s="222" t="s">
        <v>56</v>
      </c>
      <c r="N111" s="223" t="s">
        <v>183</v>
      </c>
      <c r="O111" s="224" t="s">
        <v>56</v>
      </c>
      <c r="P111" s="223">
        <v>9.0277777777777784E-4</v>
      </c>
      <c r="Q111" s="222">
        <v>25</v>
      </c>
      <c r="R111" s="223">
        <v>1.6238425925925924E-2</v>
      </c>
      <c r="S111" s="223">
        <v>3.2476851851851846E-3</v>
      </c>
      <c r="T111" s="223">
        <v>5.5636574074074074E-2</v>
      </c>
      <c r="U111" s="123">
        <f t="shared" si="4"/>
        <v>777</v>
      </c>
      <c r="W111" s="28" t="str">
        <f t="shared" si="3"/>
        <v>Paulius Šukys</v>
      </c>
    </row>
    <row r="112" spans="1:23" x14ac:dyDescent="0.3">
      <c r="A112" s="219" t="s">
        <v>2325</v>
      </c>
      <c r="B112" s="219" t="s">
        <v>2996</v>
      </c>
      <c r="C112" s="220">
        <v>13</v>
      </c>
      <c r="D112" s="221">
        <v>11</v>
      </c>
      <c r="E112" s="219">
        <v>276</v>
      </c>
      <c r="F112" s="219" t="s">
        <v>2993</v>
      </c>
      <c r="G112" s="219" t="s">
        <v>28</v>
      </c>
      <c r="H112" s="219" t="s">
        <v>155</v>
      </c>
      <c r="I112" s="222">
        <v>35</v>
      </c>
      <c r="J112" s="223">
        <v>1.1249999999999998E-2</v>
      </c>
      <c r="K112" s="223">
        <v>1.4999999999999996E-3</v>
      </c>
      <c r="L112" s="223">
        <v>1.5624999999999999E-3</v>
      </c>
      <c r="M112" s="222">
        <v>9</v>
      </c>
      <c r="N112" s="223">
        <v>2.7719907407407405E-2</v>
      </c>
      <c r="O112" s="224">
        <v>30.062630480167016</v>
      </c>
      <c r="P112" s="223">
        <v>1.3078703703703705E-3</v>
      </c>
      <c r="Q112" s="222">
        <v>5</v>
      </c>
      <c r="R112" s="223">
        <v>1.3865740740740739E-2</v>
      </c>
      <c r="S112" s="223">
        <v>2.7731481481481478E-3</v>
      </c>
      <c r="T112" s="223">
        <v>5.5729166666666663E-2</v>
      </c>
      <c r="U112" s="123">
        <f t="shared" si="4"/>
        <v>776</v>
      </c>
      <c r="W112" s="28" t="str">
        <f t="shared" si="3"/>
        <v>Giedrius Žiogas</v>
      </c>
    </row>
    <row r="113" spans="1:23" x14ac:dyDescent="0.3">
      <c r="A113" s="219" t="s">
        <v>2091</v>
      </c>
      <c r="B113" s="219" t="s">
        <v>2274</v>
      </c>
      <c r="C113" s="220">
        <v>14</v>
      </c>
      <c r="D113" s="221">
        <v>12</v>
      </c>
      <c r="E113" s="219">
        <v>243</v>
      </c>
      <c r="F113" s="219" t="s">
        <v>2993</v>
      </c>
      <c r="G113" s="219" t="s">
        <v>60</v>
      </c>
      <c r="H113" s="219" t="s">
        <v>59</v>
      </c>
      <c r="I113" s="222" t="s">
        <v>56</v>
      </c>
      <c r="J113" s="223" t="s">
        <v>183</v>
      </c>
      <c r="K113" s="223" t="s">
        <v>56</v>
      </c>
      <c r="L113" s="223" t="s">
        <v>183</v>
      </c>
      <c r="M113" s="222" t="s">
        <v>56</v>
      </c>
      <c r="N113" s="223" t="s">
        <v>183</v>
      </c>
      <c r="O113" s="224" t="s">
        <v>56</v>
      </c>
      <c r="P113" s="223">
        <v>6.2500000000000001E-4</v>
      </c>
      <c r="Q113" s="222">
        <v>29</v>
      </c>
      <c r="R113" s="223">
        <v>1.6493055555555556E-2</v>
      </c>
      <c r="S113" s="223">
        <v>3.2986111111111111E-3</v>
      </c>
      <c r="T113" s="223">
        <v>5.6157407407407406E-2</v>
      </c>
      <c r="U113" s="123">
        <f t="shared" si="4"/>
        <v>770</v>
      </c>
      <c r="W113" s="28" t="str">
        <f t="shared" si="3"/>
        <v>Laurynas Narkevičius</v>
      </c>
    </row>
    <row r="114" spans="1:23" x14ac:dyDescent="0.3">
      <c r="A114" s="219" t="s">
        <v>2256</v>
      </c>
      <c r="B114" s="219" t="s">
        <v>2257</v>
      </c>
      <c r="C114" s="220">
        <v>15</v>
      </c>
      <c r="D114" s="221">
        <v>13</v>
      </c>
      <c r="E114" s="219">
        <v>277</v>
      </c>
      <c r="F114" s="219" t="s">
        <v>2993</v>
      </c>
      <c r="G114" s="219" t="s">
        <v>8</v>
      </c>
      <c r="H114" s="219" t="s">
        <v>1891</v>
      </c>
      <c r="I114" s="222">
        <v>16</v>
      </c>
      <c r="J114" s="223">
        <v>9.9652777777777778E-3</v>
      </c>
      <c r="K114" s="223">
        <v>1.3287037037037037E-3</v>
      </c>
      <c r="L114" s="223">
        <v>1.3310185185185185E-3</v>
      </c>
      <c r="M114" s="222">
        <v>12</v>
      </c>
      <c r="N114" s="223">
        <v>2.8564814814814817E-2</v>
      </c>
      <c r="O114" s="224">
        <v>29.173419773095624</v>
      </c>
      <c r="P114" s="223">
        <v>6.8287037037037025E-4</v>
      </c>
      <c r="Q114" s="222">
        <v>18</v>
      </c>
      <c r="R114" s="223">
        <v>1.5613425925925926E-2</v>
      </c>
      <c r="S114" s="223">
        <v>3.1226851851851854E-3</v>
      </c>
      <c r="T114" s="223">
        <v>5.618055555555556E-2</v>
      </c>
      <c r="U114" s="123">
        <f t="shared" si="4"/>
        <v>769</v>
      </c>
      <c r="W114" s="28" t="str">
        <f t="shared" si="3"/>
        <v>Paulius Zurauskas</v>
      </c>
    </row>
    <row r="115" spans="1:23" x14ac:dyDescent="0.3">
      <c r="A115" s="219" t="s">
        <v>2258</v>
      </c>
      <c r="B115" s="219" t="s">
        <v>2259</v>
      </c>
      <c r="C115" s="220">
        <v>16</v>
      </c>
      <c r="D115" s="221">
        <v>14</v>
      </c>
      <c r="E115" s="219">
        <v>212</v>
      </c>
      <c r="F115" s="219" t="s">
        <v>2993</v>
      </c>
      <c r="G115" s="219" t="s">
        <v>149</v>
      </c>
      <c r="H115" s="219" t="s">
        <v>90</v>
      </c>
      <c r="I115" s="222">
        <v>31</v>
      </c>
      <c r="J115" s="223">
        <v>1.1087962962962964E-2</v>
      </c>
      <c r="K115" s="223">
        <v>1.4783950617283952E-3</v>
      </c>
      <c r="L115" s="223">
        <v>1.1574074074074073E-3</v>
      </c>
      <c r="M115" s="222">
        <v>15</v>
      </c>
      <c r="N115" s="223">
        <v>2.90162037037037E-2</v>
      </c>
      <c r="O115" s="224">
        <v>28.71958516154767</v>
      </c>
      <c r="P115" s="223">
        <v>4.7453703703703704E-4</v>
      </c>
      <c r="Q115" s="222">
        <v>9</v>
      </c>
      <c r="R115" s="223">
        <v>1.4664351851851852E-2</v>
      </c>
      <c r="S115" s="223">
        <v>2.9328703703703704E-3</v>
      </c>
      <c r="T115" s="223">
        <v>5.6423611111111112E-2</v>
      </c>
      <c r="U115" s="123">
        <f t="shared" si="4"/>
        <v>766</v>
      </c>
      <c r="W115" s="28" t="str">
        <f t="shared" si="3"/>
        <v>Vilius Dičmonas</v>
      </c>
    </row>
    <row r="116" spans="1:23" x14ac:dyDescent="0.3">
      <c r="A116" s="219" t="s">
        <v>2172</v>
      </c>
      <c r="B116" s="219" t="s">
        <v>2173</v>
      </c>
      <c r="C116" s="220">
        <v>17</v>
      </c>
      <c r="D116" s="221">
        <v>2</v>
      </c>
      <c r="E116" s="219">
        <v>244</v>
      </c>
      <c r="F116" s="219" t="s">
        <v>2278</v>
      </c>
      <c r="G116" s="219" t="s">
        <v>60</v>
      </c>
      <c r="H116" s="219" t="s">
        <v>1871</v>
      </c>
      <c r="I116" s="222">
        <v>9</v>
      </c>
      <c r="J116" s="223">
        <v>9.1087962962962971E-3</v>
      </c>
      <c r="K116" s="223">
        <v>1.2145061728395063E-3</v>
      </c>
      <c r="L116" s="223">
        <v>7.8703703703703705E-4</v>
      </c>
      <c r="M116" s="222">
        <v>33</v>
      </c>
      <c r="N116" s="223">
        <v>3.1354166666666662E-2</v>
      </c>
      <c r="O116" s="224">
        <v>26.578073089701</v>
      </c>
      <c r="P116" s="223">
        <v>4.8611111111111104E-4</v>
      </c>
      <c r="Q116" s="222">
        <v>17</v>
      </c>
      <c r="R116" s="223">
        <v>1.5381944444444443E-2</v>
      </c>
      <c r="S116" s="223">
        <v>3.0763888888888885E-3</v>
      </c>
      <c r="T116" s="223">
        <v>5.7141203703703708E-2</v>
      </c>
      <c r="U116" s="123">
        <f t="shared" si="4"/>
        <v>756</v>
      </c>
      <c r="W116" s="28" t="str">
        <f t="shared" si="3"/>
        <v>Unė Narkūnaitė</v>
      </c>
    </row>
    <row r="117" spans="1:23" x14ac:dyDescent="0.3">
      <c r="A117" s="219" t="s">
        <v>2223</v>
      </c>
      <c r="B117" s="219" t="s">
        <v>2290</v>
      </c>
      <c r="C117" s="220">
        <v>18</v>
      </c>
      <c r="D117" s="221">
        <v>15</v>
      </c>
      <c r="E117" s="219">
        <v>229</v>
      </c>
      <c r="F117" s="219" t="s">
        <v>2993</v>
      </c>
      <c r="G117" s="219" t="s">
        <v>28</v>
      </c>
      <c r="H117" s="219" t="s">
        <v>183</v>
      </c>
      <c r="I117" s="222">
        <v>23</v>
      </c>
      <c r="J117" s="223">
        <v>1.0486111111111111E-2</v>
      </c>
      <c r="K117" s="223">
        <v>1.3981481481481481E-3</v>
      </c>
      <c r="L117" s="223">
        <v>1.0185185185185186E-3</v>
      </c>
      <c r="M117" s="222">
        <v>13</v>
      </c>
      <c r="N117" s="223">
        <v>2.8784722222222225E-2</v>
      </c>
      <c r="O117" s="224">
        <v>28.950542822677921</v>
      </c>
      <c r="P117" s="223">
        <v>6.018518518518519E-4</v>
      </c>
      <c r="Q117" s="222">
        <v>30</v>
      </c>
      <c r="R117" s="223">
        <v>1.6585648148148148E-2</v>
      </c>
      <c r="S117" s="223">
        <v>3.3171296296296295E-3</v>
      </c>
      <c r="T117" s="223">
        <v>5.7499999999999996E-2</v>
      </c>
      <c r="U117" s="123">
        <f t="shared" si="4"/>
        <v>752</v>
      </c>
      <c r="W117" s="28" t="str">
        <f t="shared" si="3"/>
        <v>Kęstutis Kaupas</v>
      </c>
    </row>
    <row r="118" spans="1:23" x14ac:dyDescent="0.3">
      <c r="A118" s="219" t="s">
        <v>2142</v>
      </c>
      <c r="B118" s="219" t="s">
        <v>2224</v>
      </c>
      <c r="C118" s="220">
        <v>19</v>
      </c>
      <c r="D118" s="221">
        <v>1</v>
      </c>
      <c r="E118" s="219">
        <v>273</v>
      </c>
      <c r="F118" s="219" t="s">
        <v>2289</v>
      </c>
      <c r="G118" s="219" t="s">
        <v>2302</v>
      </c>
      <c r="H118" s="219" t="s">
        <v>155</v>
      </c>
      <c r="I118" s="222">
        <v>27</v>
      </c>
      <c r="J118" s="223">
        <v>1.091435185185185E-2</v>
      </c>
      <c r="K118" s="223">
        <v>1.4552469135802467E-3</v>
      </c>
      <c r="L118" s="223">
        <v>1.9791666666666668E-3</v>
      </c>
      <c r="M118" s="222">
        <v>21</v>
      </c>
      <c r="N118" s="223">
        <v>2.9513888888888892E-2</v>
      </c>
      <c r="O118" s="224">
        <v>28.235294117647058</v>
      </c>
      <c r="P118" s="223">
        <v>1.2384259259259258E-3</v>
      </c>
      <c r="Q118" s="222">
        <v>6</v>
      </c>
      <c r="R118" s="223">
        <v>1.4293981481481482E-2</v>
      </c>
      <c r="S118" s="223">
        <v>2.8587962962962963E-3</v>
      </c>
      <c r="T118" s="223">
        <v>5.7962962962962959E-2</v>
      </c>
      <c r="U118" s="123">
        <f t="shared" si="4"/>
        <v>746</v>
      </c>
      <c r="W118" s="28" t="str">
        <f t="shared" si="3"/>
        <v>Audrius Virbickas</v>
      </c>
    </row>
    <row r="119" spans="1:23" x14ac:dyDescent="0.3">
      <c r="A119" s="219" t="s">
        <v>2279</v>
      </c>
      <c r="B119" s="219" t="s">
        <v>2280</v>
      </c>
      <c r="C119" s="220">
        <v>20</v>
      </c>
      <c r="D119" s="221">
        <v>16</v>
      </c>
      <c r="E119" s="219">
        <v>256</v>
      </c>
      <c r="F119" s="219" t="s">
        <v>2993</v>
      </c>
      <c r="G119" s="219" t="s">
        <v>28</v>
      </c>
      <c r="H119" s="219" t="s">
        <v>183</v>
      </c>
      <c r="I119" s="222">
        <v>11</v>
      </c>
      <c r="J119" s="223">
        <v>9.3171296296296283E-3</v>
      </c>
      <c r="K119" s="223">
        <v>1.2422839506172837E-3</v>
      </c>
      <c r="L119" s="223">
        <v>1.2384259259259258E-3</v>
      </c>
      <c r="M119" s="222">
        <v>10</v>
      </c>
      <c r="N119" s="223">
        <v>2.8287037037037038E-2</v>
      </c>
      <c r="O119" s="224">
        <v>29.459901800327334</v>
      </c>
      <c r="P119" s="223">
        <v>6.5972222222222213E-4</v>
      </c>
      <c r="Q119" s="222">
        <v>49</v>
      </c>
      <c r="R119" s="223">
        <v>1.8530092592592595E-2</v>
      </c>
      <c r="S119" s="223">
        <v>3.7060185185185191E-3</v>
      </c>
      <c r="T119" s="223">
        <v>5.8055555555555555E-2</v>
      </c>
      <c r="U119" s="123">
        <f t="shared" si="4"/>
        <v>744</v>
      </c>
      <c r="W119" s="28" t="str">
        <f t="shared" si="3"/>
        <v>Vaidotas Rinkevicius</v>
      </c>
    </row>
    <row r="120" spans="1:23" x14ac:dyDescent="0.3">
      <c r="A120" s="219" t="s">
        <v>2088</v>
      </c>
      <c r="B120" s="219" t="s">
        <v>2255</v>
      </c>
      <c r="C120" s="220">
        <v>21</v>
      </c>
      <c r="D120" s="221">
        <v>17</v>
      </c>
      <c r="E120" s="219">
        <v>270</v>
      </c>
      <c r="F120" s="219" t="s">
        <v>2993</v>
      </c>
      <c r="G120" s="219" t="s">
        <v>63</v>
      </c>
      <c r="H120" s="219" t="s">
        <v>2997</v>
      </c>
      <c r="I120" s="222">
        <v>28</v>
      </c>
      <c r="J120" s="223">
        <v>1.0983796296296297E-2</v>
      </c>
      <c r="K120" s="223">
        <v>1.4645061728395063E-3</v>
      </c>
      <c r="L120" s="223">
        <v>1.2268518518518518E-3</v>
      </c>
      <c r="M120" s="222">
        <v>17</v>
      </c>
      <c r="N120" s="223">
        <v>2.9282407407407406E-2</v>
      </c>
      <c r="O120" s="224">
        <v>28.458498023715418</v>
      </c>
      <c r="P120" s="223">
        <v>7.6388888888888893E-4</v>
      </c>
      <c r="Q120" s="222">
        <v>27</v>
      </c>
      <c r="R120" s="223">
        <v>1.6307870370370372E-2</v>
      </c>
      <c r="S120" s="223">
        <v>3.2615740740740743E-3</v>
      </c>
      <c r="T120" s="223">
        <v>5.8576388888888886E-2</v>
      </c>
      <c r="U120" s="123">
        <f t="shared" si="4"/>
        <v>738</v>
      </c>
      <c r="W120" s="28" t="str">
        <f t="shared" si="3"/>
        <v>Tautvydas Vaškys</v>
      </c>
    </row>
    <row r="121" spans="1:23" x14ac:dyDescent="0.3">
      <c r="A121" s="219" t="s">
        <v>2975</v>
      </c>
      <c r="B121" s="219" t="s">
        <v>2998</v>
      </c>
      <c r="C121" s="220">
        <v>22</v>
      </c>
      <c r="D121" s="221">
        <v>18</v>
      </c>
      <c r="E121" s="219">
        <v>201</v>
      </c>
      <c r="F121" s="219" t="s">
        <v>2993</v>
      </c>
      <c r="G121" s="219" t="s">
        <v>80</v>
      </c>
      <c r="H121" s="219" t="s">
        <v>183</v>
      </c>
      <c r="I121" s="222">
        <v>39</v>
      </c>
      <c r="J121" s="223">
        <v>1.1863425925925925E-2</v>
      </c>
      <c r="K121" s="223">
        <v>1.5817901234567897E-3</v>
      </c>
      <c r="L121" s="223">
        <v>1.4351851851851854E-3</v>
      </c>
      <c r="M121" s="222">
        <v>26</v>
      </c>
      <c r="N121" s="223">
        <v>2.9861111111111113E-2</v>
      </c>
      <c r="O121" s="224">
        <v>27.906976744186046</v>
      </c>
      <c r="P121" s="223">
        <v>5.7870370370370378E-4</v>
      </c>
      <c r="Q121" s="222">
        <v>13</v>
      </c>
      <c r="R121" s="223">
        <v>1.4976851851851852E-2</v>
      </c>
      <c r="S121" s="223">
        <v>2.9953703703703705E-3</v>
      </c>
      <c r="T121" s="223">
        <v>5.873842592592593E-2</v>
      </c>
      <c r="U121" s="123">
        <f t="shared" si="4"/>
        <v>736</v>
      </c>
      <c r="W121" s="28" t="str">
        <f t="shared" si="3"/>
        <v>Laimonas Alionis</v>
      </c>
    </row>
    <row r="122" spans="1:23" x14ac:dyDescent="0.3">
      <c r="A122" s="219" t="s">
        <v>2277</v>
      </c>
      <c r="B122" s="219" t="s">
        <v>2173</v>
      </c>
      <c r="C122" s="220">
        <v>23</v>
      </c>
      <c r="D122" s="221">
        <v>3</v>
      </c>
      <c r="E122" s="219">
        <v>245</v>
      </c>
      <c r="F122" s="219" t="s">
        <v>2278</v>
      </c>
      <c r="G122" s="219" t="s">
        <v>60</v>
      </c>
      <c r="H122" s="219" t="s">
        <v>1871</v>
      </c>
      <c r="I122" s="222">
        <v>10</v>
      </c>
      <c r="J122" s="223">
        <v>9.2013888888888892E-3</v>
      </c>
      <c r="K122" s="223">
        <v>1.2268518518518518E-3</v>
      </c>
      <c r="L122" s="223">
        <v>8.9120370370370362E-4</v>
      </c>
      <c r="M122" s="222">
        <v>51</v>
      </c>
      <c r="N122" s="223">
        <v>3.2962962962962965E-2</v>
      </c>
      <c r="O122" s="224">
        <v>25.280898876404496</v>
      </c>
      <c r="P122" s="223">
        <v>5.4398148148148144E-4</v>
      </c>
      <c r="Q122" s="222">
        <v>16</v>
      </c>
      <c r="R122" s="223">
        <v>1.5289351851851851E-2</v>
      </c>
      <c r="S122" s="223">
        <v>3.0578703703703701E-3</v>
      </c>
      <c r="T122" s="223">
        <v>5.8900462962962967E-2</v>
      </c>
      <c r="U122" s="123">
        <f t="shared" si="4"/>
        <v>734</v>
      </c>
      <c r="W122" s="28" t="str">
        <f t="shared" si="3"/>
        <v>Viltė Narkūnaitė</v>
      </c>
    </row>
    <row r="123" spans="1:23" x14ac:dyDescent="0.3">
      <c r="A123" s="219" t="s">
        <v>2275</v>
      </c>
      <c r="B123" s="219" t="s">
        <v>2276</v>
      </c>
      <c r="C123" s="220">
        <v>24</v>
      </c>
      <c r="D123" s="221">
        <v>19</v>
      </c>
      <c r="E123" s="219">
        <v>216</v>
      </c>
      <c r="F123" s="219" t="s">
        <v>2993</v>
      </c>
      <c r="G123" s="219" t="s">
        <v>8</v>
      </c>
      <c r="H123" s="219" t="s">
        <v>1888</v>
      </c>
      <c r="I123" s="222">
        <v>26</v>
      </c>
      <c r="J123" s="223">
        <v>1.0868055555555556E-2</v>
      </c>
      <c r="K123" s="223">
        <v>1.4490740740740742E-3</v>
      </c>
      <c r="L123" s="223">
        <v>1.1574074074074073E-3</v>
      </c>
      <c r="M123" s="222">
        <v>23</v>
      </c>
      <c r="N123" s="223">
        <v>2.9687500000000002E-2</v>
      </c>
      <c r="O123" s="224">
        <v>28.07017543859649</v>
      </c>
      <c r="P123" s="223">
        <v>6.8287037037037025E-4</v>
      </c>
      <c r="Q123" s="222">
        <v>31</v>
      </c>
      <c r="R123" s="223">
        <v>1.6585648148148148E-2</v>
      </c>
      <c r="S123" s="223">
        <v>3.3171296296296295E-3</v>
      </c>
      <c r="T123" s="223">
        <v>5.8993055555555556E-2</v>
      </c>
      <c r="U123" s="123">
        <f t="shared" si="4"/>
        <v>733</v>
      </c>
      <c r="W123" s="28" t="str">
        <f t="shared" si="3"/>
        <v>Edvinas Greičius</v>
      </c>
    </row>
    <row r="124" spans="1:23" x14ac:dyDescent="0.3">
      <c r="A124" s="219" t="s">
        <v>2999</v>
      </c>
      <c r="B124" s="219" t="s">
        <v>3000</v>
      </c>
      <c r="C124" s="220">
        <v>25</v>
      </c>
      <c r="D124" s="221">
        <v>4</v>
      </c>
      <c r="E124" s="219">
        <v>215</v>
      </c>
      <c r="F124" s="219" t="s">
        <v>2278</v>
      </c>
      <c r="G124" s="219" t="s">
        <v>60</v>
      </c>
      <c r="H124" s="219" t="s">
        <v>1924</v>
      </c>
      <c r="I124" s="222">
        <v>6</v>
      </c>
      <c r="J124" s="223">
        <v>8.4027777777777781E-3</v>
      </c>
      <c r="K124" s="223">
        <v>1.1203703703703705E-3</v>
      </c>
      <c r="L124" s="223">
        <v>9.2592592592592585E-4</v>
      </c>
      <c r="M124" s="222">
        <v>48</v>
      </c>
      <c r="N124" s="223">
        <v>3.2812500000000001E-2</v>
      </c>
      <c r="O124" s="224">
        <v>25.396825396825395</v>
      </c>
      <c r="P124" s="223">
        <v>7.175925925925927E-4</v>
      </c>
      <c r="Q124" s="222">
        <v>26</v>
      </c>
      <c r="R124" s="223">
        <v>1.6261574074074074E-2</v>
      </c>
      <c r="S124" s="223">
        <v>3.2523148148148147E-3</v>
      </c>
      <c r="T124" s="223">
        <v>5.9143518518518519E-2</v>
      </c>
      <c r="U124" s="123">
        <f t="shared" si="4"/>
        <v>731</v>
      </c>
      <c r="W124" s="28" t="str">
        <f t="shared" si="3"/>
        <v>Rugilė Girštautaitė</v>
      </c>
    </row>
    <row r="125" spans="1:23" x14ac:dyDescent="0.3">
      <c r="A125" s="219" t="s">
        <v>2262</v>
      </c>
      <c r="B125" s="219" t="s">
        <v>2263</v>
      </c>
      <c r="C125" s="220">
        <v>26</v>
      </c>
      <c r="D125" s="221">
        <v>1</v>
      </c>
      <c r="E125" s="219">
        <v>203</v>
      </c>
      <c r="F125" s="219" t="s">
        <v>2264</v>
      </c>
      <c r="G125" s="219" t="s">
        <v>28</v>
      </c>
      <c r="H125" s="219" t="s">
        <v>201</v>
      </c>
      <c r="I125" s="222">
        <v>21</v>
      </c>
      <c r="J125" s="223">
        <v>1.0474537037037037E-2</v>
      </c>
      <c r="K125" s="223">
        <v>1.396604938271605E-3</v>
      </c>
      <c r="L125" s="223">
        <v>1.1689814814814816E-3</v>
      </c>
      <c r="M125" s="222">
        <v>24</v>
      </c>
      <c r="N125" s="223">
        <v>2.9768518518518517E-2</v>
      </c>
      <c r="O125" s="224">
        <v>27.993779160186627</v>
      </c>
      <c r="P125" s="223">
        <v>8.9120370370370362E-4</v>
      </c>
      <c r="Q125" s="222">
        <v>39</v>
      </c>
      <c r="R125" s="223">
        <v>1.7025462962962961E-2</v>
      </c>
      <c r="S125" s="223">
        <v>3.4050925925925924E-3</v>
      </c>
      <c r="T125" s="223">
        <v>5.9340277777777777E-2</v>
      </c>
      <c r="U125" s="123">
        <f t="shared" si="4"/>
        <v>728</v>
      </c>
      <c r="W125" s="28" t="str">
        <f t="shared" si="3"/>
        <v>Romutis Ančlauskas</v>
      </c>
    </row>
    <row r="126" spans="1:23" x14ac:dyDescent="0.3">
      <c r="A126" s="219" t="s">
        <v>2117</v>
      </c>
      <c r="B126" s="219" t="s">
        <v>2271</v>
      </c>
      <c r="C126" s="220">
        <v>27</v>
      </c>
      <c r="D126" s="221">
        <v>20</v>
      </c>
      <c r="E126" s="219">
        <v>268</v>
      </c>
      <c r="F126" s="219" t="s">
        <v>2993</v>
      </c>
      <c r="G126" s="219" t="s">
        <v>8</v>
      </c>
      <c r="H126" s="219" t="s">
        <v>1899</v>
      </c>
      <c r="I126" s="222">
        <v>37</v>
      </c>
      <c r="J126" s="223">
        <v>1.1493055555555555E-2</v>
      </c>
      <c r="K126" s="223">
        <v>1.5324074074074075E-3</v>
      </c>
      <c r="L126" s="223">
        <v>1.5509259259259261E-3</v>
      </c>
      <c r="M126" s="222">
        <v>16</v>
      </c>
      <c r="N126" s="223">
        <v>2.9131944444444446E-2</v>
      </c>
      <c r="O126" s="224">
        <v>28.605482717520857</v>
      </c>
      <c r="P126" s="223">
        <v>7.8703703703703705E-4</v>
      </c>
      <c r="Q126" s="222">
        <v>34</v>
      </c>
      <c r="R126" s="223">
        <v>1.6689814814814817E-2</v>
      </c>
      <c r="S126" s="223">
        <v>3.3379629629629636E-3</v>
      </c>
      <c r="T126" s="223">
        <v>5.9675925925925931E-2</v>
      </c>
      <c r="U126" s="123">
        <f t="shared" si="4"/>
        <v>724</v>
      </c>
      <c r="W126" s="28" t="str">
        <f t="shared" si="3"/>
        <v>Vytautas Vasiliauskas</v>
      </c>
    </row>
    <row r="127" spans="1:23" x14ac:dyDescent="0.3">
      <c r="A127" s="219" t="s">
        <v>2285</v>
      </c>
      <c r="B127" s="219" t="s">
        <v>2286</v>
      </c>
      <c r="C127" s="220">
        <v>28</v>
      </c>
      <c r="D127" s="221">
        <v>21</v>
      </c>
      <c r="E127" s="219">
        <v>262</v>
      </c>
      <c r="F127" s="219" t="s">
        <v>2993</v>
      </c>
      <c r="G127" s="219" t="s">
        <v>8</v>
      </c>
      <c r="H127" s="219" t="s">
        <v>183</v>
      </c>
      <c r="I127" s="222" t="s">
        <v>56</v>
      </c>
      <c r="J127" s="223" t="s">
        <v>183</v>
      </c>
      <c r="K127" s="223" t="s">
        <v>56</v>
      </c>
      <c r="L127" s="223" t="s">
        <v>183</v>
      </c>
      <c r="M127" s="222" t="s">
        <v>56</v>
      </c>
      <c r="N127" s="223" t="s">
        <v>183</v>
      </c>
      <c r="O127" s="224" t="s">
        <v>56</v>
      </c>
      <c r="P127" s="223">
        <v>8.9120370370370362E-4</v>
      </c>
      <c r="Q127" s="222">
        <v>35</v>
      </c>
      <c r="R127" s="223">
        <v>1.6689814814814817E-2</v>
      </c>
      <c r="S127" s="223">
        <v>3.3379629629629636E-3</v>
      </c>
      <c r="T127" s="223">
        <v>5.9826388888888887E-2</v>
      </c>
      <c r="U127" s="123">
        <f t="shared" si="4"/>
        <v>722</v>
      </c>
      <c r="W127" s="28" t="str">
        <f t="shared" si="3"/>
        <v>Deimantas Šyvokas</v>
      </c>
    </row>
    <row r="128" spans="1:23" x14ac:dyDescent="0.3">
      <c r="A128" s="219" t="s">
        <v>2281</v>
      </c>
      <c r="B128" s="219" t="s">
        <v>2282</v>
      </c>
      <c r="C128" s="220">
        <v>29</v>
      </c>
      <c r="D128" s="221">
        <v>5</v>
      </c>
      <c r="E128" s="219">
        <v>238</v>
      </c>
      <c r="F128" s="219" t="s">
        <v>2278</v>
      </c>
      <c r="G128" s="219" t="s">
        <v>60</v>
      </c>
      <c r="H128" s="219" t="s">
        <v>59</v>
      </c>
      <c r="I128" s="222">
        <v>12</v>
      </c>
      <c r="J128" s="223">
        <v>9.4560185185185181E-3</v>
      </c>
      <c r="K128" s="223">
        <v>1.2608024691358026E-3</v>
      </c>
      <c r="L128" s="223">
        <v>6.7129629629629625E-4</v>
      </c>
      <c r="M128" s="222">
        <v>34</v>
      </c>
      <c r="N128" s="223">
        <v>3.1481481481481485E-2</v>
      </c>
      <c r="O128" s="224">
        <v>26.470588235294116</v>
      </c>
      <c r="P128" s="223">
        <v>6.2500000000000001E-4</v>
      </c>
      <c r="Q128" s="222">
        <v>50</v>
      </c>
      <c r="R128" s="223">
        <v>1.8530092592592595E-2</v>
      </c>
      <c r="S128" s="223">
        <v>3.7060185185185191E-3</v>
      </c>
      <c r="T128" s="223">
        <v>6.0787037037037035E-2</v>
      </c>
      <c r="U128" s="123">
        <f t="shared" si="4"/>
        <v>711</v>
      </c>
      <c r="W128" s="28" t="str">
        <f t="shared" si="3"/>
        <v>Karolina Lukšytė</v>
      </c>
    </row>
    <row r="129" spans="1:23" x14ac:dyDescent="0.3">
      <c r="A129" s="219" t="s">
        <v>2097</v>
      </c>
      <c r="B129" s="219" t="s">
        <v>3001</v>
      </c>
      <c r="C129" s="220">
        <v>30</v>
      </c>
      <c r="D129" s="221">
        <v>22</v>
      </c>
      <c r="E129" s="219">
        <v>222</v>
      </c>
      <c r="F129" s="219" t="s">
        <v>2993</v>
      </c>
      <c r="G129" s="219" t="s">
        <v>60</v>
      </c>
      <c r="H129" s="219" t="s">
        <v>59</v>
      </c>
      <c r="I129" s="222">
        <v>17</v>
      </c>
      <c r="J129" s="223">
        <v>1.005787037037037E-2</v>
      </c>
      <c r="K129" s="223">
        <v>1.3410493827160494E-3</v>
      </c>
      <c r="L129" s="223">
        <v>8.3333333333333339E-4</v>
      </c>
      <c r="M129" s="222">
        <v>41</v>
      </c>
      <c r="N129" s="223">
        <v>3.2199074074074074E-2</v>
      </c>
      <c r="O129" s="224">
        <v>25.880661394680086</v>
      </c>
      <c r="P129" s="223">
        <v>6.7129629629629625E-4</v>
      </c>
      <c r="Q129" s="222">
        <v>42</v>
      </c>
      <c r="R129" s="223">
        <v>1.7615740740740741E-2</v>
      </c>
      <c r="S129" s="223">
        <v>3.5231481481481481E-3</v>
      </c>
      <c r="T129" s="223">
        <v>6.1388888888888889E-2</v>
      </c>
      <c r="U129" s="123">
        <f t="shared" si="4"/>
        <v>704</v>
      </c>
      <c r="W129" s="28" t="str">
        <f t="shared" si="3"/>
        <v>Mantas Jankevičius</v>
      </c>
    </row>
    <row r="130" spans="1:23" x14ac:dyDescent="0.3">
      <c r="A130" s="219" t="s">
        <v>2275</v>
      </c>
      <c r="B130" s="219" t="s">
        <v>3002</v>
      </c>
      <c r="C130" s="220">
        <v>31</v>
      </c>
      <c r="D130" s="221">
        <v>2</v>
      </c>
      <c r="E130" s="219">
        <v>249</v>
      </c>
      <c r="F130" s="219" t="s">
        <v>2289</v>
      </c>
      <c r="G130" s="219" t="s">
        <v>8</v>
      </c>
      <c r="H130" s="219" t="s">
        <v>183</v>
      </c>
      <c r="I130" s="222">
        <v>32</v>
      </c>
      <c r="J130" s="223">
        <v>1.1111111111111112E-2</v>
      </c>
      <c r="K130" s="223">
        <v>1.4814814814814814E-3</v>
      </c>
      <c r="L130" s="223">
        <v>1.2268518518518518E-3</v>
      </c>
      <c r="M130" s="222">
        <v>20</v>
      </c>
      <c r="N130" s="223">
        <v>2.9490740740740744E-2</v>
      </c>
      <c r="O130" s="224">
        <v>28.257456828885399</v>
      </c>
      <c r="P130" s="223">
        <v>1.0300925925925926E-3</v>
      </c>
      <c r="Q130" s="222">
        <v>51</v>
      </c>
      <c r="R130" s="223">
        <v>1.861111111111111E-2</v>
      </c>
      <c r="S130" s="223">
        <v>3.7222222222222218E-3</v>
      </c>
      <c r="T130" s="223">
        <v>6.1493055555555558E-2</v>
      </c>
      <c r="U130" s="123">
        <f t="shared" si="4"/>
        <v>703</v>
      </c>
      <c r="W130" s="28" t="str">
        <f t="shared" si="3"/>
        <v>Edvinas Paulauskas</v>
      </c>
    </row>
    <row r="131" spans="1:23" x14ac:dyDescent="0.3">
      <c r="A131" s="219" t="s">
        <v>2144</v>
      </c>
      <c r="B131" s="219" t="s">
        <v>2310</v>
      </c>
      <c r="C131" s="220">
        <v>32</v>
      </c>
      <c r="D131" s="221">
        <v>23</v>
      </c>
      <c r="E131" s="219">
        <v>200</v>
      </c>
      <c r="F131" s="219" t="s">
        <v>2993</v>
      </c>
      <c r="G131" s="219" t="s">
        <v>8</v>
      </c>
      <c r="H131" s="219" t="s">
        <v>2311</v>
      </c>
      <c r="I131" s="222">
        <v>33</v>
      </c>
      <c r="J131" s="223">
        <v>1.113425925925926E-2</v>
      </c>
      <c r="K131" s="223">
        <v>1.4845679012345679E-3</v>
      </c>
      <c r="L131" s="223">
        <v>1.6550925925925926E-3</v>
      </c>
      <c r="M131" s="222">
        <v>27</v>
      </c>
      <c r="N131" s="223">
        <v>2.991898148148148E-2</v>
      </c>
      <c r="O131" s="224">
        <v>27.852998065764023</v>
      </c>
      <c r="P131" s="223">
        <v>1.7592592592592592E-3</v>
      </c>
      <c r="Q131" s="222">
        <v>40</v>
      </c>
      <c r="R131" s="223">
        <v>1.7025462962962961E-2</v>
      </c>
      <c r="S131" s="223">
        <v>3.4050925925925924E-3</v>
      </c>
      <c r="T131" s="223">
        <v>6.1504629629629631E-2</v>
      </c>
      <c r="U131" s="123">
        <f t="shared" si="4"/>
        <v>703</v>
      </c>
      <c r="W131" s="28" t="str">
        <f t="shared" si="3"/>
        <v>Dovydas Aidziulis</v>
      </c>
    </row>
    <row r="132" spans="1:23" x14ac:dyDescent="0.3">
      <c r="A132" s="219" t="s">
        <v>2119</v>
      </c>
      <c r="B132" s="219" t="s">
        <v>2291</v>
      </c>
      <c r="C132" s="220">
        <v>33</v>
      </c>
      <c r="D132" s="221">
        <v>24</v>
      </c>
      <c r="E132" s="219">
        <v>223</v>
      </c>
      <c r="F132" s="219" t="s">
        <v>2993</v>
      </c>
      <c r="G132" s="219" t="s">
        <v>28</v>
      </c>
      <c r="H132" s="219" t="s">
        <v>183</v>
      </c>
      <c r="I132" s="222">
        <v>46</v>
      </c>
      <c r="J132" s="223">
        <v>1.252314814814815E-2</v>
      </c>
      <c r="K132" s="223">
        <v>1.6697530864197535E-3</v>
      </c>
      <c r="L132" s="223">
        <v>1.2847222222222223E-3</v>
      </c>
      <c r="M132" s="222">
        <v>42</v>
      </c>
      <c r="N132" s="223">
        <v>3.2233796296296295E-2</v>
      </c>
      <c r="O132" s="224">
        <v>25.852782764811494</v>
      </c>
      <c r="P132" s="223">
        <v>4.2824074074074075E-4</v>
      </c>
      <c r="Q132" s="222">
        <v>14</v>
      </c>
      <c r="R132" s="223">
        <v>1.511574074074074E-2</v>
      </c>
      <c r="S132" s="223">
        <v>3.0231481481481481E-3</v>
      </c>
      <c r="T132" s="223">
        <v>6.1620370370370374E-2</v>
      </c>
      <c r="U132" s="123">
        <f t="shared" si="4"/>
        <v>701</v>
      </c>
      <c r="W132" s="28" t="str">
        <f t="shared" si="3"/>
        <v>Martynas Judickas</v>
      </c>
    </row>
    <row r="133" spans="1:23" x14ac:dyDescent="0.3">
      <c r="A133" s="219" t="s">
        <v>3003</v>
      </c>
      <c r="B133" s="219" t="s">
        <v>3004</v>
      </c>
      <c r="C133" s="220">
        <v>34</v>
      </c>
      <c r="D133" s="221">
        <v>3</v>
      </c>
      <c r="E133" s="219">
        <v>253</v>
      </c>
      <c r="F133" s="219" t="s">
        <v>2289</v>
      </c>
      <c r="G133" s="219" t="s">
        <v>8</v>
      </c>
      <c r="H133" s="219" t="s">
        <v>183</v>
      </c>
      <c r="I133" s="222">
        <v>29</v>
      </c>
      <c r="J133" s="223">
        <v>1.1041666666666667E-2</v>
      </c>
      <c r="K133" s="223">
        <v>1.4722222222222222E-3</v>
      </c>
      <c r="L133" s="223">
        <v>1.9097222222222222E-3</v>
      </c>
      <c r="M133" s="222">
        <v>19</v>
      </c>
      <c r="N133" s="223">
        <v>2.9479166666666667E-2</v>
      </c>
      <c r="O133" s="224">
        <v>28.268551236749115</v>
      </c>
      <c r="P133" s="223">
        <v>1.0763888888888889E-3</v>
      </c>
      <c r="Q133" s="222">
        <v>45</v>
      </c>
      <c r="R133" s="223">
        <v>1.8159722222222219E-2</v>
      </c>
      <c r="S133" s="223">
        <v>3.6319444444444437E-3</v>
      </c>
      <c r="T133" s="223">
        <v>6.1678240740740742E-2</v>
      </c>
      <c r="U133" s="123">
        <f t="shared" si="4"/>
        <v>701</v>
      </c>
      <c r="W133" s="28" t="str">
        <f t="shared" ref="W133:W196" si="5">A133&amp;" "&amp;B133</f>
        <v>Valdas Rapševičius</v>
      </c>
    </row>
    <row r="134" spans="1:23" x14ac:dyDescent="0.3">
      <c r="A134" s="219" t="s">
        <v>2150</v>
      </c>
      <c r="B134" s="219" t="s">
        <v>3005</v>
      </c>
      <c r="C134" s="220">
        <v>35</v>
      </c>
      <c r="D134" s="221">
        <v>25</v>
      </c>
      <c r="E134" s="219">
        <v>264</v>
      </c>
      <c r="F134" s="219" t="s">
        <v>2993</v>
      </c>
      <c r="G134" s="219" t="s">
        <v>3006</v>
      </c>
      <c r="H134" s="219" t="s">
        <v>183</v>
      </c>
      <c r="I134" s="222">
        <v>36</v>
      </c>
      <c r="J134" s="223">
        <v>1.1400462962962965E-2</v>
      </c>
      <c r="K134" s="223">
        <v>1.520061728395062E-3</v>
      </c>
      <c r="L134" s="223">
        <v>1.0879629629629629E-3</v>
      </c>
      <c r="M134" s="222">
        <v>35</v>
      </c>
      <c r="N134" s="223">
        <v>3.1597222222222221E-2</v>
      </c>
      <c r="O134" s="224">
        <v>26.373626373626376</v>
      </c>
      <c r="P134" s="223">
        <v>9.1435185185185185E-4</v>
      </c>
      <c r="Q134" s="222">
        <v>32</v>
      </c>
      <c r="R134" s="223">
        <v>1.6666666666666666E-2</v>
      </c>
      <c r="S134" s="223">
        <v>3.3333333333333331E-3</v>
      </c>
      <c r="T134" s="223">
        <v>6.1689814814814815E-2</v>
      </c>
      <c r="U134" s="123">
        <f t="shared" si="4"/>
        <v>701</v>
      </c>
      <c r="W134" s="28" t="str">
        <f t="shared" si="5"/>
        <v>Vaidas Telšinskas</v>
      </c>
    </row>
    <row r="135" spans="1:23" x14ac:dyDescent="0.3">
      <c r="A135" s="219" t="s">
        <v>2327</v>
      </c>
      <c r="B135" s="219" t="s">
        <v>2328</v>
      </c>
      <c r="C135" s="220">
        <v>36</v>
      </c>
      <c r="D135" s="221">
        <v>1</v>
      </c>
      <c r="E135" s="219">
        <v>217</v>
      </c>
      <c r="F135" s="219" t="s">
        <v>3007</v>
      </c>
      <c r="G135" s="219" t="s">
        <v>8</v>
      </c>
      <c r="H135" s="219" t="s">
        <v>1888</v>
      </c>
      <c r="I135" s="222">
        <v>47</v>
      </c>
      <c r="J135" s="223">
        <v>1.2638888888888889E-2</v>
      </c>
      <c r="K135" s="223">
        <v>1.6851851851851854E-3</v>
      </c>
      <c r="L135" s="223">
        <v>9.9537037037037042E-4</v>
      </c>
      <c r="M135" s="222">
        <v>36</v>
      </c>
      <c r="N135" s="223">
        <v>3.1631944444444442E-2</v>
      </c>
      <c r="O135" s="224">
        <v>26.34467618002196</v>
      </c>
      <c r="P135" s="223">
        <v>4.5138888888888892E-4</v>
      </c>
      <c r="Q135" s="222">
        <v>24</v>
      </c>
      <c r="R135" s="223">
        <v>1.6053240740740739E-2</v>
      </c>
      <c r="S135" s="223">
        <v>3.2106481481481478E-3</v>
      </c>
      <c r="T135" s="223">
        <v>6.1793981481481484E-2</v>
      </c>
      <c r="U135" s="123">
        <f t="shared" si="4"/>
        <v>699</v>
      </c>
      <c r="W135" s="28" t="str">
        <f t="shared" si="5"/>
        <v>Mingailė Greičiūtė</v>
      </c>
    </row>
    <row r="136" spans="1:23" x14ac:dyDescent="0.3">
      <c r="A136" s="219" t="s">
        <v>3008</v>
      </c>
      <c r="B136" s="219" t="s">
        <v>3009</v>
      </c>
      <c r="C136" s="220">
        <v>37</v>
      </c>
      <c r="D136" s="221">
        <v>26</v>
      </c>
      <c r="E136" s="219">
        <v>234</v>
      </c>
      <c r="F136" s="219" t="s">
        <v>2993</v>
      </c>
      <c r="G136" s="219" t="s">
        <v>183</v>
      </c>
      <c r="H136" s="219" t="s">
        <v>3010</v>
      </c>
      <c r="I136" s="222">
        <v>60</v>
      </c>
      <c r="J136" s="223">
        <v>1.5173611111111112E-2</v>
      </c>
      <c r="K136" s="223">
        <v>2.023148148148148E-3</v>
      </c>
      <c r="L136" s="223">
        <v>1.1226851851851851E-3</v>
      </c>
      <c r="M136" s="222">
        <v>14</v>
      </c>
      <c r="N136" s="223">
        <v>2.8865740740740744E-2</v>
      </c>
      <c r="O136" s="224">
        <v>28.869286287089011</v>
      </c>
      <c r="P136" s="223">
        <v>6.018518518518519E-4</v>
      </c>
      <c r="Q136" s="222">
        <v>28</v>
      </c>
      <c r="R136" s="223">
        <v>1.6354166666666666E-2</v>
      </c>
      <c r="S136" s="223">
        <v>3.2708333333333331E-3</v>
      </c>
      <c r="T136" s="223">
        <v>6.2152777777777779E-2</v>
      </c>
      <c r="U136" s="123">
        <f t="shared" si="4"/>
        <v>695</v>
      </c>
      <c r="W136" s="28" t="str">
        <f t="shared" si="5"/>
        <v>Deividas Klovas</v>
      </c>
    </row>
    <row r="137" spans="1:23" x14ac:dyDescent="0.3">
      <c r="A137" s="219" t="s">
        <v>2306</v>
      </c>
      <c r="B137" s="219" t="s">
        <v>3011</v>
      </c>
      <c r="C137" s="220">
        <v>38</v>
      </c>
      <c r="D137" s="221">
        <v>2</v>
      </c>
      <c r="E137" s="219">
        <v>267</v>
      </c>
      <c r="F137" s="219" t="s">
        <v>3007</v>
      </c>
      <c r="G137" s="219" t="s">
        <v>8</v>
      </c>
      <c r="H137" s="219" t="s">
        <v>1899</v>
      </c>
      <c r="I137" s="222">
        <v>19</v>
      </c>
      <c r="J137" s="223">
        <v>1.0358796296296295E-2</v>
      </c>
      <c r="K137" s="223">
        <v>1.3811728395061727E-3</v>
      </c>
      <c r="L137" s="223">
        <v>1.1342592592592591E-3</v>
      </c>
      <c r="M137" s="222">
        <v>47</v>
      </c>
      <c r="N137" s="223">
        <v>3.2546296296296295E-2</v>
      </c>
      <c r="O137" s="224">
        <v>25.604551920341393</v>
      </c>
      <c r="P137" s="223">
        <v>9.3750000000000007E-4</v>
      </c>
      <c r="Q137" s="222">
        <v>41</v>
      </c>
      <c r="R137" s="223">
        <v>1.7175925925925924E-2</v>
      </c>
      <c r="S137" s="223">
        <v>3.4351851851851848E-3</v>
      </c>
      <c r="T137" s="223">
        <v>6.21875E-2</v>
      </c>
      <c r="U137" s="123">
        <f t="shared" si="4"/>
        <v>695</v>
      </c>
      <c r="W137" s="28" t="str">
        <f t="shared" si="5"/>
        <v>Ieva Urbonavičiūtė</v>
      </c>
    </row>
    <row r="138" spans="1:23" x14ac:dyDescent="0.3">
      <c r="A138" s="219" t="s">
        <v>2117</v>
      </c>
      <c r="B138" s="219" t="s">
        <v>2320</v>
      </c>
      <c r="C138" s="220">
        <v>39</v>
      </c>
      <c r="D138" s="221">
        <v>27</v>
      </c>
      <c r="E138" s="219">
        <v>214</v>
      </c>
      <c r="F138" s="219" t="s">
        <v>2993</v>
      </c>
      <c r="G138" s="219" t="s">
        <v>8</v>
      </c>
      <c r="H138" s="219" t="s">
        <v>1909</v>
      </c>
      <c r="I138" s="222">
        <v>55</v>
      </c>
      <c r="J138" s="223">
        <v>1.375E-2</v>
      </c>
      <c r="K138" s="223">
        <v>1.8333333333333333E-3</v>
      </c>
      <c r="L138" s="223">
        <v>1.0069444444444444E-3</v>
      </c>
      <c r="M138" s="222">
        <v>22</v>
      </c>
      <c r="N138" s="223">
        <v>2.9652777777777778E-2</v>
      </c>
      <c r="O138" s="224">
        <v>28.103044496487119</v>
      </c>
      <c r="P138" s="223">
        <v>1.0416666666666667E-3</v>
      </c>
      <c r="Q138" s="222">
        <v>38</v>
      </c>
      <c r="R138" s="223">
        <v>1.6909722222222225E-2</v>
      </c>
      <c r="S138" s="223">
        <v>3.3819444444444452E-3</v>
      </c>
      <c r="T138" s="223">
        <v>6.2372685185185184E-2</v>
      </c>
      <c r="U138" s="123">
        <f t="shared" si="4"/>
        <v>693</v>
      </c>
      <c r="W138" s="28" t="str">
        <f t="shared" si="5"/>
        <v>Vytautas Geležinis</v>
      </c>
    </row>
    <row r="139" spans="1:23" x14ac:dyDescent="0.3">
      <c r="A139" s="219" t="s">
        <v>2275</v>
      </c>
      <c r="B139" s="219" t="s">
        <v>2331</v>
      </c>
      <c r="C139" s="220">
        <v>40</v>
      </c>
      <c r="D139" s="221">
        <v>28</v>
      </c>
      <c r="E139" s="219">
        <v>257</v>
      </c>
      <c r="F139" s="219" t="s">
        <v>2993</v>
      </c>
      <c r="G139" s="219" t="s">
        <v>8</v>
      </c>
      <c r="H139" s="219" t="s">
        <v>1888</v>
      </c>
      <c r="I139" s="222">
        <v>48</v>
      </c>
      <c r="J139" s="223">
        <v>1.2650462962962962E-2</v>
      </c>
      <c r="K139" s="223">
        <v>1.6867283950617285E-3</v>
      </c>
      <c r="L139" s="223">
        <v>1.5046296296296294E-3</v>
      </c>
      <c r="M139" s="222">
        <v>39</v>
      </c>
      <c r="N139" s="223">
        <v>3.184027777777778E-2</v>
      </c>
      <c r="O139" s="224">
        <v>26.172300981461287</v>
      </c>
      <c r="P139" s="223">
        <v>9.1435185185185185E-4</v>
      </c>
      <c r="Q139" s="222">
        <v>21</v>
      </c>
      <c r="R139" s="223">
        <v>1.5752314814814813E-2</v>
      </c>
      <c r="S139" s="223">
        <v>3.1504629629629625E-3</v>
      </c>
      <c r="T139" s="223">
        <v>6.2685185185185191E-2</v>
      </c>
      <c r="U139" s="123">
        <f t="shared" si="4"/>
        <v>689</v>
      </c>
      <c r="W139" s="28" t="str">
        <f t="shared" si="5"/>
        <v>Edvinas Šatas</v>
      </c>
    </row>
    <row r="140" spans="1:23" x14ac:dyDescent="0.3">
      <c r="A140" s="219" t="s">
        <v>2755</v>
      </c>
      <c r="B140" s="219" t="s">
        <v>2754</v>
      </c>
      <c r="C140" s="220">
        <v>41</v>
      </c>
      <c r="D140" s="221">
        <v>3</v>
      </c>
      <c r="E140" s="219">
        <v>226</v>
      </c>
      <c r="F140" s="219" t="s">
        <v>3007</v>
      </c>
      <c r="G140" s="219" t="s">
        <v>8</v>
      </c>
      <c r="H140" s="219" t="s">
        <v>1891</v>
      </c>
      <c r="I140" s="222">
        <v>56</v>
      </c>
      <c r="J140" s="223">
        <v>1.3796296296296298E-2</v>
      </c>
      <c r="K140" s="223">
        <v>1.8395061728395062E-3</v>
      </c>
      <c r="L140" s="223">
        <v>1.5509259259259261E-3</v>
      </c>
      <c r="M140" s="222">
        <v>38</v>
      </c>
      <c r="N140" s="223">
        <v>3.1828703703703706E-2</v>
      </c>
      <c r="O140" s="224">
        <v>26.18181818181818</v>
      </c>
      <c r="P140" s="223">
        <v>7.0601851851851847E-4</v>
      </c>
      <c r="Q140" s="222">
        <v>11</v>
      </c>
      <c r="R140" s="223">
        <v>1.4814814814814814E-2</v>
      </c>
      <c r="S140" s="223">
        <v>2.9629629629629628E-3</v>
      </c>
      <c r="T140" s="223">
        <v>6.2719907407407405E-2</v>
      </c>
      <c r="U140" s="123">
        <f t="shared" si="4"/>
        <v>689</v>
      </c>
      <c r="W140" s="28" t="str">
        <f t="shared" si="5"/>
        <v>Rūta Juškevičiūtė</v>
      </c>
    </row>
    <row r="141" spans="1:23" x14ac:dyDescent="0.3">
      <c r="A141" s="219" t="s">
        <v>2287</v>
      </c>
      <c r="B141" s="219" t="s">
        <v>2288</v>
      </c>
      <c r="C141" s="220">
        <v>42</v>
      </c>
      <c r="D141" s="221">
        <v>4</v>
      </c>
      <c r="E141" s="219">
        <v>220</v>
      </c>
      <c r="F141" s="219" t="s">
        <v>2289</v>
      </c>
      <c r="G141" s="219" t="s">
        <v>28</v>
      </c>
      <c r="H141" s="219" t="s">
        <v>3012</v>
      </c>
      <c r="I141" s="222">
        <v>18</v>
      </c>
      <c r="J141" s="223">
        <v>1.005787037037037E-2</v>
      </c>
      <c r="K141" s="223">
        <v>1.3410493827160494E-3</v>
      </c>
      <c r="L141" s="223">
        <v>9.2592592592592585E-4</v>
      </c>
      <c r="M141" s="222">
        <v>49</v>
      </c>
      <c r="N141" s="223">
        <v>3.2858796296296296E-2</v>
      </c>
      <c r="O141" s="224">
        <v>25.361042620641069</v>
      </c>
      <c r="P141" s="223">
        <v>8.3333333333333339E-4</v>
      </c>
      <c r="Q141" s="222">
        <v>46</v>
      </c>
      <c r="R141" s="223">
        <v>1.818287037037037E-2</v>
      </c>
      <c r="S141" s="223">
        <v>3.6365740740740742E-3</v>
      </c>
      <c r="T141" s="223">
        <v>6.2893518518518529E-2</v>
      </c>
      <c r="U141" s="123">
        <f t="shared" si="4"/>
        <v>687</v>
      </c>
      <c r="W141" s="28" t="str">
        <f t="shared" si="5"/>
        <v>Olegas Ivanovas</v>
      </c>
    </row>
    <row r="142" spans="1:23" x14ac:dyDescent="0.3">
      <c r="A142" s="219" t="s">
        <v>2308</v>
      </c>
      <c r="B142" s="219" t="s">
        <v>2309</v>
      </c>
      <c r="C142" s="220">
        <v>43</v>
      </c>
      <c r="D142" s="221">
        <v>29</v>
      </c>
      <c r="E142" s="219">
        <v>272</v>
      </c>
      <c r="F142" s="219" t="s">
        <v>2993</v>
      </c>
      <c r="G142" s="219" t="s">
        <v>28</v>
      </c>
      <c r="H142" s="219" t="s">
        <v>1913</v>
      </c>
      <c r="I142" s="222">
        <v>41</v>
      </c>
      <c r="J142" s="223">
        <v>1.2025462962962962E-2</v>
      </c>
      <c r="K142" s="223">
        <v>1.603395061728395E-3</v>
      </c>
      <c r="L142" s="223">
        <v>1.1574074074074073E-3</v>
      </c>
      <c r="M142" s="222">
        <v>25</v>
      </c>
      <c r="N142" s="223">
        <v>2.9849537037037036E-2</v>
      </c>
      <c r="O142" s="224">
        <v>27.917797595967432</v>
      </c>
      <c r="P142" s="223">
        <v>7.8703703703703705E-4</v>
      </c>
      <c r="Q142" s="222">
        <v>54</v>
      </c>
      <c r="R142" s="223">
        <v>1.9189814814814816E-2</v>
      </c>
      <c r="S142" s="223">
        <v>3.8379629629629632E-3</v>
      </c>
      <c r="T142" s="223">
        <v>6.3020833333333331E-2</v>
      </c>
      <c r="U142" s="123">
        <f t="shared" si="4"/>
        <v>686</v>
      </c>
      <c r="W142" s="28" t="str">
        <f t="shared" si="5"/>
        <v>Martinas Venskaitis</v>
      </c>
    </row>
    <row r="143" spans="1:23" x14ac:dyDescent="0.3">
      <c r="A143" s="219" t="s">
        <v>2228</v>
      </c>
      <c r="B143" s="219" t="s">
        <v>2229</v>
      </c>
      <c r="C143" s="220">
        <v>44</v>
      </c>
      <c r="D143" s="221">
        <v>4</v>
      </c>
      <c r="E143" s="219">
        <v>206</v>
      </c>
      <c r="F143" s="219" t="s">
        <v>3007</v>
      </c>
      <c r="G143" s="219" t="s">
        <v>8</v>
      </c>
      <c r="H143" s="219" t="s">
        <v>1888</v>
      </c>
      <c r="I143" s="222">
        <v>38</v>
      </c>
      <c r="J143" s="223">
        <v>1.1747685185185186E-2</v>
      </c>
      <c r="K143" s="223">
        <v>1.566358024691358E-3</v>
      </c>
      <c r="L143" s="223">
        <v>1.3310185185185185E-3</v>
      </c>
      <c r="M143" s="222">
        <v>30</v>
      </c>
      <c r="N143" s="223">
        <v>3.0636574074074076E-2</v>
      </c>
      <c r="O143" s="224">
        <v>27.200604457876839</v>
      </c>
      <c r="P143" s="223">
        <v>7.175925925925927E-4</v>
      </c>
      <c r="Q143" s="222">
        <v>52</v>
      </c>
      <c r="R143" s="223">
        <v>1.8784722222222223E-2</v>
      </c>
      <c r="S143" s="223">
        <v>3.7569444444444447E-3</v>
      </c>
      <c r="T143" s="223">
        <v>6.3252314814814817E-2</v>
      </c>
      <c r="U143" s="123">
        <f t="shared" si="4"/>
        <v>683</v>
      </c>
      <c r="W143" s="28" t="str">
        <f t="shared" si="5"/>
        <v>Polina Čachovskaja</v>
      </c>
    </row>
    <row r="144" spans="1:23" x14ac:dyDescent="0.3">
      <c r="A144" s="219" t="s">
        <v>2213</v>
      </c>
      <c r="B144" s="219" t="s">
        <v>2304</v>
      </c>
      <c r="C144" s="220">
        <v>45</v>
      </c>
      <c r="D144" s="221">
        <v>30</v>
      </c>
      <c r="E144" s="219">
        <v>221</v>
      </c>
      <c r="F144" s="219" t="s">
        <v>2993</v>
      </c>
      <c r="G144" s="219" t="s">
        <v>2305</v>
      </c>
      <c r="H144" s="219" t="s">
        <v>183</v>
      </c>
      <c r="I144" s="222">
        <v>50</v>
      </c>
      <c r="J144" s="223">
        <v>1.2743055555555556E-2</v>
      </c>
      <c r="K144" s="223">
        <v>1.699074074074074E-3</v>
      </c>
      <c r="L144" s="223">
        <v>1.4351851851851854E-3</v>
      </c>
      <c r="M144" s="222">
        <v>29</v>
      </c>
      <c r="N144" s="223">
        <v>3.0567129629629628E-2</v>
      </c>
      <c r="O144" s="224">
        <v>27.262400605831125</v>
      </c>
      <c r="P144" s="223">
        <v>5.3240740740740744E-4</v>
      </c>
      <c r="Q144" s="222">
        <v>47</v>
      </c>
      <c r="R144" s="223">
        <v>1.8194444444444444E-2</v>
      </c>
      <c r="S144" s="223">
        <v>3.6388888888888886E-3</v>
      </c>
      <c r="T144" s="223">
        <v>6.3495370370370369E-2</v>
      </c>
      <c r="U144" s="123">
        <f t="shared" si="4"/>
        <v>681</v>
      </c>
      <c r="W144" s="28" t="str">
        <f t="shared" si="5"/>
        <v>Rolandas Jankauskas</v>
      </c>
    </row>
    <row r="145" spans="1:23" x14ac:dyDescent="0.3">
      <c r="A145" s="219" t="s">
        <v>3013</v>
      </c>
      <c r="B145" s="219" t="s">
        <v>3014</v>
      </c>
      <c r="C145" s="220">
        <v>46</v>
      </c>
      <c r="D145" s="221">
        <v>5</v>
      </c>
      <c r="E145" s="219">
        <v>266</v>
      </c>
      <c r="F145" s="219" t="s">
        <v>2289</v>
      </c>
      <c r="G145" s="219" t="s">
        <v>28</v>
      </c>
      <c r="H145" s="219" t="s">
        <v>155</v>
      </c>
      <c r="I145" s="222">
        <v>20</v>
      </c>
      <c r="J145" s="223">
        <v>1.0439814814814813E-2</v>
      </c>
      <c r="K145" s="223">
        <v>1.3919753086419752E-3</v>
      </c>
      <c r="L145" s="223">
        <v>1.5162037037037036E-3</v>
      </c>
      <c r="M145" s="222">
        <v>56</v>
      </c>
      <c r="N145" s="223">
        <v>3.5335648148148151E-2</v>
      </c>
      <c r="O145" s="224">
        <v>23.583360628889615</v>
      </c>
      <c r="P145" s="223">
        <v>7.8703703703703705E-4</v>
      </c>
      <c r="Q145" s="222">
        <v>19</v>
      </c>
      <c r="R145" s="223">
        <v>1.5625E-2</v>
      </c>
      <c r="S145" s="223">
        <v>3.1250000000000002E-3</v>
      </c>
      <c r="T145" s="223">
        <v>6.3703703703703707E-2</v>
      </c>
      <c r="U145" s="123">
        <f t="shared" si="4"/>
        <v>678</v>
      </c>
      <c r="W145" s="28" t="str">
        <f t="shared" si="5"/>
        <v>Daivis Urba</v>
      </c>
    </row>
    <row r="146" spans="1:23" x14ac:dyDescent="0.3">
      <c r="A146" s="219" t="s">
        <v>3015</v>
      </c>
      <c r="B146" s="219" t="s">
        <v>3016</v>
      </c>
      <c r="C146" s="220">
        <v>47</v>
      </c>
      <c r="D146" s="221">
        <v>6</v>
      </c>
      <c r="E146" s="219">
        <v>236</v>
      </c>
      <c r="F146" s="219" t="s">
        <v>2289</v>
      </c>
      <c r="G146" s="219" t="s">
        <v>3017</v>
      </c>
      <c r="H146" s="219" t="s">
        <v>2685</v>
      </c>
      <c r="I146" s="222">
        <v>44</v>
      </c>
      <c r="J146" s="223">
        <v>1.238425925925926E-2</v>
      </c>
      <c r="K146" s="223">
        <v>1.6512345679012344E-3</v>
      </c>
      <c r="L146" s="223">
        <v>2.1874999999999998E-3</v>
      </c>
      <c r="M146" s="222">
        <v>40</v>
      </c>
      <c r="N146" s="223">
        <v>3.1886574074074074E-2</v>
      </c>
      <c r="O146" s="224">
        <v>26.134301270417424</v>
      </c>
      <c r="P146" s="223">
        <v>5.4398148148148144E-4</v>
      </c>
      <c r="Q146" s="222">
        <v>33</v>
      </c>
      <c r="R146" s="223">
        <v>1.667824074074074E-2</v>
      </c>
      <c r="S146" s="223">
        <v>3.3356481481481479E-3</v>
      </c>
      <c r="T146" s="223">
        <v>6.3715277777777787E-2</v>
      </c>
      <c r="U146" s="123">
        <f t="shared" si="4"/>
        <v>678</v>
      </c>
      <c r="W146" s="28" t="str">
        <f t="shared" si="5"/>
        <v>Jura Krivicius</v>
      </c>
    </row>
    <row r="147" spans="1:23" x14ac:dyDescent="0.3">
      <c r="A147" s="219" t="s">
        <v>2202</v>
      </c>
      <c r="B147" s="219" t="s">
        <v>3018</v>
      </c>
      <c r="C147" s="220">
        <v>48</v>
      </c>
      <c r="D147" s="221">
        <v>31</v>
      </c>
      <c r="E147" s="219">
        <v>213</v>
      </c>
      <c r="F147" s="219" t="s">
        <v>2993</v>
      </c>
      <c r="G147" s="219" t="s">
        <v>8</v>
      </c>
      <c r="H147" s="219" t="s">
        <v>183</v>
      </c>
      <c r="I147" s="222">
        <v>51</v>
      </c>
      <c r="J147" s="223">
        <v>1.2777777777777777E-2</v>
      </c>
      <c r="K147" s="223">
        <v>1.7037037037037036E-3</v>
      </c>
      <c r="L147" s="223">
        <v>2.3148148148148151E-3</v>
      </c>
      <c r="M147" s="222">
        <v>31</v>
      </c>
      <c r="N147" s="223">
        <v>3.0856481481481481E-2</v>
      </c>
      <c r="O147" s="224">
        <v>27.00675168792198</v>
      </c>
      <c r="P147" s="223">
        <v>1.1226851851851851E-3</v>
      </c>
      <c r="Q147" s="222">
        <v>36</v>
      </c>
      <c r="R147" s="223">
        <v>1.6712962962962961E-2</v>
      </c>
      <c r="S147" s="223">
        <v>3.3425925925925923E-3</v>
      </c>
      <c r="T147" s="223">
        <v>6.3819444444444443E-2</v>
      </c>
      <c r="U147" s="123">
        <f t="shared" si="4"/>
        <v>677</v>
      </c>
      <c r="W147" s="28" t="str">
        <f t="shared" si="5"/>
        <v>Simas Dunauskas</v>
      </c>
    </row>
    <row r="148" spans="1:23" x14ac:dyDescent="0.3">
      <c r="A148" s="219" t="s">
        <v>2322</v>
      </c>
      <c r="B148" s="219" t="s">
        <v>2323</v>
      </c>
      <c r="C148" s="220">
        <v>49</v>
      </c>
      <c r="D148" s="221">
        <v>7</v>
      </c>
      <c r="E148" s="219">
        <v>263</v>
      </c>
      <c r="F148" s="219" t="s">
        <v>2289</v>
      </c>
      <c r="G148" s="219" t="s">
        <v>3019</v>
      </c>
      <c r="H148" s="219" t="s">
        <v>183</v>
      </c>
      <c r="I148" s="222">
        <v>24</v>
      </c>
      <c r="J148" s="223">
        <v>1.074074074074074E-2</v>
      </c>
      <c r="K148" s="223">
        <v>1.4320987654320987E-3</v>
      </c>
      <c r="L148" s="223">
        <v>1.8981481481481482E-3</v>
      </c>
      <c r="M148" s="222">
        <v>44</v>
      </c>
      <c r="N148" s="223">
        <v>3.2280092592592589E-2</v>
      </c>
      <c r="O148" s="224">
        <v>25.815704553603446</v>
      </c>
      <c r="P148" s="223">
        <v>1.2962962962962963E-3</v>
      </c>
      <c r="Q148" s="222">
        <v>43</v>
      </c>
      <c r="R148" s="223">
        <v>1.7812499999999998E-2</v>
      </c>
      <c r="S148" s="223">
        <v>3.5624999999999997E-3</v>
      </c>
      <c r="T148" s="223">
        <v>6.4074074074074075E-2</v>
      </c>
      <c r="U148" s="123">
        <f t="shared" si="4"/>
        <v>675</v>
      </c>
      <c r="W148" s="28" t="str">
        <f t="shared" si="5"/>
        <v>Edvardas Tarasevičius</v>
      </c>
    </row>
    <row r="149" spans="1:23" x14ac:dyDescent="0.3">
      <c r="A149" s="219" t="s">
        <v>2325</v>
      </c>
      <c r="B149" s="219" t="s">
        <v>2326</v>
      </c>
      <c r="C149" s="220">
        <v>50</v>
      </c>
      <c r="D149" s="221">
        <v>8</v>
      </c>
      <c r="E149" s="219">
        <v>209</v>
      </c>
      <c r="F149" s="219" t="s">
        <v>2289</v>
      </c>
      <c r="G149" s="219" t="s">
        <v>8</v>
      </c>
      <c r="H149" s="219" t="s">
        <v>183</v>
      </c>
      <c r="I149" s="222">
        <v>52</v>
      </c>
      <c r="J149" s="223">
        <v>1.3043981481481483E-2</v>
      </c>
      <c r="K149" s="223">
        <v>1.7391975308641977E-3</v>
      </c>
      <c r="L149" s="223">
        <v>2.0949074074074073E-3</v>
      </c>
      <c r="M149" s="222">
        <v>53</v>
      </c>
      <c r="N149" s="223">
        <v>3.3206018518518517E-2</v>
      </c>
      <c r="O149" s="224">
        <v>25.095852213314743</v>
      </c>
      <c r="P149" s="223">
        <v>4.2824074074074075E-4</v>
      </c>
      <c r="Q149" s="222">
        <v>23</v>
      </c>
      <c r="R149" s="223">
        <v>1.5856481481481482E-2</v>
      </c>
      <c r="S149" s="223">
        <v>3.1712962962962962E-3</v>
      </c>
      <c r="T149" s="223">
        <v>6.4652777777777781E-2</v>
      </c>
      <c r="U149" s="123">
        <f t="shared" si="4"/>
        <v>668</v>
      </c>
      <c r="W149" s="28" t="str">
        <f t="shared" si="5"/>
        <v>Giedrius Danėlius</v>
      </c>
    </row>
    <row r="150" spans="1:23" x14ac:dyDescent="0.3">
      <c r="A150" s="219" t="s">
        <v>2316</v>
      </c>
      <c r="B150" s="219" t="s">
        <v>2317</v>
      </c>
      <c r="C150" s="220">
        <v>51</v>
      </c>
      <c r="D150" s="221">
        <v>5</v>
      </c>
      <c r="E150" s="219">
        <v>269</v>
      </c>
      <c r="F150" s="219" t="s">
        <v>3007</v>
      </c>
      <c r="G150" s="219" t="s">
        <v>8</v>
      </c>
      <c r="H150" s="219" t="s">
        <v>1899</v>
      </c>
      <c r="I150" s="222">
        <v>42</v>
      </c>
      <c r="J150" s="223">
        <v>1.2037037037037035E-2</v>
      </c>
      <c r="K150" s="223">
        <v>1.6049382716049382E-3</v>
      </c>
      <c r="L150" s="223">
        <v>1.2962962962962963E-3</v>
      </c>
      <c r="M150" s="222">
        <v>32</v>
      </c>
      <c r="N150" s="223">
        <v>3.125E-2</v>
      </c>
      <c r="O150" s="224">
        <v>26.666666666666668</v>
      </c>
      <c r="P150" s="223">
        <v>1.2152777777777778E-3</v>
      </c>
      <c r="Q150" s="222">
        <v>53</v>
      </c>
      <c r="R150" s="223">
        <v>1.9004629629629632E-2</v>
      </c>
      <c r="S150" s="223">
        <v>3.8009259259259263E-3</v>
      </c>
      <c r="T150" s="223">
        <v>6.4826388888888892E-2</v>
      </c>
      <c r="U150" s="123">
        <f t="shared" si="4"/>
        <v>667</v>
      </c>
      <c r="W150" s="28" t="str">
        <f t="shared" si="5"/>
        <v>Viktorija Vasiliauskienė</v>
      </c>
    </row>
    <row r="151" spans="1:23" x14ac:dyDescent="0.3">
      <c r="A151" s="219" t="s">
        <v>2314</v>
      </c>
      <c r="B151" s="219" t="s">
        <v>2315</v>
      </c>
      <c r="C151" s="220">
        <v>52</v>
      </c>
      <c r="D151" s="221">
        <v>6</v>
      </c>
      <c r="E151" s="219">
        <v>260</v>
      </c>
      <c r="F151" s="219" t="s">
        <v>3007</v>
      </c>
      <c r="G151" s="219" t="s">
        <v>8</v>
      </c>
      <c r="H151" s="219" t="s">
        <v>1888</v>
      </c>
      <c r="I151" s="222">
        <v>49</v>
      </c>
      <c r="J151" s="223">
        <v>1.2650462962962962E-2</v>
      </c>
      <c r="K151" s="223">
        <v>1.6867283950617285E-3</v>
      </c>
      <c r="L151" s="223">
        <v>1.4814814814814814E-3</v>
      </c>
      <c r="M151" s="222">
        <v>45</v>
      </c>
      <c r="N151" s="223">
        <v>3.2361111111111111E-2</v>
      </c>
      <c r="O151" s="224">
        <v>25.751072961373392</v>
      </c>
      <c r="P151" s="223">
        <v>8.564814814814815E-4</v>
      </c>
      <c r="Q151" s="222">
        <v>44</v>
      </c>
      <c r="R151" s="223">
        <v>1.7928240740740741E-2</v>
      </c>
      <c r="S151" s="223">
        <v>3.5856481481481481E-3</v>
      </c>
      <c r="T151" s="223">
        <v>6.5300925925925915E-2</v>
      </c>
      <c r="U151" s="123">
        <f t="shared" si="4"/>
        <v>662</v>
      </c>
      <c r="W151" s="28" t="str">
        <f t="shared" si="5"/>
        <v>Milda Šmitaitė</v>
      </c>
    </row>
    <row r="152" spans="1:23" x14ac:dyDescent="0.3">
      <c r="A152" s="219" t="s">
        <v>3020</v>
      </c>
      <c r="B152" s="219" t="s">
        <v>3021</v>
      </c>
      <c r="C152" s="220">
        <v>53</v>
      </c>
      <c r="D152" s="221">
        <v>32</v>
      </c>
      <c r="E152" s="219">
        <v>230</v>
      </c>
      <c r="F152" s="219" t="s">
        <v>2993</v>
      </c>
      <c r="G152" s="219" t="s">
        <v>28</v>
      </c>
      <c r="H152" s="219" t="s">
        <v>183</v>
      </c>
      <c r="I152" s="222">
        <v>54</v>
      </c>
      <c r="J152" s="223">
        <v>1.3703703703703704E-2</v>
      </c>
      <c r="K152" s="223">
        <v>1.8271604938271606E-3</v>
      </c>
      <c r="L152" s="223">
        <v>9.3750000000000007E-4</v>
      </c>
      <c r="M152" s="222">
        <v>46</v>
      </c>
      <c r="N152" s="223">
        <v>3.2442129629629633E-2</v>
      </c>
      <c r="O152" s="224">
        <v>25.686764181234391</v>
      </c>
      <c r="P152" s="223">
        <v>7.6388888888888893E-4</v>
      </c>
      <c r="Q152" s="222">
        <v>48</v>
      </c>
      <c r="R152" s="223">
        <v>1.8310185185185186E-2</v>
      </c>
      <c r="S152" s="223">
        <v>3.6620370370370374E-3</v>
      </c>
      <c r="T152" s="223">
        <v>6.6168981481481481E-2</v>
      </c>
      <c r="U152" s="123">
        <f t="shared" si="4"/>
        <v>653</v>
      </c>
      <c r="W152" s="28" t="str">
        <f t="shared" si="5"/>
        <v>Donatas Kazakauskas</v>
      </c>
    </row>
    <row r="153" spans="1:23" x14ac:dyDescent="0.3">
      <c r="A153" s="219" t="s">
        <v>2332</v>
      </c>
      <c r="B153" s="219" t="s">
        <v>3022</v>
      </c>
      <c r="C153" s="220">
        <v>54</v>
      </c>
      <c r="D153" s="221">
        <v>33</v>
      </c>
      <c r="E153" s="219">
        <v>274</v>
      </c>
      <c r="F153" s="219" t="s">
        <v>2993</v>
      </c>
      <c r="G153" s="219" t="s">
        <v>28</v>
      </c>
      <c r="H153" s="219" t="s">
        <v>3023</v>
      </c>
      <c r="I153" s="222">
        <v>22</v>
      </c>
      <c r="J153" s="223">
        <v>1.0474537037037037E-2</v>
      </c>
      <c r="K153" s="223">
        <v>1.396604938271605E-3</v>
      </c>
      <c r="L153" s="223">
        <v>2.0949074074074073E-3</v>
      </c>
      <c r="M153" s="222">
        <v>60</v>
      </c>
      <c r="N153" s="223">
        <v>3.622685185185185E-2</v>
      </c>
      <c r="O153" s="224">
        <v>23.003194888178914</v>
      </c>
      <c r="P153" s="223">
        <v>1.261574074074074E-3</v>
      </c>
      <c r="Q153" s="222">
        <v>37</v>
      </c>
      <c r="R153" s="223">
        <v>1.6840277777777777E-2</v>
      </c>
      <c r="S153" s="223">
        <v>3.3680555555555556E-3</v>
      </c>
      <c r="T153" s="223">
        <v>6.6932870370370365E-2</v>
      </c>
      <c r="U153" s="123">
        <f t="shared" si="4"/>
        <v>646</v>
      </c>
      <c r="W153" s="28" t="str">
        <f t="shared" si="5"/>
        <v>Linas Žiaukas</v>
      </c>
    </row>
    <row r="154" spans="1:23" x14ac:dyDescent="0.3">
      <c r="A154" s="219" t="s">
        <v>2329</v>
      </c>
      <c r="B154" s="219" t="s">
        <v>2417</v>
      </c>
      <c r="C154" s="220">
        <v>55</v>
      </c>
      <c r="D154" s="221">
        <v>7</v>
      </c>
      <c r="E154" s="219">
        <v>232</v>
      </c>
      <c r="F154" s="219" t="s">
        <v>3007</v>
      </c>
      <c r="G154" s="219" t="s">
        <v>8</v>
      </c>
      <c r="H154" s="219" t="s">
        <v>2943</v>
      </c>
      <c r="I154" s="222">
        <v>25</v>
      </c>
      <c r="J154" s="223">
        <v>1.0752314814814814E-2</v>
      </c>
      <c r="K154" s="223">
        <v>1.4336419753086418E-3</v>
      </c>
      <c r="L154" s="223">
        <v>1.4583333333333334E-3</v>
      </c>
      <c r="M154" s="222">
        <v>43</v>
      </c>
      <c r="N154" s="223">
        <v>3.2256944444444442E-2</v>
      </c>
      <c r="O154" s="224">
        <v>25.834230355220669</v>
      </c>
      <c r="P154" s="223">
        <v>9.9537037037037042E-4</v>
      </c>
      <c r="Q154" s="222">
        <v>60</v>
      </c>
      <c r="R154" s="223">
        <v>2.1562499999999998E-2</v>
      </c>
      <c r="S154" s="223">
        <v>4.3124999999999995E-3</v>
      </c>
      <c r="T154" s="223">
        <v>6.7037037037037034E-2</v>
      </c>
      <c r="U154" s="123">
        <f t="shared" si="4"/>
        <v>645</v>
      </c>
      <c r="W154" s="28" t="str">
        <f t="shared" si="5"/>
        <v>Anna Kiaušas</v>
      </c>
    </row>
    <row r="155" spans="1:23" x14ac:dyDescent="0.3">
      <c r="A155" s="219" t="s">
        <v>3020</v>
      </c>
      <c r="B155" s="219" t="s">
        <v>3025</v>
      </c>
      <c r="C155" s="220">
        <v>56</v>
      </c>
      <c r="D155" s="221">
        <v>34</v>
      </c>
      <c r="E155" s="219">
        <v>235</v>
      </c>
      <c r="F155" s="219" t="s">
        <v>2993</v>
      </c>
      <c r="G155" s="219" t="s">
        <v>8</v>
      </c>
      <c r="H155" s="219" t="s">
        <v>2294</v>
      </c>
      <c r="I155" s="222">
        <v>43</v>
      </c>
      <c r="J155" s="223">
        <v>1.2349537037037039E-2</v>
      </c>
      <c r="K155" s="223">
        <v>1.646604938271605E-3</v>
      </c>
      <c r="L155" s="223">
        <v>1.6435185185185183E-3</v>
      </c>
      <c r="M155" s="222">
        <v>54</v>
      </c>
      <c r="N155" s="223">
        <v>3.3240740740740744E-2</v>
      </c>
      <c r="O155" s="224">
        <v>25.069637883008351</v>
      </c>
      <c r="P155" s="223">
        <v>8.564814814814815E-4</v>
      </c>
      <c r="Q155" s="222">
        <v>55</v>
      </c>
      <c r="R155" s="223">
        <v>1.9560185185185184E-2</v>
      </c>
      <c r="S155" s="223">
        <v>3.9120370370370368E-3</v>
      </c>
      <c r="T155" s="223">
        <v>6.7673611111111115E-2</v>
      </c>
      <c r="U155" s="123">
        <f t="shared" si="4"/>
        <v>639</v>
      </c>
      <c r="W155" s="28" t="str">
        <f t="shared" si="5"/>
        <v>Donatas Korsakovas</v>
      </c>
    </row>
    <row r="156" spans="1:23" x14ac:dyDescent="0.3">
      <c r="A156" s="219" t="s">
        <v>3026</v>
      </c>
      <c r="B156" s="219" t="s">
        <v>3027</v>
      </c>
      <c r="C156" s="220">
        <v>57</v>
      </c>
      <c r="D156" s="221">
        <v>35</v>
      </c>
      <c r="E156" s="219">
        <v>247</v>
      </c>
      <c r="F156" s="219" t="s">
        <v>2993</v>
      </c>
      <c r="G156" s="219" t="s">
        <v>28</v>
      </c>
      <c r="H156" s="219" t="s">
        <v>1913</v>
      </c>
      <c r="I156" s="222">
        <v>45</v>
      </c>
      <c r="J156" s="223">
        <v>1.2465277777777777E-2</v>
      </c>
      <c r="K156" s="223">
        <v>1.662037037037037E-3</v>
      </c>
      <c r="L156" s="223">
        <v>9.4907407407407408E-4</v>
      </c>
      <c r="M156" s="222">
        <v>28</v>
      </c>
      <c r="N156" s="223">
        <v>3.0173611111111113E-2</v>
      </c>
      <c r="O156" s="224">
        <v>27.617951668584578</v>
      </c>
      <c r="P156" s="223">
        <v>6.2500000000000001E-4</v>
      </c>
      <c r="Q156" s="222">
        <v>65</v>
      </c>
      <c r="R156" s="223">
        <v>2.3553240740740739E-2</v>
      </c>
      <c r="S156" s="223">
        <v>4.7106481481481478E-3</v>
      </c>
      <c r="T156" s="223">
        <v>6.7789351851851851E-2</v>
      </c>
      <c r="U156" s="123">
        <f t="shared" si="4"/>
        <v>638</v>
      </c>
      <c r="W156" s="28" t="str">
        <f t="shared" si="5"/>
        <v>Benas Pabilionis</v>
      </c>
    </row>
    <row r="157" spans="1:23" x14ac:dyDescent="0.3">
      <c r="A157" s="219" t="s">
        <v>2332</v>
      </c>
      <c r="B157" s="219" t="s">
        <v>2333</v>
      </c>
      <c r="C157" s="220">
        <v>58</v>
      </c>
      <c r="D157" s="221">
        <v>36</v>
      </c>
      <c r="E157" s="219">
        <v>259</v>
      </c>
      <c r="F157" s="219" t="s">
        <v>2993</v>
      </c>
      <c r="G157" s="219" t="s">
        <v>28</v>
      </c>
      <c r="H157" s="219" t="s">
        <v>183</v>
      </c>
      <c r="I157" s="222">
        <v>34</v>
      </c>
      <c r="J157" s="223">
        <v>1.1145833333333334E-2</v>
      </c>
      <c r="K157" s="223">
        <v>1.4861111111111112E-3</v>
      </c>
      <c r="L157" s="223">
        <v>2.1759259259259258E-3</v>
      </c>
      <c r="M157" s="222">
        <v>55</v>
      </c>
      <c r="N157" s="223">
        <v>3.5104166666666665E-2</v>
      </c>
      <c r="O157" s="224">
        <v>23.73887240356083</v>
      </c>
      <c r="P157" s="223">
        <v>1.4583333333333334E-3</v>
      </c>
      <c r="Q157" s="222">
        <v>57</v>
      </c>
      <c r="R157" s="223">
        <v>2.0254629629629629E-2</v>
      </c>
      <c r="S157" s="223">
        <v>4.0509259259259257E-3</v>
      </c>
      <c r="T157" s="223">
        <v>7.0173611111111103E-2</v>
      </c>
      <c r="U157" s="123">
        <f t="shared" si="4"/>
        <v>616</v>
      </c>
      <c r="W157" s="28" t="str">
        <f t="shared" si="5"/>
        <v>Linas Šinkūnas</v>
      </c>
    </row>
    <row r="158" spans="1:23" x14ac:dyDescent="0.3">
      <c r="A158" s="219" t="s">
        <v>2183</v>
      </c>
      <c r="B158" s="219" t="s">
        <v>2339</v>
      </c>
      <c r="C158" s="220">
        <v>59</v>
      </c>
      <c r="D158" s="221">
        <v>8</v>
      </c>
      <c r="E158" s="219">
        <v>271</v>
      </c>
      <c r="F158" s="219" t="s">
        <v>3007</v>
      </c>
      <c r="G158" s="219" t="s">
        <v>2171</v>
      </c>
      <c r="H158" s="219" t="s">
        <v>1888</v>
      </c>
      <c r="I158" s="222">
        <v>15</v>
      </c>
      <c r="J158" s="223">
        <v>9.780092592592592E-3</v>
      </c>
      <c r="K158" s="223">
        <v>1.3040123456790121E-3</v>
      </c>
      <c r="L158" s="223">
        <v>1.3310185185185185E-3</v>
      </c>
      <c r="M158" s="222">
        <v>52</v>
      </c>
      <c r="N158" s="223">
        <v>3.3159722222222222E-2</v>
      </c>
      <c r="O158" s="224">
        <v>25.130890052356019</v>
      </c>
      <c r="P158" s="223">
        <v>1.1342592592592591E-3</v>
      </c>
      <c r="Q158" s="222">
        <v>66</v>
      </c>
      <c r="R158" s="223">
        <v>2.6342592592592588E-2</v>
      </c>
      <c r="S158" s="223">
        <v>5.2685185185185179E-3</v>
      </c>
      <c r="T158" s="223">
        <v>7.1770833333333339E-2</v>
      </c>
      <c r="U158" s="123">
        <f t="shared" si="4"/>
        <v>602</v>
      </c>
      <c r="W158" s="28" t="str">
        <f t="shared" si="5"/>
        <v>Alina Venckutė</v>
      </c>
    </row>
    <row r="159" spans="1:23" x14ac:dyDescent="0.3">
      <c r="A159" s="219" t="s">
        <v>2237</v>
      </c>
      <c r="B159" s="219" t="s">
        <v>2341</v>
      </c>
      <c r="C159" s="220">
        <v>60</v>
      </c>
      <c r="D159" s="221">
        <v>37</v>
      </c>
      <c r="E159" s="219">
        <v>202</v>
      </c>
      <c r="F159" s="219" t="s">
        <v>2993</v>
      </c>
      <c r="G159" s="219" t="s">
        <v>8</v>
      </c>
      <c r="H159" s="219" t="s">
        <v>1920</v>
      </c>
      <c r="I159" s="222">
        <v>57</v>
      </c>
      <c r="J159" s="223">
        <v>1.4016203703703704E-2</v>
      </c>
      <c r="K159" s="223">
        <v>1.8688271604938272E-3</v>
      </c>
      <c r="L159" s="223">
        <v>1.3194444444444443E-3</v>
      </c>
      <c r="M159" s="222">
        <v>58</v>
      </c>
      <c r="N159" s="223">
        <v>3.5856481481481482E-2</v>
      </c>
      <c r="O159" s="224">
        <v>23.240800516462233</v>
      </c>
      <c r="P159" s="223">
        <v>4.7453703703703704E-4</v>
      </c>
      <c r="Q159" s="222">
        <v>59</v>
      </c>
      <c r="R159" s="223">
        <v>2.0659722222222222E-2</v>
      </c>
      <c r="S159" s="223">
        <v>4.1319444444444442E-3</v>
      </c>
      <c r="T159" s="223">
        <v>7.2349537037037046E-2</v>
      </c>
      <c r="U159" s="123">
        <f t="shared" si="4"/>
        <v>597</v>
      </c>
      <c r="W159" s="28" t="str">
        <f t="shared" si="5"/>
        <v>Tadas Ambrazas</v>
      </c>
    </row>
    <row r="160" spans="1:23" x14ac:dyDescent="0.3">
      <c r="A160" s="219" t="s">
        <v>2237</v>
      </c>
      <c r="B160" s="219" t="s">
        <v>2348</v>
      </c>
      <c r="C160" s="220">
        <v>61</v>
      </c>
      <c r="D160" s="221">
        <v>38</v>
      </c>
      <c r="E160" s="219">
        <v>224</v>
      </c>
      <c r="F160" s="219" t="s">
        <v>2993</v>
      </c>
      <c r="G160" s="219" t="s">
        <v>8</v>
      </c>
      <c r="H160" s="219" t="s">
        <v>1899</v>
      </c>
      <c r="I160" s="222">
        <v>59</v>
      </c>
      <c r="J160" s="223">
        <v>1.4328703703703703E-2</v>
      </c>
      <c r="K160" s="223">
        <v>1.9104938271604938E-3</v>
      </c>
      <c r="L160" s="223">
        <v>2.0833333333333333E-3</v>
      </c>
      <c r="M160" s="222">
        <v>59</v>
      </c>
      <c r="N160" s="223">
        <v>3.5856481481481482E-2</v>
      </c>
      <c r="O160" s="224">
        <v>23.240800516462233</v>
      </c>
      <c r="P160" s="223">
        <v>1.0416666666666667E-3</v>
      </c>
      <c r="Q160" s="222">
        <v>56</v>
      </c>
      <c r="R160" s="223">
        <v>1.9583333333333331E-2</v>
      </c>
      <c r="S160" s="223">
        <v>3.9166666666666664E-3</v>
      </c>
      <c r="T160" s="223">
        <v>7.2916666666666671E-2</v>
      </c>
      <c r="U160" s="123">
        <f t="shared" si="4"/>
        <v>593</v>
      </c>
      <c r="W160" s="28" t="str">
        <f t="shared" si="5"/>
        <v>Tadas Juknevičius</v>
      </c>
    </row>
    <row r="161" spans="1:23" x14ac:dyDescent="0.3">
      <c r="A161" s="219" t="s">
        <v>2334</v>
      </c>
      <c r="B161" s="219" t="s">
        <v>3028</v>
      </c>
      <c r="C161" s="220">
        <v>62</v>
      </c>
      <c r="D161" s="221">
        <v>39</v>
      </c>
      <c r="E161" s="219">
        <v>255</v>
      </c>
      <c r="F161" s="219" t="s">
        <v>2993</v>
      </c>
      <c r="G161" s="219" t="s">
        <v>28</v>
      </c>
      <c r="H161" s="219" t="s">
        <v>1913</v>
      </c>
      <c r="I161" s="222">
        <v>61</v>
      </c>
      <c r="J161" s="223">
        <v>1.681712962962963E-2</v>
      </c>
      <c r="K161" s="223">
        <v>2.242283950617284E-3</v>
      </c>
      <c r="L161" s="223">
        <v>2.4074074074074076E-3</v>
      </c>
      <c r="M161" s="222">
        <v>37</v>
      </c>
      <c r="N161" s="223">
        <v>3.172453703703703E-2</v>
      </c>
      <c r="O161" s="224">
        <v>26.267785479751922</v>
      </c>
      <c r="P161" s="223">
        <v>7.291666666666667E-4</v>
      </c>
      <c r="Q161" s="222">
        <v>61</v>
      </c>
      <c r="R161" s="223">
        <v>2.2094907407407407E-2</v>
      </c>
      <c r="S161" s="223">
        <v>4.4189814814814812E-3</v>
      </c>
      <c r="T161" s="223">
        <v>7.379629629629629E-2</v>
      </c>
      <c r="U161" s="123">
        <f t="shared" si="4"/>
        <v>586</v>
      </c>
      <c r="W161" s="28" t="str">
        <f t="shared" si="5"/>
        <v>Jonas Ribokas</v>
      </c>
    </row>
    <row r="162" spans="1:23" x14ac:dyDescent="0.3">
      <c r="A162" s="219" t="s">
        <v>2135</v>
      </c>
      <c r="B162" s="219" t="s">
        <v>2344</v>
      </c>
      <c r="C162" s="220">
        <v>63</v>
      </c>
      <c r="D162" s="221">
        <v>2</v>
      </c>
      <c r="E162" s="219">
        <v>275</v>
      </c>
      <c r="F162" s="219" t="s">
        <v>2264</v>
      </c>
      <c r="G162" s="219" t="s">
        <v>8</v>
      </c>
      <c r="H162" s="219" t="s">
        <v>183</v>
      </c>
      <c r="I162" s="222">
        <v>40</v>
      </c>
      <c r="J162" s="223">
        <v>1.1863425925925925E-2</v>
      </c>
      <c r="K162" s="223">
        <v>1.5817901234567897E-3</v>
      </c>
      <c r="L162" s="223">
        <v>2.1064814814814813E-3</v>
      </c>
      <c r="M162" s="222">
        <v>61</v>
      </c>
      <c r="N162" s="223">
        <v>3.6539351851851851E-2</v>
      </c>
      <c r="O162" s="224">
        <v>22.806461830852076</v>
      </c>
      <c r="P162" s="223">
        <v>6.4814814814814813E-4</v>
      </c>
      <c r="Q162" s="222">
        <v>63</v>
      </c>
      <c r="R162" s="223">
        <v>2.2824074074074076E-2</v>
      </c>
      <c r="S162" s="223">
        <v>4.5648148148148149E-3</v>
      </c>
      <c r="T162" s="223">
        <v>7.3993055555555562E-2</v>
      </c>
      <c r="U162" s="123">
        <f t="shared" si="4"/>
        <v>584</v>
      </c>
      <c r="W162" s="28" t="str">
        <f t="shared" si="5"/>
        <v>Egidijus Žintikas</v>
      </c>
    </row>
    <row r="163" spans="1:23" x14ac:dyDescent="0.3">
      <c r="A163" s="219" t="s">
        <v>3029</v>
      </c>
      <c r="B163" s="219" t="s">
        <v>3030</v>
      </c>
      <c r="C163" s="220">
        <v>64</v>
      </c>
      <c r="D163" s="221">
        <v>9</v>
      </c>
      <c r="E163" s="219">
        <v>278</v>
      </c>
      <c r="F163" s="219" t="s">
        <v>3007</v>
      </c>
      <c r="G163" s="219" t="s">
        <v>8</v>
      </c>
      <c r="H163" s="219" t="s">
        <v>183</v>
      </c>
      <c r="I163" s="222">
        <v>53</v>
      </c>
      <c r="J163" s="223">
        <v>1.3206018518518518E-2</v>
      </c>
      <c r="K163" s="223">
        <v>1.7608024691358024E-3</v>
      </c>
      <c r="L163" s="223">
        <v>1.7708333333333332E-3</v>
      </c>
      <c r="M163" s="222">
        <v>57</v>
      </c>
      <c r="N163" s="223">
        <v>3.5335648148148151E-2</v>
      </c>
      <c r="O163" s="224">
        <v>23.583360628889615</v>
      </c>
      <c r="P163" s="223">
        <v>1.1342592592592591E-3</v>
      </c>
      <c r="Q163" s="222">
        <v>62</v>
      </c>
      <c r="R163" s="223">
        <v>2.2662037037037036E-2</v>
      </c>
      <c r="S163" s="223">
        <v>4.5324074074074069E-3</v>
      </c>
      <c r="T163" s="223">
        <v>7.4120370370370378E-2</v>
      </c>
      <c r="U163" s="123">
        <f t="shared" si="4"/>
        <v>583</v>
      </c>
      <c r="W163" s="28" t="str">
        <f t="shared" si="5"/>
        <v>Elena Šimaitienė</v>
      </c>
    </row>
    <row r="164" spans="1:23" x14ac:dyDescent="0.3">
      <c r="A164" s="219" t="s">
        <v>2349</v>
      </c>
      <c r="B164" s="219" t="s">
        <v>3031</v>
      </c>
      <c r="C164" s="220">
        <v>65</v>
      </c>
      <c r="D164" s="221">
        <v>10</v>
      </c>
      <c r="E164" s="219">
        <v>208</v>
      </c>
      <c r="F164" s="219" t="s">
        <v>3007</v>
      </c>
      <c r="G164" s="219" t="s">
        <v>135</v>
      </c>
      <c r="H164" s="219" t="s">
        <v>183</v>
      </c>
      <c r="I164" s="222" t="s">
        <v>56</v>
      </c>
      <c r="J164" s="223" t="s">
        <v>183</v>
      </c>
      <c r="K164" s="223" t="s">
        <v>56</v>
      </c>
      <c r="L164" s="223" t="s">
        <v>183</v>
      </c>
      <c r="M164" s="222" t="s">
        <v>56</v>
      </c>
      <c r="N164" s="223" t="s">
        <v>183</v>
      </c>
      <c r="O164" s="224" t="s">
        <v>56</v>
      </c>
      <c r="P164" s="223" t="s">
        <v>183</v>
      </c>
      <c r="Q164" s="222">
        <v>58</v>
      </c>
      <c r="R164" s="223">
        <v>2.0347222222222221E-2</v>
      </c>
      <c r="S164" s="223">
        <v>4.0694444444444441E-3</v>
      </c>
      <c r="T164" s="223">
        <v>8.0011574074074068E-2</v>
      </c>
      <c r="U164" s="123">
        <f t="shared" si="4"/>
        <v>540</v>
      </c>
      <c r="W164" s="28" t="str">
        <f t="shared" si="5"/>
        <v>Eglė Čiužaitė</v>
      </c>
    </row>
    <row r="165" spans="1:23" x14ac:dyDescent="0.3">
      <c r="A165" s="219" t="s">
        <v>2345</v>
      </c>
      <c r="B165" s="219" t="s">
        <v>2346</v>
      </c>
      <c r="C165" s="220">
        <v>66</v>
      </c>
      <c r="D165" s="221">
        <v>1</v>
      </c>
      <c r="E165" s="219">
        <v>233</v>
      </c>
      <c r="F165" s="219" t="s">
        <v>2347</v>
      </c>
      <c r="G165" s="219" t="s">
        <v>8</v>
      </c>
      <c r="H165" s="219" t="s">
        <v>1924</v>
      </c>
      <c r="I165" s="222">
        <v>62</v>
      </c>
      <c r="J165" s="223">
        <v>1.8680555555555554E-2</v>
      </c>
      <c r="K165" s="223">
        <v>2.4907407407407404E-3</v>
      </c>
      <c r="L165" s="223">
        <v>1.9791666666666668E-3</v>
      </c>
      <c r="M165" s="222">
        <v>50</v>
      </c>
      <c r="N165" s="223">
        <v>3.2881944444444443E-2</v>
      </c>
      <c r="O165" s="224">
        <v>25.343189017951428</v>
      </c>
      <c r="P165" s="223">
        <v>1.25E-3</v>
      </c>
      <c r="Q165" s="222">
        <v>67</v>
      </c>
      <c r="R165" s="223">
        <v>2.8206018518518519E-2</v>
      </c>
      <c r="S165" s="223">
        <v>5.6412037037037038E-3</v>
      </c>
      <c r="T165" s="223">
        <v>8.3009259259259269E-2</v>
      </c>
      <c r="U165" s="123">
        <f t="shared" ref="U165:U166" si="6">ROUND($T$100/T165*900,0)</f>
        <v>521</v>
      </c>
      <c r="W165" s="28" t="str">
        <f t="shared" si="5"/>
        <v>Juozas Kieras</v>
      </c>
    </row>
    <row r="166" spans="1:23" x14ac:dyDescent="0.3">
      <c r="A166" s="219" t="s">
        <v>2349</v>
      </c>
      <c r="B166" s="219" t="s">
        <v>2350</v>
      </c>
      <c r="C166" s="220">
        <v>67</v>
      </c>
      <c r="D166" s="221">
        <v>1</v>
      </c>
      <c r="E166" s="219">
        <v>254</v>
      </c>
      <c r="F166" s="219" t="s">
        <v>2300</v>
      </c>
      <c r="G166" s="219" t="s">
        <v>28</v>
      </c>
      <c r="H166" s="219" t="s">
        <v>155</v>
      </c>
      <c r="I166" s="222">
        <v>58</v>
      </c>
      <c r="J166" s="223">
        <v>1.4131944444444445E-2</v>
      </c>
      <c r="K166" s="223">
        <v>1.8842592592592594E-3</v>
      </c>
      <c r="L166" s="223">
        <v>2.1412037037037038E-3</v>
      </c>
      <c r="M166" s="222">
        <v>62</v>
      </c>
      <c r="N166" s="223">
        <v>6.5509259259259267E-2</v>
      </c>
      <c r="O166" s="224">
        <v>12.7208480565371</v>
      </c>
      <c r="P166" s="223">
        <v>1.9675925925925928E-3</v>
      </c>
      <c r="Q166" s="222">
        <v>64</v>
      </c>
      <c r="R166" s="223">
        <v>2.3113425925925926E-2</v>
      </c>
      <c r="S166" s="223">
        <v>4.6226851851851854E-3</v>
      </c>
      <c r="T166" s="223">
        <v>0.10689814814814814</v>
      </c>
      <c r="U166" s="123">
        <f t="shared" si="6"/>
        <v>404</v>
      </c>
      <c r="W166" s="28" t="str">
        <f t="shared" si="5"/>
        <v>Eglė Raslavičienė</v>
      </c>
    </row>
    <row r="167" spans="1:23" x14ac:dyDescent="0.3">
      <c r="A167" s="219"/>
      <c r="B167" s="219"/>
      <c r="C167" s="220"/>
      <c r="D167" s="221"/>
      <c r="E167" s="219"/>
      <c r="F167" s="219"/>
      <c r="G167" s="219"/>
      <c r="H167" s="219"/>
      <c r="I167" s="222"/>
      <c r="J167" s="223"/>
      <c r="K167" s="223"/>
      <c r="L167" s="223"/>
      <c r="M167" s="222"/>
      <c r="N167" s="223"/>
      <c r="O167" s="224"/>
      <c r="P167" s="223"/>
      <c r="Q167" s="222"/>
      <c r="R167" s="223"/>
      <c r="S167" s="223"/>
      <c r="T167" s="223"/>
      <c r="W167" s="28" t="str">
        <f t="shared" si="5"/>
        <v xml:space="preserve"> </v>
      </c>
    </row>
    <row r="168" spans="1:23" x14ac:dyDescent="0.3">
      <c r="W168" s="28" t="str">
        <f t="shared" si="5"/>
        <v xml:space="preserve"> </v>
      </c>
    </row>
    <row r="169" spans="1:23" x14ac:dyDescent="0.3">
      <c r="W169" s="28" t="str">
        <f t="shared" si="5"/>
        <v xml:space="preserve"> </v>
      </c>
    </row>
    <row r="170" spans="1:23" x14ac:dyDescent="0.3">
      <c r="W170" s="28" t="str">
        <f t="shared" si="5"/>
        <v xml:space="preserve"> </v>
      </c>
    </row>
    <row r="171" spans="1:23" x14ac:dyDescent="0.3">
      <c r="W171" s="28" t="str">
        <f t="shared" si="5"/>
        <v xml:space="preserve"> </v>
      </c>
    </row>
    <row r="172" spans="1:23" x14ac:dyDescent="0.3">
      <c r="W172" s="28" t="str">
        <f t="shared" si="5"/>
        <v xml:space="preserve"> </v>
      </c>
    </row>
    <row r="173" spans="1:23" x14ac:dyDescent="0.3">
      <c r="W173" s="28" t="str">
        <f t="shared" si="5"/>
        <v xml:space="preserve"> </v>
      </c>
    </row>
    <row r="174" spans="1:23" x14ac:dyDescent="0.3">
      <c r="W174" s="28" t="str">
        <f t="shared" si="5"/>
        <v xml:space="preserve"> </v>
      </c>
    </row>
    <row r="175" spans="1:23" x14ac:dyDescent="0.3">
      <c r="W175" s="28" t="str">
        <f t="shared" si="5"/>
        <v xml:space="preserve"> </v>
      </c>
    </row>
    <row r="176" spans="1:23" ht="31.8" x14ac:dyDescent="0.3">
      <c r="A176" s="211" t="s">
        <v>2084</v>
      </c>
      <c r="B176" s="211" t="s">
        <v>2085</v>
      </c>
      <c r="C176" s="212" t="s">
        <v>189</v>
      </c>
      <c r="D176" s="213" t="s">
        <v>2086</v>
      </c>
      <c r="E176" s="211" t="s">
        <v>190</v>
      </c>
      <c r="F176" s="214" t="s">
        <v>4</v>
      </c>
      <c r="G176" s="214" t="s">
        <v>6</v>
      </c>
      <c r="H176" s="215" t="s">
        <v>27</v>
      </c>
      <c r="I176" s="225" t="s">
        <v>208</v>
      </c>
      <c r="J176" s="217" t="s">
        <v>2473</v>
      </c>
      <c r="K176" s="218" t="s">
        <v>2474</v>
      </c>
      <c r="L176" s="217" t="s">
        <v>2475</v>
      </c>
      <c r="M176" s="225" t="s">
        <v>2476</v>
      </c>
      <c r="N176" s="217" t="s">
        <v>2477</v>
      </c>
      <c r="O176" s="218" t="s">
        <v>2478</v>
      </c>
      <c r="P176" s="217" t="s">
        <v>2479</v>
      </c>
      <c r="Q176" s="225" t="s">
        <v>209</v>
      </c>
      <c r="R176" s="217" t="s">
        <v>2480</v>
      </c>
      <c r="S176" s="218" t="s">
        <v>2481</v>
      </c>
      <c r="T176" s="217" t="s">
        <v>2087</v>
      </c>
      <c r="U176" s="226" t="s">
        <v>0</v>
      </c>
      <c r="W176" s="28" t="str">
        <f t="shared" si="5"/>
        <v>Vardas Pavardė</v>
      </c>
    </row>
    <row r="177" spans="1:23" x14ac:dyDescent="0.3">
      <c r="A177" s="219" t="s">
        <v>2097</v>
      </c>
      <c r="B177" s="219" t="s">
        <v>3032</v>
      </c>
      <c r="C177" s="220">
        <v>1</v>
      </c>
      <c r="D177" s="221">
        <v>1</v>
      </c>
      <c r="E177" s="219">
        <v>317</v>
      </c>
      <c r="F177" s="219" t="s">
        <v>2353</v>
      </c>
      <c r="G177" s="219" t="s">
        <v>2101</v>
      </c>
      <c r="H177" s="219" t="s">
        <v>3033</v>
      </c>
      <c r="I177" s="222">
        <v>31</v>
      </c>
      <c r="J177" s="223">
        <v>2.3842592592592591E-3</v>
      </c>
      <c r="K177" s="223">
        <v>1.1921296296296296E-3</v>
      </c>
      <c r="L177" s="223">
        <v>1.9212962962962962E-3</v>
      </c>
      <c r="M177" s="222">
        <v>1</v>
      </c>
      <c r="N177" s="223">
        <v>1.2187500000000002E-2</v>
      </c>
      <c r="O177" s="224">
        <v>34.18803418803418</v>
      </c>
      <c r="P177" s="223">
        <v>8.3333333333333339E-4</v>
      </c>
      <c r="Q177" s="222">
        <v>6</v>
      </c>
      <c r="R177" s="223">
        <v>7.3611111111111108E-3</v>
      </c>
      <c r="S177" s="223">
        <v>2.9444444444444444E-3</v>
      </c>
      <c r="T177" s="223">
        <v>2.4710648148148148E-2</v>
      </c>
      <c r="U177" s="123">
        <f>ROUND($T$177/T177*800,0)</f>
        <v>800</v>
      </c>
      <c r="W177" s="28" t="str">
        <f t="shared" si="5"/>
        <v>Mantas Jancauskas</v>
      </c>
    </row>
    <row r="178" spans="1:23" x14ac:dyDescent="0.3">
      <c r="A178" s="219" t="s">
        <v>2373</v>
      </c>
      <c r="B178" s="219" t="s">
        <v>2374</v>
      </c>
      <c r="C178" s="220">
        <v>2</v>
      </c>
      <c r="D178" s="221">
        <v>2</v>
      </c>
      <c r="E178" s="219">
        <v>348</v>
      </c>
      <c r="F178" s="219" t="s">
        <v>2353</v>
      </c>
      <c r="G178" s="219" t="s">
        <v>8</v>
      </c>
      <c r="H178" s="219" t="s">
        <v>1873</v>
      </c>
      <c r="I178" s="222">
        <v>32</v>
      </c>
      <c r="J178" s="223">
        <v>2.4074074074074076E-3</v>
      </c>
      <c r="K178" s="223">
        <v>1.2037037037037038E-3</v>
      </c>
      <c r="L178" s="223">
        <v>9.3750000000000007E-4</v>
      </c>
      <c r="M178" s="222">
        <v>4</v>
      </c>
      <c r="N178" s="223">
        <v>1.4456018518518519E-2</v>
      </c>
      <c r="O178" s="224">
        <v>28.823058446757408</v>
      </c>
      <c r="P178" s="223">
        <v>5.5555555555555556E-4</v>
      </c>
      <c r="Q178" s="222">
        <v>1</v>
      </c>
      <c r="R178" s="223">
        <v>6.4004629629629628E-3</v>
      </c>
      <c r="S178" s="223">
        <v>2.5601851851851853E-3</v>
      </c>
      <c r="T178" s="223">
        <v>2.478009259259259E-2</v>
      </c>
      <c r="U178" s="123">
        <f t="shared" ref="U178:U225" si="7">ROUND($T$177/T178*800,0)</f>
        <v>798</v>
      </c>
      <c r="W178" s="28" t="str">
        <f t="shared" si="5"/>
        <v>Robertas Zaicevas</v>
      </c>
    </row>
    <row r="179" spans="1:23" x14ac:dyDescent="0.3">
      <c r="A179" s="219" t="s">
        <v>2144</v>
      </c>
      <c r="B179" s="219" t="s">
        <v>2145</v>
      </c>
      <c r="C179" s="220">
        <v>3</v>
      </c>
      <c r="D179" s="221">
        <v>3</v>
      </c>
      <c r="E179" s="219">
        <v>346</v>
      </c>
      <c r="F179" s="219" t="s">
        <v>2353</v>
      </c>
      <c r="G179" s="219" t="s">
        <v>28</v>
      </c>
      <c r="H179" s="219" t="s">
        <v>1961</v>
      </c>
      <c r="I179" s="222">
        <v>21</v>
      </c>
      <c r="J179" s="223">
        <v>2.0833333333333333E-3</v>
      </c>
      <c r="K179" s="223">
        <v>1.0416666666666667E-3</v>
      </c>
      <c r="L179" s="223">
        <v>1.3194444444444443E-3</v>
      </c>
      <c r="M179" s="222">
        <v>7</v>
      </c>
      <c r="N179" s="223">
        <v>1.4675925925925926E-2</v>
      </c>
      <c r="O179" s="224">
        <v>28.391167192429023</v>
      </c>
      <c r="P179" s="223">
        <v>6.018518518518519E-4</v>
      </c>
      <c r="Q179" s="222">
        <v>2</v>
      </c>
      <c r="R179" s="223">
        <v>6.5162037037037037E-3</v>
      </c>
      <c r="S179" s="223">
        <v>2.6064814814814813E-3</v>
      </c>
      <c r="T179" s="223">
        <v>2.521990740740741E-2</v>
      </c>
      <c r="U179" s="123">
        <f t="shared" si="7"/>
        <v>784</v>
      </c>
      <c r="W179" s="28" t="str">
        <f t="shared" si="5"/>
        <v>Dovydas Valiuška</v>
      </c>
    </row>
    <row r="180" spans="1:23" x14ac:dyDescent="0.3">
      <c r="A180" s="219" t="s">
        <v>2364</v>
      </c>
      <c r="B180" s="219" t="s">
        <v>2365</v>
      </c>
      <c r="C180" s="220">
        <v>4</v>
      </c>
      <c r="D180" s="221">
        <v>4</v>
      </c>
      <c r="E180" s="219">
        <v>302</v>
      </c>
      <c r="F180" s="219" t="s">
        <v>2353</v>
      </c>
      <c r="G180" s="219" t="s">
        <v>28</v>
      </c>
      <c r="H180" s="219" t="s">
        <v>3033</v>
      </c>
      <c r="I180" s="222">
        <v>28</v>
      </c>
      <c r="J180" s="223">
        <v>2.2800925925925927E-3</v>
      </c>
      <c r="K180" s="223">
        <v>1.1400462962962963E-3</v>
      </c>
      <c r="L180" s="223">
        <v>9.9537037037037042E-4</v>
      </c>
      <c r="M180" s="222">
        <v>2</v>
      </c>
      <c r="N180" s="223">
        <v>1.3206018518518518E-2</v>
      </c>
      <c r="O180" s="224">
        <v>31.551270815074499</v>
      </c>
      <c r="P180" s="223">
        <v>7.7546296296296304E-4</v>
      </c>
      <c r="Q180" s="222">
        <v>15</v>
      </c>
      <c r="R180" s="223">
        <v>8.0555555555555554E-3</v>
      </c>
      <c r="S180" s="223">
        <v>3.2222222222222222E-3</v>
      </c>
      <c r="T180" s="223">
        <v>2.5335648148148149E-2</v>
      </c>
      <c r="U180" s="123">
        <f t="shared" si="7"/>
        <v>780</v>
      </c>
      <c r="W180" s="28" t="str">
        <f t="shared" si="5"/>
        <v>Ugnius Atkočiūnas</v>
      </c>
    </row>
    <row r="181" spans="1:23" x14ac:dyDescent="0.3">
      <c r="A181" s="219" t="s">
        <v>2188</v>
      </c>
      <c r="B181" s="219" t="s">
        <v>2361</v>
      </c>
      <c r="C181" s="220">
        <v>5</v>
      </c>
      <c r="D181" s="221">
        <v>1</v>
      </c>
      <c r="E181" s="219">
        <v>312</v>
      </c>
      <c r="F181" s="219" t="s">
        <v>2360</v>
      </c>
      <c r="G181" s="219" t="s">
        <v>60</v>
      </c>
      <c r="H181" s="219" t="s">
        <v>1871</v>
      </c>
      <c r="I181" s="222">
        <v>5</v>
      </c>
      <c r="J181" s="223">
        <v>1.7245370370370372E-3</v>
      </c>
      <c r="K181" s="223">
        <v>8.6226851851851851E-4</v>
      </c>
      <c r="L181" s="223">
        <v>6.7129629629629625E-4</v>
      </c>
      <c r="M181" s="222">
        <v>13</v>
      </c>
      <c r="N181" s="223">
        <v>1.5439814814814816E-2</v>
      </c>
      <c r="O181" s="224">
        <v>26.986506746626684</v>
      </c>
      <c r="P181" s="223">
        <v>5.0925925925925921E-4</v>
      </c>
      <c r="Q181" s="222">
        <v>3</v>
      </c>
      <c r="R181" s="223">
        <v>7.2222222222222228E-3</v>
      </c>
      <c r="S181" s="223">
        <v>2.8888888888888892E-3</v>
      </c>
      <c r="T181" s="223">
        <v>2.5590277777777778E-2</v>
      </c>
      <c r="U181" s="123">
        <f t="shared" si="7"/>
        <v>773</v>
      </c>
      <c r="W181" s="28" t="str">
        <f t="shared" si="5"/>
        <v>Pijus Dapkus</v>
      </c>
    </row>
    <row r="182" spans="1:23" x14ac:dyDescent="0.3">
      <c r="A182" s="219" t="s">
        <v>2242</v>
      </c>
      <c r="B182" s="219" t="s">
        <v>2366</v>
      </c>
      <c r="C182" s="220">
        <v>6</v>
      </c>
      <c r="D182" s="221">
        <v>1</v>
      </c>
      <c r="E182" s="219">
        <v>334</v>
      </c>
      <c r="F182" s="219" t="s">
        <v>2355</v>
      </c>
      <c r="G182" s="219" t="s">
        <v>3034</v>
      </c>
      <c r="H182" s="219" t="s">
        <v>183</v>
      </c>
      <c r="I182" s="222">
        <v>19</v>
      </c>
      <c r="J182" s="223">
        <v>1.9560185185185184E-3</v>
      </c>
      <c r="K182" s="223">
        <v>9.780092592592592E-4</v>
      </c>
      <c r="L182" s="223">
        <v>9.9537037037037042E-4</v>
      </c>
      <c r="M182" s="222">
        <v>8</v>
      </c>
      <c r="N182" s="223">
        <v>1.4930555555555556E-2</v>
      </c>
      <c r="O182" s="224">
        <v>27.906976744186046</v>
      </c>
      <c r="P182" s="223">
        <v>6.134259259259259E-4</v>
      </c>
      <c r="Q182" s="222">
        <v>5</v>
      </c>
      <c r="R182" s="223">
        <v>7.2685185185185188E-3</v>
      </c>
      <c r="S182" s="223">
        <v>2.9074074074074076E-3</v>
      </c>
      <c r="T182" s="223">
        <v>2.5775462962962962E-2</v>
      </c>
      <c r="U182" s="123">
        <f t="shared" si="7"/>
        <v>767</v>
      </c>
      <c r="W182" s="28" t="str">
        <f t="shared" si="5"/>
        <v>Lukas Remeika</v>
      </c>
    </row>
    <row r="183" spans="1:23" x14ac:dyDescent="0.3">
      <c r="A183" s="219" t="s">
        <v>2379</v>
      </c>
      <c r="B183" s="219" t="s">
        <v>2380</v>
      </c>
      <c r="C183" s="220">
        <v>7</v>
      </c>
      <c r="D183" s="221">
        <v>5</v>
      </c>
      <c r="E183" s="219">
        <v>341</v>
      </c>
      <c r="F183" s="219" t="s">
        <v>2353</v>
      </c>
      <c r="G183" s="219" t="s">
        <v>8</v>
      </c>
      <c r="H183" s="219" t="s">
        <v>183</v>
      </c>
      <c r="I183" s="222">
        <v>12</v>
      </c>
      <c r="J183" s="223">
        <v>1.8518518518518517E-3</v>
      </c>
      <c r="K183" s="223">
        <v>9.2592592592592596E-4</v>
      </c>
      <c r="L183" s="223">
        <v>1.0300925925925926E-3</v>
      </c>
      <c r="M183" s="222">
        <v>6</v>
      </c>
      <c r="N183" s="223">
        <v>1.4560185185185183E-2</v>
      </c>
      <c r="O183" s="224">
        <v>28.616852146263916</v>
      </c>
      <c r="P183" s="223">
        <v>5.5555555555555556E-4</v>
      </c>
      <c r="Q183" s="222">
        <v>11</v>
      </c>
      <c r="R183" s="223">
        <v>7.8125E-3</v>
      </c>
      <c r="S183" s="223">
        <v>3.1250000000000002E-3</v>
      </c>
      <c r="T183" s="223">
        <v>2.5833333333333333E-2</v>
      </c>
      <c r="U183" s="123">
        <f t="shared" si="7"/>
        <v>765</v>
      </c>
      <c r="W183" s="28" t="str">
        <f t="shared" si="5"/>
        <v>Dominykas Šiožinis</v>
      </c>
    </row>
    <row r="184" spans="1:23" x14ac:dyDescent="0.3">
      <c r="A184" s="219" t="s">
        <v>2368</v>
      </c>
      <c r="B184" s="219" t="s">
        <v>2369</v>
      </c>
      <c r="C184" s="220">
        <v>8</v>
      </c>
      <c r="D184" s="221">
        <v>6</v>
      </c>
      <c r="E184" s="219">
        <v>315</v>
      </c>
      <c r="F184" s="219" t="s">
        <v>2353</v>
      </c>
      <c r="G184" s="219" t="s">
        <v>222</v>
      </c>
      <c r="H184" s="219" t="s">
        <v>2943</v>
      </c>
      <c r="I184" s="222">
        <v>6</v>
      </c>
      <c r="J184" s="223">
        <v>1.7476851851851852E-3</v>
      </c>
      <c r="K184" s="223">
        <v>8.7384259259259251E-4</v>
      </c>
      <c r="L184" s="223">
        <v>1.1921296296296296E-3</v>
      </c>
      <c r="M184" s="222">
        <v>11</v>
      </c>
      <c r="N184" s="223">
        <v>1.5231481481481483E-2</v>
      </c>
      <c r="O184" s="224">
        <v>27.355623100303951</v>
      </c>
      <c r="P184" s="223">
        <v>4.7453703703703704E-4</v>
      </c>
      <c r="Q184" s="222">
        <v>4</v>
      </c>
      <c r="R184" s="223">
        <v>7.2453703703703708E-3</v>
      </c>
      <c r="S184" s="223">
        <v>2.8981481481481484E-3</v>
      </c>
      <c r="T184" s="223">
        <v>2.5914351851851855E-2</v>
      </c>
      <c r="U184" s="123">
        <f t="shared" si="7"/>
        <v>763</v>
      </c>
      <c r="W184" s="28" t="str">
        <f t="shared" si="5"/>
        <v>Aurimas Gudaitis</v>
      </c>
    </row>
    <row r="185" spans="1:23" x14ac:dyDescent="0.3">
      <c r="A185" s="219" t="s">
        <v>3035</v>
      </c>
      <c r="B185" s="219" t="s">
        <v>3036</v>
      </c>
      <c r="C185" s="220">
        <v>9</v>
      </c>
      <c r="D185" s="221">
        <v>7</v>
      </c>
      <c r="E185" s="219">
        <v>320</v>
      </c>
      <c r="F185" s="219" t="s">
        <v>2353</v>
      </c>
      <c r="G185" s="219" t="s">
        <v>28</v>
      </c>
      <c r="H185" s="219" t="s">
        <v>183</v>
      </c>
      <c r="I185" s="222">
        <v>15</v>
      </c>
      <c r="J185" s="223">
        <v>1.9097222222222222E-3</v>
      </c>
      <c r="K185" s="223">
        <v>9.5486111111111108E-4</v>
      </c>
      <c r="L185" s="223">
        <v>1.1226851851851851E-3</v>
      </c>
      <c r="M185" s="222">
        <v>5</v>
      </c>
      <c r="N185" s="223">
        <v>1.4479166666666668E-2</v>
      </c>
      <c r="O185" s="224">
        <v>28.776978417266186</v>
      </c>
      <c r="P185" s="223">
        <v>5.7870370370370378E-4</v>
      </c>
      <c r="Q185" s="222">
        <v>14</v>
      </c>
      <c r="R185" s="223">
        <v>8.0208333333333329E-3</v>
      </c>
      <c r="S185" s="223">
        <v>3.208333333333333E-3</v>
      </c>
      <c r="T185" s="223">
        <v>2.613425925925926E-2</v>
      </c>
      <c r="U185" s="123">
        <f t="shared" si="7"/>
        <v>756</v>
      </c>
      <c r="W185" s="28" t="str">
        <f t="shared" si="5"/>
        <v>Andrejus Jegorenka</v>
      </c>
    </row>
    <row r="186" spans="1:23" x14ac:dyDescent="0.3">
      <c r="A186" s="219" t="s">
        <v>2351</v>
      </c>
      <c r="B186" s="219" t="s">
        <v>2370</v>
      </c>
      <c r="C186" s="220">
        <v>10</v>
      </c>
      <c r="D186" s="221">
        <v>2</v>
      </c>
      <c r="E186" s="219">
        <v>316</v>
      </c>
      <c r="F186" s="219" t="s">
        <v>2360</v>
      </c>
      <c r="G186" s="219" t="s">
        <v>60</v>
      </c>
      <c r="H186" s="219" t="s">
        <v>59</v>
      </c>
      <c r="I186" s="222">
        <v>3</v>
      </c>
      <c r="J186" s="223">
        <v>1.689814814814815E-3</v>
      </c>
      <c r="K186" s="223">
        <v>8.449074074074075E-4</v>
      </c>
      <c r="L186" s="223">
        <v>7.6388888888888893E-4</v>
      </c>
      <c r="M186" s="222">
        <v>10</v>
      </c>
      <c r="N186" s="223">
        <v>1.5150462962962963E-2</v>
      </c>
      <c r="O186" s="224">
        <v>27.501909854851032</v>
      </c>
      <c r="P186" s="223">
        <v>8.9120370370370362E-4</v>
      </c>
      <c r="Q186" s="222">
        <v>9</v>
      </c>
      <c r="R186" s="223">
        <v>7.6851851851851847E-3</v>
      </c>
      <c r="S186" s="223">
        <v>3.0740740740740737E-3</v>
      </c>
      <c r="T186" s="223">
        <v>2.6166354166666666E-2</v>
      </c>
      <c r="U186" s="123">
        <f t="shared" si="7"/>
        <v>755</v>
      </c>
      <c r="W186" s="28" t="str">
        <f t="shared" si="5"/>
        <v>Titas Jakštas</v>
      </c>
    </row>
    <row r="187" spans="1:23" x14ac:dyDescent="0.3">
      <c r="A187" s="219" t="s">
        <v>2356</v>
      </c>
      <c r="B187" s="219" t="s">
        <v>2357</v>
      </c>
      <c r="C187" s="220">
        <v>11</v>
      </c>
      <c r="D187" s="221">
        <v>1</v>
      </c>
      <c r="E187" s="219">
        <v>347</v>
      </c>
      <c r="F187" s="219" t="s">
        <v>2358</v>
      </c>
      <c r="G187" s="219" t="s">
        <v>60</v>
      </c>
      <c r="H187" s="219" t="s">
        <v>1871</v>
      </c>
      <c r="I187" s="222">
        <v>18</v>
      </c>
      <c r="J187" s="223">
        <v>1.9328703703703704E-3</v>
      </c>
      <c r="K187" s="223">
        <v>9.664351851851853E-4</v>
      </c>
      <c r="L187" s="223">
        <v>3.4722222222222224E-4</v>
      </c>
      <c r="M187" s="222">
        <v>16</v>
      </c>
      <c r="N187" s="223">
        <v>1.5590277777777778E-2</v>
      </c>
      <c r="O187" s="224">
        <v>26.726057906458799</v>
      </c>
      <c r="P187" s="223">
        <v>5.2083333333333333E-4</v>
      </c>
      <c r="Q187" s="222">
        <v>10</v>
      </c>
      <c r="R187" s="223">
        <v>7.7546296296296287E-3</v>
      </c>
      <c r="S187" s="223">
        <v>3.1018518518518513E-3</v>
      </c>
      <c r="T187" s="223">
        <v>2.6168981481481477E-2</v>
      </c>
      <c r="U187" s="123">
        <f t="shared" si="7"/>
        <v>755</v>
      </c>
      <c r="W187" s="28" t="str">
        <f t="shared" si="5"/>
        <v>Beatričė Vinciūnaitė</v>
      </c>
    </row>
    <row r="188" spans="1:23" x14ac:dyDescent="0.3">
      <c r="A188" s="219" t="s">
        <v>2375</v>
      </c>
      <c r="B188" s="219" t="s">
        <v>2376</v>
      </c>
      <c r="C188" s="220">
        <v>12</v>
      </c>
      <c r="D188" s="221">
        <v>3</v>
      </c>
      <c r="E188" s="219">
        <v>335</v>
      </c>
      <c r="F188" s="219" t="s">
        <v>2360</v>
      </c>
      <c r="G188" s="219" t="s">
        <v>60</v>
      </c>
      <c r="H188" s="219" t="s">
        <v>59</v>
      </c>
      <c r="I188" s="222">
        <v>7</v>
      </c>
      <c r="J188" s="223">
        <v>1.7708333333333332E-3</v>
      </c>
      <c r="K188" s="223">
        <v>8.8541666666666651E-4</v>
      </c>
      <c r="L188" s="223">
        <v>5.4398148148148144E-4</v>
      </c>
      <c r="M188" s="222">
        <v>21</v>
      </c>
      <c r="N188" s="223">
        <v>1.6018518518518519E-2</v>
      </c>
      <c r="O188" s="224">
        <v>26.011560693641616</v>
      </c>
      <c r="P188" s="223">
        <v>3.8194444444444446E-4</v>
      </c>
      <c r="Q188" s="222">
        <v>8</v>
      </c>
      <c r="R188" s="223">
        <v>7.4421296296296293E-3</v>
      </c>
      <c r="S188" s="223">
        <v>2.9768518518518516E-3</v>
      </c>
      <c r="T188" s="223">
        <v>2.6180555555555558E-2</v>
      </c>
      <c r="U188" s="123">
        <f t="shared" si="7"/>
        <v>755</v>
      </c>
      <c r="W188" s="28" t="str">
        <f t="shared" si="5"/>
        <v>Kristupas Rimkus</v>
      </c>
    </row>
    <row r="189" spans="1:23" x14ac:dyDescent="0.3">
      <c r="A189" s="219" t="s">
        <v>2381</v>
      </c>
      <c r="B189" s="219" t="s">
        <v>2382</v>
      </c>
      <c r="C189" s="220">
        <v>13</v>
      </c>
      <c r="D189" s="221">
        <v>2</v>
      </c>
      <c r="E189" s="219">
        <v>330</v>
      </c>
      <c r="F189" s="219" t="s">
        <v>2358</v>
      </c>
      <c r="G189" s="219" t="s">
        <v>60</v>
      </c>
      <c r="H189" s="219" t="s">
        <v>1871</v>
      </c>
      <c r="I189" s="222">
        <v>8</v>
      </c>
      <c r="J189" s="223">
        <v>1.7824074074074072E-3</v>
      </c>
      <c r="K189" s="223">
        <v>8.9120370370370352E-4</v>
      </c>
      <c r="L189" s="223">
        <v>7.0601851851851847E-4</v>
      </c>
      <c r="M189" s="222">
        <v>15</v>
      </c>
      <c r="N189" s="223">
        <v>1.554398148148148E-2</v>
      </c>
      <c r="O189" s="224">
        <v>26.805658972449741</v>
      </c>
      <c r="P189" s="223">
        <v>5.0925925925925921E-4</v>
      </c>
      <c r="Q189" s="222">
        <v>13</v>
      </c>
      <c r="R189" s="223">
        <v>7.9861111111111122E-3</v>
      </c>
      <c r="S189" s="223">
        <v>3.1944444444444451E-3</v>
      </c>
      <c r="T189" s="223">
        <v>2.6550925925925926E-2</v>
      </c>
      <c r="U189" s="123">
        <f t="shared" si="7"/>
        <v>745</v>
      </c>
      <c r="W189" s="28" t="str">
        <f t="shared" si="5"/>
        <v>Ugnė Paurytė</v>
      </c>
    </row>
    <row r="190" spans="1:23" x14ac:dyDescent="0.3">
      <c r="A190" s="219" t="s">
        <v>2377</v>
      </c>
      <c r="B190" s="219" t="s">
        <v>2378</v>
      </c>
      <c r="C190" s="220">
        <v>14</v>
      </c>
      <c r="D190" s="221">
        <v>3</v>
      </c>
      <c r="E190" s="219">
        <v>342</v>
      </c>
      <c r="F190" s="219" t="s">
        <v>2358</v>
      </c>
      <c r="G190" s="219" t="s">
        <v>60</v>
      </c>
      <c r="H190" s="219" t="s">
        <v>1871</v>
      </c>
      <c r="I190" s="222">
        <v>1</v>
      </c>
      <c r="J190" s="223">
        <v>1.6666666666666668E-3</v>
      </c>
      <c r="K190" s="223">
        <v>8.3333333333333339E-4</v>
      </c>
      <c r="L190" s="223">
        <v>6.134259259259259E-4</v>
      </c>
      <c r="M190" s="222">
        <v>19</v>
      </c>
      <c r="N190" s="223">
        <v>1.577546296296296E-2</v>
      </c>
      <c r="O190" s="224">
        <v>26.412325752017615</v>
      </c>
      <c r="P190" s="223">
        <v>5.9027777777777778E-4</v>
      </c>
      <c r="Q190" s="222">
        <v>27</v>
      </c>
      <c r="R190" s="223">
        <v>8.9699074074074073E-3</v>
      </c>
      <c r="S190" s="223">
        <v>3.5879629629629629E-3</v>
      </c>
      <c r="T190" s="223">
        <v>2.763888888888889E-2</v>
      </c>
      <c r="U190" s="123">
        <f t="shared" si="7"/>
        <v>715</v>
      </c>
      <c r="W190" s="28" t="str">
        <f t="shared" si="5"/>
        <v>Brigita Šniukštaitė</v>
      </c>
    </row>
    <row r="191" spans="1:23" x14ac:dyDescent="0.3">
      <c r="A191" s="219" t="s">
        <v>2150</v>
      </c>
      <c r="B191" s="219" t="s">
        <v>3037</v>
      </c>
      <c r="C191" s="220">
        <v>15</v>
      </c>
      <c r="D191" s="221">
        <v>8</v>
      </c>
      <c r="E191" s="219">
        <v>308</v>
      </c>
      <c r="F191" s="219" t="s">
        <v>2353</v>
      </c>
      <c r="G191" s="219" t="s">
        <v>8</v>
      </c>
      <c r="H191" s="219" t="s">
        <v>183</v>
      </c>
      <c r="I191" s="222">
        <v>4</v>
      </c>
      <c r="J191" s="223">
        <v>1.7013888888888892E-3</v>
      </c>
      <c r="K191" s="223">
        <v>8.506944444444445E-4</v>
      </c>
      <c r="L191" s="223">
        <v>9.6064814814814808E-4</v>
      </c>
      <c r="M191" s="222">
        <v>9</v>
      </c>
      <c r="N191" s="223">
        <v>1.511574074074074E-2</v>
      </c>
      <c r="O191" s="224">
        <v>27.565084226646249</v>
      </c>
      <c r="P191" s="223">
        <v>4.8611111111111104E-4</v>
      </c>
      <c r="Q191" s="222">
        <v>34</v>
      </c>
      <c r="R191" s="223">
        <v>9.386574074074075E-3</v>
      </c>
      <c r="S191" s="223">
        <v>3.7546296296296299E-3</v>
      </c>
      <c r="T191" s="223">
        <v>2.7685185185185188E-2</v>
      </c>
      <c r="U191" s="123">
        <f t="shared" si="7"/>
        <v>714</v>
      </c>
      <c r="W191" s="28" t="str">
        <f t="shared" si="5"/>
        <v>Vaidas Bendikas</v>
      </c>
    </row>
    <row r="192" spans="1:23" x14ac:dyDescent="0.3">
      <c r="A192" s="219" t="s">
        <v>3038</v>
      </c>
      <c r="B192" s="219" t="s">
        <v>3039</v>
      </c>
      <c r="C192" s="220">
        <v>16</v>
      </c>
      <c r="D192" s="221">
        <v>9</v>
      </c>
      <c r="E192" s="219">
        <v>319</v>
      </c>
      <c r="F192" s="219" t="s">
        <v>2353</v>
      </c>
      <c r="G192" s="219" t="s">
        <v>8</v>
      </c>
      <c r="H192" s="219" t="s">
        <v>3040</v>
      </c>
      <c r="I192" s="222">
        <v>11</v>
      </c>
      <c r="J192" s="223">
        <v>1.8402777777777777E-3</v>
      </c>
      <c r="K192" s="223">
        <v>9.2013888888888896E-4</v>
      </c>
      <c r="L192" s="223">
        <v>1.1458333333333333E-3</v>
      </c>
      <c r="M192" s="222">
        <v>14</v>
      </c>
      <c r="N192" s="223">
        <v>1.5532407407407406E-2</v>
      </c>
      <c r="O192" s="224">
        <v>26.825633383010434</v>
      </c>
      <c r="P192" s="223">
        <v>7.0601851851851847E-4</v>
      </c>
      <c r="Q192" s="222">
        <v>23</v>
      </c>
      <c r="R192" s="223">
        <v>8.6921296296296312E-3</v>
      </c>
      <c r="S192" s="223">
        <v>3.4768518518518525E-3</v>
      </c>
      <c r="T192" s="223">
        <v>2.7939814814814817E-2</v>
      </c>
      <c r="U192" s="123">
        <f t="shared" si="7"/>
        <v>708</v>
      </c>
      <c r="W192" s="28" t="str">
        <f t="shared" si="5"/>
        <v>Arturas Jasinskas</v>
      </c>
    </row>
    <row r="193" spans="1:23" x14ac:dyDescent="0.3">
      <c r="A193" s="219" t="s">
        <v>2125</v>
      </c>
      <c r="B193" s="219" t="s">
        <v>3041</v>
      </c>
      <c r="C193" s="220">
        <v>17</v>
      </c>
      <c r="D193" s="221">
        <v>10</v>
      </c>
      <c r="E193" s="219">
        <v>351</v>
      </c>
      <c r="F193" s="219" t="s">
        <v>2353</v>
      </c>
      <c r="G193" s="219" t="s">
        <v>135</v>
      </c>
      <c r="H193" s="219" t="s">
        <v>3042</v>
      </c>
      <c r="I193" s="222">
        <v>24</v>
      </c>
      <c r="J193" s="223">
        <v>2.1412037037037038E-3</v>
      </c>
      <c r="K193" s="223">
        <v>1.0706018518518519E-3</v>
      </c>
      <c r="L193" s="223">
        <v>1.9560185185185184E-3</v>
      </c>
      <c r="M193" s="222">
        <v>3</v>
      </c>
      <c r="N193" s="223">
        <v>1.4270833333333335E-2</v>
      </c>
      <c r="O193" s="224">
        <v>29.197080291970799</v>
      </c>
      <c r="P193" s="223">
        <v>9.3750000000000007E-4</v>
      </c>
      <c r="Q193" s="222">
        <v>25</v>
      </c>
      <c r="R193" s="223">
        <v>8.7847222222222233E-3</v>
      </c>
      <c r="S193" s="223">
        <v>3.5138888888888893E-3</v>
      </c>
      <c r="T193" s="223">
        <v>2.8113425925925927E-2</v>
      </c>
      <c r="U193" s="123">
        <f t="shared" si="7"/>
        <v>703</v>
      </c>
      <c r="W193" s="28" t="str">
        <f t="shared" si="5"/>
        <v>Jevgenijus Sokolovas</v>
      </c>
    </row>
    <row r="194" spans="1:23" x14ac:dyDescent="0.3">
      <c r="A194" s="219" t="s">
        <v>2219</v>
      </c>
      <c r="B194" s="219" t="s">
        <v>3043</v>
      </c>
      <c r="C194" s="220">
        <v>18</v>
      </c>
      <c r="D194" s="221">
        <v>11</v>
      </c>
      <c r="E194" s="219">
        <v>352</v>
      </c>
      <c r="F194" s="219" t="s">
        <v>2353</v>
      </c>
      <c r="G194" s="219" t="s">
        <v>8</v>
      </c>
      <c r="H194" s="219" t="s">
        <v>183</v>
      </c>
      <c r="I194" s="222">
        <v>33</v>
      </c>
      <c r="J194" s="223">
        <v>2.4537037037037036E-3</v>
      </c>
      <c r="K194" s="223">
        <v>1.2268518518518518E-3</v>
      </c>
      <c r="L194" s="223">
        <v>8.6805555555555551E-4</v>
      </c>
      <c r="M194" s="222">
        <v>12</v>
      </c>
      <c r="N194" s="223">
        <v>1.5324074074074073E-2</v>
      </c>
      <c r="O194" s="224">
        <v>27.19033232628399</v>
      </c>
      <c r="P194" s="223">
        <v>3.9351851851851852E-4</v>
      </c>
      <c r="Q194" s="222">
        <v>32</v>
      </c>
      <c r="R194" s="223">
        <v>9.2939814814814812E-3</v>
      </c>
      <c r="S194" s="223">
        <v>3.7175925925925926E-3</v>
      </c>
      <c r="T194" s="223">
        <v>2.8344907407407412E-2</v>
      </c>
      <c r="U194" s="123">
        <f t="shared" si="7"/>
        <v>697</v>
      </c>
      <c r="W194" s="28" t="str">
        <f t="shared" si="5"/>
        <v>Tomas Gurvičius</v>
      </c>
    </row>
    <row r="195" spans="1:23" x14ac:dyDescent="0.3">
      <c r="A195" s="219" t="s">
        <v>2099</v>
      </c>
      <c r="B195" s="219" t="s">
        <v>3044</v>
      </c>
      <c r="C195" s="220">
        <v>19</v>
      </c>
      <c r="D195" s="221">
        <v>12</v>
      </c>
      <c r="E195" s="219">
        <v>325</v>
      </c>
      <c r="F195" s="219" t="s">
        <v>2353</v>
      </c>
      <c r="G195" s="219" t="s">
        <v>8</v>
      </c>
      <c r="H195" s="219" t="s">
        <v>3045</v>
      </c>
      <c r="I195" s="222">
        <v>10</v>
      </c>
      <c r="J195" s="223">
        <v>1.8055555555555557E-3</v>
      </c>
      <c r="K195" s="223">
        <v>9.0277777777777795E-4</v>
      </c>
      <c r="L195" s="223">
        <v>1.1458333333333333E-3</v>
      </c>
      <c r="M195" s="222">
        <v>17</v>
      </c>
      <c r="N195" s="223">
        <v>1.5659722222222224E-2</v>
      </c>
      <c r="O195" s="224">
        <v>26.607538802660752</v>
      </c>
      <c r="P195" s="223">
        <v>7.407407407407407E-4</v>
      </c>
      <c r="Q195" s="222">
        <v>31</v>
      </c>
      <c r="R195" s="223">
        <v>9.2824074074074076E-3</v>
      </c>
      <c r="S195" s="223">
        <v>3.712962962962963E-3</v>
      </c>
      <c r="T195" s="223">
        <v>2.8634259259259262E-2</v>
      </c>
      <c r="U195" s="123">
        <f t="shared" si="7"/>
        <v>690</v>
      </c>
      <c r="W195" s="28" t="str">
        <f t="shared" si="5"/>
        <v>Justas Kubertavicius</v>
      </c>
    </row>
    <row r="196" spans="1:23" x14ac:dyDescent="0.3">
      <c r="A196" s="219" t="s">
        <v>2387</v>
      </c>
      <c r="B196" s="219" t="s">
        <v>2388</v>
      </c>
      <c r="C196" s="220">
        <v>20</v>
      </c>
      <c r="D196" s="221">
        <v>1</v>
      </c>
      <c r="E196" s="219">
        <v>321</v>
      </c>
      <c r="F196" s="219" t="s">
        <v>2389</v>
      </c>
      <c r="G196" s="219" t="s">
        <v>8</v>
      </c>
      <c r="H196" s="219" t="s">
        <v>65</v>
      </c>
      <c r="I196" s="222">
        <v>30</v>
      </c>
      <c r="J196" s="223">
        <v>2.3726851851851851E-3</v>
      </c>
      <c r="K196" s="223">
        <v>1.1863425925925926E-3</v>
      </c>
      <c r="L196" s="223">
        <v>1.3310185185185185E-3</v>
      </c>
      <c r="M196" s="222">
        <v>20</v>
      </c>
      <c r="N196" s="223">
        <v>1.5856481481481482E-2</v>
      </c>
      <c r="O196" s="224">
        <v>26.277372262773724</v>
      </c>
      <c r="P196" s="223">
        <v>6.5972222222222213E-4</v>
      </c>
      <c r="Q196" s="222">
        <v>21</v>
      </c>
      <c r="R196" s="223">
        <v>8.4375000000000006E-3</v>
      </c>
      <c r="S196" s="223">
        <v>3.3750000000000004E-3</v>
      </c>
      <c r="T196" s="223">
        <v>2.8680555555555553E-2</v>
      </c>
      <c r="U196" s="123">
        <f t="shared" si="7"/>
        <v>689</v>
      </c>
      <c r="W196" s="28" t="str">
        <f t="shared" si="5"/>
        <v>Valerija Jegorenko</v>
      </c>
    </row>
    <row r="197" spans="1:23" x14ac:dyDescent="0.3">
      <c r="A197" s="219" t="s">
        <v>3046</v>
      </c>
      <c r="B197" s="219" t="s">
        <v>3047</v>
      </c>
      <c r="C197" s="220">
        <v>21</v>
      </c>
      <c r="D197" s="221">
        <v>2</v>
      </c>
      <c r="E197" s="219">
        <v>344</v>
      </c>
      <c r="F197" s="219" t="s">
        <v>2389</v>
      </c>
      <c r="G197" s="219" t="s">
        <v>183</v>
      </c>
      <c r="H197" s="219" t="s">
        <v>29</v>
      </c>
      <c r="I197" s="222">
        <v>27</v>
      </c>
      <c r="J197" s="223">
        <v>2.2453703703703702E-3</v>
      </c>
      <c r="K197" s="223">
        <v>1.1226851851851851E-3</v>
      </c>
      <c r="L197" s="223">
        <v>1.0532407407407407E-3</v>
      </c>
      <c r="M197" s="222">
        <v>23</v>
      </c>
      <c r="N197" s="223">
        <v>1.6157407407407409E-2</v>
      </c>
      <c r="O197" s="224">
        <v>25.787965616045845</v>
      </c>
      <c r="P197" s="223">
        <v>7.175925925925927E-4</v>
      </c>
      <c r="Q197" s="222">
        <v>22</v>
      </c>
      <c r="R197" s="223">
        <v>8.5532407407407415E-3</v>
      </c>
      <c r="S197" s="223">
        <v>3.4212962962962964E-3</v>
      </c>
      <c r="T197" s="223">
        <v>2.8738425925925928E-2</v>
      </c>
      <c r="U197" s="123">
        <f t="shared" si="7"/>
        <v>688</v>
      </c>
      <c r="W197" s="28" t="str">
        <f t="shared" ref="W197:W225" si="8">A197&amp;" "&amp;B197</f>
        <v>Sandra Valančauskaitė</v>
      </c>
    </row>
    <row r="198" spans="1:23" x14ac:dyDescent="0.3">
      <c r="A198" s="219" t="s">
        <v>3048</v>
      </c>
      <c r="B198" s="219" t="s">
        <v>3049</v>
      </c>
      <c r="C198" s="220">
        <v>22</v>
      </c>
      <c r="D198" s="221">
        <v>3</v>
      </c>
      <c r="E198" s="219">
        <v>314</v>
      </c>
      <c r="F198" s="219" t="s">
        <v>2389</v>
      </c>
      <c r="G198" s="219" t="s">
        <v>8</v>
      </c>
      <c r="H198" s="219" t="s">
        <v>3050</v>
      </c>
      <c r="I198" s="222">
        <v>44</v>
      </c>
      <c r="J198" s="223">
        <v>2.9282407407407412E-3</v>
      </c>
      <c r="K198" s="223">
        <v>1.4641203703703706E-3</v>
      </c>
      <c r="L198" s="223">
        <v>8.9120370370370362E-4</v>
      </c>
      <c r="M198" s="222">
        <v>27</v>
      </c>
      <c r="N198" s="223">
        <v>1.6967592592592593E-2</v>
      </c>
      <c r="O198" s="224">
        <v>24.556616643929058</v>
      </c>
      <c r="P198" s="223">
        <v>5.9027777777777778E-4</v>
      </c>
      <c r="Q198" s="222">
        <v>7</v>
      </c>
      <c r="R198" s="223">
        <v>7.3842592592592597E-3</v>
      </c>
      <c r="S198" s="223">
        <v>2.953703703703704E-3</v>
      </c>
      <c r="T198" s="223">
        <v>2.8784722222222225E-2</v>
      </c>
      <c r="U198" s="123">
        <f t="shared" si="7"/>
        <v>687</v>
      </c>
      <c r="W198" s="28" t="str">
        <f t="shared" si="8"/>
        <v>Monika Gotcaitytė</v>
      </c>
    </row>
    <row r="199" spans="1:23" x14ac:dyDescent="0.3">
      <c r="A199" s="219" t="s">
        <v>2093</v>
      </c>
      <c r="B199" s="219" t="s">
        <v>3051</v>
      </c>
      <c r="C199" s="220">
        <v>23</v>
      </c>
      <c r="D199" s="221">
        <v>13</v>
      </c>
      <c r="E199" s="219">
        <v>303</v>
      </c>
      <c r="F199" s="219" t="s">
        <v>2353</v>
      </c>
      <c r="G199" s="219" t="s">
        <v>135</v>
      </c>
      <c r="H199" s="219" t="s">
        <v>183</v>
      </c>
      <c r="I199" s="222">
        <v>22</v>
      </c>
      <c r="J199" s="223">
        <v>2.1064814814814813E-3</v>
      </c>
      <c r="K199" s="223">
        <v>1.0532407407407407E-3</v>
      </c>
      <c r="L199" s="223">
        <v>9.6064814814814808E-4</v>
      </c>
      <c r="M199" s="222">
        <v>28</v>
      </c>
      <c r="N199" s="223">
        <v>1.7048611111111112E-2</v>
      </c>
      <c r="O199" s="224">
        <v>24.439918533604889</v>
      </c>
      <c r="P199" s="223">
        <v>9.0277777777777784E-4</v>
      </c>
      <c r="Q199" s="222">
        <v>16</v>
      </c>
      <c r="R199" s="223">
        <v>8.1249999999999985E-3</v>
      </c>
      <c r="S199" s="223">
        <v>3.2499999999999994E-3</v>
      </c>
      <c r="T199" s="223">
        <v>2.9166666666666664E-2</v>
      </c>
      <c r="U199" s="123">
        <f t="shared" si="7"/>
        <v>678</v>
      </c>
      <c r="W199" s="28" t="str">
        <f t="shared" si="8"/>
        <v>Andrius Balčius</v>
      </c>
    </row>
    <row r="200" spans="1:23" x14ac:dyDescent="0.3">
      <c r="A200" s="219" t="s">
        <v>2097</v>
      </c>
      <c r="B200" s="219" t="s">
        <v>3052</v>
      </c>
      <c r="C200" s="220">
        <v>24</v>
      </c>
      <c r="D200" s="221">
        <v>14</v>
      </c>
      <c r="E200" s="219">
        <v>313</v>
      </c>
      <c r="F200" s="219" t="s">
        <v>2353</v>
      </c>
      <c r="G200" s="219" t="s">
        <v>28</v>
      </c>
      <c r="H200" s="219" t="s">
        <v>3053</v>
      </c>
      <c r="I200" s="222">
        <v>23</v>
      </c>
      <c r="J200" s="223">
        <v>2.1064814814814813E-3</v>
      </c>
      <c r="K200" s="223">
        <v>1.0532407407407407E-3</v>
      </c>
      <c r="L200" s="223">
        <v>1.0995370370370371E-3</v>
      </c>
      <c r="M200" s="222">
        <v>24</v>
      </c>
      <c r="N200" s="223">
        <v>1.6273148148148148E-2</v>
      </c>
      <c r="O200" s="224">
        <v>25.604551920341393</v>
      </c>
      <c r="P200" s="223">
        <v>5.2083333333333333E-4</v>
      </c>
      <c r="Q200" s="222">
        <v>38</v>
      </c>
      <c r="R200" s="223">
        <v>9.8148148148148144E-3</v>
      </c>
      <c r="S200" s="223">
        <v>3.9259259259259256E-3</v>
      </c>
      <c r="T200" s="223">
        <v>2.9837962962962965E-2</v>
      </c>
      <c r="U200" s="123">
        <f t="shared" si="7"/>
        <v>663</v>
      </c>
      <c r="W200" s="28" t="str">
        <f t="shared" si="8"/>
        <v>Mantas Daskevicius</v>
      </c>
    </row>
    <row r="201" spans="1:23" x14ac:dyDescent="0.3">
      <c r="A201" s="219" t="s">
        <v>3054</v>
      </c>
      <c r="B201" s="219" t="s">
        <v>3055</v>
      </c>
      <c r="C201" s="220">
        <v>25</v>
      </c>
      <c r="D201" s="221">
        <v>4</v>
      </c>
      <c r="E201" s="219">
        <v>327</v>
      </c>
      <c r="F201" s="219" t="s">
        <v>2389</v>
      </c>
      <c r="G201" s="219" t="s">
        <v>8</v>
      </c>
      <c r="H201" s="219" t="s">
        <v>183</v>
      </c>
      <c r="I201" s="222">
        <v>40</v>
      </c>
      <c r="J201" s="223">
        <v>2.5694444444444445E-3</v>
      </c>
      <c r="K201" s="223">
        <v>1.2847222222222223E-3</v>
      </c>
      <c r="L201" s="223">
        <v>1.423611111111111E-3</v>
      </c>
      <c r="M201" s="222">
        <v>35</v>
      </c>
      <c r="N201" s="223">
        <v>1.7928240740740741E-2</v>
      </c>
      <c r="O201" s="224">
        <v>23.240800516462233</v>
      </c>
      <c r="P201" s="223">
        <v>5.3240740740740744E-4</v>
      </c>
      <c r="Q201" s="222">
        <v>18</v>
      </c>
      <c r="R201" s="223">
        <v>8.1944444444444452E-3</v>
      </c>
      <c r="S201" s="223">
        <v>3.2777777777777779E-3</v>
      </c>
      <c r="T201" s="223">
        <v>3.0659722222222224E-2</v>
      </c>
      <c r="U201" s="123">
        <f t="shared" si="7"/>
        <v>645</v>
      </c>
      <c r="W201" s="28" t="str">
        <f t="shared" si="8"/>
        <v>Kotryna Martinaitienė</v>
      </c>
    </row>
    <row r="202" spans="1:23" x14ac:dyDescent="0.3">
      <c r="A202" s="219" t="s">
        <v>3056</v>
      </c>
      <c r="B202" s="219" t="s">
        <v>3057</v>
      </c>
      <c r="C202" s="220">
        <v>26</v>
      </c>
      <c r="D202" s="221">
        <v>15</v>
      </c>
      <c r="E202" s="219">
        <v>311</v>
      </c>
      <c r="F202" s="219" t="s">
        <v>2353</v>
      </c>
      <c r="G202" s="219" t="s">
        <v>28</v>
      </c>
      <c r="H202" s="219" t="s">
        <v>3058</v>
      </c>
      <c r="I202" s="222">
        <v>14</v>
      </c>
      <c r="J202" s="223">
        <v>1.8981481481481482E-3</v>
      </c>
      <c r="K202" s="223">
        <v>9.4907407407407408E-4</v>
      </c>
      <c r="L202" s="223">
        <v>1.8865740740740742E-3</v>
      </c>
      <c r="M202" s="222">
        <v>31</v>
      </c>
      <c r="N202" s="223">
        <v>1.7349537037037038E-2</v>
      </c>
      <c r="O202" s="224">
        <v>24.016010673782521</v>
      </c>
      <c r="P202" s="223">
        <v>6.4814814814814813E-4</v>
      </c>
      <c r="Q202" s="222">
        <v>26</v>
      </c>
      <c r="R202" s="223">
        <v>8.9004629629629625E-3</v>
      </c>
      <c r="S202" s="223">
        <v>3.5601851851851849E-3</v>
      </c>
      <c r="T202" s="223">
        <v>3.0706018518518521E-2</v>
      </c>
      <c r="U202" s="123">
        <f t="shared" si="7"/>
        <v>644</v>
      </c>
      <c r="W202" s="28" t="str">
        <f t="shared" si="8"/>
        <v>Jurijus Čugajus</v>
      </c>
    </row>
    <row r="203" spans="1:23" x14ac:dyDescent="0.3">
      <c r="A203" s="219" t="s">
        <v>2989</v>
      </c>
      <c r="B203" s="219" t="s">
        <v>3059</v>
      </c>
      <c r="C203" s="220">
        <v>27</v>
      </c>
      <c r="D203" s="221">
        <v>5</v>
      </c>
      <c r="E203" s="219">
        <v>349</v>
      </c>
      <c r="F203" s="219" t="s">
        <v>2389</v>
      </c>
      <c r="G203" s="219" t="s">
        <v>2171</v>
      </c>
      <c r="H203" s="219" t="s">
        <v>183</v>
      </c>
      <c r="I203" s="222">
        <v>13</v>
      </c>
      <c r="J203" s="223">
        <v>1.8865740740740742E-3</v>
      </c>
      <c r="K203" s="223">
        <v>9.4328703703703708E-4</v>
      </c>
      <c r="L203" s="223">
        <v>1.5509259259259261E-3</v>
      </c>
      <c r="M203" s="222">
        <v>39</v>
      </c>
      <c r="N203" s="223">
        <v>1.834490740740741E-2</v>
      </c>
      <c r="O203" s="224">
        <v>22.712933753943211</v>
      </c>
      <c r="P203" s="223">
        <v>6.2500000000000001E-4</v>
      </c>
      <c r="Q203" s="222">
        <v>20</v>
      </c>
      <c r="R203" s="223">
        <v>8.3217592592592596E-3</v>
      </c>
      <c r="S203" s="223">
        <v>3.3287037037037039E-3</v>
      </c>
      <c r="T203" s="223">
        <v>3.0752314814814816E-2</v>
      </c>
      <c r="U203" s="123">
        <f t="shared" si="7"/>
        <v>643</v>
      </c>
      <c r="W203" s="28" t="str">
        <f t="shared" si="8"/>
        <v>Marija Žemaitytė</v>
      </c>
    </row>
    <row r="204" spans="1:23" x14ac:dyDescent="0.3">
      <c r="A204" s="219" t="s">
        <v>3060</v>
      </c>
      <c r="B204" s="219" t="s">
        <v>3061</v>
      </c>
      <c r="C204" s="220">
        <v>28</v>
      </c>
      <c r="D204" s="221">
        <v>1</v>
      </c>
      <c r="E204" s="219">
        <v>328</v>
      </c>
      <c r="F204" s="219" t="s">
        <v>3062</v>
      </c>
      <c r="G204" s="219" t="s">
        <v>60</v>
      </c>
      <c r="H204" s="219" t="s">
        <v>3063</v>
      </c>
      <c r="I204" s="222">
        <v>36</v>
      </c>
      <c r="J204" s="223">
        <v>2.5115740740740741E-3</v>
      </c>
      <c r="K204" s="223">
        <v>1.255787037037037E-3</v>
      </c>
      <c r="L204" s="223">
        <v>1.5277777777777779E-3</v>
      </c>
      <c r="M204" s="222">
        <v>33</v>
      </c>
      <c r="N204" s="223">
        <v>1.7881944444444443E-2</v>
      </c>
      <c r="O204" s="224">
        <v>23.300970873786408</v>
      </c>
      <c r="P204" s="223">
        <v>5.5555555555555556E-4</v>
      </c>
      <c r="Q204" s="222">
        <v>19</v>
      </c>
      <c r="R204" s="223">
        <v>8.2754629629629619E-3</v>
      </c>
      <c r="S204" s="223">
        <v>3.3101851851851847E-3</v>
      </c>
      <c r="T204" s="223">
        <v>3.078703703703704E-2</v>
      </c>
      <c r="U204" s="123">
        <f t="shared" si="7"/>
        <v>642</v>
      </c>
      <c r="W204" s="28" t="str">
        <f t="shared" si="8"/>
        <v>Patricija Mingėlaitė</v>
      </c>
    </row>
    <row r="205" spans="1:23" x14ac:dyDescent="0.3">
      <c r="A205" s="219" t="s">
        <v>3064</v>
      </c>
      <c r="B205" s="219" t="s">
        <v>3065</v>
      </c>
      <c r="C205" s="220">
        <v>29</v>
      </c>
      <c r="D205" s="221">
        <v>16</v>
      </c>
      <c r="E205" s="219">
        <v>322</v>
      </c>
      <c r="F205" s="219" t="s">
        <v>2353</v>
      </c>
      <c r="G205" s="219" t="s">
        <v>2101</v>
      </c>
      <c r="H205" s="219" t="s">
        <v>155</v>
      </c>
      <c r="I205" s="222">
        <v>25</v>
      </c>
      <c r="J205" s="223">
        <v>2.1990740740740742E-3</v>
      </c>
      <c r="K205" s="223">
        <v>1.0995370370370371E-3</v>
      </c>
      <c r="L205" s="223">
        <v>1.6435185185185183E-3</v>
      </c>
      <c r="M205" s="222">
        <v>40</v>
      </c>
      <c r="N205" s="223">
        <v>1.834490740740741E-2</v>
      </c>
      <c r="O205" s="224">
        <v>22.712933753943211</v>
      </c>
      <c r="P205" s="223">
        <v>6.5972222222222213E-4</v>
      </c>
      <c r="Q205" s="222">
        <v>12</v>
      </c>
      <c r="R205" s="223">
        <v>7.9398148148148145E-3</v>
      </c>
      <c r="S205" s="223">
        <v>3.1759259259259258E-3</v>
      </c>
      <c r="T205" s="223">
        <v>3.0821759259259257E-2</v>
      </c>
      <c r="U205" s="123">
        <f t="shared" si="7"/>
        <v>641</v>
      </c>
      <c r="W205" s="28" t="str">
        <f t="shared" si="8"/>
        <v>Gintautas Jonaitis</v>
      </c>
    </row>
    <row r="206" spans="1:23" x14ac:dyDescent="0.3">
      <c r="A206" s="219" t="s">
        <v>2194</v>
      </c>
      <c r="B206" s="219" t="s">
        <v>3066</v>
      </c>
      <c r="C206" s="220">
        <v>30</v>
      </c>
      <c r="D206" s="221">
        <v>17</v>
      </c>
      <c r="E206" s="219">
        <v>345</v>
      </c>
      <c r="F206" s="219" t="s">
        <v>2353</v>
      </c>
      <c r="G206" s="219" t="s">
        <v>8</v>
      </c>
      <c r="H206" s="219" t="s">
        <v>3067</v>
      </c>
      <c r="I206" s="222">
        <v>46</v>
      </c>
      <c r="J206" s="223">
        <v>3.1249999999999997E-3</v>
      </c>
      <c r="K206" s="223">
        <v>1.5625000000000001E-3</v>
      </c>
      <c r="L206" s="223">
        <v>2.0949074074074073E-3</v>
      </c>
      <c r="M206" s="222">
        <v>18</v>
      </c>
      <c r="N206" s="223">
        <v>1.5752314814814813E-2</v>
      </c>
      <c r="O206" s="224">
        <v>26.451138868479067</v>
      </c>
      <c r="P206" s="223">
        <v>6.134259259259259E-4</v>
      </c>
      <c r="Q206" s="222">
        <v>30</v>
      </c>
      <c r="R206" s="223">
        <v>9.2361111111111116E-3</v>
      </c>
      <c r="S206" s="223">
        <v>3.6944444444444446E-3</v>
      </c>
      <c r="T206" s="223">
        <v>3.0833333333333334E-2</v>
      </c>
      <c r="U206" s="123">
        <f t="shared" si="7"/>
        <v>641</v>
      </c>
      <c r="W206" s="28" t="str">
        <f t="shared" si="8"/>
        <v>Rimantas Valiūnas</v>
      </c>
    </row>
    <row r="207" spans="1:23" x14ac:dyDescent="0.3">
      <c r="A207" s="219" t="s">
        <v>3068</v>
      </c>
      <c r="B207" s="219" t="s">
        <v>3024</v>
      </c>
      <c r="C207" s="220">
        <v>31</v>
      </c>
      <c r="D207" s="221">
        <v>18</v>
      </c>
      <c r="E207" s="219">
        <v>323</v>
      </c>
      <c r="F207" s="219" t="s">
        <v>2353</v>
      </c>
      <c r="G207" s="219" t="s">
        <v>8</v>
      </c>
      <c r="H207" s="219" t="s">
        <v>2943</v>
      </c>
      <c r="I207" s="222">
        <v>26</v>
      </c>
      <c r="J207" s="223">
        <v>2.2222222222222222E-3</v>
      </c>
      <c r="K207" s="223">
        <v>1.1111111111111111E-3</v>
      </c>
      <c r="L207" s="223">
        <v>1.7245370370370372E-3</v>
      </c>
      <c r="M207" s="222">
        <v>32</v>
      </c>
      <c r="N207" s="223">
        <v>1.7546296296296296E-2</v>
      </c>
      <c r="O207" s="224">
        <v>23.746701846965699</v>
      </c>
      <c r="P207" s="223">
        <v>6.9444444444444447E-4</v>
      </c>
      <c r="Q207" s="222">
        <v>24</v>
      </c>
      <c r="R207" s="223">
        <v>8.7152777777777784E-3</v>
      </c>
      <c r="S207" s="223">
        <v>3.4861111111111113E-3</v>
      </c>
      <c r="T207" s="223">
        <v>3.0925925925925926E-2</v>
      </c>
      <c r="U207" s="123">
        <f t="shared" si="7"/>
        <v>639</v>
      </c>
      <c r="W207" s="28" t="str">
        <f t="shared" si="8"/>
        <v>Aivaras Kiausas</v>
      </c>
    </row>
    <row r="208" spans="1:23" x14ac:dyDescent="0.3">
      <c r="A208" s="219" t="s">
        <v>3069</v>
      </c>
      <c r="B208" s="219" t="s">
        <v>3070</v>
      </c>
      <c r="C208" s="220">
        <v>32</v>
      </c>
      <c r="D208" s="221">
        <v>6</v>
      </c>
      <c r="E208" s="219">
        <v>318</v>
      </c>
      <c r="F208" s="219" t="s">
        <v>2389</v>
      </c>
      <c r="G208" s="219" t="s">
        <v>28</v>
      </c>
      <c r="H208" s="219" t="s">
        <v>3071</v>
      </c>
      <c r="I208" s="222">
        <v>37</v>
      </c>
      <c r="J208" s="223">
        <v>2.5115740740740741E-3</v>
      </c>
      <c r="K208" s="223">
        <v>1.255787037037037E-3</v>
      </c>
      <c r="L208" s="223">
        <v>9.9537037037037042E-4</v>
      </c>
      <c r="M208" s="222">
        <v>26</v>
      </c>
      <c r="N208" s="223">
        <v>1.6921296296296299E-2</v>
      </c>
      <c r="O208" s="224">
        <v>24.623803009575919</v>
      </c>
      <c r="P208" s="223">
        <v>6.8287037037037025E-4</v>
      </c>
      <c r="Q208" s="222">
        <v>39</v>
      </c>
      <c r="R208" s="223">
        <v>9.8958333333333329E-3</v>
      </c>
      <c r="S208" s="223">
        <v>3.9583333333333328E-3</v>
      </c>
      <c r="T208" s="223">
        <v>3.1030092592592592E-2</v>
      </c>
      <c r="U208" s="123">
        <f t="shared" si="7"/>
        <v>637</v>
      </c>
      <c r="W208" s="28" t="str">
        <f t="shared" si="8"/>
        <v>Indre Januseviciute</v>
      </c>
    </row>
    <row r="209" spans="1:23" x14ac:dyDescent="0.3">
      <c r="A209" s="219" t="s">
        <v>3072</v>
      </c>
      <c r="B209" s="219" t="s">
        <v>3073</v>
      </c>
      <c r="C209" s="220">
        <v>33</v>
      </c>
      <c r="D209" s="221">
        <v>7</v>
      </c>
      <c r="E209" s="219">
        <v>339</v>
      </c>
      <c r="F209" s="219" t="s">
        <v>2389</v>
      </c>
      <c r="G209" s="219" t="s">
        <v>8</v>
      </c>
      <c r="H209" s="219" t="s">
        <v>3074</v>
      </c>
      <c r="I209" s="222">
        <v>9</v>
      </c>
      <c r="J209" s="223">
        <v>1.7939814814814815E-3</v>
      </c>
      <c r="K209" s="223">
        <v>8.9699074074074073E-4</v>
      </c>
      <c r="L209" s="223">
        <v>1.0532407407407407E-3</v>
      </c>
      <c r="M209" s="222">
        <v>29</v>
      </c>
      <c r="N209" s="223">
        <v>1.7141203703703704E-2</v>
      </c>
      <c r="O209" s="224">
        <v>24.307900067521942</v>
      </c>
      <c r="P209" s="223">
        <v>1.1458333333333333E-3</v>
      </c>
      <c r="Q209" s="222">
        <v>40</v>
      </c>
      <c r="R209" s="223">
        <v>9.9652777777777778E-3</v>
      </c>
      <c r="S209" s="223">
        <v>3.9861111111111113E-3</v>
      </c>
      <c r="T209" s="223">
        <v>3.1111111111111107E-2</v>
      </c>
      <c r="U209" s="123">
        <f t="shared" si="7"/>
        <v>635</v>
      </c>
      <c r="W209" s="28" t="str">
        <f t="shared" si="8"/>
        <v>Sigita Šidlauskienė</v>
      </c>
    </row>
    <row r="210" spans="1:23" x14ac:dyDescent="0.3">
      <c r="A210" s="219" t="s">
        <v>2199</v>
      </c>
      <c r="B210" s="219" t="s">
        <v>3075</v>
      </c>
      <c r="C210" s="220">
        <v>34</v>
      </c>
      <c r="D210" s="221">
        <v>19</v>
      </c>
      <c r="E210" s="219">
        <v>337</v>
      </c>
      <c r="F210" s="219" t="s">
        <v>2353</v>
      </c>
      <c r="G210" s="219" t="s">
        <v>8</v>
      </c>
      <c r="H210" s="219" t="s">
        <v>3076</v>
      </c>
      <c r="I210" s="222">
        <v>47</v>
      </c>
      <c r="J210" s="223">
        <v>3.1365740740740742E-3</v>
      </c>
      <c r="K210" s="223">
        <v>1.5682870370370371E-3</v>
      </c>
      <c r="L210" s="223">
        <v>1.4120370370370369E-3</v>
      </c>
      <c r="M210" s="222">
        <v>22</v>
      </c>
      <c r="N210" s="223">
        <v>1.6134259259259261E-2</v>
      </c>
      <c r="O210" s="224">
        <v>25.82496413199426</v>
      </c>
      <c r="P210" s="223">
        <v>1.6087962962962963E-3</v>
      </c>
      <c r="Q210" s="222">
        <v>28</v>
      </c>
      <c r="R210" s="223">
        <v>9.0856481481481483E-3</v>
      </c>
      <c r="S210" s="223">
        <v>3.6342592592592594E-3</v>
      </c>
      <c r="T210" s="223">
        <v>3.1412037037037037E-2</v>
      </c>
      <c r="U210" s="123">
        <f t="shared" si="7"/>
        <v>629</v>
      </c>
      <c r="W210" s="28" t="str">
        <f t="shared" si="8"/>
        <v>Mindaugas Savičius</v>
      </c>
    </row>
    <row r="211" spans="1:23" x14ac:dyDescent="0.3">
      <c r="A211" s="219" t="s">
        <v>3077</v>
      </c>
      <c r="B211" s="219" t="s">
        <v>2372</v>
      </c>
      <c r="C211" s="220">
        <v>35</v>
      </c>
      <c r="D211" s="221">
        <v>4</v>
      </c>
      <c r="E211" s="219">
        <v>305</v>
      </c>
      <c r="F211" s="219" t="s">
        <v>2358</v>
      </c>
      <c r="G211" s="219" t="s">
        <v>60</v>
      </c>
      <c r="H211" s="219" t="s">
        <v>59</v>
      </c>
      <c r="I211" s="222">
        <v>2</v>
      </c>
      <c r="J211" s="223">
        <v>1.6666666666666668E-3</v>
      </c>
      <c r="K211" s="223">
        <v>8.3333333333333339E-4</v>
      </c>
      <c r="L211" s="223">
        <v>1.0300925925925926E-3</v>
      </c>
      <c r="M211" s="222">
        <v>42</v>
      </c>
      <c r="N211" s="223">
        <v>1.8749999999999999E-2</v>
      </c>
      <c r="O211" s="224">
        <v>22.222222222222225</v>
      </c>
      <c r="P211" s="223">
        <v>7.291666666666667E-4</v>
      </c>
      <c r="Q211" s="222">
        <v>33</v>
      </c>
      <c r="R211" s="223">
        <v>9.2939814814814812E-3</v>
      </c>
      <c r="S211" s="223">
        <v>3.7175925925925926E-3</v>
      </c>
      <c r="T211" s="223">
        <v>3.1493055555555559E-2</v>
      </c>
      <c r="U211" s="123">
        <f t="shared" si="7"/>
        <v>628</v>
      </c>
      <c r="W211" s="28" t="str">
        <f t="shared" si="8"/>
        <v>Deimante Barzdenytė</v>
      </c>
    </row>
    <row r="212" spans="1:23" x14ac:dyDescent="0.3">
      <c r="A212" s="219" t="s">
        <v>3078</v>
      </c>
      <c r="B212" s="219" t="s">
        <v>3079</v>
      </c>
      <c r="C212" s="220">
        <v>36</v>
      </c>
      <c r="D212" s="221">
        <v>8</v>
      </c>
      <c r="E212" s="219">
        <v>300</v>
      </c>
      <c r="F212" s="219" t="s">
        <v>2389</v>
      </c>
      <c r="G212" s="219" t="s">
        <v>28</v>
      </c>
      <c r="H212" s="219" t="s">
        <v>2386</v>
      </c>
      <c r="I212" s="222">
        <v>16</v>
      </c>
      <c r="J212" s="223">
        <v>1.9097222222222222E-3</v>
      </c>
      <c r="K212" s="223">
        <v>9.5486111111111108E-4</v>
      </c>
      <c r="L212" s="223">
        <v>1.4930555555555556E-3</v>
      </c>
      <c r="M212" s="222">
        <v>38</v>
      </c>
      <c r="N212" s="223">
        <v>1.832175925925926E-2</v>
      </c>
      <c r="O212" s="224">
        <v>22.741629816803538</v>
      </c>
      <c r="P212" s="223">
        <v>6.7129629629629625E-4</v>
      </c>
      <c r="Q212" s="222">
        <v>35</v>
      </c>
      <c r="R212" s="223">
        <v>9.4907407407407406E-3</v>
      </c>
      <c r="S212" s="223">
        <v>3.7962962962962963E-3</v>
      </c>
      <c r="T212" s="223">
        <v>3.1909722222222221E-2</v>
      </c>
      <c r="U212" s="123">
        <f t="shared" si="7"/>
        <v>620</v>
      </c>
      <c r="W212" s="28" t="str">
        <f t="shared" si="8"/>
        <v>Jolanta Adžgauskienė</v>
      </c>
    </row>
    <row r="213" spans="1:23" x14ac:dyDescent="0.3">
      <c r="A213" s="219" t="s">
        <v>3080</v>
      </c>
      <c r="B213" s="219" t="s">
        <v>3081</v>
      </c>
      <c r="C213" s="220">
        <v>37</v>
      </c>
      <c r="D213" s="221">
        <v>2</v>
      </c>
      <c r="E213" s="219">
        <v>309</v>
      </c>
      <c r="F213" s="219" t="s">
        <v>2355</v>
      </c>
      <c r="G213" s="219" t="s">
        <v>8</v>
      </c>
      <c r="H213" s="219" t="s">
        <v>183</v>
      </c>
      <c r="I213" s="222">
        <v>17</v>
      </c>
      <c r="J213" s="223">
        <v>1.9212962962962962E-3</v>
      </c>
      <c r="K213" s="223">
        <v>9.6064814814814808E-4</v>
      </c>
      <c r="L213" s="223">
        <v>2.4768518518518516E-3</v>
      </c>
      <c r="M213" s="222">
        <v>30</v>
      </c>
      <c r="N213" s="223">
        <v>1.7210648148148149E-2</v>
      </c>
      <c r="O213" s="224">
        <v>24.209818426361803</v>
      </c>
      <c r="P213" s="223">
        <v>8.7962962962962962E-4</v>
      </c>
      <c r="Q213" s="222">
        <v>36</v>
      </c>
      <c r="R213" s="223">
        <v>9.618055555555555E-3</v>
      </c>
      <c r="S213" s="223">
        <v>3.8472222222222219E-3</v>
      </c>
      <c r="T213" s="223">
        <v>3.2141203703703707E-2</v>
      </c>
      <c r="U213" s="123">
        <f t="shared" si="7"/>
        <v>615</v>
      </c>
      <c r="W213" s="28" t="str">
        <f t="shared" si="8"/>
        <v>Adomas Biekša</v>
      </c>
    </row>
    <row r="214" spans="1:23" x14ac:dyDescent="0.3">
      <c r="A214" s="219" t="s">
        <v>2093</v>
      </c>
      <c r="B214" s="219" t="s">
        <v>3082</v>
      </c>
      <c r="C214" s="220">
        <v>38</v>
      </c>
      <c r="D214" s="221">
        <v>20</v>
      </c>
      <c r="E214" s="219">
        <v>306</v>
      </c>
      <c r="F214" s="219" t="s">
        <v>2353</v>
      </c>
      <c r="G214" s="219" t="s">
        <v>8</v>
      </c>
      <c r="H214" s="219" t="s">
        <v>183</v>
      </c>
      <c r="I214" s="222">
        <v>20</v>
      </c>
      <c r="J214" s="223">
        <v>2.0717592592592593E-3</v>
      </c>
      <c r="K214" s="223">
        <v>1.0358796296296297E-3</v>
      </c>
      <c r="L214" s="223">
        <v>1.5277777777777779E-3</v>
      </c>
      <c r="M214" s="222">
        <v>34</v>
      </c>
      <c r="N214" s="223">
        <v>1.7905092592592594E-2</v>
      </c>
      <c r="O214" s="224">
        <v>23.270846800258564</v>
      </c>
      <c r="P214" s="223">
        <v>9.8379629629629642E-4</v>
      </c>
      <c r="Q214" s="222">
        <v>43</v>
      </c>
      <c r="R214" s="223">
        <v>1.0277777777777778E-2</v>
      </c>
      <c r="S214" s="223">
        <v>4.1111111111111114E-3</v>
      </c>
      <c r="T214" s="223">
        <v>3.2789351851851854E-2</v>
      </c>
      <c r="U214" s="123">
        <f t="shared" si="7"/>
        <v>603</v>
      </c>
      <c r="W214" s="28" t="str">
        <f t="shared" si="8"/>
        <v>Andrius Baukys</v>
      </c>
    </row>
    <row r="215" spans="1:23" x14ac:dyDescent="0.3">
      <c r="A215" s="219" t="s">
        <v>3064</v>
      </c>
      <c r="B215" s="219" t="s">
        <v>3081</v>
      </c>
      <c r="C215" s="220">
        <v>39</v>
      </c>
      <c r="D215" s="221">
        <v>21</v>
      </c>
      <c r="E215" s="219">
        <v>310</v>
      </c>
      <c r="F215" s="219" t="s">
        <v>2353</v>
      </c>
      <c r="G215" s="219" t="s">
        <v>8</v>
      </c>
      <c r="H215" s="219" t="s">
        <v>183</v>
      </c>
      <c r="I215" s="222">
        <v>29</v>
      </c>
      <c r="J215" s="223">
        <v>2.3379629629629631E-3</v>
      </c>
      <c r="K215" s="223">
        <v>1.1689814814814816E-3</v>
      </c>
      <c r="L215" s="223">
        <v>2.1643518518518518E-3</v>
      </c>
      <c r="M215" s="222">
        <v>44</v>
      </c>
      <c r="N215" s="223">
        <v>1.9305555555555555E-2</v>
      </c>
      <c r="O215" s="224">
        <v>21.582733812949641</v>
      </c>
      <c r="P215" s="223">
        <v>9.2592592592592585E-4</v>
      </c>
      <c r="Q215" s="222">
        <v>17</v>
      </c>
      <c r="R215" s="223">
        <v>8.1712962962962963E-3</v>
      </c>
      <c r="S215" s="223">
        <v>3.2685185185185187E-3</v>
      </c>
      <c r="T215" s="223">
        <v>3.2928240740740737E-2</v>
      </c>
      <c r="U215" s="123">
        <f t="shared" si="7"/>
        <v>600</v>
      </c>
      <c r="W215" s="28" t="str">
        <f t="shared" si="8"/>
        <v>Gintautas Biekša</v>
      </c>
    </row>
    <row r="216" spans="1:23" x14ac:dyDescent="0.3">
      <c r="A216" s="219" t="s">
        <v>2390</v>
      </c>
      <c r="B216" s="219" t="s">
        <v>2391</v>
      </c>
      <c r="C216" s="220">
        <v>40</v>
      </c>
      <c r="D216" s="221">
        <v>22</v>
      </c>
      <c r="E216" s="219">
        <v>350</v>
      </c>
      <c r="F216" s="219" t="s">
        <v>2353</v>
      </c>
      <c r="G216" s="219" t="s">
        <v>8</v>
      </c>
      <c r="H216" s="219" t="s">
        <v>3067</v>
      </c>
      <c r="I216" s="222">
        <v>41</v>
      </c>
      <c r="J216" s="223">
        <v>2.6388888888888885E-3</v>
      </c>
      <c r="K216" s="223">
        <v>1.3194444444444443E-3</v>
      </c>
      <c r="L216" s="223">
        <v>1.7013888888888892E-3</v>
      </c>
      <c r="M216" s="222">
        <v>25</v>
      </c>
      <c r="N216" s="223">
        <v>1.6296296296296295E-2</v>
      </c>
      <c r="O216" s="224">
        <v>25.56818181818182</v>
      </c>
      <c r="P216" s="223">
        <v>1.0763888888888889E-3</v>
      </c>
      <c r="Q216" s="222">
        <v>48</v>
      </c>
      <c r="R216" s="223">
        <v>1.1226851851851854E-2</v>
      </c>
      <c r="S216" s="223">
        <v>4.4907407407407413E-3</v>
      </c>
      <c r="T216" s="223">
        <v>3.2962962962962965E-2</v>
      </c>
      <c r="U216" s="123">
        <f t="shared" si="7"/>
        <v>600</v>
      </c>
      <c r="W216" s="28" t="str">
        <f t="shared" si="8"/>
        <v>Eduard Zniščinskij</v>
      </c>
    </row>
    <row r="217" spans="1:23" x14ac:dyDescent="0.3">
      <c r="A217" s="219" t="s">
        <v>2402</v>
      </c>
      <c r="B217" s="219" t="s">
        <v>2403</v>
      </c>
      <c r="C217" s="220">
        <v>41</v>
      </c>
      <c r="D217" s="221">
        <v>9</v>
      </c>
      <c r="E217" s="219">
        <v>331</v>
      </c>
      <c r="F217" s="219" t="s">
        <v>2389</v>
      </c>
      <c r="G217" s="219" t="s">
        <v>135</v>
      </c>
      <c r="H217" s="219" t="s">
        <v>183</v>
      </c>
      <c r="I217" s="222">
        <v>38</v>
      </c>
      <c r="J217" s="223">
        <v>2.5578703703703705E-3</v>
      </c>
      <c r="K217" s="223">
        <v>1.2789351851851853E-3</v>
      </c>
      <c r="L217" s="223">
        <v>1.3657407407407409E-3</v>
      </c>
      <c r="M217" s="222">
        <v>43</v>
      </c>
      <c r="N217" s="223">
        <v>1.8958333333333334E-2</v>
      </c>
      <c r="O217" s="224">
        <v>21.978021978021978</v>
      </c>
      <c r="P217" s="223">
        <v>7.5231481481481471E-4</v>
      </c>
      <c r="Q217" s="222">
        <v>37</v>
      </c>
      <c r="R217" s="223">
        <v>9.7222222222222224E-3</v>
      </c>
      <c r="S217" s="223">
        <v>3.8888888888888888E-3</v>
      </c>
      <c r="T217" s="223">
        <v>3.3379629629629634E-2</v>
      </c>
      <c r="U217" s="123">
        <f t="shared" si="7"/>
        <v>592</v>
      </c>
      <c r="W217" s="28" t="str">
        <f t="shared" si="8"/>
        <v>Ilona Petrusevičiūtė</v>
      </c>
    </row>
    <row r="218" spans="1:23" x14ac:dyDescent="0.3">
      <c r="A218" s="219" t="s">
        <v>2199</v>
      </c>
      <c r="B218" s="219" t="s">
        <v>3083</v>
      </c>
      <c r="C218" s="220">
        <v>42</v>
      </c>
      <c r="D218" s="221">
        <v>23</v>
      </c>
      <c r="E218" s="219">
        <v>340</v>
      </c>
      <c r="F218" s="219" t="s">
        <v>2353</v>
      </c>
      <c r="G218" s="219" t="s">
        <v>135</v>
      </c>
      <c r="H218" s="219" t="s">
        <v>3084</v>
      </c>
      <c r="I218" s="222">
        <v>34</v>
      </c>
      <c r="J218" s="223">
        <v>2.4537037037037036E-3</v>
      </c>
      <c r="K218" s="223">
        <v>1.2268518518518518E-3</v>
      </c>
      <c r="L218" s="223">
        <v>2.0833333333333333E-3</v>
      </c>
      <c r="M218" s="222">
        <v>36</v>
      </c>
      <c r="N218" s="223">
        <v>1.7986111111111109E-2</v>
      </c>
      <c r="O218" s="224">
        <v>23.166023166023166</v>
      </c>
      <c r="P218" s="223">
        <v>8.6805555555555551E-4</v>
      </c>
      <c r="Q218" s="222">
        <v>44</v>
      </c>
      <c r="R218" s="223">
        <v>1.0300925925925927E-2</v>
      </c>
      <c r="S218" s="223">
        <v>4.1203703703703706E-3</v>
      </c>
      <c r="T218" s="223">
        <v>3.3703703703703701E-2</v>
      </c>
      <c r="U218" s="123">
        <f t="shared" si="7"/>
        <v>587</v>
      </c>
      <c r="W218" s="28" t="str">
        <f t="shared" si="8"/>
        <v>Mindaugas Sinkevičius</v>
      </c>
    </row>
    <row r="219" spans="1:23" x14ac:dyDescent="0.3">
      <c r="A219" s="219" t="s">
        <v>2395</v>
      </c>
      <c r="B219" s="219" t="s">
        <v>2396</v>
      </c>
      <c r="C219" s="220">
        <v>43</v>
      </c>
      <c r="D219" s="221">
        <v>10</v>
      </c>
      <c r="E219" s="219">
        <v>324</v>
      </c>
      <c r="F219" s="219" t="s">
        <v>2389</v>
      </c>
      <c r="G219" s="219" t="s">
        <v>2101</v>
      </c>
      <c r="H219" s="219" t="s">
        <v>3085</v>
      </c>
      <c r="I219" s="222">
        <v>48</v>
      </c>
      <c r="J219" s="223">
        <v>3.1365740740740742E-3</v>
      </c>
      <c r="K219" s="223">
        <v>1.5682870370370371E-3</v>
      </c>
      <c r="L219" s="223">
        <v>1.1342592592592591E-3</v>
      </c>
      <c r="M219" s="222">
        <v>37</v>
      </c>
      <c r="N219" s="223">
        <v>1.8298611111111113E-2</v>
      </c>
      <c r="O219" s="224">
        <v>22.770398481973434</v>
      </c>
      <c r="P219" s="223">
        <v>1.25E-3</v>
      </c>
      <c r="Q219" s="222">
        <v>41</v>
      </c>
      <c r="R219" s="223">
        <v>1.0127314814814815E-2</v>
      </c>
      <c r="S219" s="223">
        <v>4.0509259259259257E-3</v>
      </c>
      <c r="T219" s="223">
        <v>3.3969907407407407E-2</v>
      </c>
      <c r="U219" s="123">
        <f t="shared" si="7"/>
        <v>582</v>
      </c>
      <c r="W219" s="28" t="str">
        <f t="shared" si="8"/>
        <v>Rasa Klešnieks</v>
      </c>
    </row>
    <row r="220" spans="1:23" x14ac:dyDescent="0.3">
      <c r="A220" s="219" t="s">
        <v>3086</v>
      </c>
      <c r="B220" s="219" t="s">
        <v>3087</v>
      </c>
      <c r="C220" s="220">
        <v>44</v>
      </c>
      <c r="D220" s="221">
        <v>11</v>
      </c>
      <c r="E220" s="219">
        <v>336</v>
      </c>
      <c r="F220" s="219" t="s">
        <v>2389</v>
      </c>
      <c r="G220" s="219" t="s">
        <v>135</v>
      </c>
      <c r="H220" s="219" t="s">
        <v>271</v>
      </c>
      <c r="I220" s="222">
        <v>39</v>
      </c>
      <c r="J220" s="223">
        <v>2.5578703703703705E-3</v>
      </c>
      <c r="K220" s="223">
        <v>1.2789351851851853E-3</v>
      </c>
      <c r="L220" s="223">
        <v>1.0763888888888889E-3</v>
      </c>
      <c r="M220" s="222">
        <v>46</v>
      </c>
      <c r="N220" s="223">
        <v>2.1342592592592594E-2</v>
      </c>
      <c r="O220" s="224">
        <v>19.522776572668111</v>
      </c>
      <c r="P220" s="223">
        <v>6.134259259259259E-4</v>
      </c>
      <c r="Q220" s="222">
        <v>29</v>
      </c>
      <c r="R220" s="223">
        <v>9.1898148148148139E-3</v>
      </c>
      <c r="S220" s="223">
        <v>3.6759259259259254E-3</v>
      </c>
      <c r="T220" s="223">
        <v>3.4791666666666672E-2</v>
      </c>
      <c r="U220" s="123">
        <f t="shared" si="7"/>
        <v>568</v>
      </c>
      <c r="W220" s="28" t="str">
        <f t="shared" si="8"/>
        <v>Juliana Romoslavskaja</v>
      </c>
    </row>
    <row r="221" spans="1:23" x14ac:dyDescent="0.3">
      <c r="A221" s="219" t="s">
        <v>3088</v>
      </c>
      <c r="B221" s="219" t="s">
        <v>3089</v>
      </c>
      <c r="C221" s="220">
        <v>45</v>
      </c>
      <c r="D221" s="221">
        <v>12</v>
      </c>
      <c r="E221" s="219">
        <v>353</v>
      </c>
      <c r="F221" s="219" t="s">
        <v>2389</v>
      </c>
      <c r="G221" s="219" t="s">
        <v>135</v>
      </c>
      <c r="H221" s="219" t="s">
        <v>183</v>
      </c>
      <c r="I221" s="222">
        <v>35</v>
      </c>
      <c r="J221" s="223">
        <v>2.488425925925926E-3</v>
      </c>
      <c r="K221" s="223">
        <v>1.244212962962963E-3</v>
      </c>
      <c r="L221" s="223">
        <v>1.4583333333333334E-3</v>
      </c>
      <c r="M221" s="222">
        <v>45</v>
      </c>
      <c r="N221" s="223">
        <v>2.0011574074074074E-2</v>
      </c>
      <c r="O221" s="224">
        <v>20.821283979178716</v>
      </c>
      <c r="P221" s="223">
        <v>6.2500000000000001E-4</v>
      </c>
      <c r="Q221" s="222">
        <v>45</v>
      </c>
      <c r="R221" s="223">
        <v>1.0300925925925927E-2</v>
      </c>
      <c r="S221" s="223">
        <v>4.1203703703703706E-3</v>
      </c>
      <c r="T221" s="223">
        <v>3.4918981481481481E-2</v>
      </c>
      <c r="U221" s="123">
        <f t="shared" si="7"/>
        <v>566</v>
      </c>
      <c r="W221" s="28" t="str">
        <f t="shared" si="8"/>
        <v>Aistė Sinkevičienė</v>
      </c>
    </row>
    <row r="222" spans="1:23" x14ac:dyDescent="0.3">
      <c r="A222" s="219" t="s">
        <v>3090</v>
      </c>
      <c r="B222" s="219" t="s">
        <v>3091</v>
      </c>
      <c r="C222" s="220">
        <v>46</v>
      </c>
      <c r="D222" s="221">
        <v>13</v>
      </c>
      <c r="E222" s="219">
        <v>329</v>
      </c>
      <c r="F222" s="219" t="s">
        <v>2389</v>
      </c>
      <c r="G222" s="219" t="s">
        <v>8</v>
      </c>
      <c r="H222" s="219" t="s">
        <v>183</v>
      </c>
      <c r="I222" s="222">
        <v>49</v>
      </c>
      <c r="J222" s="223">
        <v>3.1597222222222222E-3</v>
      </c>
      <c r="K222" s="223">
        <v>1.5798611111111111E-3</v>
      </c>
      <c r="L222" s="223">
        <v>1.2037037037037038E-3</v>
      </c>
      <c r="M222" s="222">
        <v>41</v>
      </c>
      <c r="N222" s="223">
        <v>1.8460648148148146E-2</v>
      </c>
      <c r="O222" s="224">
        <v>22.570532915360502</v>
      </c>
      <c r="P222" s="223">
        <v>1.0648148148148147E-3</v>
      </c>
      <c r="Q222" s="222">
        <v>47</v>
      </c>
      <c r="R222" s="223">
        <v>1.1030092592592591E-2</v>
      </c>
      <c r="S222" s="223">
        <v>4.4120370370370364E-3</v>
      </c>
      <c r="T222" s="223">
        <v>3.4953703703703702E-2</v>
      </c>
      <c r="U222" s="123">
        <f t="shared" si="7"/>
        <v>566</v>
      </c>
      <c r="W222" s="28" t="str">
        <f t="shared" si="8"/>
        <v>Jurgita Paulauskienė</v>
      </c>
    </row>
    <row r="223" spans="1:23" x14ac:dyDescent="0.3">
      <c r="A223" s="219" t="s">
        <v>3092</v>
      </c>
      <c r="B223" s="219" t="s">
        <v>3093</v>
      </c>
      <c r="C223" s="220">
        <v>47</v>
      </c>
      <c r="D223" s="221">
        <v>14</v>
      </c>
      <c r="E223" s="219">
        <v>307</v>
      </c>
      <c r="F223" s="219" t="s">
        <v>2389</v>
      </c>
      <c r="G223" s="219" t="s">
        <v>135</v>
      </c>
      <c r="H223" s="219" t="s">
        <v>183</v>
      </c>
      <c r="I223" s="222">
        <v>42</v>
      </c>
      <c r="J223" s="223">
        <v>2.673611111111111E-3</v>
      </c>
      <c r="K223" s="223">
        <v>1.3368055555555555E-3</v>
      </c>
      <c r="L223" s="223">
        <v>1.6203703703703703E-3</v>
      </c>
      <c r="M223" s="222">
        <v>47</v>
      </c>
      <c r="N223" s="223">
        <v>2.2199074074074076E-2</v>
      </c>
      <c r="O223" s="224">
        <v>18.769551616266945</v>
      </c>
      <c r="P223" s="223">
        <v>1.3194444444444443E-3</v>
      </c>
      <c r="Q223" s="222">
        <v>49</v>
      </c>
      <c r="R223" s="223">
        <v>1.3900462962962962E-2</v>
      </c>
      <c r="S223" s="223">
        <v>5.5601851851851845E-3</v>
      </c>
      <c r="T223" s="223">
        <v>4.1724537037037039E-2</v>
      </c>
      <c r="U223" s="123">
        <f t="shared" si="7"/>
        <v>474</v>
      </c>
      <c r="W223" s="28" t="str">
        <f t="shared" si="8"/>
        <v>Indrė Beišienė</v>
      </c>
    </row>
    <row r="224" spans="1:23" x14ac:dyDescent="0.3">
      <c r="A224" s="219" t="s">
        <v>3094</v>
      </c>
      <c r="B224" s="219" t="s">
        <v>3095</v>
      </c>
      <c r="C224" s="220">
        <v>48</v>
      </c>
      <c r="D224" s="221">
        <v>15</v>
      </c>
      <c r="E224" s="219">
        <v>304</v>
      </c>
      <c r="F224" s="219" t="s">
        <v>2389</v>
      </c>
      <c r="G224" s="219" t="s">
        <v>28</v>
      </c>
      <c r="H224" s="219" t="s">
        <v>2386</v>
      </c>
      <c r="I224" s="222">
        <v>43</v>
      </c>
      <c r="J224" s="223">
        <v>2.7430555555555559E-3</v>
      </c>
      <c r="K224" s="223">
        <v>1.3715277777777779E-3</v>
      </c>
      <c r="L224" s="223">
        <v>1.0300925925925926E-3</v>
      </c>
      <c r="M224" s="222">
        <v>49</v>
      </c>
      <c r="N224" s="223">
        <v>2.6724537037037036E-2</v>
      </c>
      <c r="O224" s="224">
        <v>15.591165006496318</v>
      </c>
      <c r="P224" s="223">
        <v>7.6388888888888893E-4</v>
      </c>
      <c r="Q224" s="222">
        <v>46</v>
      </c>
      <c r="R224" s="223">
        <v>1.0474537037037037E-2</v>
      </c>
      <c r="S224" s="223">
        <v>4.1898148148148146E-3</v>
      </c>
      <c r="T224" s="223">
        <v>4.1759259259259253E-2</v>
      </c>
      <c r="U224" s="123">
        <f t="shared" si="7"/>
        <v>473</v>
      </c>
      <c r="W224" s="28" t="str">
        <f t="shared" si="8"/>
        <v>Daiva Baranauskienė</v>
      </c>
    </row>
    <row r="225" spans="1:23" x14ac:dyDescent="0.3">
      <c r="A225" s="219" t="s">
        <v>3096</v>
      </c>
      <c r="B225" s="219" t="s">
        <v>3097</v>
      </c>
      <c r="C225" s="220">
        <v>49</v>
      </c>
      <c r="D225" s="221">
        <v>16</v>
      </c>
      <c r="E225" s="219">
        <v>332</v>
      </c>
      <c r="F225" s="219" t="s">
        <v>2389</v>
      </c>
      <c r="G225" s="219" t="s">
        <v>135</v>
      </c>
      <c r="H225" s="219" t="s">
        <v>2386</v>
      </c>
      <c r="I225" s="222">
        <v>45</v>
      </c>
      <c r="J225" s="223">
        <v>2.9861111111111113E-3</v>
      </c>
      <c r="K225" s="223">
        <v>1.4930555555555556E-3</v>
      </c>
      <c r="L225" s="223">
        <v>1.7476851851851852E-3</v>
      </c>
      <c r="M225" s="222">
        <v>48</v>
      </c>
      <c r="N225" s="223">
        <v>2.6203703703703705E-2</v>
      </c>
      <c r="O225" s="224">
        <v>15.901060070671377</v>
      </c>
      <c r="P225" s="223">
        <v>6.7129629629629625E-4</v>
      </c>
      <c r="Q225" s="222">
        <v>42</v>
      </c>
      <c r="R225" s="223">
        <v>1.0138888888888888E-2</v>
      </c>
      <c r="S225" s="223">
        <v>4.0555555555555553E-3</v>
      </c>
      <c r="T225" s="223">
        <v>4.1759259259259253E-2</v>
      </c>
      <c r="U225" s="123">
        <f t="shared" si="7"/>
        <v>473</v>
      </c>
      <c r="W225" s="28" t="str">
        <f t="shared" si="8"/>
        <v>Edita Pilvinienė</v>
      </c>
    </row>
  </sheetData>
  <conditionalFormatting sqref="K3:K89 O3:O89 S3:S89">
    <cfRule type="cellIs" dxfId="6" priority="4" operator="equal">
      <formula>0</formula>
    </cfRule>
  </conditionalFormatting>
  <conditionalFormatting sqref="K90 O90 S90">
    <cfRule type="cellIs" dxfId="5" priority="5" operator="equal">
      <formula>0</formula>
    </cfRule>
  </conditionalFormatting>
  <conditionalFormatting sqref="K99:K167 O99:O167 S99:S167">
    <cfRule type="cellIs" dxfId="4" priority="3" operator="equal">
      <formula>0</formula>
    </cfRule>
  </conditionalFormatting>
  <conditionalFormatting sqref="S176:S185 O176:O185 K176:K185 K187:K225 O187:O225 S187:S225">
    <cfRule type="cellIs" dxfId="3" priority="2" operator="equal">
      <formula>0</formula>
    </cfRule>
  </conditionalFormatting>
  <conditionalFormatting sqref="S186 O186 K18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2"/>
  <sheetViews>
    <sheetView tabSelected="1" zoomScale="90" zoomScaleNormal="90" workbookViewId="0">
      <pane xSplit="6" ySplit="3" topLeftCell="L4" activePane="bottomRight" state="frozen"/>
      <selection pane="topRight" activeCell="G1" sqref="G1"/>
      <selection pane="bottomLeft" activeCell="A4" sqref="A4"/>
      <selection pane="bottomRight" activeCell="AD14" sqref="AD14"/>
    </sheetView>
  </sheetViews>
  <sheetFormatPr defaultRowHeight="14.4" x14ac:dyDescent="0.3"/>
  <cols>
    <col min="1" max="1" width="5" customWidth="1"/>
    <col min="2" max="2" width="24.33203125" customWidth="1"/>
    <col min="3" max="6" width="11.109375" hidden="1" customWidth="1"/>
    <col min="7" max="8" width="10.6640625" customWidth="1"/>
    <col min="9" max="9" width="11.109375" customWidth="1"/>
    <col min="10" max="13" width="10.6640625" customWidth="1"/>
    <col min="14" max="14" width="10.88671875" customWidth="1"/>
    <col min="15" max="15" width="10.88671875" style="28" customWidth="1"/>
    <col min="16" max="20" width="10.6640625" customWidth="1"/>
    <col min="21" max="21" width="10.88671875" customWidth="1"/>
    <col min="22" max="25" width="10.6640625" style="3" customWidth="1"/>
    <col min="26" max="26" width="12.44140625" customWidth="1"/>
    <col min="27" max="27" width="1.88671875" customWidth="1"/>
  </cols>
  <sheetData>
    <row r="1" spans="1:28" ht="15.6" x14ac:dyDescent="0.3">
      <c r="B1" s="4" t="s">
        <v>55</v>
      </c>
    </row>
    <row r="3" spans="1:28" s="36" customFormat="1" ht="75.599999999999994" customHeight="1" thickBot="1" x14ac:dyDescent="0.35">
      <c r="A3" s="29" t="s">
        <v>7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7" t="s">
        <v>233</v>
      </c>
      <c r="H3" s="8" t="s">
        <v>234</v>
      </c>
      <c r="I3" s="8" t="s">
        <v>235</v>
      </c>
      <c r="J3" s="8" t="s">
        <v>236</v>
      </c>
      <c r="K3" s="8" t="s">
        <v>237</v>
      </c>
      <c r="L3" s="8" t="s">
        <v>238</v>
      </c>
      <c r="M3" s="8" t="s">
        <v>243</v>
      </c>
      <c r="N3" s="8" t="s">
        <v>3286</v>
      </c>
      <c r="O3" s="8" t="s">
        <v>3285</v>
      </c>
      <c r="P3" s="8" t="s">
        <v>239</v>
      </c>
      <c r="Q3" s="8" t="s">
        <v>240</v>
      </c>
      <c r="R3" s="38" t="s">
        <v>241</v>
      </c>
      <c r="S3" s="8" t="s">
        <v>244</v>
      </c>
      <c r="T3" s="8" t="s">
        <v>242</v>
      </c>
      <c r="U3" s="39" t="s">
        <v>245</v>
      </c>
      <c r="V3" s="33" t="s">
        <v>51</v>
      </c>
      <c r="W3" s="34" t="s">
        <v>52</v>
      </c>
      <c r="X3" s="34" t="s">
        <v>53</v>
      </c>
      <c r="Y3" s="34" t="s">
        <v>54</v>
      </c>
      <c r="Z3" s="35" t="s">
        <v>187</v>
      </c>
    </row>
    <row r="4" spans="1:28" x14ac:dyDescent="0.3">
      <c r="A4" s="15">
        <v>1</v>
      </c>
      <c r="B4" s="9" t="s">
        <v>9</v>
      </c>
      <c r="C4" s="1"/>
      <c r="D4" s="1"/>
      <c r="E4" s="1"/>
      <c r="F4" s="2"/>
      <c r="G4" s="12" t="str">
        <f>IFERROR(INDEX('03-25'!X:X,MATCH(B4,'03-25'!Y:Y,0),0),"")</f>
        <v/>
      </c>
      <c r="H4" s="11">
        <f>IFERROR(INDEX('04-08'!N:N,MATCH(B4,'04-08'!C:C,0),0),"")</f>
        <v>1000</v>
      </c>
      <c r="I4" s="11" t="str">
        <f>IFERROR(INDEX('04-29'!M:M,MATCH(B4,'04-29'!L:L,0),0),"")</f>
        <v/>
      </c>
      <c r="J4" s="11">
        <f>IFERROR(INDEX('05-27'!F:F,MATCH(B4,'05-27'!H:H,0),0),"")</f>
        <v>984</v>
      </c>
      <c r="K4" s="11">
        <f>IFERROR(INDEX('06-17'!U:U,MATCH(B4,'06-17'!W:W,0),0),"")</f>
        <v>926</v>
      </c>
      <c r="L4" s="11">
        <f>IFERROR(INDEX('07-02'!W:W,MATCH(B4,'07-02'!B:B,0),0),"")</f>
        <v>1000</v>
      </c>
      <c r="M4" s="11" t="str">
        <f>IFERROR(INDEX('07-14'!H:H,MATCH(B4,'07-14'!I:I,0),0),"")</f>
        <v/>
      </c>
      <c r="N4" s="11" t="str">
        <f>IFERROR(INDEX('07-15'!H:H,MATCH(B4,'07-15'!I:I,0),0),"")</f>
        <v/>
      </c>
      <c r="O4" s="11">
        <f>IFERROR(INDEX('07-16'!H:H,MATCH(B4,'07-16'!I:I,0),0),"")</f>
        <v>1146</v>
      </c>
      <c r="P4" s="11">
        <f>IFERROR(INDEX('07-22'!U:U,MATCH(B4,'07-22'!W:W,0),0),"")</f>
        <v>1000</v>
      </c>
      <c r="Q4" s="11" t="str">
        <f>IFERROR(INDEX(#REF!,MATCH(B4,#REF!,0),0),"")</f>
        <v/>
      </c>
      <c r="R4" s="11" t="str">
        <f>IFERROR(INDEX(#REF!,MATCH(B4,#REF!,0),0),"")</f>
        <v/>
      </c>
      <c r="S4" s="11" t="str">
        <f>IFERROR(INDEX(#REF!,MATCH(B4,#REF!,0),0),"")</f>
        <v/>
      </c>
      <c r="T4" s="11" t="str">
        <f>IFERROR(INDEX(#REF!,MATCH(B4,#REF!,0),0),"")</f>
        <v/>
      </c>
      <c r="U4" s="5" t="str">
        <f>IFERROR(INDEX(#REF!,MATCH(B4,#REF!,0),0),"")</f>
        <v/>
      </c>
      <c r="V4" s="10">
        <f t="shared" ref="V4:V66" si="0">COUNTIF(G4:U4,"&gt;0")</f>
        <v>6</v>
      </c>
      <c r="W4" s="188">
        <f t="shared" ref="W4:W66" si="1">SUM(G4:U4)</f>
        <v>6056</v>
      </c>
      <c r="X4" s="188">
        <f>W4/V4</f>
        <v>1009.3333333333334</v>
      </c>
      <c r="Y4" s="188">
        <f>IFERROR(SUMPRODUCT(LARGE(G4:U4,{1;2;3;4;5})),"NA")</f>
        <v>5130</v>
      </c>
      <c r="Z4" s="189" t="str">
        <f>IFERROR(SUMPRODUCT(LARGE(G4:U4,{1;2;3;4;5;6;7;8;9;10})),"NA")</f>
        <v>NA</v>
      </c>
      <c r="AA4" s="23"/>
      <c r="AB4" s="24"/>
    </row>
    <row r="5" spans="1:28" x14ac:dyDescent="0.3">
      <c r="A5" s="15">
        <v>2</v>
      </c>
      <c r="B5" s="9" t="s">
        <v>46</v>
      </c>
      <c r="C5" s="1"/>
      <c r="D5" s="1"/>
      <c r="E5" s="1"/>
      <c r="F5" s="2"/>
      <c r="G5" s="10">
        <f>IFERROR(INDEX('03-25'!X:X,MATCH(B5,'03-25'!Y:Y,0),0),"")</f>
        <v>997</v>
      </c>
      <c r="H5" s="11" t="str">
        <f>IFERROR(INDEX('04-08'!N:N,MATCH(B5,'04-08'!C:C,0),0),"")</f>
        <v/>
      </c>
      <c r="I5" s="11">
        <f>IFERROR(INDEX('04-29'!M:M,MATCH(B5,'04-29'!L:L,0),0),"")</f>
        <v>938</v>
      </c>
      <c r="J5" s="11" t="str">
        <f>IFERROR(INDEX('05-27'!F:F,MATCH(B5,'05-27'!H:H,0),0),"")</f>
        <v/>
      </c>
      <c r="K5" s="11">
        <f>IFERROR(INDEX('06-17'!U:U,MATCH(B5,'06-17'!W:W,0),0),"")</f>
        <v>800</v>
      </c>
      <c r="L5" s="11" t="str">
        <f>IFERROR(INDEX('07-02'!W:W,MATCH(B5,'07-02'!B:B,0),0),"")</f>
        <v/>
      </c>
      <c r="M5" s="11">
        <f>IFERROR(INDEX('07-14'!H:H,MATCH(B5,'07-14'!I:I,0),0),"")</f>
        <v>946</v>
      </c>
      <c r="N5" s="11" t="str">
        <f>IFERROR(INDEX('07-15'!H:H,MATCH(B5,'07-15'!I:I,0),0),"")</f>
        <v/>
      </c>
      <c r="O5" s="11">
        <f>IFERROR(INDEX('07-16'!H:H,MATCH(B5,'07-16'!I:I,0),0),"")</f>
        <v>1150</v>
      </c>
      <c r="P5" s="11">
        <f>IFERROR(INDEX('07-22'!U:U,MATCH(B5,'07-22'!W:W,0),0),"")</f>
        <v>900</v>
      </c>
      <c r="Q5" s="11" t="str">
        <f>IFERROR(INDEX(#REF!,MATCH(B5,#REF!,0),0),"")</f>
        <v/>
      </c>
      <c r="R5" s="11" t="str">
        <f>IFERROR(INDEX(#REF!,MATCH(B5,#REF!,0),0),"")</f>
        <v/>
      </c>
      <c r="S5" s="11" t="str">
        <f>IFERROR(INDEX(#REF!,MATCH(B5,#REF!,0),0),"")</f>
        <v/>
      </c>
      <c r="T5" s="11" t="str">
        <f>IFERROR(INDEX(#REF!,MATCH(B5,#REF!,0),0),"")</f>
        <v/>
      </c>
      <c r="U5" s="5" t="str">
        <f>IFERROR(INDEX(#REF!,MATCH(B5,#REF!,0),0),"")</f>
        <v/>
      </c>
      <c r="V5" s="10">
        <f t="shared" si="0"/>
        <v>6</v>
      </c>
      <c r="W5" s="188">
        <f t="shared" si="1"/>
        <v>5731</v>
      </c>
      <c r="X5" s="188">
        <f t="shared" ref="X5:X67" si="2">W5/V5</f>
        <v>955.16666666666663</v>
      </c>
      <c r="Y5" s="188">
        <f>IFERROR(SUMPRODUCT(LARGE(G5:U5,{1;2;3;4;5})),"NA")</f>
        <v>4931</v>
      </c>
      <c r="Z5" s="189" t="str">
        <f>IFERROR(SUMPRODUCT(LARGE(G5:U5,{1;2;3;4;5;6;7;8;9;10})),"NA")</f>
        <v>NA</v>
      </c>
      <c r="AB5" s="25"/>
    </row>
    <row r="6" spans="1:28" x14ac:dyDescent="0.3">
      <c r="A6" s="15">
        <v>3</v>
      </c>
      <c r="B6" s="9" t="s">
        <v>1831</v>
      </c>
      <c r="C6" s="1"/>
      <c r="D6" s="1"/>
      <c r="E6" s="1"/>
      <c r="F6" s="2"/>
      <c r="G6" s="10" t="str">
        <f>IFERROR(INDEX('03-25'!X:X,MATCH(B6,'03-25'!Y:Y,0),0),"")</f>
        <v/>
      </c>
      <c r="H6" s="11" t="str">
        <f>IFERROR(INDEX('04-08'!N:N,MATCH(B6,'04-08'!C:C,0),0),"")</f>
        <v/>
      </c>
      <c r="I6" s="11">
        <f>IFERROR(INDEX('04-29'!M:M,MATCH(B6,'04-29'!L:L,0),0),"")</f>
        <v>916</v>
      </c>
      <c r="J6" s="11">
        <f>IFERROR(INDEX('05-27'!F:F,MATCH(B6,'05-27'!H:H,0),0),"")</f>
        <v>930</v>
      </c>
      <c r="K6" s="11">
        <f>IFERROR(INDEX('06-17'!U:U,MATCH(B6,'06-17'!W:W,0),0),"")</f>
        <v>957</v>
      </c>
      <c r="L6" s="11">
        <f>IFERROR(INDEX('07-02'!W:W,MATCH(B6,'07-02'!B:B,0),0),"")</f>
        <v>947</v>
      </c>
      <c r="M6" s="11" t="str">
        <f>IFERROR(INDEX('07-14'!H:H,MATCH(B6,'07-14'!I:I,0),0),"")</f>
        <v/>
      </c>
      <c r="N6" s="11" t="str">
        <f>IFERROR(INDEX('07-15'!H:H,MATCH(B6,'07-15'!I:I,0),0),"")</f>
        <v/>
      </c>
      <c r="O6" s="11">
        <f>IFERROR(INDEX('07-16'!H:H,MATCH(B6,'07-16'!I:I,0),0),"")</f>
        <v>1130</v>
      </c>
      <c r="P6" s="11" t="str">
        <f>IFERROR(INDEX('07-22'!U:U,MATCH(B6,'07-22'!W:W,0),0),"")</f>
        <v/>
      </c>
      <c r="Q6" s="11" t="str">
        <f>IFERROR(INDEX(#REF!,MATCH(B6,#REF!,0),0),"")</f>
        <v/>
      </c>
      <c r="R6" s="11" t="str">
        <f>IFERROR(INDEX(#REF!,MATCH(B6,#REF!,0),0),"")</f>
        <v/>
      </c>
      <c r="S6" s="11" t="str">
        <f>IFERROR(INDEX(#REF!,MATCH(B6,#REF!,0),0),"")</f>
        <v/>
      </c>
      <c r="T6" s="11" t="str">
        <f>IFERROR(INDEX(#REF!,MATCH(B6,#REF!,0),0),"")</f>
        <v/>
      </c>
      <c r="U6" s="5" t="str">
        <f>IFERROR(INDEX(#REF!,MATCH(B6,#REF!,0),0),"")</f>
        <v/>
      </c>
      <c r="V6" s="10">
        <f t="shared" si="0"/>
        <v>5</v>
      </c>
      <c r="W6" s="188">
        <f t="shared" si="1"/>
        <v>4880</v>
      </c>
      <c r="X6" s="188">
        <f t="shared" si="2"/>
        <v>976</v>
      </c>
      <c r="Y6" s="188">
        <f>IFERROR(SUMPRODUCT(LARGE(G6:U6,{1;2;3;4;5})),"NA")</f>
        <v>4880</v>
      </c>
      <c r="Z6" s="189" t="str">
        <f>IFERROR(SUMPRODUCT(LARGE(G6:U6,{1;2;3;4;5;6;7;8;9;10})),"NA")</f>
        <v>NA</v>
      </c>
      <c r="AB6" s="26"/>
    </row>
    <row r="7" spans="1:28" x14ac:dyDescent="0.3">
      <c r="A7" s="15">
        <v>4</v>
      </c>
      <c r="B7" s="9" t="s">
        <v>11</v>
      </c>
      <c r="C7" s="1"/>
      <c r="D7" s="1"/>
      <c r="E7" s="1"/>
      <c r="F7" s="2"/>
      <c r="G7" s="10">
        <f>IFERROR(INDEX('03-25'!X:X,MATCH(B7,'03-25'!Y:Y,0),0),"")</f>
        <v>945</v>
      </c>
      <c r="H7" s="11" t="str">
        <f>IFERROR(INDEX('04-08'!N:N,MATCH(B7,'04-08'!C:C,0),0),"")</f>
        <v/>
      </c>
      <c r="I7" s="11">
        <f>IFERROR(INDEX('04-29'!M:M,MATCH(B7,'04-29'!L:L,0),0),"")</f>
        <v>915</v>
      </c>
      <c r="J7" s="11">
        <f>IFERROR(INDEX('05-27'!F:F,MATCH(B7,'05-27'!H:H,0),0),"")</f>
        <v>971</v>
      </c>
      <c r="K7" s="11">
        <f>IFERROR(INDEX('06-17'!U:U,MATCH(B7,'06-17'!W:W,0),0),"")</f>
        <v>973</v>
      </c>
      <c r="L7" s="11">
        <f>IFERROR(INDEX('07-02'!W:W,MATCH(B7,'07-02'!B:B,0),0),"")</f>
        <v>954</v>
      </c>
      <c r="M7" s="11" t="str">
        <f>IFERROR(INDEX('07-14'!H:H,MATCH(B7,'07-14'!I:I,0),0),"")</f>
        <v/>
      </c>
      <c r="N7" s="11" t="str">
        <f>IFERROR(INDEX('07-15'!H:H,MATCH(B7,'07-15'!I:I,0),0),"")</f>
        <v/>
      </c>
      <c r="O7" s="11" t="str">
        <f>IFERROR(INDEX('07-16'!H:H,MATCH(B7,'07-16'!I:I,0),0),"")</f>
        <v/>
      </c>
      <c r="P7" s="11">
        <f>IFERROR(INDEX('07-22'!U:U,MATCH(B7,'07-22'!W:W,0),0),"")</f>
        <v>963</v>
      </c>
      <c r="Q7" s="11" t="str">
        <f>IFERROR(INDEX(#REF!,MATCH(B7,#REF!,0),0),"")</f>
        <v/>
      </c>
      <c r="R7" s="11" t="str">
        <f>IFERROR(INDEX(#REF!,MATCH(B7,#REF!,0),0),"")</f>
        <v/>
      </c>
      <c r="S7" s="11" t="str">
        <f>IFERROR(INDEX(#REF!,MATCH(B7,#REF!,0),0),"")</f>
        <v/>
      </c>
      <c r="T7" s="11" t="str">
        <f>IFERROR(INDEX(#REF!,MATCH(B7,#REF!,0),0),"")</f>
        <v/>
      </c>
      <c r="U7" s="5" t="str">
        <f>IFERROR(INDEX(#REF!,MATCH(B7,#REF!,0),0),"")</f>
        <v/>
      </c>
      <c r="V7" s="10">
        <f t="shared" si="0"/>
        <v>6</v>
      </c>
      <c r="W7" s="188">
        <f t="shared" si="1"/>
        <v>5721</v>
      </c>
      <c r="X7" s="188">
        <f t="shared" si="2"/>
        <v>953.5</v>
      </c>
      <c r="Y7" s="188">
        <f>IFERROR(SUMPRODUCT(LARGE(G7:U7,{1;2;3;4;5})),"NA")</f>
        <v>4806</v>
      </c>
      <c r="Z7" s="189" t="str">
        <f>IFERROR(SUMPRODUCT(LARGE(G7:U7,{1;2;3;4;5;6;7;8;9;10})),"NA")</f>
        <v>NA</v>
      </c>
    </row>
    <row r="8" spans="1:28" x14ac:dyDescent="0.3">
      <c r="A8" s="15">
        <v>5</v>
      </c>
      <c r="B8" s="9" t="s">
        <v>12</v>
      </c>
      <c r="C8" s="1"/>
      <c r="D8" s="1"/>
      <c r="E8" s="1"/>
      <c r="F8" s="2"/>
      <c r="G8" s="10">
        <f>IFERROR(INDEX('03-25'!X:X,MATCH(B8,'03-25'!Y:Y,0),0),"")</f>
        <v>889</v>
      </c>
      <c r="H8" s="11">
        <f>IFERROR(INDEX('04-08'!N:N,MATCH(B8,'04-08'!C:C,0),0),"")</f>
        <v>838</v>
      </c>
      <c r="I8" s="11">
        <f>IFERROR(INDEX('04-29'!M:M,MATCH(B8,'04-29'!L:L,0),0),"")</f>
        <v>888</v>
      </c>
      <c r="J8" s="11" t="str">
        <f>IFERROR(INDEX('05-27'!F:F,MATCH(B8,'05-27'!H:H,0),0),"")</f>
        <v/>
      </c>
      <c r="K8" s="11" t="str">
        <f>IFERROR(INDEX('06-17'!U:U,MATCH(B8,'06-17'!W:W,0),0),"")</f>
        <v/>
      </c>
      <c r="L8" s="11">
        <f>IFERROR(INDEX('07-02'!W:W,MATCH(B8,'07-02'!B:B,0),0),"")</f>
        <v>947</v>
      </c>
      <c r="M8" s="11" t="str">
        <f>IFERROR(INDEX('07-14'!H:H,MATCH(B8,'07-14'!I:I,0),0),"")</f>
        <v/>
      </c>
      <c r="N8" s="11" t="str">
        <f>IFERROR(INDEX('07-15'!H:H,MATCH(B8,'07-15'!I:I,0),0),"")</f>
        <v/>
      </c>
      <c r="O8" s="11">
        <f>IFERROR(INDEX('07-16'!H:H,MATCH(B8,'07-16'!I:I,0),0),"")</f>
        <v>1078</v>
      </c>
      <c r="P8" s="11" t="str">
        <f>IFERROR(INDEX('07-22'!U:U,MATCH(B8,'07-22'!W:W,0),0),"")</f>
        <v/>
      </c>
      <c r="Q8" s="11" t="str">
        <f>IFERROR(INDEX(#REF!,MATCH(B8,#REF!,0),0),"")</f>
        <v/>
      </c>
      <c r="R8" s="11" t="str">
        <f>IFERROR(INDEX(#REF!,MATCH(B8,#REF!,0),0),"")</f>
        <v/>
      </c>
      <c r="S8" s="11" t="str">
        <f>IFERROR(INDEX(#REF!,MATCH(B8,#REF!,0),0),"")</f>
        <v/>
      </c>
      <c r="T8" s="11" t="str">
        <f>IFERROR(INDEX(#REF!,MATCH(B8,#REF!,0),0),"")</f>
        <v/>
      </c>
      <c r="U8" s="5" t="str">
        <f>IFERROR(INDEX(#REF!,MATCH(B8,#REF!,0),0),"")</f>
        <v/>
      </c>
      <c r="V8" s="10">
        <f t="shared" si="0"/>
        <v>5</v>
      </c>
      <c r="W8" s="188">
        <f t="shared" si="1"/>
        <v>4640</v>
      </c>
      <c r="X8" s="188">
        <f t="shared" si="2"/>
        <v>928</v>
      </c>
      <c r="Y8" s="188">
        <f>IFERROR(SUMPRODUCT(LARGE(G8:U8,{1;2;3;4;5})),"NA")</f>
        <v>4640</v>
      </c>
      <c r="Z8" s="189" t="str">
        <f>IFERROR(SUMPRODUCT(LARGE(G8:U8,{1;2;3;4;5;6;7;8;9;10})),"NA")</f>
        <v>NA</v>
      </c>
    </row>
    <row r="9" spans="1:28" x14ac:dyDescent="0.3">
      <c r="A9" s="15">
        <v>6</v>
      </c>
      <c r="B9" s="9" t="s">
        <v>185</v>
      </c>
      <c r="C9" s="1"/>
      <c r="D9" s="1"/>
      <c r="E9" s="1"/>
      <c r="F9" s="2"/>
      <c r="G9" s="10" t="str">
        <f>IFERROR(INDEX('03-25'!X:X,MATCH(B9,'03-25'!Y:Y,0),0),"")</f>
        <v/>
      </c>
      <c r="H9" s="11">
        <f>IFERROR(INDEX('04-08'!N:N,MATCH(B9,'04-08'!C:C,0),0),"")</f>
        <v>834</v>
      </c>
      <c r="I9" s="11" t="str">
        <f>IFERROR(INDEX('04-29'!M:M,MATCH(B9,'04-29'!L:L,0),0),"")</f>
        <v/>
      </c>
      <c r="J9" s="11">
        <f>IFERROR(INDEX('05-27'!F:F,MATCH(B9,'05-27'!H:H,0),0),"")</f>
        <v>894</v>
      </c>
      <c r="K9" s="11">
        <f>IFERROR(INDEX('06-17'!U:U,MATCH(B9,'06-17'!W:W,0),0),"")</f>
        <v>893</v>
      </c>
      <c r="L9" s="11">
        <f>IFERROR(INDEX('07-02'!W:W,MATCH(B9,'07-02'!B:B,0),0),"")</f>
        <v>932</v>
      </c>
      <c r="M9" s="11" t="str">
        <f>IFERROR(INDEX('07-14'!H:H,MATCH(B9,'07-14'!I:I,0),0),"")</f>
        <v/>
      </c>
      <c r="N9" s="11" t="str">
        <f>IFERROR(INDEX('07-15'!H:H,MATCH(B9,'07-15'!I:I,0),0),"")</f>
        <v/>
      </c>
      <c r="O9" s="11" t="str">
        <f>IFERROR(INDEX('07-16'!H:H,MATCH(B9,'07-16'!I:I,0),0),"")</f>
        <v/>
      </c>
      <c r="P9" s="11">
        <f>IFERROR(INDEX('07-22'!U:U,MATCH(B9,'07-22'!W:W,0),0),"")</f>
        <v>911</v>
      </c>
      <c r="Q9" s="11" t="str">
        <f>IFERROR(INDEX(#REF!,MATCH(B9,#REF!,0),0),"")</f>
        <v/>
      </c>
      <c r="R9" s="11" t="str">
        <f>IFERROR(INDEX(#REF!,MATCH(B9,#REF!,0),0),"")</f>
        <v/>
      </c>
      <c r="S9" s="11" t="str">
        <f>IFERROR(INDEX(#REF!,MATCH(B9,#REF!,0),0),"")</f>
        <v/>
      </c>
      <c r="T9" s="11" t="str">
        <f>IFERROR(INDEX(#REF!,MATCH(B9,#REF!,0),0),"")</f>
        <v/>
      </c>
      <c r="U9" s="5" t="str">
        <f>IFERROR(INDEX(#REF!,MATCH(B9,#REF!,0),0),"")</f>
        <v/>
      </c>
      <c r="V9" s="10">
        <f t="shared" si="0"/>
        <v>5</v>
      </c>
      <c r="W9" s="188">
        <f t="shared" si="1"/>
        <v>4464</v>
      </c>
      <c r="X9" s="188">
        <f t="shared" si="2"/>
        <v>892.8</v>
      </c>
      <c r="Y9" s="188">
        <f>IFERROR(SUMPRODUCT(LARGE(G9:U9,{1;2;3;4;5})),"NA")</f>
        <v>4464</v>
      </c>
      <c r="Z9" s="189" t="str">
        <f>IFERROR(SUMPRODUCT(LARGE(G9:U9,{1;2;3;4;5;6;7;8;9;10})),"NA")</f>
        <v>NA</v>
      </c>
    </row>
    <row r="10" spans="1:28" x14ac:dyDescent="0.3">
      <c r="A10" s="15">
        <v>7</v>
      </c>
      <c r="B10" s="9" t="s">
        <v>105</v>
      </c>
      <c r="C10" s="1"/>
      <c r="D10" s="1"/>
      <c r="E10" s="1"/>
      <c r="F10" s="2"/>
      <c r="G10" s="10">
        <f>IFERROR(INDEX('03-25'!X:X,MATCH(B10,'03-25'!Y:Y,0),0),"")</f>
        <v>932</v>
      </c>
      <c r="H10" s="11" t="str">
        <f>IFERROR(INDEX('04-08'!N:N,MATCH(B10,'04-08'!C:C,0),0),"")</f>
        <v/>
      </c>
      <c r="I10" s="11">
        <f>IFERROR(INDEX('04-29'!M:M,MATCH(B10,'04-29'!L:L,0),0),"")</f>
        <v>859</v>
      </c>
      <c r="J10" s="11">
        <f>IFERROR(INDEX('05-27'!F:F,MATCH(B10,'05-27'!H:H,0),0),"")</f>
        <v>877</v>
      </c>
      <c r="K10" s="11">
        <f>IFERROR(INDEX('06-17'!U:U,MATCH(B10,'06-17'!W:W,0),0),"")</f>
        <v>853</v>
      </c>
      <c r="L10" s="11">
        <f>IFERROR(INDEX('07-02'!W:W,MATCH(B10,'07-02'!B:B,0),0),"")</f>
        <v>825</v>
      </c>
      <c r="M10" s="11">
        <f>IFERROR(INDEX('07-14'!H:H,MATCH(B10,'07-14'!I:I,0),0),"")</f>
        <v>940</v>
      </c>
      <c r="N10" s="11" t="str">
        <f>IFERROR(INDEX('07-15'!H:H,MATCH(B10,'07-15'!I:I,0),0),"")</f>
        <v/>
      </c>
      <c r="O10" s="11">
        <f>IFERROR(INDEX('07-16'!H:H,MATCH(B10,'07-16'!I:I,0),0),"")</f>
        <v>0</v>
      </c>
      <c r="P10" s="11">
        <f>IFERROR(INDEX('07-22'!U:U,MATCH(B10,'07-22'!W:W,0),0),"")</f>
        <v>847</v>
      </c>
      <c r="Q10" s="11" t="str">
        <f>IFERROR(INDEX(#REF!,MATCH(B10,#REF!,0),0),"")</f>
        <v/>
      </c>
      <c r="R10" s="11" t="str">
        <f>IFERROR(INDEX(#REF!,MATCH(B10,#REF!,0),0),"")</f>
        <v/>
      </c>
      <c r="S10" s="11" t="str">
        <f>IFERROR(INDEX(#REF!,MATCH(B10,#REF!,0),0),"")</f>
        <v/>
      </c>
      <c r="T10" s="11" t="str">
        <f>IFERROR(INDEX(#REF!,MATCH(B10,#REF!,0),0),"")</f>
        <v/>
      </c>
      <c r="U10" s="5" t="str">
        <f>IFERROR(INDEX(#REF!,MATCH(B10,#REF!,0),0),"")</f>
        <v/>
      </c>
      <c r="V10" s="10">
        <f t="shared" si="0"/>
        <v>7</v>
      </c>
      <c r="W10" s="188">
        <f t="shared" si="1"/>
        <v>6133</v>
      </c>
      <c r="X10" s="188">
        <f t="shared" si="2"/>
        <v>876.14285714285711</v>
      </c>
      <c r="Y10" s="188">
        <f>IFERROR(SUMPRODUCT(LARGE(G10:U10,{1;2;3;4;5})),"NA")</f>
        <v>4461</v>
      </c>
      <c r="Z10" s="189" t="str">
        <f>IFERROR(SUMPRODUCT(LARGE(G10:U10,{1;2;3;4;5;6;7;8;9;10})),"NA")</f>
        <v>NA</v>
      </c>
    </row>
    <row r="11" spans="1:28" x14ac:dyDescent="0.3">
      <c r="A11" s="15">
        <v>8</v>
      </c>
      <c r="B11" s="9" t="s">
        <v>1811</v>
      </c>
      <c r="C11" s="1"/>
      <c r="D11" s="1"/>
      <c r="E11" s="1"/>
      <c r="F11" s="2"/>
      <c r="G11" s="10">
        <f>IFERROR(INDEX('03-25'!X:X,MATCH(B11,'03-25'!Y:Y,0),0),"")</f>
        <v>806</v>
      </c>
      <c r="H11" s="11" t="str">
        <f>IFERROR(INDEX('04-08'!N:N,MATCH(B11,'04-08'!C:C,0),0),"")</f>
        <v/>
      </c>
      <c r="I11" s="11">
        <f>IFERROR(INDEX('04-29'!M:M,MATCH(B11,'04-29'!L:L,0),0),"")</f>
        <v>823</v>
      </c>
      <c r="J11" s="11">
        <f>IFERROR(INDEX('05-27'!F:F,MATCH(B11,'05-27'!H:H,0),0),"")</f>
        <v>931</v>
      </c>
      <c r="K11" s="11">
        <f>IFERROR(INDEX('06-17'!U:U,MATCH(B11,'06-17'!W:W,0),0),"")</f>
        <v>946</v>
      </c>
      <c r="L11" s="11">
        <f>IFERROR(INDEX('07-02'!W:W,MATCH(B11,'07-02'!B:B,0),0),"")</f>
        <v>939</v>
      </c>
      <c r="M11" s="11" t="str">
        <f>IFERROR(INDEX('07-14'!H:H,MATCH(B11,'07-14'!I:I,0),0),"")</f>
        <v/>
      </c>
      <c r="N11" s="11" t="str">
        <f>IFERROR(INDEX('07-15'!H:H,MATCH(B11,'07-15'!I:I,0),0),"")</f>
        <v/>
      </c>
      <c r="O11" s="11" t="str">
        <f>IFERROR(INDEX('07-16'!H:H,MATCH(B11,'07-16'!I:I,0),0),"")</f>
        <v/>
      </c>
      <c r="P11" s="11" t="str">
        <f>IFERROR(INDEX('07-22'!U:U,MATCH(B11,'07-22'!W:W,0),0),"")</f>
        <v/>
      </c>
      <c r="Q11" s="11" t="str">
        <f>IFERROR(INDEX(#REF!,MATCH(B11,#REF!,0),0),"")</f>
        <v/>
      </c>
      <c r="R11" s="11" t="str">
        <f>IFERROR(INDEX(#REF!,MATCH(B11,#REF!,0),0),"")</f>
        <v/>
      </c>
      <c r="S11" s="11" t="str">
        <f>IFERROR(INDEX(#REF!,MATCH(B11,#REF!,0),0),"")</f>
        <v/>
      </c>
      <c r="T11" s="11" t="str">
        <f>IFERROR(INDEX(#REF!,MATCH(B11,#REF!,0),0),"")</f>
        <v/>
      </c>
      <c r="U11" s="5" t="str">
        <f>IFERROR(INDEX(#REF!,MATCH(B11,#REF!,0),0),"")</f>
        <v/>
      </c>
      <c r="V11" s="10">
        <f t="shared" si="0"/>
        <v>5</v>
      </c>
      <c r="W11" s="188">
        <f t="shared" si="1"/>
        <v>4445</v>
      </c>
      <c r="X11" s="188">
        <f t="shared" si="2"/>
        <v>889</v>
      </c>
      <c r="Y11" s="188">
        <f>IFERROR(SUMPRODUCT(LARGE(G11:U11,{1;2;3;4;5})),"NA")</f>
        <v>4445</v>
      </c>
      <c r="Z11" s="189" t="str">
        <f>IFERROR(SUMPRODUCT(LARGE(G11:U11,{1;2;3;4;5;6;7;8;9;10})),"NA")</f>
        <v>NA</v>
      </c>
    </row>
    <row r="12" spans="1:28" x14ac:dyDescent="0.3">
      <c r="A12" s="15">
        <v>9</v>
      </c>
      <c r="B12" s="9" t="s">
        <v>2045</v>
      </c>
      <c r="C12" s="1"/>
      <c r="D12" s="1"/>
      <c r="E12" s="1"/>
      <c r="F12" s="2"/>
      <c r="G12" s="10" t="str">
        <f>IFERROR(INDEX('03-25'!X:X,MATCH(B12,'03-25'!Y:Y,0),0),"")</f>
        <v/>
      </c>
      <c r="H12" s="11" t="str">
        <f>IFERROR(INDEX('04-08'!N:N,MATCH(B12,'04-08'!C:C,0),0),"")</f>
        <v/>
      </c>
      <c r="I12" s="11" t="str">
        <f>IFERROR(INDEX('04-29'!M:M,MATCH(B12,'04-29'!L:L,0),0),"")</f>
        <v/>
      </c>
      <c r="J12" s="11">
        <f>IFERROR(INDEX('05-27'!F:F,MATCH(B12,'05-27'!H:H,0),0),"")</f>
        <v>777</v>
      </c>
      <c r="K12" s="11" t="str">
        <f>IFERROR(INDEX('06-17'!U:U,MATCH(B12,'06-17'!W:W,0),0),"")</f>
        <v/>
      </c>
      <c r="L12" s="11">
        <f>IFERROR(INDEX('07-02'!W:W,MATCH(B12,'07-02'!B:B,0),0),"")</f>
        <v>850</v>
      </c>
      <c r="M12" s="11">
        <f>IFERROR(INDEX('07-14'!H:H,MATCH(B12,'07-14'!I:I,0),0),"")</f>
        <v>862</v>
      </c>
      <c r="N12" s="11" t="str">
        <f>IFERROR(INDEX('07-15'!H:H,MATCH(B12,'07-15'!I:I,0),0),"")</f>
        <v/>
      </c>
      <c r="O12" s="11">
        <f>IFERROR(INDEX('07-16'!H:H,MATCH(B12,'07-16'!I:I,0),0),"")</f>
        <v>1030</v>
      </c>
      <c r="P12" s="11">
        <f>IFERROR(INDEX('07-22'!U:U,MATCH(B12,'07-22'!W:W,0),0),"")</f>
        <v>820</v>
      </c>
      <c r="Q12" s="11" t="str">
        <f>IFERROR(INDEX(#REF!,MATCH(B12,#REF!,0),0),"")</f>
        <v/>
      </c>
      <c r="R12" s="11" t="str">
        <f>IFERROR(INDEX(#REF!,MATCH(B12,#REF!,0),0),"")</f>
        <v/>
      </c>
      <c r="S12" s="11" t="str">
        <f>IFERROR(INDEX(#REF!,MATCH(B12,#REF!,0),0),"")</f>
        <v/>
      </c>
      <c r="T12" s="11" t="str">
        <f>IFERROR(INDEX(#REF!,MATCH(B12,#REF!,0),0),"")</f>
        <v/>
      </c>
      <c r="U12" s="5" t="str">
        <f>IFERROR(INDEX(#REF!,MATCH(B12,#REF!,0),0),"")</f>
        <v/>
      </c>
      <c r="V12" s="10">
        <f t="shared" si="0"/>
        <v>5</v>
      </c>
      <c r="W12" s="188">
        <f t="shared" si="1"/>
        <v>4339</v>
      </c>
      <c r="X12" s="188">
        <f t="shared" si="2"/>
        <v>867.8</v>
      </c>
      <c r="Y12" s="188">
        <f>IFERROR(SUMPRODUCT(LARGE(G12:U12,{1;2;3;4;5})),"NA")</f>
        <v>4339</v>
      </c>
      <c r="Z12" s="189" t="str">
        <f>IFERROR(SUMPRODUCT(LARGE(G12:U12,{1;2;3;4;5;6;7;8;9;10})),"NA")</f>
        <v>NA</v>
      </c>
    </row>
    <row r="13" spans="1:28" x14ac:dyDescent="0.3">
      <c r="A13" s="15">
        <v>10</v>
      </c>
      <c r="B13" s="9" t="s">
        <v>175</v>
      </c>
      <c r="C13" s="1"/>
      <c r="D13" s="1"/>
      <c r="E13" s="1"/>
      <c r="F13" s="2"/>
      <c r="G13" s="10">
        <f>IFERROR(INDEX('03-25'!X:X,MATCH(B13,'03-25'!Y:Y,0),0),"")</f>
        <v>826</v>
      </c>
      <c r="H13" s="11">
        <f>IFERROR(INDEX('04-08'!N:N,MATCH(B13,'04-08'!C:C,0),0),"")</f>
        <v>854</v>
      </c>
      <c r="I13" s="11">
        <f>IFERROR(INDEX('04-29'!M:M,MATCH(B13,'04-29'!L:L,0),0),"")</f>
        <v>871</v>
      </c>
      <c r="J13" s="11">
        <f>IFERROR(INDEX('05-27'!F:F,MATCH(B13,'05-27'!H:H,0),0),"")</f>
        <v>842</v>
      </c>
      <c r="K13" s="11">
        <f>IFERROR(INDEX('06-17'!U:U,MATCH(B13,'06-17'!W:W,0),0),"")</f>
        <v>838</v>
      </c>
      <c r="L13" s="11">
        <f>IFERROR(INDEX('07-02'!W:W,MATCH(B13,'07-02'!B:B,0),0),"")</f>
        <v>868</v>
      </c>
      <c r="M13" s="11" t="str">
        <f>IFERROR(INDEX('07-14'!H:H,MATCH(B13,'07-14'!I:I,0),0),"")</f>
        <v/>
      </c>
      <c r="N13" s="11" t="str">
        <f>IFERROR(INDEX('07-15'!H:H,MATCH(B13,'07-15'!I:I,0),0),"")</f>
        <v/>
      </c>
      <c r="O13" s="11" t="str">
        <f>IFERROR(INDEX('07-16'!H:H,MATCH(B13,'07-16'!I:I,0),0),"")</f>
        <v/>
      </c>
      <c r="P13" s="11" t="str">
        <f>IFERROR(INDEX('07-22'!U:U,MATCH(B13,'07-22'!W:W,0),0),"")</f>
        <v/>
      </c>
      <c r="Q13" s="11" t="str">
        <f>IFERROR(INDEX(#REF!,MATCH(B13,#REF!,0),0),"")</f>
        <v/>
      </c>
      <c r="R13" s="11" t="str">
        <f>IFERROR(INDEX(#REF!,MATCH(B13,#REF!,0),0),"")</f>
        <v/>
      </c>
      <c r="S13" s="11" t="str">
        <f>IFERROR(INDEX(#REF!,MATCH(B13,#REF!,0),0),"")</f>
        <v/>
      </c>
      <c r="T13" s="11" t="str">
        <f>IFERROR(INDEX(#REF!,MATCH(B13,#REF!,0),0),"")</f>
        <v/>
      </c>
      <c r="U13" s="5" t="str">
        <f>IFERROR(INDEX(#REF!,MATCH(B13,#REF!,0),0),"")</f>
        <v/>
      </c>
      <c r="V13" s="10">
        <f t="shared" si="0"/>
        <v>6</v>
      </c>
      <c r="W13" s="188">
        <f t="shared" si="1"/>
        <v>5099</v>
      </c>
      <c r="X13" s="188">
        <f t="shared" si="2"/>
        <v>849.83333333333337</v>
      </c>
      <c r="Y13" s="188">
        <f>IFERROR(SUMPRODUCT(LARGE(G13:U13,{1;2;3;4;5})),"NA")</f>
        <v>4273</v>
      </c>
      <c r="Z13" s="189" t="str">
        <f>IFERROR(SUMPRODUCT(LARGE(G13:U13,{1;2;3;4;5;6;7;8;9;10})),"NA")</f>
        <v>NA</v>
      </c>
    </row>
    <row r="14" spans="1:28" x14ac:dyDescent="0.3">
      <c r="A14" s="15">
        <v>11</v>
      </c>
      <c r="B14" s="9" t="s">
        <v>2656</v>
      </c>
      <c r="C14" s="1"/>
      <c r="D14" s="1"/>
      <c r="E14" s="1"/>
      <c r="F14" s="2"/>
      <c r="G14" s="10" t="str">
        <f>IFERROR(INDEX('03-25'!X:X,MATCH(B14,'03-25'!Y:Y,0),0),"")</f>
        <v/>
      </c>
      <c r="H14" s="11" t="str">
        <f>IFERROR(INDEX('04-08'!N:N,MATCH(B14,'04-08'!C:C,0),0),"")</f>
        <v/>
      </c>
      <c r="I14" s="11">
        <f>IFERROR(INDEX('04-29'!M:M,MATCH(B14,'04-29'!L:L,0),0),"")</f>
        <v>808</v>
      </c>
      <c r="J14" s="11">
        <f>IFERROR(INDEX('05-27'!F:F,MATCH(B14,'05-27'!H:H,0),0),"")</f>
        <v>808</v>
      </c>
      <c r="K14" s="11">
        <f>IFERROR(INDEX('06-17'!U:U,MATCH(B14,'06-17'!W:W,0),0),"")</f>
        <v>815</v>
      </c>
      <c r="L14" s="11">
        <f>IFERROR(INDEX('07-02'!W:W,MATCH(B14,'07-02'!B:B,0),0),"")</f>
        <v>768</v>
      </c>
      <c r="M14" s="11" t="str">
        <f>IFERROR(INDEX('07-14'!H:H,MATCH(B14,'07-14'!I:I,0),0),"")</f>
        <v/>
      </c>
      <c r="N14" s="11" t="str">
        <f>IFERROR(INDEX('07-15'!H:H,MATCH(B14,'07-15'!I:I,0),0),"")</f>
        <v/>
      </c>
      <c r="O14" s="11">
        <f>IFERROR(INDEX('07-16'!H:H,MATCH(B14,'07-16'!I:I,0),0),"")</f>
        <v>984</v>
      </c>
      <c r="P14" s="11">
        <f>IFERROR(INDEX('07-22'!U:U,MATCH(B14,'07-22'!W:W,0),0),"")</f>
        <v>830</v>
      </c>
      <c r="Q14" s="11" t="str">
        <f>IFERROR(INDEX(#REF!,MATCH(B14,#REF!,0),0),"")</f>
        <v/>
      </c>
      <c r="R14" s="11" t="str">
        <f>IFERROR(INDEX(#REF!,MATCH(B14,#REF!,0),0),"")</f>
        <v/>
      </c>
      <c r="S14" s="11" t="str">
        <f>IFERROR(INDEX(#REF!,MATCH(B14,#REF!,0),0),"")</f>
        <v/>
      </c>
      <c r="T14" s="11" t="str">
        <f>IFERROR(INDEX(#REF!,MATCH(B14,#REF!,0),0),"")</f>
        <v/>
      </c>
      <c r="U14" s="5" t="str">
        <f>IFERROR(INDEX(#REF!,MATCH(B14,#REF!,0),0),"")</f>
        <v/>
      </c>
      <c r="V14" s="10">
        <f t="shared" si="0"/>
        <v>6</v>
      </c>
      <c r="W14" s="188">
        <f t="shared" si="1"/>
        <v>5013</v>
      </c>
      <c r="X14" s="188">
        <f t="shared" si="2"/>
        <v>835.5</v>
      </c>
      <c r="Y14" s="188">
        <f>IFERROR(SUMPRODUCT(LARGE(G14:U14,{1;2;3;4;5})),"NA")</f>
        <v>4245</v>
      </c>
      <c r="Z14" s="189" t="str">
        <f>IFERROR(SUMPRODUCT(LARGE(G14:U14,{1;2;3;4;5;6;7;8;9;10})),"NA")</f>
        <v>NA</v>
      </c>
    </row>
    <row r="15" spans="1:28" x14ac:dyDescent="0.3">
      <c r="A15" s="15">
        <v>12</v>
      </c>
      <c r="B15" s="9" t="s">
        <v>16</v>
      </c>
      <c r="C15" s="1"/>
      <c r="D15" s="1"/>
      <c r="E15" s="1"/>
      <c r="F15" s="2"/>
      <c r="G15" s="10">
        <f>IFERROR(INDEX('03-25'!X:X,MATCH(B15,'03-25'!Y:Y,0),0),"")</f>
        <v>807</v>
      </c>
      <c r="H15" s="11" t="str">
        <f>IFERROR(INDEX('04-08'!N:N,MATCH(B15,'04-08'!C:C,0),0),"")</f>
        <v/>
      </c>
      <c r="I15" s="11" t="str">
        <f>IFERROR(INDEX('04-29'!M:M,MATCH(B15,'04-29'!L:L,0),0),"")</f>
        <v/>
      </c>
      <c r="J15" s="11">
        <f>IFERROR(INDEX('05-27'!F:F,MATCH(B15,'05-27'!H:H,0),0),"")</f>
        <v>842</v>
      </c>
      <c r="K15" s="11">
        <f>IFERROR(INDEX('06-17'!U:U,MATCH(B15,'06-17'!W:W,0),0),"")</f>
        <v>846</v>
      </c>
      <c r="L15" s="11">
        <f>IFERROR(INDEX('07-02'!W:W,MATCH(B15,'07-02'!B:B,0),0),"")</f>
        <v>861</v>
      </c>
      <c r="M15" s="11" t="str">
        <f>IFERROR(INDEX('07-14'!H:H,MATCH(B15,'07-14'!I:I,0),0),"")</f>
        <v/>
      </c>
      <c r="N15" s="11" t="str">
        <f>IFERROR(INDEX('07-15'!H:H,MATCH(B15,'07-15'!I:I,0),0),"")</f>
        <v/>
      </c>
      <c r="O15" s="11" t="str">
        <f>IFERROR(INDEX('07-16'!H:H,MATCH(B15,'07-16'!I:I,0),0),"")</f>
        <v/>
      </c>
      <c r="P15" s="11">
        <f>IFERROR(INDEX('07-22'!U:U,MATCH(B15,'07-22'!W:W,0),0),"")</f>
        <v>867</v>
      </c>
      <c r="Q15" s="11" t="str">
        <f>IFERROR(INDEX(#REF!,MATCH(B15,#REF!,0),0),"")</f>
        <v/>
      </c>
      <c r="R15" s="11" t="str">
        <f>IFERROR(INDEX(#REF!,MATCH(B15,#REF!,0),0),"")</f>
        <v/>
      </c>
      <c r="S15" s="11" t="str">
        <f>IFERROR(INDEX(#REF!,MATCH(B15,#REF!,0),0),"")</f>
        <v/>
      </c>
      <c r="T15" s="11" t="str">
        <f>IFERROR(INDEX(#REF!,MATCH(B15,#REF!,0),0),"")</f>
        <v/>
      </c>
      <c r="U15" s="5" t="str">
        <f>IFERROR(INDEX(#REF!,MATCH(B15,#REF!,0),0),"")</f>
        <v/>
      </c>
      <c r="V15" s="10">
        <f t="shared" si="0"/>
        <v>5</v>
      </c>
      <c r="W15" s="188">
        <f t="shared" si="1"/>
        <v>4223</v>
      </c>
      <c r="X15" s="188">
        <f t="shared" si="2"/>
        <v>844.6</v>
      </c>
      <c r="Y15" s="188">
        <f>IFERROR(SUMPRODUCT(LARGE(G15:U15,{1;2;3;4;5})),"NA")</f>
        <v>4223</v>
      </c>
      <c r="Z15" s="189" t="str">
        <f>IFERROR(SUMPRODUCT(LARGE(G15:U15,{1;2;3;4;5;6;7;8;9;10})),"NA")</f>
        <v>NA</v>
      </c>
    </row>
    <row r="16" spans="1:28" x14ac:dyDescent="0.3">
      <c r="A16" s="15">
        <v>13</v>
      </c>
      <c r="B16" s="9" t="s">
        <v>204</v>
      </c>
      <c r="C16" s="1"/>
      <c r="D16" s="1"/>
      <c r="E16" s="1"/>
      <c r="F16" s="2"/>
      <c r="G16" s="10">
        <f>IFERROR(INDEX('03-25'!X:X,MATCH(B16,'03-25'!Y:Y,0),0),"")</f>
        <v>735</v>
      </c>
      <c r="H16" s="11" t="str">
        <f>IFERROR(INDEX('04-08'!N:N,MATCH(B16,'04-08'!C:C,0),0),"")</f>
        <v/>
      </c>
      <c r="I16" s="11">
        <f>IFERROR(INDEX('04-29'!M:M,MATCH(B16,'04-29'!L:L,0),0),"")</f>
        <v>813</v>
      </c>
      <c r="J16" s="11">
        <f>IFERROR(INDEX('05-27'!F:F,MATCH(B16,'05-27'!H:H,0),0),"")</f>
        <v>873</v>
      </c>
      <c r="K16" s="11">
        <f>IFERROR(INDEX('06-17'!U:U,MATCH(B16,'06-17'!W:W,0),0),"")</f>
        <v>819</v>
      </c>
      <c r="L16" s="11">
        <f>IFERROR(INDEX('07-02'!W:W,MATCH(B16,'07-02'!B:B,0),0),"")</f>
        <v>780</v>
      </c>
      <c r="M16" s="11" t="str">
        <f>IFERROR(INDEX('07-14'!H:H,MATCH(B16,'07-14'!I:I,0),0),"")</f>
        <v/>
      </c>
      <c r="N16" s="11" t="str">
        <f>IFERROR(INDEX('07-15'!H:H,MATCH(B16,'07-15'!I:I,0),0),"")</f>
        <v/>
      </c>
      <c r="O16" s="11" t="str">
        <f>IFERROR(INDEX('07-16'!H:H,MATCH(B16,'07-16'!I:I,0),0),"")</f>
        <v/>
      </c>
      <c r="P16" s="11">
        <f>IFERROR(INDEX('07-22'!U:U,MATCH(B16,'07-22'!W:W,0),0),"")</f>
        <v>842</v>
      </c>
      <c r="Q16" s="11" t="str">
        <f>IFERROR(INDEX(#REF!,MATCH(B16,#REF!,0),0),"")</f>
        <v/>
      </c>
      <c r="R16" s="11" t="str">
        <f>IFERROR(INDEX(#REF!,MATCH(B16,#REF!,0),0),"")</f>
        <v/>
      </c>
      <c r="S16" s="11" t="str">
        <f>IFERROR(INDEX(#REF!,MATCH(B16,#REF!,0),0),"")</f>
        <v/>
      </c>
      <c r="T16" s="11" t="str">
        <f>IFERROR(INDEX(#REF!,MATCH(B16,#REF!,0),0),"")</f>
        <v/>
      </c>
      <c r="U16" s="5" t="str">
        <f>IFERROR(INDEX(#REF!,MATCH(B16,#REF!,0),0),"")</f>
        <v/>
      </c>
      <c r="V16" s="10">
        <f t="shared" si="0"/>
        <v>6</v>
      </c>
      <c r="W16" s="188">
        <f t="shared" si="1"/>
        <v>4862</v>
      </c>
      <c r="X16" s="188">
        <f t="shared" si="2"/>
        <v>810.33333333333337</v>
      </c>
      <c r="Y16" s="188">
        <f>IFERROR(SUMPRODUCT(LARGE(G16:U16,{1;2;3;4;5})),"NA")</f>
        <v>4127</v>
      </c>
      <c r="Z16" s="189" t="str">
        <f>IFERROR(SUMPRODUCT(LARGE(G16:U16,{1;2;3;4;5;6;7;8;9;10})),"NA")</f>
        <v>NA</v>
      </c>
    </row>
    <row r="17" spans="1:26" x14ac:dyDescent="0.3">
      <c r="A17" s="15">
        <v>14</v>
      </c>
      <c r="B17" s="9" t="s">
        <v>1795</v>
      </c>
      <c r="C17" s="1"/>
      <c r="D17" s="1"/>
      <c r="E17" s="1"/>
      <c r="F17" s="2"/>
      <c r="G17" s="10" t="str">
        <f>IFERROR(INDEX('03-25'!X:X,MATCH(B17,'03-25'!Y:Y,0),0),"")</f>
        <v/>
      </c>
      <c r="H17" s="11" t="str">
        <f>IFERROR(INDEX('04-08'!N:N,MATCH(B17,'04-08'!C:C,0),0),"")</f>
        <v/>
      </c>
      <c r="I17" s="11">
        <f>IFERROR(INDEX('04-29'!M:M,MATCH(B17,'04-29'!L:L,0),0),"")</f>
        <v>829</v>
      </c>
      <c r="J17" s="11">
        <f>IFERROR(INDEX('05-27'!F:F,MATCH(B17,'05-27'!H:H,0),0),"")</f>
        <v>790</v>
      </c>
      <c r="K17" s="11">
        <f>IFERROR(INDEX('06-17'!U:U,MATCH(B17,'06-17'!W:W,0),0),"")</f>
        <v>828</v>
      </c>
      <c r="L17" s="11">
        <f>IFERROR(INDEX('07-02'!W:W,MATCH(B17,'07-02'!B:B,0),0),"")</f>
        <v>834</v>
      </c>
      <c r="M17" s="11" t="str">
        <f>IFERROR(INDEX('07-14'!H:H,MATCH(B17,'07-14'!I:I,0),0),"")</f>
        <v/>
      </c>
      <c r="N17" s="11" t="str">
        <f>IFERROR(INDEX('07-15'!H:H,MATCH(B17,'07-15'!I:I,0),0),"")</f>
        <v/>
      </c>
      <c r="O17" s="11" t="str">
        <f>IFERROR(INDEX('07-16'!H:H,MATCH(B17,'07-16'!I:I,0),0),"")</f>
        <v/>
      </c>
      <c r="P17" s="11">
        <f>IFERROR(INDEX('07-22'!U:U,MATCH(B17,'07-22'!W:W,0),0),"")</f>
        <v>816</v>
      </c>
      <c r="Q17" s="11" t="str">
        <f>IFERROR(INDEX(#REF!,MATCH(B17,#REF!,0),0),"")</f>
        <v/>
      </c>
      <c r="R17" s="11" t="str">
        <f>IFERROR(INDEX(#REF!,MATCH(B17,#REF!,0),0),"")</f>
        <v/>
      </c>
      <c r="S17" s="11" t="str">
        <f>IFERROR(INDEX(#REF!,MATCH(B17,#REF!,0),0),"")</f>
        <v/>
      </c>
      <c r="T17" s="11" t="str">
        <f>IFERROR(INDEX(#REF!,MATCH(B17,#REF!,0),0),"")</f>
        <v/>
      </c>
      <c r="U17" s="5" t="str">
        <f>IFERROR(INDEX(#REF!,MATCH(B17,#REF!,0),0),"")</f>
        <v/>
      </c>
      <c r="V17" s="10">
        <f t="shared" si="0"/>
        <v>5</v>
      </c>
      <c r="W17" s="188">
        <f t="shared" si="1"/>
        <v>4097</v>
      </c>
      <c r="X17" s="188">
        <f t="shared" si="2"/>
        <v>819.4</v>
      </c>
      <c r="Y17" s="188">
        <f>IFERROR(SUMPRODUCT(LARGE(G17:U17,{1;2;3;4;5})),"NA")</f>
        <v>4097</v>
      </c>
      <c r="Z17" s="189" t="str">
        <f>IFERROR(SUMPRODUCT(LARGE(G17:U17,{1;2;3;4;5;6;7;8;9;10})),"NA")</f>
        <v>NA</v>
      </c>
    </row>
    <row r="18" spans="1:26" x14ac:dyDescent="0.3">
      <c r="A18" s="15">
        <v>15</v>
      </c>
      <c r="B18" s="9" t="s">
        <v>21</v>
      </c>
      <c r="C18" s="1"/>
      <c r="D18" s="1"/>
      <c r="E18" s="1"/>
      <c r="F18" s="2"/>
      <c r="G18" s="10">
        <f>IFERROR(INDEX('03-25'!X:X,MATCH(B18,'03-25'!Y:Y,0),0),"")</f>
        <v>736</v>
      </c>
      <c r="H18" s="11" t="str">
        <f>IFERROR(INDEX('04-08'!N:N,MATCH(B18,'04-08'!C:C,0),0),"")</f>
        <v/>
      </c>
      <c r="I18" s="11">
        <f>IFERROR(INDEX('04-29'!M:M,MATCH(B18,'04-29'!L:L,0),0),"")</f>
        <v>788</v>
      </c>
      <c r="J18" s="11">
        <f>IFERROR(INDEX('05-27'!F:F,MATCH(B18,'05-27'!H:H,0),0),"")</f>
        <v>796</v>
      </c>
      <c r="K18" s="11">
        <f>IFERROR(INDEX('06-17'!U:U,MATCH(B18,'06-17'!W:W,0),0),"")</f>
        <v>741</v>
      </c>
      <c r="L18" s="11">
        <f>IFERROR(INDEX('07-02'!W:W,MATCH(B18,'07-02'!B:B,0),0),"")</f>
        <v>781</v>
      </c>
      <c r="M18" s="11">
        <f>IFERROR(INDEX('07-14'!H:H,MATCH(B18,'07-14'!I:I,0),0),"")</f>
        <v>748</v>
      </c>
      <c r="N18" s="11" t="str">
        <f>IFERROR(INDEX('07-15'!H:H,MATCH(B18,'07-15'!I:I,0),0),"")</f>
        <v/>
      </c>
      <c r="O18" s="11">
        <f>IFERROR(INDEX('07-16'!H:H,MATCH(B18,'07-16'!I:I,0),0),"")</f>
        <v>956</v>
      </c>
      <c r="P18" s="11">
        <f>IFERROR(INDEX('07-22'!U:U,MATCH(B18,'07-22'!W:W,0),0),"")</f>
        <v>763</v>
      </c>
      <c r="Q18" s="11" t="str">
        <f>IFERROR(INDEX(#REF!,MATCH(B18,#REF!,0),0),"")</f>
        <v/>
      </c>
      <c r="R18" s="11" t="str">
        <f>IFERROR(INDEX(#REF!,MATCH(B18,#REF!,0),0),"")</f>
        <v/>
      </c>
      <c r="S18" s="11" t="str">
        <f>IFERROR(INDEX(#REF!,MATCH(B18,#REF!,0),0),"")</f>
        <v/>
      </c>
      <c r="T18" s="11" t="str">
        <f>IFERROR(INDEX(#REF!,MATCH(B18,#REF!,0),0),"")</f>
        <v/>
      </c>
      <c r="U18" s="5" t="str">
        <f>IFERROR(INDEX(#REF!,MATCH(B18,#REF!,0),0),"")</f>
        <v/>
      </c>
      <c r="V18" s="10">
        <f t="shared" si="0"/>
        <v>8</v>
      </c>
      <c r="W18" s="188">
        <f t="shared" si="1"/>
        <v>6309</v>
      </c>
      <c r="X18" s="188">
        <f t="shared" si="2"/>
        <v>788.625</v>
      </c>
      <c r="Y18" s="188">
        <f>IFERROR(SUMPRODUCT(LARGE(G18:U18,{1;2;3;4;5})),"NA")</f>
        <v>4084</v>
      </c>
      <c r="Z18" s="189" t="str">
        <f>IFERROR(SUMPRODUCT(LARGE(G18:U18,{1;2;3;4;5;6;7;8;9;10})),"NA")</f>
        <v>NA</v>
      </c>
    </row>
    <row r="19" spans="1:26" x14ac:dyDescent="0.3">
      <c r="A19" s="15">
        <v>16</v>
      </c>
      <c r="B19" s="9" t="s">
        <v>44</v>
      </c>
      <c r="C19" s="1"/>
      <c r="D19" s="1"/>
      <c r="E19" s="1"/>
      <c r="F19" s="2"/>
      <c r="G19" s="10">
        <f>IFERROR(INDEX('03-25'!X:X,MATCH(B19,'03-25'!Y:Y,0),0),"")</f>
        <v>758</v>
      </c>
      <c r="H19" s="11" t="str">
        <f>IFERROR(INDEX('04-08'!N:N,MATCH(B19,'04-08'!C:C,0),0),"")</f>
        <v/>
      </c>
      <c r="I19" s="11">
        <f>IFERROR(INDEX('04-29'!M:M,MATCH(B19,'04-29'!L:L,0),0),"")</f>
        <v>805</v>
      </c>
      <c r="J19" s="11" t="str">
        <f>IFERROR(INDEX('05-27'!F:F,MATCH(B19,'05-27'!H:H,0),0),"")</f>
        <v/>
      </c>
      <c r="K19" s="11">
        <f>IFERROR(INDEX('06-17'!U:U,MATCH(B19,'06-17'!W:W,0),0),"")</f>
        <v>775</v>
      </c>
      <c r="L19" s="11" t="str">
        <f>IFERROR(INDEX('07-02'!W:W,MATCH(B19,'07-02'!B:B,0),0),"")</f>
        <v/>
      </c>
      <c r="M19" s="11">
        <f>IFERROR(INDEX('07-14'!H:H,MATCH(B19,'07-14'!I:I,0),0),"")</f>
        <v>789</v>
      </c>
      <c r="N19" s="11" t="str">
        <f>IFERROR(INDEX('07-15'!H:H,MATCH(B19,'07-15'!I:I,0),0),"")</f>
        <v/>
      </c>
      <c r="O19" s="11">
        <f>IFERROR(INDEX('07-16'!H:H,MATCH(B19,'07-16'!I:I,0),0),"")</f>
        <v>939</v>
      </c>
      <c r="P19" s="11" t="str">
        <f>IFERROR(INDEX('07-22'!U:U,MATCH(B19,'07-22'!W:W,0),0),"")</f>
        <v/>
      </c>
      <c r="Q19" s="11" t="str">
        <f>IFERROR(INDEX(#REF!,MATCH(B19,#REF!,0),0),"")</f>
        <v/>
      </c>
      <c r="R19" s="11" t="str">
        <f>IFERROR(INDEX(#REF!,MATCH(B19,#REF!,0),0),"")</f>
        <v/>
      </c>
      <c r="S19" s="11" t="str">
        <f>IFERROR(INDEX(#REF!,MATCH(B19,#REF!,0),0),"")</f>
        <v/>
      </c>
      <c r="T19" s="11" t="str">
        <f>IFERROR(INDEX(#REF!,MATCH(B19,#REF!,0),0),"")</f>
        <v/>
      </c>
      <c r="U19" s="5" t="str">
        <f>IFERROR(INDEX(#REF!,MATCH(B19,#REF!,0),0),"")</f>
        <v/>
      </c>
      <c r="V19" s="10">
        <f t="shared" si="0"/>
        <v>5</v>
      </c>
      <c r="W19" s="188">
        <f t="shared" si="1"/>
        <v>4066</v>
      </c>
      <c r="X19" s="188">
        <f t="shared" si="2"/>
        <v>813.2</v>
      </c>
      <c r="Y19" s="188">
        <f>IFERROR(SUMPRODUCT(LARGE(G19:U19,{1;2;3;4;5})),"NA")</f>
        <v>4066</v>
      </c>
      <c r="Z19" s="189" t="str">
        <f>IFERROR(SUMPRODUCT(LARGE(G19:U19,{1;2;3;4;5;6;7;8;9;10})),"NA")</f>
        <v>NA</v>
      </c>
    </row>
    <row r="20" spans="1:26" x14ac:dyDescent="0.3">
      <c r="A20" s="15">
        <v>17</v>
      </c>
      <c r="B20" s="9" t="s">
        <v>48</v>
      </c>
      <c r="C20" s="1"/>
      <c r="D20" s="1"/>
      <c r="E20" s="1"/>
      <c r="F20" s="2"/>
      <c r="G20" s="10">
        <f>IFERROR(INDEX('03-25'!X:X,MATCH(B20,'03-25'!Y:Y,0),0),"")</f>
        <v>816</v>
      </c>
      <c r="H20" s="11" t="str">
        <f>IFERROR(INDEX('04-08'!N:N,MATCH(B20,'04-08'!C:C,0),0),"")</f>
        <v/>
      </c>
      <c r="I20" s="11">
        <f>IFERROR(INDEX('04-29'!M:M,MATCH(B20,'04-29'!L:L,0),0),"")</f>
        <v>750</v>
      </c>
      <c r="J20" s="11" t="str">
        <f>IFERROR(INDEX('05-27'!F:F,MATCH(B20,'05-27'!H:H,0),0),"")</f>
        <v/>
      </c>
      <c r="K20" s="11">
        <f>IFERROR(INDEX('06-17'!U:U,MATCH(B20,'06-17'!W:W,0),0),"")</f>
        <v>769</v>
      </c>
      <c r="L20" s="11" t="str">
        <f>IFERROR(INDEX('07-02'!W:W,MATCH(B20,'07-02'!B:B,0),0),"")</f>
        <v/>
      </c>
      <c r="M20" s="11">
        <f>IFERROR(INDEX('07-14'!H:H,MATCH(B20,'07-14'!I:I,0),0),"")</f>
        <v>812</v>
      </c>
      <c r="N20" s="11">
        <f>IFERROR(INDEX('07-15'!H:H,MATCH(B20,'07-15'!I:I,0),0),"")</f>
        <v>856</v>
      </c>
      <c r="O20" s="11" t="str">
        <f>IFERROR(INDEX('07-16'!H:H,MATCH(B20,'07-16'!I:I,0),0),"")</f>
        <v/>
      </c>
      <c r="P20" s="11" t="str">
        <f>IFERROR(INDEX('07-22'!U:U,MATCH(B20,'07-22'!W:W,0),0),"")</f>
        <v/>
      </c>
      <c r="Q20" s="11" t="str">
        <f>IFERROR(INDEX(#REF!,MATCH(B20,#REF!,0),0),"")</f>
        <v/>
      </c>
      <c r="R20" s="11" t="str">
        <f>IFERROR(INDEX(#REF!,MATCH(B20,#REF!,0),0),"")</f>
        <v/>
      </c>
      <c r="S20" s="11" t="str">
        <f>IFERROR(INDEX(#REF!,MATCH(B20,#REF!,0),0),"")</f>
        <v/>
      </c>
      <c r="T20" s="11" t="str">
        <f>IFERROR(INDEX(#REF!,MATCH(B20,#REF!,0),0),"")</f>
        <v/>
      </c>
      <c r="U20" s="5" t="str">
        <f>IFERROR(INDEX(#REF!,MATCH(B20,#REF!,0),0),"")</f>
        <v/>
      </c>
      <c r="V20" s="10">
        <f t="shared" si="0"/>
        <v>5</v>
      </c>
      <c r="W20" s="188">
        <f t="shared" si="1"/>
        <v>4003</v>
      </c>
      <c r="X20" s="188">
        <f t="shared" si="2"/>
        <v>800.6</v>
      </c>
      <c r="Y20" s="188">
        <f>IFERROR(SUMPRODUCT(LARGE(G20:U20,{1;2;3;4;5})),"NA")</f>
        <v>4003</v>
      </c>
      <c r="Z20" s="189" t="str">
        <f>IFERROR(SUMPRODUCT(LARGE(G20:U20,{1;2;3;4;5;6;7;8;9;10})),"NA")</f>
        <v>NA</v>
      </c>
    </row>
    <row r="21" spans="1:26" x14ac:dyDescent="0.3">
      <c r="A21" s="15">
        <v>18</v>
      </c>
      <c r="B21" s="9" t="s">
        <v>2578</v>
      </c>
      <c r="C21" s="1"/>
      <c r="D21" s="1"/>
      <c r="E21" s="1"/>
      <c r="F21" s="2"/>
      <c r="G21" s="10" t="str">
        <f>IFERROR(INDEX('03-25'!X:X,MATCH(B21,'03-25'!Y:Y,0),0),"")</f>
        <v/>
      </c>
      <c r="H21" s="11" t="str">
        <f>IFERROR(INDEX('04-08'!N:N,MATCH(B21,'04-08'!C:C,0),0),"")</f>
        <v/>
      </c>
      <c r="I21" s="11" t="str">
        <f>IFERROR(INDEX('04-29'!M:M,MATCH(B21,'04-29'!L:L,0),0),"")</f>
        <v/>
      </c>
      <c r="J21" s="11">
        <f>IFERROR(INDEX('05-27'!F:F,MATCH(B21,'05-27'!H:H,0),0),"")</f>
        <v>727</v>
      </c>
      <c r="K21" s="11">
        <f>IFERROR(INDEX('06-17'!U:U,MATCH(B21,'06-17'!W:W,0),0),"")</f>
        <v>716</v>
      </c>
      <c r="L21" s="11">
        <f>IFERROR(INDEX('07-02'!W:W,MATCH(B21,'07-02'!B:B,0),0),"")</f>
        <v>756</v>
      </c>
      <c r="M21" s="11" t="str">
        <f>IFERROR(INDEX('07-14'!H:H,MATCH(B21,'07-14'!I:I,0),0),"")</f>
        <v/>
      </c>
      <c r="N21" s="11" t="str">
        <f>IFERROR(INDEX('07-15'!H:H,MATCH(B21,'07-15'!I:I,0),0),"")</f>
        <v/>
      </c>
      <c r="O21" s="11">
        <f>IFERROR(INDEX('07-16'!H:H,MATCH(B21,'07-16'!I:I,0),0),"")</f>
        <v>963</v>
      </c>
      <c r="P21" s="11">
        <f>IFERROR(INDEX('07-22'!U:U,MATCH(B21,'07-22'!W:W,0),0),"")</f>
        <v>752</v>
      </c>
      <c r="Q21" s="11" t="str">
        <f>IFERROR(INDEX(#REF!,MATCH(B21,#REF!,0),0),"")</f>
        <v/>
      </c>
      <c r="R21" s="11" t="str">
        <f>IFERROR(INDEX(#REF!,MATCH(B21,#REF!,0),0),"")</f>
        <v/>
      </c>
      <c r="S21" s="11" t="str">
        <f>IFERROR(INDEX(#REF!,MATCH(B21,#REF!,0),0),"")</f>
        <v/>
      </c>
      <c r="T21" s="11" t="str">
        <f>IFERROR(INDEX(#REF!,MATCH(B21,#REF!,0),0),"")</f>
        <v/>
      </c>
      <c r="U21" s="5" t="str">
        <f>IFERROR(INDEX(#REF!,MATCH(B21,#REF!,0),0),"")</f>
        <v/>
      </c>
      <c r="V21" s="10">
        <f t="shared" si="0"/>
        <v>5</v>
      </c>
      <c r="W21" s="188">
        <f t="shared" si="1"/>
        <v>3914</v>
      </c>
      <c r="X21" s="188">
        <f t="shared" si="2"/>
        <v>782.8</v>
      </c>
      <c r="Y21" s="188">
        <f>IFERROR(SUMPRODUCT(LARGE(G21:U21,{1;2;3;4;5})),"NA")</f>
        <v>3914</v>
      </c>
      <c r="Z21" s="189" t="str">
        <f>IFERROR(SUMPRODUCT(LARGE(G21:U21,{1;2;3;4;5;6;7;8;9;10})),"NA")</f>
        <v>NA</v>
      </c>
    </row>
    <row r="22" spans="1:26" x14ac:dyDescent="0.3">
      <c r="A22" s="15">
        <v>19</v>
      </c>
      <c r="B22" s="9" t="s">
        <v>99</v>
      </c>
      <c r="C22" s="1"/>
      <c r="D22" s="1"/>
      <c r="E22" s="1"/>
      <c r="F22" s="2"/>
      <c r="G22" s="10">
        <f>IFERROR(INDEX('03-25'!X:X,MATCH(B22,'03-25'!Y:Y,0),0),"")</f>
        <v>784</v>
      </c>
      <c r="H22" s="11" t="str">
        <f>IFERROR(INDEX('04-08'!N:N,MATCH(B22,'04-08'!C:C,0),0),"")</f>
        <v/>
      </c>
      <c r="I22" s="11">
        <f>IFERROR(INDEX('04-29'!M:M,MATCH(B22,'04-29'!L:L,0),0),"")</f>
        <v>794</v>
      </c>
      <c r="J22" s="11">
        <f>IFERROR(INDEX('05-27'!F:F,MATCH(B22,'05-27'!H:H,0),0),"")</f>
        <v>807</v>
      </c>
      <c r="K22" s="11">
        <f>IFERROR(INDEX('06-17'!U:U,MATCH(B22,'06-17'!W:W,0),0),"")</f>
        <v>735</v>
      </c>
      <c r="L22" s="11" t="str">
        <f>IFERROR(INDEX('07-02'!W:W,MATCH(B22,'07-02'!B:B,0),0),"")</f>
        <v/>
      </c>
      <c r="M22" s="11" t="str">
        <f>IFERROR(INDEX('07-14'!H:H,MATCH(B22,'07-14'!I:I,0),0),"")</f>
        <v/>
      </c>
      <c r="N22" s="11" t="str">
        <f>IFERROR(INDEX('07-15'!H:H,MATCH(B22,'07-15'!I:I,0),0),"")</f>
        <v/>
      </c>
      <c r="O22" s="11" t="str">
        <f>IFERROR(INDEX('07-16'!H:H,MATCH(B22,'07-16'!I:I,0),0),"")</f>
        <v/>
      </c>
      <c r="P22" s="11">
        <f>IFERROR(INDEX('07-22'!U:U,MATCH(B22,'07-22'!W:W,0),0),"")</f>
        <v>770</v>
      </c>
      <c r="Q22" s="11" t="str">
        <f>IFERROR(INDEX(#REF!,MATCH(B22,#REF!,0),0),"")</f>
        <v/>
      </c>
      <c r="R22" s="11" t="str">
        <f>IFERROR(INDEX(#REF!,MATCH(B22,#REF!,0),0),"")</f>
        <v/>
      </c>
      <c r="S22" s="11" t="str">
        <f>IFERROR(INDEX(#REF!,MATCH(B22,#REF!,0),0),"")</f>
        <v/>
      </c>
      <c r="T22" s="11" t="str">
        <f>IFERROR(INDEX(#REF!,MATCH(B22,#REF!,0),0),"")</f>
        <v/>
      </c>
      <c r="U22" s="5" t="str">
        <f>IFERROR(INDEX(#REF!,MATCH(B22,#REF!,0),0),"")</f>
        <v/>
      </c>
      <c r="V22" s="10">
        <f t="shared" si="0"/>
        <v>5</v>
      </c>
      <c r="W22" s="188">
        <f t="shared" si="1"/>
        <v>3890</v>
      </c>
      <c r="X22" s="188">
        <f t="shared" si="2"/>
        <v>778</v>
      </c>
      <c r="Y22" s="188">
        <f>IFERROR(SUMPRODUCT(LARGE(G22:U22,{1;2;3;4;5})),"NA")</f>
        <v>3890</v>
      </c>
      <c r="Z22" s="189" t="str">
        <f>IFERROR(SUMPRODUCT(LARGE(G22:U22,{1;2;3;4;5;6;7;8;9;10})),"NA")</f>
        <v>NA</v>
      </c>
    </row>
    <row r="23" spans="1:26" x14ac:dyDescent="0.3">
      <c r="A23" s="15">
        <v>20</v>
      </c>
      <c r="B23" s="9" t="s">
        <v>26</v>
      </c>
      <c r="C23" s="1"/>
      <c r="D23" s="1"/>
      <c r="E23" s="1"/>
      <c r="F23" s="2"/>
      <c r="G23" s="10">
        <f>IFERROR(INDEX('03-25'!X:X,MATCH(B23,'03-25'!Y:Y,0),0),"")</f>
        <v>716</v>
      </c>
      <c r="H23" s="11">
        <f>IFERROR(INDEX('04-08'!N:N,MATCH(B23,'04-08'!C:C,0),0),"")</f>
        <v>761</v>
      </c>
      <c r="I23" s="11">
        <f>IFERROR(INDEX('04-29'!M:M,MATCH(B23,'04-29'!L:L,0),0),"")</f>
        <v>736</v>
      </c>
      <c r="J23" s="11">
        <f>IFERROR(INDEX('05-27'!F:F,MATCH(B23,'05-27'!H:H,0),0),"")</f>
        <v>775</v>
      </c>
      <c r="K23" s="11">
        <f>IFERROR(INDEX('06-17'!U:U,MATCH(B23,'06-17'!W:W,0),0),"")</f>
        <v>774</v>
      </c>
      <c r="L23" s="11">
        <f>IFERROR(INDEX('07-02'!W:W,MATCH(B23,'07-02'!B:B,0),0),"")</f>
        <v>783</v>
      </c>
      <c r="M23" s="11" t="str">
        <f>IFERROR(INDEX('07-14'!H:H,MATCH(B23,'07-14'!I:I,0),0),"")</f>
        <v/>
      </c>
      <c r="N23" s="11" t="str">
        <f>IFERROR(INDEX('07-15'!H:H,MATCH(B23,'07-15'!I:I,0),0),"")</f>
        <v/>
      </c>
      <c r="O23" s="11">
        <f>IFERROR(INDEX('07-16'!H:H,MATCH(B23,'07-16'!I:I,0),0),"")</f>
        <v>0</v>
      </c>
      <c r="P23" s="11">
        <f>IFERROR(INDEX('07-22'!U:U,MATCH(B23,'07-22'!W:W,0),0),"")</f>
        <v>765</v>
      </c>
      <c r="Q23" s="11" t="str">
        <f>IFERROR(INDEX(#REF!,MATCH(B23,#REF!,0),0),"")</f>
        <v/>
      </c>
      <c r="R23" s="11" t="str">
        <f>IFERROR(INDEX(#REF!,MATCH(B23,#REF!,0),0),"")</f>
        <v/>
      </c>
      <c r="S23" s="11" t="str">
        <f>IFERROR(INDEX(#REF!,MATCH(B23,#REF!,0),0),"")</f>
        <v/>
      </c>
      <c r="T23" s="11" t="str">
        <f>IFERROR(INDEX(#REF!,MATCH(B23,#REF!,0),0),"")</f>
        <v/>
      </c>
      <c r="U23" s="5" t="str">
        <f>IFERROR(INDEX(#REF!,MATCH(B23,#REF!,0),0),"")</f>
        <v/>
      </c>
      <c r="V23" s="10">
        <f t="shared" si="0"/>
        <v>7</v>
      </c>
      <c r="W23" s="188">
        <f t="shared" si="1"/>
        <v>5310</v>
      </c>
      <c r="X23" s="188">
        <f t="shared" si="2"/>
        <v>758.57142857142856</v>
      </c>
      <c r="Y23" s="188">
        <f>IFERROR(SUMPRODUCT(LARGE(G23:U23,{1;2;3;4;5})),"NA")</f>
        <v>3858</v>
      </c>
      <c r="Z23" s="189" t="str">
        <f>IFERROR(SUMPRODUCT(LARGE(G23:U23,{1;2;3;4;5;6;7;8;9;10})),"NA")</f>
        <v>NA</v>
      </c>
    </row>
    <row r="24" spans="1:26" x14ac:dyDescent="0.3">
      <c r="A24" s="15">
        <v>21</v>
      </c>
      <c r="B24" s="9" t="s">
        <v>36</v>
      </c>
      <c r="C24" s="1"/>
      <c r="D24" s="1"/>
      <c r="E24" s="1"/>
      <c r="F24" s="2"/>
      <c r="G24" s="10">
        <f>IFERROR(INDEX('03-25'!X:X,MATCH(B24,'03-25'!Y:Y,0),0),"")</f>
        <v>772</v>
      </c>
      <c r="H24" s="11" t="str">
        <f>IFERROR(INDEX('04-08'!N:N,MATCH(B24,'04-08'!C:C,0),0),"")</f>
        <v/>
      </c>
      <c r="I24" s="11">
        <f>IFERROR(INDEX('04-29'!M:M,MATCH(B24,'04-29'!L:L,0),0),"")</f>
        <v>776</v>
      </c>
      <c r="J24" s="11">
        <f>IFERROR(INDEX('05-27'!F:F,MATCH(B24,'05-27'!H:H,0),0),"")</f>
        <v>803</v>
      </c>
      <c r="K24" s="11">
        <f>IFERROR(INDEX('06-17'!U:U,MATCH(B24,'06-17'!W:W,0),0),"")</f>
        <v>777</v>
      </c>
      <c r="L24" s="11" t="str">
        <f>IFERROR(INDEX('07-02'!W:W,MATCH(B24,'07-02'!B:B,0),0),"")</f>
        <v/>
      </c>
      <c r="M24" s="11">
        <f>IFERROR(INDEX('07-14'!H:H,MATCH(B24,'07-14'!I:I,0),0),"")</f>
        <v>724</v>
      </c>
      <c r="N24" s="11" t="str">
        <f>IFERROR(INDEX('07-15'!H:H,MATCH(B24,'07-15'!I:I,0),0),"")</f>
        <v/>
      </c>
      <c r="O24" s="11" t="str">
        <f>IFERROR(INDEX('07-16'!H:H,MATCH(B24,'07-16'!I:I,0),0),"")</f>
        <v/>
      </c>
      <c r="P24" s="11">
        <f>IFERROR(INDEX('07-22'!U:U,MATCH(B24,'07-22'!W:W,0),0),"")</f>
        <v>728</v>
      </c>
      <c r="Q24" s="11" t="str">
        <f>IFERROR(INDEX(#REF!,MATCH(B24,#REF!,0),0),"")</f>
        <v/>
      </c>
      <c r="R24" s="11" t="str">
        <f>IFERROR(INDEX(#REF!,MATCH(B24,#REF!,0),0),"")</f>
        <v/>
      </c>
      <c r="S24" s="11" t="str">
        <f>IFERROR(INDEX(#REF!,MATCH(B24,#REF!,0),0),"")</f>
        <v/>
      </c>
      <c r="T24" s="11" t="str">
        <f>IFERROR(INDEX(#REF!,MATCH(B24,#REF!,0),0),"")</f>
        <v/>
      </c>
      <c r="U24" s="5" t="str">
        <f>IFERROR(INDEX(#REF!,MATCH(B24,#REF!,0),0),"")</f>
        <v/>
      </c>
      <c r="V24" s="10">
        <f t="shared" si="0"/>
        <v>6</v>
      </c>
      <c r="W24" s="188">
        <f t="shared" si="1"/>
        <v>4580</v>
      </c>
      <c r="X24" s="188">
        <f t="shared" si="2"/>
        <v>763.33333333333337</v>
      </c>
      <c r="Y24" s="188">
        <f>IFERROR(SUMPRODUCT(LARGE(G24:U24,{1;2;3;4;5})),"NA")</f>
        <v>3856</v>
      </c>
      <c r="Z24" s="189" t="str">
        <f>IFERROR(SUMPRODUCT(LARGE(G24:U24,{1;2;3;4;5;6;7;8;9;10})),"NA")</f>
        <v>NA</v>
      </c>
    </row>
    <row r="25" spans="1:26" x14ac:dyDescent="0.3">
      <c r="A25" s="15">
        <v>22</v>
      </c>
      <c r="B25" s="9" t="s">
        <v>475</v>
      </c>
      <c r="C25" s="1"/>
      <c r="D25" s="1"/>
      <c r="E25" s="1"/>
      <c r="F25" s="2"/>
      <c r="G25" s="10">
        <f>IFERROR(INDEX('03-25'!X:X,MATCH(B25,'03-25'!Y:Y,0),0),"")</f>
        <v>682</v>
      </c>
      <c r="H25" s="11" t="str">
        <f>IFERROR(INDEX('04-08'!N:N,MATCH(B25,'04-08'!C:C,0),0),"")</f>
        <v/>
      </c>
      <c r="I25" s="11">
        <f>IFERROR(INDEX('04-29'!M:M,MATCH(B25,'04-29'!L:L,0),0),"")</f>
        <v>774</v>
      </c>
      <c r="J25" s="11" t="str">
        <f>IFERROR(INDEX('05-27'!F:F,MATCH(B25,'05-27'!H:H,0),0),"")</f>
        <v/>
      </c>
      <c r="K25" s="11">
        <f>IFERROR(INDEX('06-17'!U:U,MATCH(B25,'06-17'!W:W,0),0),"")</f>
        <v>795</v>
      </c>
      <c r="L25" s="11" t="str">
        <f>IFERROR(INDEX('07-02'!W:W,MATCH(B25,'07-02'!B:B,0),0),"")</f>
        <v/>
      </c>
      <c r="M25" s="11">
        <f>IFERROR(INDEX('07-14'!H:H,MATCH(B25,'07-14'!I:I,0),0),"")</f>
        <v>730</v>
      </c>
      <c r="N25" s="11">
        <f>IFERROR(INDEX('07-15'!H:H,MATCH(B25,'07-15'!I:I,0),0),"")</f>
        <v>872</v>
      </c>
      <c r="O25" s="11" t="str">
        <f>IFERROR(INDEX('07-16'!H:H,MATCH(B25,'07-16'!I:I,0),0),"")</f>
        <v/>
      </c>
      <c r="P25" s="11" t="str">
        <f>IFERROR(INDEX('07-22'!U:U,MATCH(B25,'07-22'!W:W,0),0),"")</f>
        <v/>
      </c>
      <c r="Q25" s="11" t="str">
        <f>IFERROR(INDEX(#REF!,MATCH(B25,#REF!,0),0),"")</f>
        <v/>
      </c>
      <c r="R25" s="11" t="str">
        <f>IFERROR(INDEX(#REF!,MATCH(B25,#REF!,0),0),"")</f>
        <v/>
      </c>
      <c r="S25" s="11" t="str">
        <f>IFERROR(INDEX(#REF!,MATCH(B25,#REF!,0),0),"")</f>
        <v/>
      </c>
      <c r="T25" s="11" t="str">
        <f>IFERROR(INDEX(#REF!,MATCH(B25,#REF!,0),0),"")</f>
        <v/>
      </c>
      <c r="U25" s="5" t="str">
        <f>IFERROR(INDEX(#REF!,MATCH(B25,#REF!,0),0),"")</f>
        <v/>
      </c>
      <c r="V25" s="10">
        <f t="shared" si="0"/>
        <v>5</v>
      </c>
      <c r="W25" s="188">
        <f t="shared" si="1"/>
        <v>3853</v>
      </c>
      <c r="X25" s="188">
        <f t="shared" si="2"/>
        <v>770.6</v>
      </c>
      <c r="Y25" s="188">
        <f>IFERROR(SUMPRODUCT(LARGE(G25:U25,{1;2;3;4;5})),"NA")</f>
        <v>3853</v>
      </c>
      <c r="Z25" s="189" t="str">
        <f>IFERROR(SUMPRODUCT(LARGE(G25:U25,{1;2;3;4;5;6;7;8;9;10})),"NA")</f>
        <v>NA</v>
      </c>
    </row>
    <row r="26" spans="1:26" x14ac:dyDescent="0.3">
      <c r="A26" s="15">
        <v>23</v>
      </c>
      <c r="B26" s="9" t="s">
        <v>101</v>
      </c>
      <c r="C26" s="1"/>
      <c r="D26" s="1"/>
      <c r="E26" s="1"/>
      <c r="F26" s="2"/>
      <c r="G26" s="10">
        <f>IFERROR(INDEX('03-25'!X:X,MATCH(B26,'03-25'!Y:Y,0),0),"")</f>
        <v>751</v>
      </c>
      <c r="H26" s="11" t="str">
        <f>IFERROR(INDEX('04-08'!N:N,MATCH(B26,'04-08'!C:C,0),0),"")</f>
        <v/>
      </c>
      <c r="I26" s="11">
        <f>IFERROR(INDEX('04-29'!M:M,MATCH(B26,'04-29'!L:L,0),0),"")</f>
        <v>762</v>
      </c>
      <c r="J26" s="11" t="str">
        <f>IFERROR(INDEX('05-27'!F:F,MATCH(B26,'05-27'!H:H,0),0),"")</f>
        <v/>
      </c>
      <c r="K26" s="11">
        <f>IFERROR(INDEX('06-17'!U:U,MATCH(B26,'06-17'!W:W,0),0),"")</f>
        <v>786</v>
      </c>
      <c r="L26" s="11" t="str">
        <f>IFERROR(INDEX('07-02'!W:W,MATCH(B26,'07-02'!B:B,0),0),"")</f>
        <v/>
      </c>
      <c r="M26" s="11">
        <f>IFERROR(INDEX('07-14'!H:H,MATCH(B26,'07-14'!I:I,0),0),"")</f>
        <v>766</v>
      </c>
      <c r="N26" s="11" t="str">
        <f>IFERROR(INDEX('07-15'!H:H,MATCH(B26,'07-15'!I:I,0),0),"")</f>
        <v/>
      </c>
      <c r="O26" s="11" t="str">
        <f>IFERROR(INDEX('07-16'!H:H,MATCH(B26,'07-16'!I:I,0),0),"")</f>
        <v/>
      </c>
      <c r="P26" s="11">
        <f>IFERROR(INDEX('07-22'!U:U,MATCH(B26,'07-22'!W:W,0),0),"")</f>
        <v>756</v>
      </c>
      <c r="Q26" s="11" t="str">
        <f>IFERROR(INDEX(#REF!,MATCH(B26,#REF!,0),0),"")</f>
        <v/>
      </c>
      <c r="R26" s="11" t="str">
        <f>IFERROR(INDEX(#REF!,MATCH(B26,#REF!,0),0),"")</f>
        <v/>
      </c>
      <c r="S26" s="11" t="str">
        <f>IFERROR(INDEX(#REF!,MATCH(B26,#REF!,0),0),"")</f>
        <v/>
      </c>
      <c r="T26" s="11" t="str">
        <f>IFERROR(INDEX(#REF!,MATCH(B26,#REF!,0),0),"")</f>
        <v/>
      </c>
      <c r="U26" s="5" t="str">
        <f>IFERROR(INDEX(#REF!,MATCH(B26,#REF!,0),0),"")</f>
        <v/>
      </c>
      <c r="V26" s="10">
        <f t="shared" si="0"/>
        <v>5</v>
      </c>
      <c r="W26" s="188">
        <f t="shared" si="1"/>
        <v>3821</v>
      </c>
      <c r="X26" s="188">
        <f t="shared" si="2"/>
        <v>764.2</v>
      </c>
      <c r="Y26" s="188">
        <f>IFERROR(SUMPRODUCT(LARGE(G26:U26,{1;2;3;4;5})),"NA")</f>
        <v>3821</v>
      </c>
      <c r="Z26" s="189" t="str">
        <f>IFERROR(SUMPRODUCT(LARGE(G26:U26,{1;2;3;4;5;6;7;8;9;10})),"NA")</f>
        <v>NA</v>
      </c>
    </row>
    <row r="27" spans="1:26" x14ac:dyDescent="0.3">
      <c r="A27" s="15">
        <v>24</v>
      </c>
      <c r="B27" s="9" t="s">
        <v>397</v>
      </c>
      <c r="C27" s="1"/>
      <c r="D27" s="1"/>
      <c r="E27" s="1"/>
      <c r="F27" s="2"/>
      <c r="G27" s="10" t="str">
        <f>IFERROR(INDEX('03-25'!X:X,MATCH(B27,'03-25'!Y:Y,0),0),"")</f>
        <v/>
      </c>
      <c r="H27" s="11">
        <f>IFERROR(INDEX('04-08'!N:N,MATCH(B27,'04-08'!C:C,0),0),"")</f>
        <v>792</v>
      </c>
      <c r="I27" s="11" t="str">
        <f>IFERROR(INDEX('04-29'!M:M,MATCH(B27,'04-29'!L:L,0),0),"")</f>
        <v/>
      </c>
      <c r="J27" s="11">
        <f>IFERROR(INDEX('05-27'!F:F,MATCH(B27,'05-27'!H:H,0),0),"")</f>
        <v>749</v>
      </c>
      <c r="K27" s="11">
        <f>IFERROR(INDEX('06-17'!U:U,MATCH(B27,'06-17'!W:W,0),0),"")</f>
        <v>755</v>
      </c>
      <c r="L27" s="11">
        <f>IFERROR(INDEX('07-02'!W:W,MATCH(B27,'07-02'!B:B,0),0),"")</f>
        <v>755</v>
      </c>
      <c r="M27" s="11" t="str">
        <f>IFERROR(INDEX('07-14'!H:H,MATCH(B27,'07-14'!I:I,0),0),"")</f>
        <v/>
      </c>
      <c r="N27" s="11" t="str">
        <f>IFERROR(INDEX('07-15'!H:H,MATCH(B27,'07-15'!I:I,0),0),"")</f>
        <v/>
      </c>
      <c r="O27" s="11" t="str">
        <f>IFERROR(INDEX('07-16'!H:H,MATCH(B27,'07-16'!I:I,0),0),"")</f>
        <v/>
      </c>
      <c r="P27" s="11">
        <f>IFERROR(INDEX('07-22'!U:U,MATCH(B27,'07-22'!W:W,0),0),"")</f>
        <v>735</v>
      </c>
      <c r="Q27" s="11" t="str">
        <f>IFERROR(INDEX(#REF!,MATCH(B27,#REF!,0),0),"")</f>
        <v/>
      </c>
      <c r="R27" s="11" t="str">
        <f>IFERROR(INDEX(#REF!,MATCH(B27,#REF!,0),0),"")</f>
        <v/>
      </c>
      <c r="S27" s="11" t="str">
        <f>IFERROR(INDEX(#REF!,MATCH(B27,#REF!,0),0),"")</f>
        <v/>
      </c>
      <c r="T27" s="11" t="str">
        <f>IFERROR(INDEX(#REF!,MATCH(B27,#REF!,0),0),"")</f>
        <v/>
      </c>
      <c r="U27" s="5" t="str">
        <f>IFERROR(INDEX(#REF!,MATCH(B27,#REF!,0),0),"")</f>
        <v/>
      </c>
      <c r="V27" s="10">
        <f t="shared" si="0"/>
        <v>5</v>
      </c>
      <c r="W27" s="188">
        <f t="shared" si="1"/>
        <v>3786</v>
      </c>
      <c r="X27" s="188">
        <f t="shared" si="2"/>
        <v>757.2</v>
      </c>
      <c r="Y27" s="188">
        <f>IFERROR(SUMPRODUCT(LARGE(G27:U27,{1;2;3;4;5})),"NA")</f>
        <v>3786</v>
      </c>
      <c r="Z27" s="189" t="str">
        <f>IFERROR(SUMPRODUCT(LARGE(G27:U27,{1;2;3;4;5;6;7;8;9;10})),"NA")</f>
        <v>NA</v>
      </c>
    </row>
    <row r="28" spans="1:26" x14ac:dyDescent="0.3">
      <c r="A28" s="15">
        <v>25</v>
      </c>
      <c r="B28" s="9" t="s">
        <v>38</v>
      </c>
      <c r="C28" s="1"/>
      <c r="D28" s="1"/>
      <c r="E28" s="1"/>
      <c r="F28" s="2"/>
      <c r="G28" s="10">
        <f>IFERROR(INDEX('03-25'!X:X,MATCH(B28,'03-25'!Y:Y,0),0),"")</f>
        <v>945</v>
      </c>
      <c r="H28" s="11" t="str">
        <f>IFERROR(INDEX('04-08'!N:N,MATCH(B28,'04-08'!C:C,0),0),"")</f>
        <v/>
      </c>
      <c r="I28" s="11">
        <f>IFERROR(INDEX('04-29'!M:M,MATCH(B28,'04-29'!L:L,0),0),"")</f>
        <v>950</v>
      </c>
      <c r="J28" s="11" t="str">
        <f>IFERROR(INDEX('05-27'!F:F,MATCH(B28,'05-27'!H:H,0),0),"")</f>
        <v/>
      </c>
      <c r="K28" s="11" t="str">
        <f>IFERROR(INDEX('06-17'!U:U,MATCH(B28,'06-17'!W:W,0),0),"")</f>
        <v/>
      </c>
      <c r="L28" s="11">
        <f>IFERROR(INDEX('07-02'!W:W,MATCH(B28,'07-02'!B:B,0),0),"")</f>
        <v>890</v>
      </c>
      <c r="M28" s="11">
        <f>IFERROR(INDEX('07-14'!H:H,MATCH(B28,'07-14'!I:I,0),0),"")</f>
        <v>1000</v>
      </c>
      <c r="N28" s="11" t="str">
        <f>IFERROR(INDEX('07-15'!H:H,MATCH(B28,'07-15'!I:I,0),0),"")</f>
        <v/>
      </c>
      <c r="O28" s="11">
        <f>IFERROR(INDEX('07-16'!H:H,MATCH(B28,'07-16'!I:I,0),0),"")</f>
        <v>0</v>
      </c>
      <c r="P28" s="11" t="str">
        <f>IFERROR(INDEX('07-22'!U:U,MATCH(B28,'07-22'!W:W,0),0),"")</f>
        <v/>
      </c>
      <c r="Q28" s="11" t="str">
        <f>IFERROR(INDEX(#REF!,MATCH(B28,#REF!,0),0),"")</f>
        <v/>
      </c>
      <c r="R28" s="11" t="str">
        <f>IFERROR(INDEX(#REF!,MATCH(B28,#REF!,0),0),"")</f>
        <v/>
      </c>
      <c r="S28" s="11" t="str">
        <f>IFERROR(INDEX(#REF!,MATCH(B28,#REF!,0),0),"")</f>
        <v/>
      </c>
      <c r="T28" s="11" t="str">
        <f>IFERROR(INDEX(#REF!,MATCH(B28,#REF!,0),0),"")</f>
        <v/>
      </c>
      <c r="U28" s="5" t="str">
        <f>IFERROR(INDEX(#REF!,MATCH(B28,#REF!,0),0),"")</f>
        <v/>
      </c>
      <c r="V28" s="10">
        <f t="shared" si="0"/>
        <v>4</v>
      </c>
      <c r="W28" s="188">
        <f t="shared" si="1"/>
        <v>3785</v>
      </c>
      <c r="X28" s="188">
        <f t="shared" si="2"/>
        <v>946.25</v>
      </c>
      <c r="Y28" s="188">
        <f>IFERROR(SUMPRODUCT(LARGE(G28:U28,{1;2;3;4;5})),"NA")</f>
        <v>3785</v>
      </c>
      <c r="Z28" s="189" t="str">
        <f>IFERROR(SUMPRODUCT(LARGE(G28:U28,{1;2;3;4;5;6;7;8;9;10})),"NA")</f>
        <v>NA</v>
      </c>
    </row>
    <row r="29" spans="1:26" x14ac:dyDescent="0.3">
      <c r="A29" s="15">
        <v>26</v>
      </c>
      <c r="B29" s="9" t="s">
        <v>178</v>
      </c>
      <c r="C29" s="1"/>
      <c r="D29" s="1"/>
      <c r="E29" s="1"/>
      <c r="F29" s="2"/>
      <c r="G29" s="10">
        <f>IFERROR(INDEX('03-25'!X:X,MATCH(B29,'03-25'!Y:Y,0),0),"")</f>
        <v>747</v>
      </c>
      <c r="H29" s="11" t="str">
        <f>IFERROR(INDEX('04-08'!N:N,MATCH(B29,'04-08'!C:C,0),0),"")</f>
        <v/>
      </c>
      <c r="I29" s="11">
        <f>IFERROR(INDEX('04-29'!M:M,MATCH(B29,'04-29'!L:L,0),0),"")</f>
        <v>721</v>
      </c>
      <c r="J29" s="11">
        <f>IFERROR(INDEX('05-27'!F:F,MATCH(B29,'05-27'!H:H,0),0),"")</f>
        <v>800</v>
      </c>
      <c r="K29" s="11">
        <f>IFERROR(INDEX('06-17'!U:U,MATCH(B29,'06-17'!W:W,0),0),"")</f>
        <v>749</v>
      </c>
      <c r="L29" s="11" t="str">
        <f>IFERROR(INDEX('07-02'!W:W,MATCH(B29,'07-02'!B:B,0),0),"")</f>
        <v/>
      </c>
      <c r="M29" s="11" t="str">
        <f>IFERROR(INDEX('07-14'!H:H,MATCH(B29,'07-14'!I:I,0),0),"")</f>
        <v/>
      </c>
      <c r="N29" s="11" t="str">
        <f>IFERROR(INDEX('07-15'!H:H,MATCH(B29,'07-15'!I:I,0),0),"")</f>
        <v/>
      </c>
      <c r="O29" s="11" t="str">
        <f>IFERROR(INDEX('07-16'!H:H,MATCH(B29,'07-16'!I:I,0),0),"")</f>
        <v/>
      </c>
      <c r="P29" s="11">
        <f>IFERROR(INDEX('07-22'!U:U,MATCH(B29,'07-22'!W:W,0),0),"")</f>
        <v>755</v>
      </c>
      <c r="Q29" s="11" t="str">
        <f>IFERROR(INDEX(#REF!,MATCH(B29,#REF!,0),0),"")</f>
        <v/>
      </c>
      <c r="R29" s="11" t="str">
        <f>IFERROR(INDEX(#REF!,MATCH(B29,#REF!,0),0),"")</f>
        <v/>
      </c>
      <c r="S29" s="11" t="str">
        <f>IFERROR(INDEX(#REF!,MATCH(B29,#REF!,0),0),"")</f>
        <v/>
      </c>
      <c r="T29" s="11" t="str">
        <f>IFERROR(INDEX(#REF!,MATCH(B29,#REF!,0),0),"")</f>
        <v/>
      </c>
      <c r="U29" s="5" t="str">
        <f>IFERROR(INDEX(#REF!,MATCH(B29,#REF!,0),0),"")</f>
        <v/>
      </c>
      <c r="V29" s="10">
        <f t="shared" si="0"/>
        <v>5</v>
      </c>
      <c r="W29" s="188">
        <f t="shared" si="1"/>
        <v>3772</v>
      </c>
      <c r="X29" s="188">
        <f t="shared" si="2"/>
        <v>754.4</v>
      </c>
      <c r="Y29" s="188">
        <f>IFERROR(SUMPRODUCT(LARGE(G29:U29,{1;2;3;4;5})),"NA")</f>
        <v>3772</v>
      </c>
      <c r="Z29" s="189" t="str">
        <f>IFERROR(SUMPRODUCT(LARGE(G29:U29,{1;2;3;4;5;6;7;8;9;10})),"NA")</f>
        <v>NA</v>
      </c>
    </row>
    <row r="30" spans="1:26" x14ac:dyDescent="0.3">
      <c r="A30" s="15">
        <v>27</v>
      </c>
      <c r="B30" s="9" t="s">
        <v>1845</v>
      </c>
      <c r="C30" s="1"/>
      <c r="D30" s="1"/>
      <c r="E30" s="1"/>
      <c r="F30" s="2"/>
      <c r="G30" s="10">
        <f>IFERROR(INDEX('03-25'!X:X,MATCH(B30,'03-25'!Y:Y,0),0),"")</f>
        <v>741</v>
      </c>
      <c r="H30" s="11" t="str">
        <f>IFERROR(INDEX('04-08'!N:N,MATCH(B30,'04-08'!C:C,0),0),"")</f>
        <v/>
      </c>
      <c r="I30" s="11">
        <f>IFERROR(INDEX('04-29'!M:M,MATCH(B30,'04-29'!L:L,0),0),"")</f>
        <v>750</v>
      </c>
      <c r="J30" s="11">
        <f>IFERROR(INDEX('05-27'!F:F,MATCH(B30,'05-27'!H:H,0),0),"")</f>
        <v>770</v>
      </c>
      <c r="K30" s="11">
        <f>IFERROR(INDEX('06-17'!U:U,MATCH(B30,'06-17'!W:W,0),0),"")</f>
        <v>736</v>
      </c>
      <c r="L30" s="11" t="str">
        <f>IFERROR(INDEX('07-02'!W:W,MATCH(B30,'07-02'!B:B,0),0),"")</f>
        <v/>
      </c>
      <c r="M30" s="11">
        <f>IFERROR(INDEX('07-14'!H:H,MATCH(B30,'07-14'!I:I,0),0),"")</f>
        <v>694</v>
      </c>
      <c r="N30" s="11">
        <f>IFERROR(INDEX('07-15'!H:H,MATCH(B30,'07-15'!I:I,0),0),"")</f>
        <v>589</v>
      </c>
      <c r="O30" s="11" t="str">
        <f>IFERROR(INDEX('07-16'!H:H,MATCH(B30,'07-16'!I:I,0),0),"")</f>
        <v/>
      </c>
      <c r="P30" s="11">
        <f>IFERROR(INDEX('07-22'!U:U,MATCH(B30,'07-22'!W:W,0),0),"")</f>
        <v>773</v>
      </c>
      <c r="Q30" s="11" t="str">
        <f>IFERROR(INDEX(#REF!,MATCH(B30,#REF!,0),0),"")</f>
        <v/>
      </c>
      <c r="R30" s="11" t="str">
        <f>IFERROR(INDEX(#REF!,MATCH(B30,#REF!,0),0),"")</f>
        <v/>
      </c>
      <c r="S30" s="11" t="str">
        <f>IFERROR(INDEX(#REF!,MATCH(B30,#REF!,0),0),"")</f>
        <v/>
      </c>
      <c r="T30" s="11" t="str">
        <f>IFERROR(INDEX(#REF!,MATCH(B30,#REF!,0),0),"")</f>
        <v/>
      </c>
      <c r="U30" s="5" t="str">
        <f>IFERROR(INDEX(#REF!,MATCH(B30,#REF!,0),0),"")</f>
        <v/>
      </c>
      <c r="V30" s="10">
        <f t="shared" si="0"/>
        <v>7</v>
      </c>
      <c r="W30" s="188">
        <f t="shared" si="1"/>
        <v>5053</v>
      </c>
      <c r="X30" s="188">
        <f t="shared" si="2"/>
        <v>721.85714285714289</v>
      </c>
      <c r="Y30" s="188">
        <f>IFERROR(SUMPRODUCT(LARGE(G30:U30,{1;2;3;4;5})),"NA")</f>
        <v>3770</v>
      </c>
      <c r="Z30" s="189" t="str">
        <f>IFERROR(SUMPRODUCT(LARGE(G30:U30,{1;2;3;4;5;6;7;8;9;10})),"NA")</f>
        <v>NA</v>
      </c>
    </row>
    <row r="31" spans="1:26" x14ac:dyDescent="0.3">
      <c r="A31" s="15">
        <v>28</v>
      </c>
      <c r="B31" s="9" t="s">
        <v>78</v>
      </c>
      <c r="C31" s="1"/>
      <c r="D31" s="1"/>
      <c r="E31" s="1"/>
      <c r="F31" s="2"/>
      <c r="G31" s="10">
        <f>IFERROR(INDEX('03-25'!X:X,MATCH(B31,'03-25'!Y:Y,0),0),"")</f>
        <v>708</v>
      </c>
      <c r="H31" s="11" t="str">
        <f>IFERROR(INDEX('04-08'!N:N,MATCH(B31,'04-08'!C:C,0),0),"")</f>
        <v/>
      </c>
      <c r="I31" s="11">
        <f>IFERROR(INDEX('04-29'!M:M,MATCH(B31,'04-29'!L:L,0),0),"")</f>
        <v>745</v>
      </c>
      <c r="J31" s="11" t="str">
        <f>IFERROR(INDEX('05-27'!F:F,MATCH(B31,'05-27'!H:H,0),0),"")</f>
        <v/>
      </c>
      <c r="K31" s="11">
        <f>IFERROR(INDEX('06-17'!U:U,MATCH(B31,'06-17'!W:W,0),0),"")</f>
        <v>727</v>
      </c>
      <c r="L31" s="11" t="str">
        <f>IFERROR(INDEX('07-02'!W:W,MATCH(B31,'07-02'!B:B,0),0),"")</f>
        <v/>
      </c>
      <c r="M31" s="11" t="str">
        <f>IFERROR(INDEX('07-14'!H:H,MATCH(B31,'07-14'!I:I,0),0),"")</f>
        <v/>
      </c>
      <c r="N31" s="11">
        <f>IFERROR(INDEX('07-15'!H:H,MATCH(B31,'07-15'!I:I,0),0),"")</f>
        <v>829</v>
      </c>
      <c r="O31" s="11" t="str">
        <f>IFERROR(INDEX('07-16'!H:H,MATCH(B31,'07-16'!I:I,0),0),"")</f>
        <v/>
      </c>
      <c r="P31" s="11">
        <f>IFERROR(INDEX('07-22'!U:U,MATCH(B31,'07-22'!W:W,0),0),"")</f>
        <v>711</v>
      </c>
      <c r="Q31" s="11" t="str">
        <f>IFERROR(INDEX(#REF!,MATCH(B31,#REF!,0),0),"")</f>
        <v/>
      </c>
      <c r="R31" s="11" t="str">
        <f>IFERROR(INDEX(#REF!,MATCH(B31,#REF!,0),0),"")</f>
        <v/>
      </c>
      <c r="S31" s="11" t="str">
        <f>IFERROR(INDEX(#REF!,MATCH(B31,#REF!,0),0),"")</f>
        <v/>
      </c>
      <c r="T31" s="11" t="str">
        <f>IFERROR(INDEX(#REF!,MATCH(B31,#REF!,0),0),"")</f>
        <v/>
      </c>
      <c r="U31" s="5" t="str">
        <f>IFERROR(INDEX(#REF!,MATCH(B31,#REF!,0),0),"")</f>
        <v/>
      </c>
      <c r="V31" s="10">
        <f t="shared" si="0"/>
        <v>5</v>
      </c>
      <c r="W31" s="188">
        <f t="shared" si="1"/>
        <v>3720</v>
      </c>
      <c r="X31" s="188">
        <f t="shared" si="2"/>
        <v>744</v>
      </c>
      <c r="Y31" s="188">
        <f>IFERROR(SUMPRODUCT(LARGE(G31:U31,{1;2;3;4;5})),"NA")</f>
        <v>3720</v>
      </c>
      <c r="Z31" s="189" t="str">
        <f>IFERROR(SUMPRODUCT(LARGE(G31:U31,{1;2;3;4;5;6;7;8;9;10})),"NA")</f>
        <v>NA</v>
      </c>
    </row>
    <row r="32" spans="1:26" x14ac:dyDescent="0.3">
      <c r="A32" s="15">
        <v>29</v>
      </c>
      <c r="B32" s="9" t="s">
        <v>104</v>
      </c>
      <c r="C32" s="1"/>
      <c r="D32" s="1"/>
      <c r="E32" s="1"/>
      <c r="F32" s="2"/>
      <c r="G32" s="10">
        <f>IFERROR(INDEX('03-25'!X:X,MATCH(B32,'03-25'!Y:Y,0),0),"")</f>
        <v>722</v>
      </c>
      <c r="H32" s="11" t="str">
        <f>IFERROR(INDEX('04-08'!N:N,MATCH(B32,'04-08'!C:C,0),0),"")</f>
        <v/>
      </c>
      <c r="I32" s="11">
        <f>IFERROR(INDEX('04-29'!M:M,MATCH(B32,'04-29'!L:L,0),0),"")</f>
        <v>756</v>
      </c>
      <c r="J32" s="11">
        <f>IFERROR(INDEX('05-27'!F:F,MATCH(B32,'05-27'!H:H,0),0),"")</f>
        <v>768</v>
      </c>
      <c r="K32" s="11">
        <f>IFERROR(INDEX('06-17'!U:U,MATCH(B32,'06-17'!W:W,0),0),"")</f>
        <v>730</v>
      </c>
      <c r="L32" s="11" t="str">
        <f>IFERROR(INDEX('07-02'!W:W,MATCH(B32,'07-02'!B:B,0),0),"")</f>
        <v/>
      </c>
      <c r="M32" s="11">
        <f>IFERROR(INDEX('07-14'!H:H,MATCH(B32,'07-14'!I:I,0),0),"")</f>
        <v>719</v>
      </c>
      <c r="N32" s="11" t="str">
        <f>IFERROR(INDEX('07-15'!H:H,MATCH(B32,'07-15'!I:I,0),0),"")</f>
        <v/>
      </c>
      <c r="O32" s="11" t="str">
        <f>IFERROR(INDEX('07-16'!H:H,MATCH(B32,'07-16'!I:I,0),0),"")</f>
        <v/>
      </c>
      <c r="P32" s="11">
        <f>IFERROR(INDEX('07-22'!U:U,MATCH(B32,'07-22'!W:W,0),0),"")</f>
        <v>734</v>
      </c>
      <c r="Q32" s="11" t="str">
        <f>IFERROR(INDEX(#REF!,MATCH(B32,#REF!,0),0),"")</f>
        <v/>
      </c>
      <c r="R32" s="11" t="str">
        <f>IFERROR(INDEX(#REF!,MATCH(B32,#REF!,0),0),"")</f>
        <v/>
      </c>
      <c r="S32" s="11" t="str">
        <f>IFERROR(INDEX(#REF!,MATCH(B32,#REF!,0),0),"")</f>
        <v/>
      </c>
      <c r="T32" s="11" t="str">
        <f>IFERROR(INDEX(#REF!,MATCH(B32,#REF!,0),0),"")</f>
        <v/>
      </c>
      <c r="U32" s="5" t="str">
        <f>IFERROR(INDEX(#REF!,MATCH(B32,#REF!,0),0),"")</f>
        <v/>
      </c>
      <c r="V32" s="10">
        <f t="shared" si="0"/>
        <v>6</v>
      </c>
      <c r="W32" s="188">
        <f t="shared" si="1"/>
        <v>4429</v>
      </c>
      <c r="X32" s="188">
        <f t="shared" si="2"/>
        <v>738.16666666666663</v>
      </c>
      <c r="Y32" s="188">
        <f>IFERROR(SUMPRODUCT(LARGE(G32:U32,{1;2;3;4;5})),"NA")</f>
        <v>3710</v>
      </c>
      <c r="Z32" s="189" t="str">
        <f>IFERROR(SUMPRODUCT(LARGE(G32:U32,{1;2;3;4;5;6;7;8;9;10})),"NA")</f>
        <v>NA</v>
      </c>
    </row>
    <row r="33" spans="1:26" x14ac:dyDescent="0.3">
      <c r="A33" s="15">
        <v>30</v>
      </c>
      <c r="B33" s="9" t="s">
        <v>83</v>
      </c>
      <c r="C33" s="1"/>
      <c r="D33" s="1"/>
      <c r="E33" s="1"/>
      <c r="F33" s="2"/>
      <c r="G33" s="10">
        <f>IFERROR(INDEX('03-25'!X:X,MATCH(B33,'03-25'!Y:Y,0),0),"")</f>
        <v>800</v>
      </c>
      <c r="H33" s="11" t="str">
        <f>IFERROR(INDEX('04-08'!N:N,MATCH(B33,'04-08'!C:C,0),0),"")</f>
        <v/>
      </c>
      <c r="I33" s="11">
        <f>IFERROR(INDEX('04-29'!M:M,MATCH(B33,'04-29'!L:L,0),0),"")</f>
        <v>752</v>
      </c>
      <c r="J33" s="11" t="str">
        <f>IFERROR(INDEX('05-27'!F:F,MATCH(B33,'05-27'!H:H,0),0),"")</f>
        <v/>
      </c>
      <c r="K33" s="11">
        <f>IFERROR(INDEX('06-17'!U:U,MATCH(B33,'06-17'!W:W,0),0),"")</f>
        <v>738</v>
      </c>
      <c r="L33" s="11" t="str">
        <f>IFERROR(INDEX('07-02'!W:W,MATCH(B33,'07-02'!B:B,0),0),"")</f>
        <v/>
      </c>
      <c r="M33" s="11">
        <f>IFERROR(INDEX('07-14'!H:H,MATCH(B33,'07-14'!I:I,0),0),"")</f>
        <v>709</v>
      </c>
      <c r="N33" s="11">
        <f>IFERROR(INDEX('07-15'!H:H,MATCH(B33,'07-15'!I:I,0),0),"")</f>
        <v>622</v>
      </c>
      <c r="O33" s="11" t="str">
        <f>IFERROR(INDEX('07-16'!H:H,MATCH(B33,'07-16'!I:I,0),0),"")</f>
        <v/>
      </c>
      <c r="P33" s="11" t="str">
        <f>IFERROR(INDEX('07-22'!U:U,MATCH(B33,'07-22'!W:W,0),0),"")</f>
        <v/>
      </c>
      <c r="Q33" s="11" t="str">
        <f>IFERROR(INDEX(#REF!,MATCH(B33,#REF!,0),0),"")</f>
        <v/>
      </c>
      <c r="R33" s="11" t="str">
        <f>IFERROR(INDEX(#REF!,MATCH(B33,#REF!,0),0),"")</f>
        <v/>
      </c>
      <c r="S33" s="11" t="str">
        <f>IFERROR(INDEX(#REF!,MATCH(B33,#REF!,0),0),"")</f>
        <v/>
      </c>
      <c r="T33" s="11" t="str">
        <f>IFERROR(INDEX(#REF!,MATCH(B33,#REF!,0),0),"")</f>
        <v/>
      </c>
      <c r="U33" s="5" t="str">
        <f>IFERROR(INDEX(#REF!,MATCH(B33,#REF!,0),0),"")</f>
        <v/>
      </c>
      <c r="V33" s="10">
        <f t="shared" si="0"/>
        <v>5</v>
      </c>
      <c r="W33" s="188">
        <f t="shared" si="1"/>
        <v>3621</v>
      </c>
      <c r="X33" s="188">
        <f t="shared" si="2"/>
        <v>724.2</v>
      </c>
      <c r="Y33" s="188">
        <f>IFERROR(SUMPRODUCT(LARGE(G33:U33,{1;2;3;4;5})),"NA")</f>
        <v>3621</v>
      </c>
      <c r="Z33" s="189" t="str">
        <f>IFERROR(SUMPRODUCT(LARGE(G33:U33,{1;2;3;4;5;6;7;8;9;10})),"NA")</f>
        <v>NA</v>
      </c>
    </row>
    <row r="34" spans="1:26" x14ac:dyDescent="0.3">
      <c r="A34" s="15">
        <v>31</v>
      </c>
      <c r="B34" s="9" t="s">
        <v>106</v>
      </c>
      <c r="C34" s="1"/>
      <c r="D34" s="1"/>
      <c r="E34" s="1"/>
      <c r="F34" s="2"/>
      <c r="G34" s="10">
        <f>IFERROR(INDEX('03-25'!X:X,MATCH(B34,'03-25'!Y:Y,0),0),"")</f>
        <v>719</v>
      </c>
      <c r="H34" s="11" t="str">
        <f>IFERROR(INDEX('04-08'!N:N,MATCH(B34,'04-08'!C:C,0),0),"")</f>
        <v/>
      </c>
      <c r="I34" s="11" t="str">
        <f>IFERROR(INDEX('04-29'!M:M,MATCH(B34,'04-29'!L:L,0),0),"")</f>
        <v/>
      </c>
      <c r="J34" s="11">
        <f>IFERROR(INDEX('05-27'!F:F,MATCH(B34,'05-27'!H:H,0),0),"")</f>
        <v>739</v>
      </c>
      <c r="K34" s="11">
        <f>IFERROR(INDEX('06-17'!U:U,MATCH(B34,'06-17'!W:W,0),0),"")</f>
        <v>717</v>
      </c>
      <c r="L34" s="11">
        <f>IFERROR(INDEX('07-02'!W:W,MATCH(B34,'07-02'!B:B,0),0),"")</f>
        <v>715</v>
      </c>
      <c r="M34" s="11" t="str">
        <f>IFERROR(INDEX('07-14'!H:H,MATCH(B34,'07-14'!I:I,0),0),"")</f>
        <v/>
      </c>
      <c r="N34" s="11" t="str">
        <f>IFERROR(INDEX('07-15'!H:H,MATCH(B34,'07-15'!I:I,0),0),"")</f>
        <v/>
      </c>
      <c r="O34" s="11" t="str">
        <f>IFERROR(INDEX('07-16'!H:H,MATCH(B34,'07-16'!I:I,0),0),"")</f>
        <v/>
      </c>
      <c r="P34" s="11">
        <f>IFERROR(INDEX('07-22'!U:U,MATCH(B34,'07-22'!W:W,0),0),"")</f>
        <v>713</v>
      </c>
      <c r="Q34" s="11" t="str">
        <f>IFERROR(INDEX(#REF!,MATCH(B34,#REF!,0),0),"")</f>
        <v/>
      </c>
      <c r="R34" s="11" t="str">
        <f>IFERROR(INDEX(#REF!,MATCH(B34,#REF!,0),0),"")</f>
        <v/>
      </c>
      <c r="S34" s="11" t="str">
        <f>IFERROR(INDEX(#REF!,MATCH(B34,#REF!,0),0),"")</f>
        <v/>
      </c>
      <c r="T34" s="11" t="str">
        <f>IFERROR(INDEX(#REF!,MATCH(B34,#REF!,0),0),"")</f>
        <v/>
      </c>
      <c r="U34" s="5" t="str">
        <f>IFERROR(INDEX(#REF!,MATCH(B34,#REF!,0),0),"")</f>
        <v/>
      </c>
      <c r="V34" s="10">
        <f t="shared" si="0"/>
        <v>5</v>
      </c>
      <c r="W34" s="188">
        <f t="shared" si="1"/>
        <v>3603</v>
      </c>
      <c r="X34" s="188">
        <f t="shared" si="2"/>
        <v>720.6</v>
      </c>
      <c r="Y34" s="188">
        <f>IFERROR(SUMPRODUCT(LARGE(G34:U34,{1;2;3;4;5})),"NA")</f>
        <v>3603</v>
      </c>
      <c r="Z34" s="189" t="str">
        <f>IFERROR(SUMPRODUCT(LARGE(G34:U34,{1;2;3;4;5;6;7;8;9;10})),"NA")</f>
        <v>NA</v>
      </c>
    </row>
    <row r="35" spans="1:26" x14ac:dyDescent="0.3">
      <c r="A35" s="15">
        <v>32</v>
      </c>
      <c r="B35" s="9" t="s">
        <v>508</v>
      </c>
      <c r="C35" s="1"/>
      <c r="D35" s="1"/>
      <c r="E35" s="1"/>
      <c r="F35" s="2"/>
      <c r="G35" s="10">
        <f>IFERROR(INDEX('03-25'!X:X,MATCH(B35,'03-25'!Y:Y,0),0),"")</f>
        <v>744</v>
      </c>
      <c r="H35" s="11" t="str">
        <f>IFERROR(INDEX('04-08'!N:N,MATCH(B35,'04-08'!C:C,0),0),"")</f>
        <v/>
      </c>
      <c r="I35" s="11">
        <f>IFERROR(INDEX('04-29'!M:M,MATCH(B35,'04-29'!L:L,0),0),"")</f>
        <v>693</v>
      </c>
      <c r="J35" s="11" t="str">
        <f>IFERROR(INDEX('05-27'!F:F,MATCH(B35,'05-27'!H:H,0),0),"")</f>
        <v/>
      </c>
      <c r="K35" s="11">
        <f>IFERROR(INDEX('06-17'!U:U,MATCH(B35,'06-17'!W:W,0),0),"")</f>
        <v>706</v>
      </c>
      <c r="L35" s="11" t="str">
        <f>IFERROR(INDEX('07-02'!W:W,MATCH(B35,'07-02'!B:B,0),0),"")</f>
        <v/>
      </c>
      <c r="M35" s="11">
        <f>IFERROR(INDEX('07-14'!H:H,MATCH(B35,'07-14'!I:I,0),0),"")</f>
        <v>677</v>
      </c>
      <c r="N35" s="11">
        <f>IFERROR(INDEX('07-15'!H:H,MATCH(B35,'07-15'!I:I,0),0),"")</f>
        <v>0</v>
      </c>
      <c r="O35" s="11" t="str">
        <f>IFERROR(INDEX('07-16'!H:H,MATCH(B35,'07-16'!I:I,0),0),"")</f>
        <v/>
      </c>
      <c r="P35" s="11">
        <f>IFERROR(INDEX('07-22'!U:U,MATCH(B35,'07-22'!W:W,0),0),"")</f>
        <v>755</v>
      </c>
      <c r="Q35" s="11" t="str">
        <f>IFERROR(INDEX(#REF!,MATCH(B35,#REF!,0),0),"")</f>
        <v/>
      </c>
      <c r="R35" s="11" t="str">
        <f>IFERROR(INDEX(#REF!,MATCH(B35,#REF!,0),0),"")</f>
        <v/>
      </c>
      <c r="S35" s="11" t="str">
        <f>IFERROR(INDEX(#REF!,MATCH(B35,#REF!,0),0),"")</f>
        <v/>
      </c>
      <c r="T35" s="11" t="str">
        <f>IFERROR(INDEX(#REF!,MATCH(B35,#REF!,0),0),"")</f>
        <v/>
      </c>
      <c r="U35" s="5" t="str">
        <f>IFERROR(INDEX(#REF!,MATCH(B35,#REF!,0),0),"")</f>
        <v/>
      </c>
      <c r="V35" s="10">
        <f t="shared" si="0"/>
        <v>5</v>
      </c>
      <c r="W35" s="188">
        <f t="shared" si="1"/>
        <v>3575</v>
      </c>
      <c r="X35" s="188">
        <f t="shared" si="2"/>
        <v>715</v>
      </c>
      <c r="Y35" s="188">
        <f>IFERROR(SUMPRODUCT(LARGE(G35:U35,{1;2;3;4;5})),"NA")</f>
        <v>3575</v>
      </c>
      <c r="Z35" s="189" t="str">
        <f>IFERROR(SUMPRODUCT(LARGE(G35:U35,{1;2;3;4;5;6;7;8;9;10})),"NA")</f>
        <v>NA</v>
      </c>
    </row>
    <row r="36" spans="1:26" x14ac:dyDescent="0.3">
      <c r="A36" s="15">
        <v>33</v>
      </c>
      <c r="B36" s="9" t="s">
        <v>97</v>
      </c>
      <c r="C36" s="1"/>
      <c r="D36" s="1"/>
      <c r="E36" s="1"/>
      <c r="F36" s="2"/>
      <c r="G36" s="10">
        <f>IFERROR(INDEX('03-25'!X:X,MATCH(B36,'03-25'!Y:Y,0),0),"")</f>
        <v>752</v>
      </c>
      <c r="H36" s="11" t="str">
        <f>IFERROR(INDEX('04-08'!N:N,MATCH(B36,'04-08'!C:C,0),0),"")</f>
        <v/>
      </c>
      <c r="I36" s="11">
        <f>IFERROR(INDEX('04-29'!M:M,MATCH(B36,'04-29'!L:L,0),0),"")</f>
        <v>755</v>
      </c>
      <c r="J36" s="11" t="str">
        <f>IFERROR(INDEX('05-27'!F:F,MATCH(B36,'05-27'!H:H,0),0),"")</f>
        <v/>
      </c>
      <c r="K36" s="11">
        <f>IFERROR(INDEX('06-17'!U:U,MATCH(B36,'06-17'!W:W,0),0),"")</f>
        <v>687</v>
      </c>
      <c r="L36" s="11" t="str">
        <f>IFERROR(INDEX('07-02'!W:W,MATCH(B36,'07-02'!B:B,0),0),"")</f>
        <v/>
      </c>
      <c r="M36" s="11">
        <f>IFERROR(INDEX('07-14'!H:H,MATCH(B36,'07-14'!I:I,0),0),"")</f>
        <v>661</v>
      </c>
      <c r="N36" s="11">
        <f>IFERROR(INDEX('07-15'!H:H,MATCH(B36,'07-15'!I:I,0),0),"")</f>
        <v>571</v>
      </c>
      <c r="O36" s="11" t="str">
        <f>IFERROR(INDEX('07-16'!H:H,MATCH(B36,'07-16'!I:I,0),0),"")</f>
        <v/>
      </c>
      <c r="P36" s="11">
        <f>IFERROR(INDEX('07-22'!U:U,MATCH(B36,'07-22'!W:W,0),0),"")</f>
        <v>715</v>
      </c>
      <c r="Q36" s="11" t="str">
        <f>IFERROR(INDEX(#REF!,MATCH(B36,#REF!,0),0),"")</f>
        <v/>
      </c>
      <c r="R36" s="11" t="str">
        <f>IFERROR(INDEX(#REF!,MATCH(B36,#REF!,0),0),"")</f>
        <v/>
      </c>
      <c r="S36" s="11" t="str">
        <f>IFERROR(INDEX(#REF!,MATCH(B36,#REF!,0),0),"")</f>
        <v/>
      </c>
      <c r="T36" s="11" t="str">
        <f>IFERROR(INDEX(#REF!,MATCH(B36,#REF!,0),0),"")</f>
        <v/>
      </c>
      <c r="U36" s="5" t="str">
        <f>IFERROR(INDEX(#REF!,MATCH(B36,#REF!,0),0),"")</f>
        <v/>
      </c>
      <c r="V36" s="10">
        <f t="shared" si="0"/>
        <v>6</v>
      </c>
      <c r="W36" s="188">
        <f t="shared" si="1"/>
        <v>4141</v>
      </c>
      <c r="X36" s="188">
        <f t="shared" si="2"/>
        <v>690.16666666666663</v>
      </c>
      <c r="Y36" s="188">
        <f>IFERROR(SUMPRODUCT(LARGE(G36:U36,{1;2;3;4;5})),"NA")</f>
        <v>3570</v>
      </c>
      <c r="Z36" s="189" t="str">
        <f>IFERROR(SUMPRODUCT(LARGE(G36:U36,{1;2;3;4;5;6;7;8;9;10})),"NA")</f>
        <v>NA</v>
      </c>
    </row>
    <row r="37" spans="1:26" x14ac:dyDescent="0.3">
      <c r="A37" s="15">
        <v>34</v>
      </c>
      <c r="B37" s="9" t="s">
        <v>20</v>
      </c>
      <c r="C37" s="1"/>
      <c r="D37" s="1"/>
      <c r="E37" s="1"/>
      <c r="F37" s="2"/>
      <c r="G37" s="10">
        <f>IFERROR(INDEX('03-25'!X:X,MATCH(B37,'03-25'!Y:Y,0),0),"")</f>
        <v>723</v>
      </c>
      <c r="H37" s="11" t="str">
        <f>IFERROR(INDEX('04-08'!N:N,MATCH(B37,'04-08'!C:C,0),0),"")</f>
        <v/>
      </c>
      <c r="I37" s="11" t="str">
        <f>IFERROR(INDEX('04-29'!M:M,MATCH(B37,'04-29'!L:L,0),0),"")</f>
        <v/>
      </c>
      <c r="J37" s="11">
        <f>IFERROR(INDEX('05-27'!F:F,MATCH(B37,'05-27'!H:H,0),0),"")</f>
        <v>688</v>
      </c>
      <c r="K37" s="11">
        <f>IFERROR(INDEX('06-17'!U:U,MATCH(B37,'06-17'!W:W,0),0),"")</f>
        <v>721</v>
      </c>
      <c r="L37" s="11">
        <f>IFERROR(INDEX('07-02'!W:W,MATCH(B37,'07-02'!B:B,0),0),"")</f>
        <v>730</v>
      </c>
      <c r="M37" s="11" t="str">
        <f>IFERROR(INDEX('07-14'!H:H,MATCH(B37,'07-14'!I:I,0),0),"")</f>
        <v/>
      </c>
      <c r="N37" s="11" t="str">
        <f>IFERROR(INDEX('07-15'!H:H,MATCH(B37,'07-15'!I:I,0),0),"")</f>
        <v/>
      </c>
      <c r="O37" s="11" t="str">
        <f>IFERROR(INDEX('07-16'!H:H,MATCH(B37,'07-16'!I:I,0),0),"")</f>
        <v/>
      </c>
      <c r="P37" s="11">
        <f>IFERROR(INDEX('07-22'!U:U,MATCH(B37,'07-22'!W:W,0),0),"")</f>
        <v>707</v>
      </c>
      <c r="Q37" s="11" t="str">
        <f>IFERROR(INDEX(#REF!,MATCH(B37,#REF!,0),0),"")</f>
        <v/>
      </c>
      <c r="R37" s="11" t="str">
        <f>IFERROR(INDEX(#REF!,MATCH(B37,#REF!,0),0),"")</f>
        <v/>
      </c>
      <c r="S37" s="11" t="str">
        <f>IFERROR(INDEX(#REF!,MATCH(B37,#REF!,0),0),"")</f>
        <v/>
      </c>
      <c r="T37" s="11" t="str">
        <f>IFERROR(INDEX(#REF!,MATCH(B37,#REF!,0),0),"")</f>
        <v/>
      </c>
      <c r="U37" s="5" t="str">
        <f>IFERROR(INDEX(#REF!,MATCH(B37,#REF!,0),0),"")</f>
        <v/>
      </c>
      <c r="V37" s="10">
        <f t="shared" si="0"/>
        <v>5</v>
      </c>
      <c r="W37" s="188">
        <f t="shared" si="1"/>
        <v>3569</v>
      </c>
      <c r="X37" s="188">
        <f t="shared" si="2"/>
        <v>713.8</v>
      </c>
      <c r="Y37" s="188">
        <f>IFERROR(SUMPRODUCT(LARGE(G37:U37,{1;2;3;4;5})),"NA")</f>
        <v>3569</v>
      </c>
      <c r="Z37" s="189" t="str">
        <f>IFERROR(SUMPRODUCT(LARGE(G37:U37,{1;2;3;4;5;6;7;8;9;10})),"NA")</f>
        <v>NA</v>
      </c>
    </row>
    <row r="38" spans="1:26" x14ac:dyDescent="0.3">
      <c r="A38" s="15">
        <v>35</v>
      </c>
      <c r="B38" s="9" t="s">
        <v>1860</v>
      </c>
      <c r="C38" s="1"/>
      <c r="D38" s="1"/>
      <c r="E38" s="1"/>
      <c r="F38" s="2"/>
      <c r="G38" s="10" t="str">
        <f>IFERROR(INDEX('03-25'!X:X,MATCH(B38,'03-25'!Y:Y,0),0),"")</f>
        <v/>
      </c>
      <c r="H38" s="11" t="str">
        <f>IFERROR(INDEX('04-08'!N:N,MATCH(B38,'04-08'!C:C,0),0),"")</f>
        <v/>
      </c>
      <c r="I38" s="11">
        <f>IFERROR(INDEX('04-29'!M:M,MATCH(B38,'04-29'!L:L,0),0),"")</f>
        <v>749</v>
      </c>
      <c r="J38" s="11">
        <f>IFERROR(INDEX('05-27'!F:F,MATCH(B38,'05-27'!H:H,0),0),"")</f>
        <v>728</v>
      </c>
      <c r="K38" s="11">
        <f>IFERROR(INDEX('06-17'!U:U,MATCH(B38,'06-17'!W:W,0),0),"")</f>
        <v>660</v>
      </c>
      <c r="L38" s="11" t="str">
        <f>IFERROR(INDEX('07-02'!W:W,MATCH(B38,'07-02'!B:B,0),0),"")</f>
        <v/>
      </c>
      <c r="M38" s="11">
        <f>IFERROR(INDEX('07-14'!H:H,MATCH(B38,'07-14'!I:I,0),0),"")</f>
        <v>659</v>
      </c>
      <c r="N38" s="11">
        <f>IFERROR(INDEX('07-15'!H:H,MATCH(B38,'07-15'!I:I,0),0),"")</f>
        <v>556</v>
      </c>
      <c r="O38" s="11" t="str">
        <f>IFERROR(INDEX('07-16'!H:H,MATCH(B38,'07-16'!I:I,0),0),"")</f>
        <v/>
      </c>
      <c r="P38" s="11">
        <f>IFERROR(INDEX('07-22'!U:U,MATCH(B38,'07-22'!W:W,0),0),"")</f>
        <v>745</v>
      </c>
      <c r="Q38" s="11" t="str">
        <f>IFERROR(INDEX(#REF!,MATCH(B38,#REF!,0),0),"")</f>
        <v/>
      </c>
      <c r="R38" s="11" t="str">
        <f>IFERROR(INDEX(#REF!,MATCH(B38,#REF!,0),0),"")</f>
        <v/>
      </c>
      <c r="S38" s="11" t="str">
        <f>IFERROR(INDEX(#REF!,MATCH(B38,#REF!,0),0),"")</f>
        <v/>
      </c>
      <c r="T38" s="11" t="str">
        <f>IFERROR(INDEX(#REF!,MATCH(B38,#REF!,0),0),"")</f>
        <v/>
      </c>
      <c r="U38" s="5" t="str">
        <f>IFERROR(INDEX(#REF!,MATCH(B38,#REF!,0),0),"")</f>
        <v/>
      </c>
      <c r="V38" s="10">
        <f t="shared" si="0"/>
        <v>6</v>
      </c>
      <c r="W38" s="188">
        <f t="shared" si="1"/>
        <v>4097</v>
      </c>
      <c r="X38" s="188">
        <f t="shared" si="2"/>
        <v>682.83333333333337</v>
      </c>
      <c r="Y38" s="188">
        <f>IFERROR(SUMPRODUCT(LARGE(G38:U38,{1;2;3;4;5})),"NA")</f>
        <v>3541</v>
      </c>
      <c r="Z38" s="189" t="str">
        <f>IFERROR(SUMPRODUCT(LARGE(G38:U38,{1;2;3;4;5;6;7;8;9;10})),"NA")</f>
        <v>NA</v>
      </c>
    </row>
    <row r="39" spans="1:26" x14ac:dyDescent="0.3">
      <c r="A39" s="15">
        <v>36</v>
      </c>
      <c r="B39" s="9" t="s">
        <v>1825</v>
      </c>
      <c r="C39" s="1"/>
      <c r="D39" s="1"/>
      <c r="E39" s="1"/>
      <c r="F39" s="2"/>
      <c r="G39" s="10" t="str">
        <f>IFERROR(INDEX('03-25'!X:X,MATCH(B39,'03-25'!Y:Y,0),0),"")</f>
        <v/>
      </c>
      <c r="H39" s="11" t="str">
        <f>IFERROR(INDEX('04-08'!N:N,MATCH(B39,'04-08'!C:C,0),0),"")</f>
        <v/>
      </c>
      <c r="I39" s="11">
        <f>IFERROR(INDEX('04-29'!M:M,MATCH(B39,'04-29'!L:L,0),0),"")</f>
        <v>767</v>
      </c>
      <c r="J39" s="11" t="str">
        <f>IFERROR(INDEX('05-27'!F:F,MATCH(B39,'05-27'!H:H,0),0),"")</f>
        <v/>
      </c>
      <c r="K39" s="11">
        <f>IFERROR(INDEX('06-17'!U:U,MATCH(B39,'06-17'!W:W,0),0),"")</f>
        <v>696</v>
      </c>
      <c r="L39" s="11" t="str">
        <f>IFERROR(INDEX('07-02'!W:W,MATCH(B39,'07-02'!B:B,0),0),"")</f>
        <v/>
      </c>
      <c r="M39" s="11">
        <f>IFERROR(INDEX('07-14'!H:H,MATCH(B39,'07-14'!I:I,0),0),"")</f>
        <v>705</v>
      </c>
      <c r="N39" s="11">
        <f>IFERROR(INDEX('07-15'!H:H,MATCH(B39,'07-15'!I:I,0),0),"")</f>
        <v>595</v>
      </c>
      <c r="O39" s="11" t="str">
        <f>IFERROR(INDEX('07-16'!H:H,MATCH(B39,'07-16'!I:I,0),0),"")</f>
        <v/>
      </c>
      <c r="P39" s="11">
        <f>IFERROR(INDEX('07-22'!U:U,MATCH(B39,'07-22'!W:W,0),0),"")</f>
        <v>755</v>
      </c>
      <c r="Q39" s="11" t="str">
        <f>IFERROR(INDEX(#REF!,MATCH(B39,#REF!,0),0),"")</f>
        <v/>
      </c>
      <c r="R39" s="11" t="str">
        <f>IFERROR(INDEX(#REF!,MATCH(B39,#REF!,0),0),"")</f>
        <v/>
      </c>
      <c r="S39" s="11" t="str">
        <f>IFERROR(INDEX(#REF!,MATCH(B39,#REF!,0),0),"")</f>
        <v/>
      </c>
      <c r="T39" s="11" t="str">
        <f>IFERROR(INDEX(#REF!,MATCH(B39,#REF!,0),0),"")</f>
        <v/>
      </c>
      <c r="U39" s="5" t="str">
        <f>IFERROR(INDEX(#REF!,MATCH(B39,#REF!,0),0),"")</f>
        <v/>
      </c>
      <c r="V39" s="10">
        <f t="shared" si="0"/>
        <v>5</v>
      </c>
      <c r="W39" s="188">
        <f t="shared" si="1"/>
        <v>3518</v>
      </c>
      <c r="X39" s="188">
        <f t="shared" si="2"/>
        <v>703.6</v>
      </c>
      <c r="Y39" s="188">
        <f>IFERROR(SUMPRODUCT(LARGE(G39:U39,{1;2;3;4;5})),"NA")</f>
        <v>3518</v>
      </c>
      <c r="Z39" s="189" t="str">
        <f>IFERROR(SUMPRODUCT(LARGE(G39:U39,{1;2;3;4;5;6;7;8;9;10})),"NA")</f>
        <v>NA</v>
      </c>
    </row>
    <row r="40" spans="1:26" x14ac:dyDescent="0.3">
      <c r="A40" s="15">
        <v>37</v>
      </c>
      <c r="B40" s="9" t="s">
        <v>1865</v>
      </c>
      <c r="C40" s="1"/>
      <c r="D40" s="1"/>
      <c r="E40" s="1"/>
      <c r="F40" s="2"/>
      <c r="G40" s="10" t="str">
        <f>IFERROR(INDEX('03-25'!X:X,MATCH(B40,'03-25'!Y:Y,0),0),"")</f>
        <v/>
      </c>
      <c r="H40" s="11" t="str">
        <f>IFERROR(INDEX('04-08'!N:N,MATCH(B40,'04-08'!C:C,0),0),"")</f>
        <v/>
      </c>
      <c r="I40" s="11">
        <f>IFERROR(INDEX('04-29'!M:M,MATCH(B40,'04-29'!L:L,0),0),"")</f>
        <v>665</v>
      </c>
      <c r="J40" s="11">
        <f>IFERROR(INDEX('05-27'!F:F,MATCH(B40,'05-27'!H:H,0),0),"")</f>
        <v>701</v>
      </c>
      <c r="K40" s="11">
        <f>IFERROR(INDEX('06-17'!U:U,MATCH(B40,'06-17'!W:W,0),0),"")</f>
        <v>672</v>
      </c>
      <c r="L40" s="11">
        <f>IFERROR(INDEX('07-02'!W:W,MATCH(B40,'07-02'!B:B,0),0),"")</f>
        <v>668</v>
      </c>
      <c r="M40" s="11" t="str">
        <f>IFERROR(INDEX('07-14'!H:H,MATCH(B40,'07-14'!I:I,0),0),"")</f>
        <v/>
      </c>
      <c r="N40" s="11" t="str">
        <f>IFERROR(INDEX('07-15'!H:H,MATCH(B40,'07-15'!I:I,0),0),"")</f>
        <v/>
      </c>
      <c r="O40" s="11" t="str">
        <f>IFERROR(INDEX('07-16'!H:H,MATCH(B40,'07-16'!I:I,0),0),"")</f>
        <v/>
      </c>
      <c r="P40" s="11">
        <f>IFERROR(INDEX('07-22'!U:U,MATCH(B40,'07-22'!W:W,0),0),"")</f>
        <v>667</v>
      </c>
      <c r="Q40" s="11" t="str">
        <f>IFERROR(INDEX(#REF!,MATCH(B40,#REF!,0),0),"")</f>
        <v/>
      </c>
      <c r="R40" s="11" t="str">
        <f>IFERROR(INDEX(#REF!,MATCH(B40,#REF!,0),0),"")</f>
        <v/>
      </c>
      <c r="S40" s="11" t="str">
        <f>IFERROR(INDEX(#REF!,MATCH(B40,#REF!,0),0),"")</f>
        <v/>
      </c>
      <c r="T40" s="11" t="str">
        <f>IFERROR(INDEX(#REF!,MATCH(B40,#REF!,0),0),"")</f>
        <v/>
      </c>
      <c r="U40" s="5" t="str">
        <f>IFERROR(INDEX(#REF!,MATCH(B40,#REF!,0),0),"")</f>
        <v/>
      </c>
      <c r="V40" s="10">
        <f t="shared" si="0"/>
        <v>5</v>
      </c>
      <c r="W40" s="188">
        <f t="shared" si="1"/>
        <v>3373</v>
      </c>
      <c r="X40" s="188">
        <f t="shared" si="2"/>
        <v>674.6</v>
      </c>
      <c r="Y40" s="188">
        <f>IFERROR(SUMPRODUCT(LARGE(G40:U40,{1;2;3;4;5})),"NA")</f>
        <v>3373</v>
      </c>
      <c r="Z40" s="189" t="str">
        <f>IFERROR(SUMPRODUCT(LARGE(G40:U40,{1;2;3;4;5;6;7;8;9;10})),"NA")</f>
        <v>NA</v>
      </c>
    </row>
    <row r="41" spans="1:26" x14ac:dyDescent="0.3">
      <c r="A41" s="15">
        <v>38</v>
      </c>
      <c r="B41" s="9" t="s">
        <v>85</v>
      </c>
      <c r="C41" s="1"/>
      <c r="D41" s="1"/>
      <c r="E41" s="1"/>
      <c r="F41" s="2"/>
      <c r="G41" s="10">
        <f>IFERROR(INDEX('03-25'!X:X,MATCH(B41,'03-25'!Y:Y,0),0),"")</f>
        <v>715</v>
      </c>
      <c r="H41" s="11" t="str">
        <f>IFERROR(INDEX('04-08'!N:N,MATCH(B41,'04-08'!C:C,0),0),"")</f>
        <v/>
      </c>
      <c r="I41" s="11">
        <f>IFERROR(INDEX('04-29'!M:M,MATCH(B41,'04-29'!L:L,0),0),"")</f>
        <v>724</v>
      </c>
      <c r="J41" s="11" t="str">
        <f>IFERROR(INDEX('05-27'!F:F,MATCH(B41,'05-27'!H:H,0),0),"")</f>
        <v/>
      </c>
      <c r="K41" s="11">
        <f>IFERROR(INDEX('06-17'!U:U,MATCH(B41,'06-17'!W:W,0),0),"")</f>
        <v>698</v>
      </c>
      <c r="L41" s="11" t="str">
        <f>IFERROR(INDEX('07-02'!W:W,MATCH(B41,'07-02'!B:B,0),0),"")</f>
        <v/>
      </c>
      <c r="M41" s="11">
        <f>IFERROR(INDEX('07-14'!H:H,MATCH(B41,'07-14'!I:I,0),0),"")</f>
        <v>643</v>
      </c>
      <c r="N41" s="11">
        <f>IFERROR(INDEX('07-15'!H:H,MATCH(B41,'07-15'!I:I,0),0),"")</f>
        <v>574</v>
      </c>
      <c r="O41" s="11" t="str">
        <f>IFERROR(INDEX('07-16'!H:H,MATCH(B41,'07-16'!I:I,0),0),"")</f>
        <v/>
      </c>
      <c r="P41" s="11" t="str">
        <f>IFERROR(INDEX('07-22'!U:U,MATCH(B41,'07-22'!W:W,0),0),"")</f>
        <v/>
      </c>
      <c r="Q41" s="11" t="str">
        <f>IFERROR(INDEX(#REF!,MATCH(B41,#REF!,0),0),"")</f>
        <v/>
      </c>
      <c r="R41" s="11" t="str">
        <f>IFERROR(INDEX(#REF!,MATCH(B41,#REF!,0),0),"")</f>
        <v/>
      </c>
      <c r="S41" s="11" t="str">
        <f>IFERROR(INDEX(#REF!,MATCH(B41,#REF!,0),0),"")</f>
        <v/>
      </c>
      <c r="T41" s="11" t="str">
        <f>IFERROR(INDEX(#REF!,MATCH(B41,#REF!,0),0),"")</f>
        <v/>
      </c>
      <c r="U41" s="5" t="str">
        <f>IFERROR(INDEX(#REF!,MATCH(B41,#REF!,0),0),"")</f>
        <v/>
      </c>
      <c r="V41" s="10">
        <f t="shared" si="0"/>
        <v>5</v>
      </c>
      <c r="W41" s="188">
        <f t="shared" si="1"/>
        <v>3354</v>
      </c>
      <c r="X41" s="188">
        <f t="shared" si="2"/>
        <v>670.8</v>
      </c>
      <c r="Y41" s="188">
        <f>IFERROR(SUMPRODUCT(LARGE(G41:U41,{1;2;3;4;5})),"NA")</f>
        <v>3354</v>
      </c>
      <c r="Z41" s="189" t="str">
        <f>IFERROR(SUMPRODUCT(LARGE(G41:U41,{1;2;3;4;5;6;7;8;9;10})),"NA")</f>
        <v>NA</v>
      </c>
    </row>
    <row r="42" spans="1:26" x14ac:dyDescent="0.3">
      <c r="A42" s="15">
        <v>39</v>
      </c>
      <c r="B42" s="9" t="s">
        <v>205</v>
      </c>
      <c r="C42" s="1"/>
      <c r="D42" s="1"/>
      <c r="E42" s="1"/>
      <c r="F42" s="2"/>
      <c r="G42" s="10">
        <f>IFERROR(INDEX('03-25'!X:X,MATCH(B42,'03-25'!Y:Y,0),0),"")</f>
        <v>560</v>
      </c>
      <c r="H42" s="11">
        <f>IFERROR(INDEX('04-08'!N:N,MATCH(B42,'04-08'!C:C,0),0),"")</f>
        <v>587</v>
      </c>
      <c r="I42" s="11" t="str">
        <f>IFERROR(INDEX('04-29'!M:M,MATCH(B42,'04-29'!L:L,0),0),"")</f>
        <v/>
      </c>
      <c r="J42" s="11">
        <f>IFERROR(INDEX('05-27'!F:F,MATCH(B42,'05-27'!H:H,0),0),"")</f>
        <v>605</v>
      </c>
      <c r="K42" s="11">
        <f>IFERROR(INDEX('06-17'!U:U,MATCH(B42,'06-17'!W:W,0),0),"")</f>
        <v>513</v>
      </c>
      <c r="L42" s="11">
        <f>IFERROR(INDEX('07-02'!W:W,MATCH(B42,'07-02'!B:B,0),0),"")</f>
        <v>646</v>
      </c>
      <c r="M42" s="11" t="str">
        <f>IFERROR(INDEX('07-14'!H:H,MATCH(B42,'07-14'!I:I,0),0),"")</f>
        <v/>
      </c>
      <c r="N42" s="11" t="str">
        <f>IFERROR(INDEX('07-15'!H:H,MATCH(B42,'07-15'!I:I,0),0),"")</f>
        <v/>
      </c>
      <c r="O42" s="11" t="str">
        <f>IFERROR(INDEX('07-16'!H:H,MATCH(B42,'07-16'!I:I,0),0),"")</f>
        <v/>
      </c>
      <c r="P42" s="11">
        <f>IFERROR(INDEX('07-22'!U:U,MATCH(B42,'07-22'!W:W,0),0),"")</f>
        <v>404</v>
      </c>
      <c r="Q42" s="11" t="str">
        <f>IFERROR(INDEX(#REF!,MATCH(B42,#REF!,0),0),"")</f>
        <v/>
      </c>
      <c r="R42" s="11" t="str">
        <f>IFERROR(INDEX(#REF!,MATCH(B42,#REF!,0),0),"")</f>
        <v/>
      </c>
      <c r="S42" s="11" t="str">
        <f>IFERROR(INDEX(#REF!,MATCH(B42,#REF!,0),0),"")</f>
        <v/>
      </c>
      <c r="T42" s="11" t="str">
        <f>IFERROR(INDEX(#REF!,MATCH(B42,#REF!,0),0),"")</f>
        <v/>
      </c>
      <c r="U42" s="5" t="str">
        <f>IFERROR(INDEX(#REF!,MATCH(B42,#REF!,0),0),"")</f>
        <v/>
      </c>
      <c r="V42" s="10">
        <f t="shared" si="0"/>
        <v>6</v>
      </c>
      <c r="W42" s="188">
        <f t="shared" si="1"/>
        <v>3315</v>
      </c>
      <c r="X42" s="188">
        <f t="shared" si="2"/>
        <v>552.5</v>
      </c>
      <c r="Y42" s="188">
        <f>IFERROR(SUMPRODUCT(LARGE(G42:U42,{1;2;3;4;5})),"NA")</f>
        <v>2911</v>
      </c>
      <c r="Z42" s="189" t="str">
        <f>IFERROR(SUMPRODUCT(LARGE(G42:U42,{1;2;3;4;5;6;7;8;9;10})),"NA")</f>
        <v>NA</v>
      </c>
    </row>
    <row r="43" spans="1:26" x14ac:dyDescent="0.3">
      <c r="A43" s="15">
        <v>40</v>
      </c>
      <c r="B43" s="9" t="s">
        <v>23</v>
      </c>
      <c r="C43" s="1"/>
      <c r="D43" s="1"/>
      <c r="E43" s="1"/>
      <c r="F43" s="2"/>
      <c r="G43" s="10">
        <f>IFERROR(INDEX('03-25'!X:X,MATCH(B43,'03-25'!Y:Y,0),0),"")</f>
        <v>446</v>
      </c>
      <c r="H43" s="11" t="str">
        <f>IFERROR(INDEX('04-08'!N:N,MATCH(B43,'04-08'!C:C,0),0),"")</f>
        <v/>
      </c>
      <c r="I43" s="11">
        <f>IFERROR(INDEX('04-29'!M:M,MATCH(B43,'04-29'!L:L,0),0),"")</f>
        <v>533</v>
      </c>
      <c r="J43" s="11">
        <f>IFERROR(INDEX('05-27'!F:F,MATCH(B43,'05-27'!H:H,0),0),"")</f>
        <v>570</v>
      </c>
      <c r="K43" s="11">
        <f>IFERROR(INDEX('06-17'!U:U,MATCH(B43,'06-17'!W:W,0),0),"")</f>
        <v>562</v>
      </c>
      <c r="L43" s="11" t="str">
        <f>IFERROR(INDEX('07-02'!W:W,MATCH(B43,'07-02'!B:B,0),0),"")</f>
        <v/>
      </c>
      <c r="M43" s="11">
        <f>IFERROR(INDEX('07-14'!H:H,MATCH(B43,'07-14'!I:I,0),0),"")</f>
        <v>434</v>
      </c>
      <c r="N43" s="11">
        <f>IFERROR(INDEX('07-15'!H:H,MATCH(B43,'07-15'!I:I,0),0),"")</f>
        <v>669</v>
      </c>
      <c r="O43" s="11" t="str">
        <f>IFERROR(INDEX('07-16'!H:H,MATCH(B43,'07-16'!I:I,0),0),"")</f>
        <v/>
      </c>
      <c r="P43" s="11">
        <f>IFERROR(INDEX('07-22'!U:U,MATCH(B43,'07-22'!W:W,0),0),"")</f>
        <v>521</v>
      </c>
      <c r="Q43" s="11" t="str">
        <f>IFERROR(INDEX(#REF!,MATCH(B43,#REF!,0),0),"")</f>
        <v/>
      </c>
      <c r="R43" s="11" t="str">
        <f>IFERROR(INDEX(#REF!,MATCH(B43,#REF!,0),0),"")</f>
        <v/>
      </c>
      <c r="S43" s="11" t="str">
        <f>IFERROR(INDEX(#REF!,MATCH(B43,#REF!,0),0),"")</f>
        <v/>
      </c>
      <c r="T43" s="11" t="str">
        <f>IFERROR(INDEX(#REF!,MATCH(B43,#REF!,0),0),"")</f>
        <v/>
      </c>
      <c r="U43" s="5" t="str">
        <f>IFERROR(INDEX(#REF!,MATCH(B43,#REF!,0),0),"")</f>
        <v/>
      </c>
      <c r="V43" s="10">
        <f t="shared" si="0"/>
        <v>7</v>
      </c>
      <c r="W43" s="188">
        <f t="shared" si="1"/>
        <v>3735</v>
      </c>
      <c r="X43" s="188">
        <f t="shared" si="2"/>
        <v>533.57142857142856</v>
      </c>
      <c r="Y43" s="188">
        <f>IFERROR(SUMPRODUCT(LARGE(G43:U43,{1;2;3;4;5})),"NA")</f>
        <v>2855</v>
      </c>
      <c r="Z43" s="189" t="str">
        <f>IFERROR(SUMPRODUCT(LARGE(G43:U43,{1;2;3;4;5;6;7;8;9;10})),"NA")</f>
        <v>NA</v>
      </c>
    </row>
    <row r="44" spans="1:26" x14ac:dyDescent="0.3">
      <c r="A44" s="15">
        <v>41</v>
      </c>
      <c r="B44" s="9" t="s">
        <v>206</v>
      </c>
      <c r="C44" s="1"/>
      <c r="D44" s="1"/>
      <c r="E44" s="1"/>
      <c r="F44" s="2"/>
      <c r="G44" s="10" t="str">
        <f>IFERROR(INDEX('03-25'!X:X,MATCH(B44,'03-25'!Y:Y,0),0),"")</f>
        <v/>
      </c>
      <c r="H44" s="11">
        <f>IFERROR(INDEX('04-08'!N:N,MATCH(B44,'04-08'!C:C,0),0),"")</f>
        <v>0</v>
      </c>
      <c r="I44" s="11" t="str">
        <f>IFERROR(INDEX('04-29'!M:M,MATCH(B44,'04-29'!L:L,0),0),"")</f>
        <v/>
      </c>
      <c r="J44" s="11">
        <f>IFERROR(INDEX('05-27'!F:F,MATCH(B44,'05-27'!H:H,0),0),"")</f>
        <v>628</v>
      </c>
      <c r="K44" s="11">
        <f>IFERROR(INDEX('06-17'!U:U,MATCH(B44,'06-17'!W:W,0),0),"")</f>
        <v>596</v>
      </c>
      <c r="L44" s="11">
        <f>IFERROR(INDEX('07-02'!W:W,MATCH(B44,'07-02'!B:B,0),0),"")</f>
        <v>568</v>
      </c>
      <c r="M44" s="11" t="str">
        <f>IFERROR(INDEX('07-14'!H:H,MATCH(B44,'07-14'!I:I,0),0),"")</f>
        <v/>
      </c>
      <c r="N44" s="11" t="str">
        <f>IFERROR(INDEX('07-15'!H:H,MATCH(B44,'07-15'!I:I,0),0),"")</f>
        <v/>
      </c>
      <c r="O44" s="11" t="str">
        <f>IFERROR(INDEX('07-16'!H:H,MATCH(B44,'07-16'!I:I,0),0),"")</f>
        <v/>
      </c>
      <c r="P44" s="11">
        <f>IFERROR(INDEX('07-22'!U:U,MATCH(B44,'07-22'!W:W,0),0),"")</f>
        <v>597</v>
      </c>
      <c r="Q44" s="11" t="str">
        <f>IFERROR(INDEX(#REF!,MATCH(B44,#REF!,0),0),"")</f>
        <v/>
      </c>
      <c r="R44" s="11" t="str">
        <f>IFERROR(INDEX(#REF!,MATCH(B44,#REF!,0),0),"")</f>
        <v/>
      </c>
      <c r="S44" s="11" t="str">
        <f>IFERROR(INDEX(#REF!,MATCH(B44,#REF!,0),0),"")</f>
        <v/>
      </c>
      <c r="T44" s="11" t="str">
        <f>IFERROR(INDEX(#REF!,MATCH(B44,#REF!,0),0),"")</f>
        <v/>
      </c>
      <c r="U44" s="5" t="str">
        <f>IFERROR(INDEX(#REF!,MATCH(B44,#REF!,0),0),"")</f>
        <v/>
      </c>
      <c r="V44" s="10">
        <f t="shared" si="0"/>
        <v>4</v>
      </c>
      <c r="W44" s="188">
        <f t="shared" si="1"/>
        <v>2389</v>
      </c>
      <c r="X44" s="188">
        <f t="shared" si="2"/>
        <v>597.25</v>
      </c>
      <c r="Y44" s="188">
        <f>IFERROR(SUMPRODUCT(LARGE(G44:U44,{1;2;3;4;5})),"NA")</f>
        <v>2389</v>
      </c>
      <c r="Z44" s="189" t="str">
        <f>IFERROR(SUMPRODUCT(LARGE(G44:U44,{1;2;3;4;5;6;7;8;9;10})),"NA")</f>
        <v>NA</v>
      </c>
    </row>
    <row r="45" spans="1:26" x14ac:dyDescent="0.3">
      <c r="A45" s="15">
        <v>42</v>
      </c>
      <c r="B45" s="9" t="s">
        <v>2068</v>
      </c>
      <c r="C45" s="1"/>
      <c r="D45" s="1"/>
      <c r="E45" s="1"/>
      <c r="F45" s="2"/>
      <c r="G45" s="10" t="str">
        <f>IFERROR(INDEX('03-25'!X:X,MATCH(B45,'03-25'!Y:Y,0),0),"")</f>
        <v/>
      </c>
      <c r="H45" s="11" t="str">
        <f>IFERROR(INDEX('04-08'!N:N,MATCH(B45,'04-08'!C:C,0),0),"")</f>
        <v/>
      </c>
      <c r="I45" s="11" t="str">
        <f>IFERROR(INDEX('04-29'!M:M,MATCH(B45,'04-29'!L:L,0),0),"")</f>
        <v/>
      </c>
      <c r="J45" s="11">
        <f>IFERROR(INDEX('05-27'!F:F,MATCH(B45,'05-27'!H:H,0),0),"")</f>
        <v>987</v>
      </c>
      <c r="K45" s="11">
        <f>IFERROR(INDEX('06-17'!U:U,MATCH(B45,'06-17'!W:W,0),0),"")</f>
        <v>1000</v>
      </c>
      <c r="L45" s="11">
        <f>IFERROR(INDEX('07-02'!W:W,MATCH(B45,'07-02'!B:B,0),0),"")</f>
        <v>986</v>
      </c>
      <c r="M45" s="11" t="str">
        <f>IFERROR(INDEX('07-14'!H:H,MATCH(B45,'07-14'!I:I,0),0),"")</f>
        <v/>
      </c>
      <c r="N45" s="11" t="str">
        <f>IFERROR(INDEX('07-15'!H:H,MATCH(B45,'07-15'!I:I,0),0),"")</f>
        <v/>
      </c>
      <c r="O45" s="11" t="str">
        <f>IFERROR(INDEX('07-16'!H:H,MATCH(B45,'07-16'!I:I,0),0),"")</f>
        <v/>
      </c>
      <c r="P45" s="11">
        <f>IFERROR(INDEX('07-22'!U:U,MATCH(B45,'07-22'!W:W,0),0),"")</f>
        <v>965</v>
      </c>
      <c r="Q45" s="11" t="str">
        <f>IFERROR(INDEX(#REF!,MATCH(B45,#REF!,0),0),"")</f>
        <v/>
      </c>
      <c r="R45" s="11" t="str">
        <f>IFERROR(INDEX(#REF!,MATCH(B45,#REF!,0),0),"")</f>
        <v/>
      </c>
      <c r="S45" s="11" t="str">
        <f>IFERROR(INDEX(#REF!,MATCH(B45,#REF!,0),0),"")</f>
        <v/>
      </c>
      <c r="T45" s="11" t="str">
        <f>IFERROR(INDEX(#REF!,MATCH(B45,#REF!,0),0),"")</f>
        <v/>
      </c>
      <c r="U45" s="5" t="str">
        <f>IFERROR(INDEX(#REF!,MATCH(B45,#REF!,0),0),"")</f>
        <v/>
      </c>
      <c r="V45" s="10">
        <f t="shared" si="0"/>
        <v>4</v>
      </c>
      <c r="W45" s="188">
        <f t="shared" si="1"/>
        <v>3938</v>
      </c>
      <c r="X45" s="188">
        <f t="shared" si="2"/>
        <v>984.5</v>
      </c>
      <c r="Y45" s="188" t="str">
        <f>IFERROR(SUMPRODUCT(LARGE(G45:U45,{1;2;3;4;5})),"NA")</f>
        <v>NA</v>
      </c>
      <c r="Z45" s="189" t="str">
        <f>IFERROR(SUMPRODUCT(LARGE(G45:U45,{1;2;3;4;5;6;7;8;9;10})),"NA")</f>
        <v>NA</v>
      </c>
    </row>
    <row r="46" spans="1:26" x14ac:dyDescent="0.3">
      <c r="A46" s="15">
        <v>43</v>
      </c>
      <c r="B46" s="9" t="s">
        <v>31</v>
      </c>
      <c r="C46" s="1"/>
      <c r="D46" s="1"/>
      <c r="E46" s="1"/>
      <c r="F46" s="2"/>
      <c r="G46" s="10">
        <f>IFERROR(INDEX('03-25'!X:X,MATCH(B46,'03-25'!Y:Y,0),0),"")</f>
        <v>1000</v>
      </c>
      <c r="H46" s="11" t="str">
        <f>IFERROR(INDEX('04-08'!N:N,MATCH(B46,'04-08'!C:C,0),0),"")</f>
        <v/>
      </c>
      <c r="I46" s="11" t="str">
        <f>IFERROR(INDEX('04-29'!M:M,MATCH(B46,'04-29'!L:L,0),0),"")</f>
        <v/>
      </c>
      <c r="J46" s="11">
        <f>IFERROR(INDEX('05-27'!F:F,MATCH(B46,'05-27'!H:H,0),0),"")</f>
        <v>1000</v>
      </c>
      <c r="K46" s="11" t="str">
        <f>IFERROR(INDEX('06-17'!U:U,MATCH(B46,'06-17'!W:W,0),0),"")</f>
        <v/>
      </c>
      <c r="L46" s="11">
        <f>IFERROR(INDEX('07-02'!W:W,MATCH(B46,'07-02'!B:B,0),0),"")</f>
        <v>972</v>
      </c>
      <c r="M46" s="11" t="str">
        <f>IFERROR(INDEX('07-14'!H:H,MATCH(B46,'07-14'!I:I,0),0),"")</f>
        <v/>
      </c>
      <c r="N46" s="11" t="str">
        <f>IFERROR(INDEX('07-15'!H:H,MATCH(B46,'07-15'!I:I,0),0),"")</f>
        <v/>
      </c>
      <c r="O46" s="11" t="str">
        <f>IFERROR(INDEX('07-16'!H:H,MATCH(B46,'07-16'!I:I,0),0),"")</f>
        <v/>
      </c>
      <c r="P46" s="11">
        <f>IFERROR(INDEX('07-22'!U:U,MATCH(B46,'07-22'!W:W,0),0),"")</f>
        <v>953</v>
      </c>
      <c r="Q46" s="11" t="str">
        <f>IFERROR(INDEX(#REF!,MATCH(B46,#REF!,0),0),"")</f>
        <v/>
      </c>
      <c r="R46" s="11" t="str">
        <f>IFERROR(INDEX(#REF!,MATCH(B46,#REF!,0),0),"")</f>
        <v/>
      </c>
      <c r="S46" s="11" t="str">
        <f>IFERROR(INDEX(#REF!,MATCH(B46,#REF!,0),0),"")</f>
        <v/>
      </c>
      <c r="T46" s="11" t="str">
        <f>IFERROR(INDEX(#REF!,MATCH(B46,#REF!,0),0),"")</f>
        <v/>
      </c>
      <c r="U46" s="5" t="str">
        <f>IFERROR(INDEX(#REF!,MATCH(B46,#REF!,0),0),"")</f>
        <v/>
      </c>
      <c r="V46" s="10">
        <f t="shared" si="0"/>
        <v>4</v>
      </c>
      <c r="W46" s="188">
        <f t="shared" si="1"/>
        <v>3925</v>
      </c>
      <c r="X46" s="188">
        <f t="shared" si="2"/>
        <v>981.25</v>
      </c>
      <c r="Y46" s="188" t="str">
        <f>IFERROR(SUMPRODUCT(LARGE(G46:U46,{1;2;3;4;5})),"NA")</f>
        <v>NA</v>
      </c>
      <c r="Z46" s="189" t="str">
        <f>IFERROR(SUMPRODUCT(LARGE(G46:U46,{1;2;3;4;5;6;7;8;9;10})),"NA")</f>
        <v>NA</v>
      </c>
    </row>
    <row r="47" spans="1:26" x14ac:dyDescent="0.3">
      <c r="A47" s="15">
        <v>44</v>
      </c>
      <c r="B47" s="9" t="s">
        <v>1806</v>
      </c>
      <c r="C47" s="1"/>
      <c r="D47" s="1"/>
      <c r="E47" s="1"/>
      <c r="F47" s="2"/>
      <c r="G47" s="10" t="str">
        <f>IFERROR(INDEX('03-25'!X:X,MATCH(B47,'03-25'!Y:Y,0),0),"")</f>
        <v/>
      </c>
      <c r="H47" s="11" t="str">
        <f>IFERROR(INDEX('04-08'!N:N,MATCH(B47,'04-08'!C:C,0),0),"")</f>
        <v/>
      </c>
      <c r="I47" s="11">
        <f>IFERROR(INDEX('04-29'!M:M,MATCH(B47,'04-29'!L:L,0),0),"")</f>
        <v>936</v>
      </c>
      <c r="J47" s="11" t="str">
        <f>IFERROR(INDEX('05-27'!F:F,MATCH(B47,'05-27'!H:H,0),0),"")</f>
        <v/>
      </c>
      <c r="K47" s="11">
        <f>IFERROR(INDEX('06-17'!U:U,MATCH(B47,'06-17'!W:W,0),0),"")</f>
        <v>900</v>
      </c>
      <c r="L47" s="11">
        <f>IFERROR(INDEX('07-02'!W:W,MATCH(B47,'07-02'!B:B,0),0),"")</f>
        <v>900</v>
      </c>
      <c r="M47" s="11" t="str">
        <f>IFERROR(INDEX('07-14'!H:H,MATCH(B47,'07-14'!I:I,0),0),"")</f>
        <v/>
      </c>
      <c r="N47" s="11" t="str">
        <f>IFERROR(INDEX('07-15'!H:H,MATCH(B47,'07-15'!I:I,0),0),"")</f>
        <v/>
      </c>
      <c r="O47" s="11">
        <f>IFERROR(INDEX('07-16'!H:H,MATCH(B47,'07-16'!I:I,0),0),"")</f>
        <v>1133</v>
      </c>
      <c r="P47" s="11" t="str">
        <f>IFERROR(INDEX('07-22'!U:U,MATCH(B47,'07-22'!W:W,0),0),"")</f>
        <v/>
      </c>
      <c r="Q47" s="11" t="str">
        <f>IFERROR(INDEX(#REF!,MATCH(B47,#REF!,0),0),"")</f>
        <v/>
      </c>
      <c r="R47" s="11" t="str">
        <f>IFERROR(INDEX(#REF!,MATCH(B47,#REF!,0),0),"")</f>
        <v/>
      </c>
      <c r="S47" s="11" t="str">
        <f>IFERROR(INDEX(#REF!,MATCH(B47,#REF!,0),0),"")</f>
        <v/>
      </c>
      <c r="T47" s="11" t="str">
        <f>IFERROR(INDEX(#REF!,MATCH(B47,#REF!,0),0),"")</f>
        <v/>
      </c>
      <c r="U47" s="5" t="str">
        <f>IFERROR(INDEX(#REF!,MATCH(B47,#REF!,0),0),"")</f>
        <v/>
      </c>
      <c r="V47" s="10">
        <f t="shared" si="0"/>
        <v>4</v>
      </c>
      <c r="W47" s="188">
        <f t="shared" si="1"/>
        <v>3869</v>
      </c>
      <c r="X47" s="188">
        <f t="shared" si="2"/>
        <v>967.25</v>
      </c>
      <c r="Y47" s="188" t="str">
        <f>IFERROR(SUMPRODUCT(LARGE(G47:U47,{1;2;3;4;5})),"NA")</f>
        <v>NA</v>
      </c>
      <c r="Z47" s="189" t="str">
        <f>IFERROR(SUMPRODUCT(LARGE(G47:U47,{1;2;3;4;5;6;7;8;9;10})),"NA")</f>
        <v>NA</v>
      </c>
    </row>
    <row r="48" spans="1:26" x14ac:dyDescent="0.3">
      <c r="A48" s="15">
        <v>45</v>
      </c>
      <c r="B48" s="9" t="s">
        <v>181</v>
      </c>
      <c r="C48" s="1"/>
      <c r="D48" s="1"/>
      <c r="E48" s="1"/>
      <c r="F48" s="2"/>
      <c r="G48" s="10">
        <f>IFERROR(INDEX('03-25'!X:X,MATCH(B48,'03-25'!Y:Y,0),0),"")</f>
        <v>900</v>
      </c>
      <c r="H48" s="11" t="str">
        <f>IFERROR(INDEX('04-08'!N:N,MATCH(B48,'04-08'!C:C,0),0),"")</f>
        <v/>
      </c>
      <c r="I48" s="11">
        <f>IFERROR(INDEX('04-29'!M:M,MATCH(B48,'04-29'!L:L,0),0),"")</f>
        <v>937</v>
      </c>
      <c r="J48" s="11" t="str">
        <f>IFERROR(INDEX('05-27'!F:F,MATCH(B48,'05-27'!H:H,0),0),"")</f>
        <v/>
      </c>
      <c r="K48" s="11" t="str">
        <f>IFERROR(INDEX('06-17'!U:U,MATCH(B48,'06-17'!W:W,0),0),"")</f>
        <v/>
      </c>
      <c r="L48" s="11" t="str">
        <f>IFERROR(INDEX('07-02'!W:W,MATCH(B48,'07-02'!B:B,0),0),"")</f>
        <v/>
      </c>
      <c r="M48" s="11">
        <f>IFERROR(INDEX('07-14'!H:H,MATCH(B48,'07-14'!I:I,0),0),"")</f>
        <v>900</v>
      </c>
      <c r="N48" s="11">
        <f>IFERROR(INDEX('07-15'!H:H,MATCH(B48,'07-15'!I:I,0),0),"")</f>
        <v>970</v>
      </c>
      <c r="O48" s="11" t="str">
        <f>IFERROR(INDEX('07-16'!H:H,MATCH(B48,'07-16'!I:I,0),0),"")</f>
        <v/>
      </c>
      <c r="P48" s="11" t="str">
        <f>IFERROR(INDEX('07-22'!U:U,MATCH(B48,'07-22'!W:W,0),0),"")</f>
        <v/>
      </c>
      <c r="Q48" s="11" t="str">
        <f>IFERROR(INDEX(#REF!,MATCH(B48,#REF!,0),0),"")</f>
        <v/>
      </c>
      <c r="R48" s="11" t="str">
        <f>IFERROR(INDEX(#REF!,MATCH(B48,#REF!,0),0),"")</f>
        <v/>
      </c>
      <c r="S48" s="11" t="str">
        <f>IFERROR(INDEX(#REF!,MATCH(B48,#REF!,0),0),"")</f>
        <v/>
      </c>
      <c r="T48" s="11" t="str">
        <f>IFERROR(INDEX(#REF!,MATCH(B48,#REF!,0),0),"")</f>
        <v/>
      </c>
      <c r="U48" s="5" t="str">
        <f>IFERROR(INDEX(#REF!,MATCH(B48,#REF!,0),0),"")</f>
        <v/>
      </c>
      <c r="V48" s="10">
        <f t="shared" si="0"/>
        <v>4</v>
      </c>
      <c r="W48" s="188">
        <f t="shared" si="1"/>
        <v>3707</v>
      </c>
      <c r="X48" s="188">
        <f t="shared" si="2"/>
        <v>926.75</v>
      </c>
      <c r="Y48" s="188" t="str">
        <f>IFERROR(SUMPRODUCT(LARGE(G48:U48,{1;2;3;4;5})),"NA")</f>
        <v>NA</v>
      </c>
      <c r="Z48" s="189" t="str">
        <f>IFERROR(SUMPRODUCT(LARGE(G48:U48,{1;2;3;4;5;6;7;8;9;10})),"NA")</f>
        <v>NA</v>
      </c>
    </row>
    <row r="49" spans="1:26" x14ac:dyDescent="0.3">
      <c r="A49" s="15">
        <v>46</v>
      </c>
      <c r="B49" s="9" t="s">
        <v>2016</v>
      </c>
      <c r="C49" s="1"/>
      <c r="D49" s="1"/>
      <c r="E49" s="1"/>
      <c r="F49" s="2"/>
      <c r="G49" s="10" t="str">
        <f>IFERROR(INDEX('03-25'!X:X,MATCH(B49,'03-25'!Y:Y,0),0),"")</f>
        <v/>
      </c>
      <c r="H49" s="11" t="str">
        <f>IFERROR(INDEX('04-08'!N:N,MATCH(B49,'04-08'!C:C,0),0),"")</f>
        <v/>
      </c>
      <c r="I49" s="11" t="str">
        <f>IFERROR(INDEX('04-29'!M:M,MATCH(B49,'04-29'!L:L,0),0),"")</f>
        <v/>
      </c>
      <c r="J49" s="11">
        <f>IFERROR(INDEX('05-27'!F:F,MATCH(B49,'05-27'!H:H,0),0),"")</f>
        <v>899</v>
      </c>
      <c r="K49" s="11" t="str">
        <f>IFERROR(INDEX('06-17'!U:U,MATCH(B49,'06-17'!W:W,0),0),"")</f>
        <v/>
      </c>
      <c r="L49" s="11" t="str">
        <f>IFERROR(INDEX('07-02'!W:W,MATCH(B49,'07-02'!B:B,0),0),"")</f>
        <v/>
      </c>
      <c r="M49" s="11">
        <f>IFERROR(INDEX('07-14'!H:H,MATCH(B49,'07-14'!I:I,0),0),"")</f>
        <v>830</v>
      </c>
      <c r="N49" s="11" t="str">
        <f>IFERROR(INDEX('07-15'!H:H,MATCH(B49,'07-15'!I:I,0),0),"")</f>
        <v/>
      </c>
      <c r="O49" s="11">
        <f>IFERROR(INDEX('07-16'!H:H,MATCH(B49,'07-16'!I:I,0),0),"")</f>
        <v>1061</v>
      </c>
      <c r="P49" s="11">
        <f>IFERROR(INDEX('07-22'!U:U,MATCH(B49,'07-22'!W:W,0),0),"")</f>
        <v>899</v>
      </c>
      <c r="Q49" s="11" t="str">
        <f>IFERROR(INDEX(#REF!,MATCH(B49,#REF!,0),0),"")</f>
        <v/>
      </c>
      <c r="R49" s="11" t="str">
        <f>IFERROR(INDEX(#REF!,MATCH(B49,#REF!,0),0),"")</f>
        <v/>
      </c>
      <c r="S49" s="11" t="str">
        <f>IFERROR(INDEX(#REF!,MATCH(B49,#REF!,0),0),"")</f>
        <v/>
      </c>
      <c r="T49" s="11" t="str">
        <f>IFERROR(INDEX(#REF!,MATCH(B49,#REF!,0),0),"")</f>
        <v/>
      </c>
      <c r="U49" s="5" t="str">
        <f>IFERROR(INDEX(#REF!,MATCH(B49,#REF!,0),0),"")</f>
        <v/>
      </c>
      <c r="V49" s="10">
        <f t="shared" si="0"/>
        <v>4</v>
      </c>
      <c r="W49" s="188">
        <f t="shared" si="1"/>
        <v>3689</v>
      </c>
      <c r="X49" s="188">
        <f t="shared" si="2"/>
        <v>922.25</v>
      </c>
      <c r="Y49" s="188" t="str">
        <f>IFERROR(SUMPRODUCT(LARGE(G49:U49,{1;2;3;4;5})),"NA")</f>
        <v>NA</v>
      </c>
      <c r="Z49" s="189" t="str">
        <f>IFERROR(SUMPRODUCT(LARGE(G49:U49,{1;2;3;4;5;6;7;8;9;10})),"NA")</f>
        <v>NA</v>
      </c>
    </row>
    <row r="50" spans="1:26" x14ac:dyDescent="0.3">
      <c r="A50" s="15">
        <v>47</v>
      </c>
      <c r="B50" s="9" t="s">
        <v>2039</v>
      </c>
      <c r="C50" s="1"/>
      <c r="D50" s="1"/>
      <c r="E50" s="1"/>
      <c r="F50" s="2"/>
      <c r="G50" s="10" t="str">
        <f>IFERROR(INDEX('03-25'!X:X,MATCH(B50,'03-25'!Y:Y,0),0),"")</f>
        <v/>
      </c>
      <c r="H50" s="11" t="str">
        <f>IFERROR(INDEX('04-08'!N:N,MATCH(B50,'04-08'!C:C,0),0),"")</f>
        <v/>
      </c>
      <c r="I50" s="11" t="str">
        <f>IFERROR(INDEX('04-29'!M:M,MATCH(B50,'04-29'!L:L,0),0),"")</f>
        <v/>
      </c>
      <c r="J50" s="11">
        <f>IFERROR(INDEX('05-27'!F:F,MATCH(B50,'05-27'!H:H,0),0),"")</f>
        <v>863</v>
      </c>
      <c r="K50" s="11">
        <f>IFERROR(INDEX('06-17'!U:U,MATCH(B50,'06-17'!W:W,0),0),"")</f>
        <v>911</v>
      </c>
      <c r="L50" s="11">
        <f>IFERROR(INDEX('07-02'!W:W,MATCH(B50,'07-02'!B:B,0),0),"")</f>
        <v>936</v>
      </c>
      <c r="M50" s="11" t="str">
        <f>IFERROR(INDEX('07-14'!H:H,MATCH(B50,'07-14'!I:I,0),0),"")</f>
        <v/>
      </c>
      <c r="N50" s="11" t="str">
        <f>IFERROR(INDEX('07-15'!H:H,MATCH(B50,'07-15'!I:I,0),0),"")</f>
        <v/>
      </c>
      <c r="O50" s="11" t="str">
        <f>IFERROR(INDEX('07-16'!H:H,MATCH(B50,'07-16'!I:I,0),0),"")</f>
        <v/>
      </c>
      <c r="P50" s="11">
        <f>IFERROR(INDEX('07-22'!U:U,MATCH(B50,'07-22'!W:W,0),0),"")</f>
        <v>940</v>
      </c>
      <c r="Q50" s="11" t="str">
        <f>IFERROR(INDEX(#REF!,MATCH(B50,#REF!,0),0),"")</f>
        <v/>
      </c>
      <c r="R50" s="11" t="str">
        <f>IFERROR(INDEX(#REF!,MATCH(B50,#REF!,0),0),"")</f>
        <v/>
      </c>
      <c r="S50" s="11" t="str">
        <f>IFERROR(INDEX(#REF!,MATCH(B50,#REF!,0),0),"")</f>
        <v/>
      </c>
      <c r="T50" s="11" t="str">
        <f>IFERROR(INDEX(#REF!,MATCH(B50,#REF!,0),0),"")</f>
        <v/>
      </c>
      <c r="U50" s="5" t="str">
        <f>IFERROR(INDEX(#REF!,MATCH(B50,#REF!,0),0),"")</f>
        <v/>
      </c>
      <c r="V50" s="10">
        <f t="shared" si="0"/>
        <v>4</v>
      </c>
      <c r="W50" s="188">
        <f t="shared" si="1"/>
        <v>3650</v>
      </c>
      <c r="X50" s="188">
        <f t="shared" si="2"/>
        <v>912.5</v>
      </c>
      <c r="Y50" s="188" t="str">
        <f>IFERROR(SUMPRODUCT(LARGE(G50:U50,{1;2;3;4;5})),"NA")</f>
        <v>NA</v>
      </c>
      <c r="Z50" s="189" t="str">
        <f>IFERROR(SUMPRODUCT(LARGE(G50:U50,{1;2;3;4;5;6;7;8;9;10})),"NA")</f>
        <v>NA</v>
      </c>
    </row>
    <row r="51" spans="1:26" x14ac:dyDescent="0.3">
      <c r="A51" s="15">
        <v>48</v>
      </c>
      <c r="B51" s="9" t="s">
        <v>14</v>
      </c>
      <c r="C51" s="1"/>
      <c r="D51" s="1"/>
      <c r="E51" s="1"/>
      <c r="F51" s="2"/>
      <c r="G51" s="10">
        <f>IFERROR(INDEX('03-25'!X:X,MATCH(B51,'03-25'!Y:Y,0),0),"")</f>
        <v>840</v>
      </c>
      <c r="H51" s="11" t="str">
        <f>IFERROR(INDEX('04-08'!N:N,MATCH(B51,'04-08'!C:C,0),0),"")</f>
        <v/>
      </c>
      <c r="I51" s="11" t="str">
        <f>IFERROR(INDEX('04-29'!M:M,MATCH(B51,'04-29'!L:L,0),0),"")</f>
        <v/>
      </c>
      <c r="J51" s="11" t="str">
        <f>IFERROR(INDEX('05-27'!F:F,MATCH(B51,'05-27'!H:H,0),0),"")</f>
        <v/>
      </c>
      <c r="K51" s="11">
        <f>IFERROR(INDEX('06-17'!U:U,MATCH(B51,'06-17'!W:W,0),0),"")</f>
        <v>882</v>
      </c>
      <c r="L51" s="11">
        <f>IFERROR(INDEX('07-02'!W:W,MATCH(B51,'07-02'!B:B,0),0),"")</f>
        <v>880</v>
      </c>
      <c r="M51" s="11" t="str">
        <f>IFERROR(INDEX('07-14'!H:H,MATCH(B51,'07-14'!I:I,0),0),"")</f>
        <v/>
      </c>
      <c r="N51" s="11" t="str">
        <f>IFERROR(INDEX('07-15'!H:H,MATCH(B51,'07-15'!I:I,0),0),"")</f>
        <v/>
      </c>
      <c r="O51" s="11">
        <f>IFERROR(INDEX('07-16'!H:H,MATCH(B51,'07-16'!I:I,0),0),"")</f>
        <v>1030</v>
      </c>
      <c r="P51" s="11" t="str">
        <f>IFERROR(INDEX('07-22'!U:U,MATCH(B51,'07-22'!W:W,0),0),"")</f>
        <v/>
      </c>
      <c r="Q51" s="11" t="str">
        <f>IFERROR(INDEX(#REF!,MATCH(B51,#REF!,0),0),"")</f>
        <v/>
      </c>
      <c r="R51" s="11" t="str">
        <f>IFERROR(INDEX(#REF!,MATCH(B51,#REF!,0),0),"")</f>
        <v/>
      </c>
      <c r="S51" s="11" t="str">
        <f>IFERROR(INDEX(#REF!,MATCH(B51,#REF!,0),0),"")</f>
        <v/>
      </c>
      <c r="T51" s="11" t="str">
        <f>IFERROR(INDEX(#REF!,MATCH(B51,#REF!,0),0),"")</f>
        <v/>
      </c>
      <c r="U51" s="5" t="str">
        <f>IFERROR(INDEX(#REF!,MATCH(B51,#REF!,0),0),"")</f>
        <v/>
      </c>
      <c r="V51" s="10">
        <f t="shared" si="0"/>
        <v>4</v>
      </c>
      <c r="W51" s="188">
        <f t="shared" si="1"/>
        <v>3632</v>
      </c>
      <c r="X51" s="188">
        <f t="shared" si="2"/>
        <v>908</v>
      </c>
      <c r="Y51" s="188" t="str">
        <f>IFERROR(SUMPRODUCT(LARGE(G51:U51,{1;2;3;4;5})),"NA")</f>
        <v>NA</v>
      </c>
      <c r="Z51" s="189" t="str">
        <f>IFERROR(SUMPRODUCT(LARGE(G51:U51,{1;2;3;4;5;6;7;8;9;10})),"NA")</f>
        <v>NA</v>
      </c>
    </row>
    <row r="52" spans="1:26" x14ac:dyDescent="0.3">
      <c r="A52" s="15">
        <v>49</v>
      </c>
      <c r="B52" s="9" t="s">
        <v>2415</v>
      </c>
      <c r="C52" s="1"/>
      <c r="D52" s="1"/>
      <c r="E52" s="1"/>
      <c r="F52" s="2"/>
      <c r="G52" s="10" t="str">
        <f>IFERROR(INDEX('03-25'!X:X,MATCH(B52,'03-25'!Y:Y,0),0),"")</f>
        <v/>
      </c>
      <c r="H52" s="11" t="str">
        <f>IFERROR(INDEX('04-08'!N:N,MATCH(B52,'04-08'!C:C,0),0),"")</f>
        <v/>
      </c>
      <c r="I52" s="11" t="str">
        <f>IFERROR(INDEX('04-29'!M:M,MATCH(B52,'04-29'!L:L,0),0),"")</f>
        <v/>
      </c>
      <c r="J52" s="11">
        <f>IFERROR(INDEX('05-27'!F:F,MATCH(B52,'05-27'!H:H,0),0),"")</f>
        <v>896</v>
      </c>
      <c r="K52" s="11">
        <f>IFERROR(INDEX('06-17'!U:U,MATCH(B52,'06-17'!W:W,0),0),"")</f>
        <v>880</v>
      </c>
      <c r="L52" s="11">
        <f>IFERROR(INDEX('07-02'!W:W,MATCH(B52,'07-02'!B:B,0),0),"")</f>
        <v>942</v>
      </c>
      <c r="M52" s="11" t="str">
        <f>IFERROR(INDEX('07-14'!H:H,MATCH(B52,'07-14'!I:I,0),0),"")</f>
        <v/>
      </c>
      <c r="N52" s="11" t="str">
        <f>IFERROR(INDEX('07-15'!H:H,MATCH(B52,'07-15'!I:I,0),0),"")</f>
        <v/>
      </c>
      <c r="O52" s="11" t="str">
        <f>IFERROR(INDEX('07-16'!H:H,MATCH(B52,'07-16'!I:I,0),0),"")</f>
        <v/>
      </c>
      <c r="P52" s="11">
        <f>IFERROR(INDEX('07-22'!U:U,MATCH(B52,'07-22'!W:W,0),0),"")</f>
        <v>887</v>
      </c>
      <c r="Q52" s="11" t="str">
        <f>IFERROR(INDEX(#REF!,MATCH(B52,#REF!,0),0),"")</f>
        <v/>
      </c>
      <c r="R52" s="11" t="str">
        <f>IFERROR(INDEX(#REF!,MATCH(B52,#REF!,0),0),"")</f>
        <v/>
      </c>
      <c r="S52" s="11" t="str">
        <f>IFERROR(INDEX(#REF!,MATCH(B52,#REF!,0),0),"")</f>
        <v/>
      </c>
      <c r="T52" s="11" t="str">
        <f>IFERROR(INDEX(#REF!,MATCH(B52,#REF!,0),0),"")</f>
        <v/>
      </c>
      <c r="U52" s="5" t="str">
        <f>IFERROR(INDEX(#REF!,MATCH(B52,#REF!,0),0),"")</f>
        <v/>
      </c>
      <c r="V52" s="10">
        <f t="shared" si="0"/>
        <v>4</v>
      </c>
      <c r="W52" s="188">
        <f t="shared" si="1"/>
        <v>3605</v>
      </c>
      <c r="X52" s="188">
        <f t="shared" si="2"/>
        <v>901.25</v>
      </c>
      <c r="Y52" s="188" t="str">
        <f>IFERROR(SUMPRODUCT(LARGE(G52:U52,{1;2;3;4;5})),"NA")</f>
        <v>NA</v>
      </c>
      <c r="Z52" s="189" t="str">
        <f>IFERROR(SUMPRODUCT(LARGE(G52:U52,{1;2;3;4;5;6;7;8;9;10})),"NA")</f>
        <v>NA</v>
      </c>
    </row>
    <row r="53" spans="1:26" x14ac:dyDescent="0.3">
      <c r="A53" s="15">
        <v>50</v>
      </c>
      <c r="B53" s="9" t="s">
        <v>2506</v>
      </c>
      <c r="C53" s="1"/>
      <c r="D53" s="1"/>
      <c r="E53" s="1"/>
      <c r="F53" s="2"/>
      <c r="G53" s="10" t="str">
        <f>IFERROR(INDEX('03-25'!X:X,MATCH(B53,'03-25'!Y:Y,0),0),"")</f>
        <v/>
      </c>
      <c r="H53" s="11" t="str">
        <f>IFERROR(INDEX('04-08'!N:N,MATCH(B53,'04-08'!C:C,0),0),"")</f>
        <v/>
      </c>
      <c r="I53" s="11" t="str">
        <f>IFERROR(INDEX('04-29'!M:M,MATCH(B53,'04-29'!L:L,0),0),"")</f>
        <v/>
      </c>
      <c r="J53" s="11">
        <f>IFERROR(INDEX('05-27'!F:F,MATCH(B53,'05-27'!H:H,0),0),"")</f>
        <v>898</v>
      </c>
      <c r="K53" s="11">
        <f>IFERROR(INDEX('06-17'!U:U,MATCH(B53,'06-17'!W:W,0),0),"")</f>
        <v>894</v>
      </c>
      <c r="L53" s="11">
        <f>IFERROR(INDEX('07-02'!W:W,MATCH(B53,'07-02'!B:B,0),0),"")</f>
        <v>907</v>
      </c>
      <c r="M53" s="11" t="str">
        <f>IFERROR(INDEX('07-14'!H:H,MATCH(B53,'07-14'!I:I,0),0),"")</f>
        <v/>
      </c>
      <c r="N53" s="11" t="str">
        <f>IFERROR(INDEX('07-15'!H:H,MATCH(B53,'07-15'!I:I,0),0),"")</f>
        <v/>
      </c>
      <c r="O53" s="11" t="str">
        <f>IFERROR(INDEX('07-16'!H:H,MATCH(B53,'07-16'!I:I,0),0),"")</f>
        <v/>
      </c>
      <c r="P53" s="11">
        <f>IFERROR(INDEX('07-22'!U:U,MATCH(B53,'07-22'!W:W,0),0),"")</f>
        <v>890</v>
      </c>
      <c r="Q53" s="11" t="str">
        <f>IFERROR(INDEX(#REF!,MATCH(B53,#REF!,0),0),"")</f>
        <v/>
      </c>
      <c r="R53" s="11" t="str">
        <f>IFERROR(INDEX(#REF!,MATCH(B53,#REF!,0),0),"")</f>
        <v/>
      </c>
      <c r="S53" s="11" t="str">
        <f>IFERROR(INDEX(#REF!,MATCH(B53,#REF!,0),0),"")</f>
        <v/>
      </c>
      <c r="T53" s="11" t="str">
        <f>IFERROR(INDEX(#REF!,MATCH(B53,#REF!,0),0),"")</f>
        <v/>
      </c>
      <c r="U53" s="5" t="str">
        <f>IFERROR(INDEX(#REF!,MATCH(B53,#REF!,0),0),"")</f>
        <v/>
      </c>
      <c r="V53" s="10">
        <f t="shared" si="0"/>
        <v>4</v>
      </c>
      <c r="W53" s="188">
        <f t="shared" si="1"/>
        <v>3589</v>
      </c>
      <c r="X53" s="188">
        <f t="shared" si="2"/>
        <v>897.25</v>
      </c>
      <c r="Y53" s="188" t="str">
        <f>IFERROR(SUMPRODUCT(LARGE(G53:U53,{1;2;3;4;5})),"NA")</f>
        <v>NA</v>
      </c>
      <c r="Z53" s="189" t="str">
        <f>IFERROR(SUMPRODUCT(LARGE(G53:U53,{1;2;3;4;5;6;7;8;9;10})),"NA")</f>
        <v>NA</v>
      </c>
    </row>
    <row r="54" spans="1:26" x14ac:dyDescent="0.3">
      <c r="A54" s="15">
        <v>51</v>
      </c>
      <c r="B54" s="9" t="s">
        <v>100</v>
      </c>
      <c r="C54" s="1"/>
      <c r="D54" s="1"/>
      <c r="E54" s="1"/>
      <c r="F54" s="2"/>
      <c r="G54" s="10">
        <f>IFERROR(INDEX('03-25'!X:X,MATCH(B54,'03-25'!Y:Y,0),0),"")</f>
        <v>863</v>
      </c>
      <c r="H54" s="11" t="str">
        <f>IFERROR(INDEX('04-08'!N:N,MATCH(B54,'04-08'!C:C,0),0),"")</f>
        <v/>
      </c>
      <c r="I54" s="11">
        <f>IFERROR(INDEX('04-29'!M:M,MATCH(B54,'04-29'!L:L,0),0),"")</f>
        <v>917</v>
      </c>
      <c r="J54" s="11">
        <f>IFERROR(INDEX('05-27'!F:F,MATCH(B54,'05-27'!H:H,0),0),"")</f>
        <v>900</v>
      </c>
      <c r="K54" s="11">
        <f>IFERROR(INDEX('06-17'!U:U,MATCH(B54,'06-17'!W:W,0),0),"")</f>
        <v>881</v>
      </c>
      <c r="L54" s="11" t="str">
        <f>IFERROR(INDEX('07-02'!W:W,MATCH(B54,'07-02'!B:B,0),0),"")</f>
        <v/>
      </c>
      <c r="M54" s="11" t="str">
        <f>IFERROR(INDEX('07-14'!H:H,MATCH(B54,'07-14'!I:I,0),0),"")</f>
        <v/>
      </c>
      <c r="N54" s="11" t="str">
        <f>IFERROR(INDEX('07-15'!H:H,MATCH(B54,'07-15'!I:I,0),0),"")</f>
        <v/>
      </c>
      <c r="O54" s="11" t="str">
        <f>IFERROR(INDEX('07-16'!H:H,MATCH(B54,'07-16'!I:I,0),0),"")</f>
        <v/>
      </c>
      <c r="P54" s="11" t="str">
        <f>IFERROR(INDEX('07-22'!U:U,MATCH(B54,'07-22'!W:W,0),0),"")</f>
        <v/>
      </c>
      <c r="Q54" s="11" t="str">
        <f>IFERROR(INDEX(#REF!,MATCH(B54,#REF!,0),0),"")</f>
        <v/>
      </c>
      <c r="R54" s="11" t="str">
        <f>IFERROR(INDEX(#REF!,MATCH(B54,#REF!,0),0),"")</f>
        <v/>
      </c>
      <c r="S54" s="11" t="str">
        <f>IFERROR(INDEX(#REF!,MATCH(B54,#REF!,0),0),"")</f>
        <v/>
      </c>
      <c r="T54" s="11" t="str">
        <f>IFERROR(INDEX(#REF!,MATCH(B54,#REF!,0),0),"")</f>
        <v/>
      </c>
      <c r="U54" s="5" t="str">
        <f>IFERROR(INDEX(#REF!,MATCH(B54,#REF!,0),0),"")</f>
        <v/>
      </c>
      <c r="V54" s="10">
        <f t="shared" si="0"/>
        <v>4</v>
      </c>
      <c r="W54" s="188">
        <f t="shared" si="1"/>
        <v>3561</v>
      </c>
      <c r="X54" s="188">
        <f t="shared" si="2"/>
        <v>890.25</v>
      </c>
      <c r="Y54" s="188" t="str">
        <f>IFERROR(SUMPRODUCT(LARGE(G54:U54,{1;2;3;4;5})),"NA")</f>
        <v>NA</v>
      </c>
      <c r="Z54" s="189" t="str">
        <f>IFERROR(SUMPRODUCT(LARGE(G54:U54,{1;2;3;4;5;6;7;8;9;10})),"NA")</f>
        <v>NA</v>
      </c>
    </row>
    <row r="55" spans="1:26" x14ac:dyDescent="0.3">
      <c r="A55" s="15">
        <v>52</v>
      </c>
      <c r="B55" s="9" t="s">
        <v>184</v>
      </c>
      <c r="C55" s="1"/>
      <c r="D55" s="1"/>
      <c r="E55" s="1"/>
      <c r="F55" s="2"/>
      <c r="G55" s="10" t="str">
        <f>IFERROR(INDEX('03-25'!X:X,MATCH(B55,'03-25'!Y:Y,0),0),"")</f>
        <v/>
      </c>
      <c r="H55" s="11">
        <f>IFERROR(INDEX('04-08'!N:N,MATCH(B55,'04-08'!C:C,0),0),"")</f>
        <v>902</v>
      </c>
      <c r="I55" s="11" t="str">
        <f>IFERROR(INDEX('04-29'!M:M,MATCH(B55,'04-29'!L:L,0),0),"")</f>
        <v/>
      </c>
      <c r="J55" s="11" t="str">
        <f>IFERROR(INDEX('05-27'!F:F,MATCH(B55,'05-27'!H:H,0),0),"")</f>
        <v/>
      </c>
      <c r="K55" s="11">
        <f>IFERROR(INDEX('06-17'!U:U,MATCH(B55,'06-17'!W:W,0),0),"")</f>
        <v>865</v>
      </c>
      <c r="L55" s="11">
        <f>IFERROR(INDEX('07-02'!W:W,MATCH(B55,'07-02'!B:B,0),0),"")</f>
        <v>933</v>
      </c>
      <c r="M55" s="11" t="str">
        <f>IFERROR(INDEX('07-14'!H:H,MATCH(B55,'07-14'!I:I,0),0),"")</f>
        <v/>
      </c>
      <c r="N55" s="11" t="str">
        <f>IFERROR(INDEX('07-15'!H:H,MATCH(B55,'07-15'!I:I,0),0),"")</f>
        <v/>
      </c>
      <c r="O55" s="11" t="str">
        <f>IFERROR(INDEX('07-16'!H:H,MATCH(B55,'07-16'!I:I,0),0),"")</f>
        <v/>
      </c>
      <c r="P55" s="11">
        <f>IFERROR(INDEX('07-22'!U:U,MATCH(B55,'07-22'!W:W,0),0),"")</f>
        <v>855</v>
      </c>
      <c r="Q55" s="11" t="str">
        <f>IFERROR(INDEX(#REF!,MATCH(B55,#REF!,0),0),"")</f>
        <v/>
      </c>
      <c r="R55" s="11" t="str">
        <f>IFERROR(INDEX(#REF!,MATCH(B55,#REF!,0),0),"")</f>
        <v/>
      </c>
      <c r="S55" s="11" t="str">
        <f>IFERROR(INDEX(#REF!,MATCH(B55,#REF!,0),0),"")</f>
        <v/>
      </c>
      <c r="T55" s="11" t="str">
        <f>IFERROR(INDEX(#REF!,MATCH(B55,#REF!,0),0),"")</f>
        <v/>
      </c>
      <c r="U55" s="5" t="str">
        <f>IFERROR(INDEX(#REF!,MATCH(B55,#REF!,0),0),"")</f>
        <v/>
      </c>
      <c r="V55" s="10">
        <f t="shared" si="0"/>
        <v>4</v>
      </c>
      <c r="W55" s="188">
        <f t="shared" si="1"/>
        <v>3555</v>
      </c>
      <c r="X55" s="188">
        <f t="shared" si="2"/>
        <v>888.75</v>
      </c>
      <c r="Y55" s="188" t="str">
        <f>IFERROR(SUMPRODUCT(LARGE(G55:U55,{1;2;3;4;5})),"NA")</f>
        <v>NA</v>
      </c>
      <c r="Z55" s="189" t="str">
        <f>IFERROR(SUMPRODUCT(LARGE(G55:U55,{1;2;3;4;5;6;7;8;9;10})),"NA")</f>
        <v>NA</v>
      </c>
    </row>
    <row r="56" spans="1:26" x14ac:dyDescent="0.3">
      <c r="A56" s="15">
        <v>53</v>
      </c>
      <c r="B56" s="9" t="s">
        <v>2024</v>
      </c>
      <c r="C56" s="1"/>
      <c r="D56" s="1"/>
      <c r="E56" s="1"/>
      <c r="F56" s="2"/>
      <c r="G56" s="10" t="str">
        <f>IFERROR(INDEX('03-25'!X:X,MATCH(B56,'03-25'!Y:Y,0),0),"")</f>
        <v/>
      </c>
      <c r="H56" s="11" t="str">
        <f>IFERROR(INDEX('04-08'!N:N,MATCH(B56,'04-08'!C:C,0),0),"")</f>
        <v/>
      </c>
      <c r="I56" s="11" t="str">
        <f>IFERROR(INDEX('04-29'!M:M,MATCH(B56,'04-29'!L:L,0),0),"")</f>
        <v/>
      </c>
      <c r="J56" s="11">
        <f>IFERROR(INDEX('05-27'!F:F,MATCH(B56,'05-27'!H:H,0),0),"")</f>
        <v>858</v>
      </c>
      <c r="K56" s="11">
        <f>IFERROR(INDEX('06-17'!U:U,MATCH(B56,'06-17'!W:W,0),0),"")</f>
        <v>871</v>
      </c>
      <c r="L56" s="11">
        <f>IFERROR(INDEX('07-02'!W:W,MATCH(B56,'07-02'!B:B,0),0),"")</f>
        <v>894</v>
      </c>
      <c r="M56" s="11" t="str">
        <f>IFERROR(INDEX('07-14'!H:H,MATCH(B56,'07-14'!I:I,0),0),"")</f>
        <v/>
      </c>
      <c r="N56" s="11" t="str">
        <f>IFERROR(INDEX('07-15'!H:H,MATCH(B56,'07-15'!I:I,0),0),"")</f>
        <v/>
      </c>
      <c r="O56" s="11" t="str">
        <f>IFERROR(INDEX('07-16'!H:H,MATCH(B56,'07-16'!I:I,0),0),"")</f>
        <v/>
      </c>
      <c r="P56" s="11">
        <f>IFERROR(INDEX('07-22'!U:U,MATCH(B56,'07-22'!W:W,0),0),"")</f>
        <v>882</v>
      </c>
      <c r="Q56" s="11" t="str">
        <f>IFERROR(INDEX(#REF!,MATCH(B56,#REF!,0),0),"")</f>
        <v/>
      </c>
      <c r="R56" s="11" t="str">
        <f>IFERROR(INDEX(#REF!,MATCH(B56,#REF!,0),0),"")</f>
        <v/>
      </c>
      <c r="S56" s="11" t="str">
        <f>IFERROR(INDEX(#REF!,MATCH(B56,#REF!,0),0),"")</f>
        <v/>
      </c>
      <c r="T56" s="11" t="str">
        <f>IFERROR(INDEX(#REF!,MATCH(B56,#REF!,0),0),"")</f>
        <v/>
      </c>
      <c r="U56" s="5" t="str">
        <f>IFERROR(INDEX(#REF!,MATCH(B56,#REF!,0),0),"")</f>
        <v/>
      </c>
      <c r="V56" s="10">
        <f t="shared" si="0"/>
        <v>4</v>
      </c>
      <c r="W56" s="188">
        <f t="shared" si="1"/>
        <v>3505</v>
      </c>
      <c r="X56" s="188">
        <f t="shared" si="2"/>
        <v>876.25</v>
      </c>
      <c r="Y56" s="188" t="str">
        <f>IFERROR(SUMPRODUCT(LARGE(G56:U56,{1;2;3;4;5})),"NA")</f>
        <v>NA</v>
      </c>
      <c r="Z56" s="189" t="str">
        <f>IFERROR(SUMPRODUCT(LARGE(G56:U56,{1;2;3;4;5;6;7;8;9;10})),"NA")</f>
        <v>NA</v>
      </c>
    </row>
    <row r="57" spans="1:26" x14ac:dyDescent="0.3">
      <c r="A57" s="15">
        <v>54</v>
      </c>
      <c r="B57" s="9" t="s">
        <v>69</v>
      </c>
      <c r="C57" s="1"/>
      <c r="D57" s="1"/>
      <c r="E57" s="1"/>
      <c r="F57" s="2"/>
      <c r="G57" s="10">
        <f>IFERROR(INDEX('03-25'!X:X,MATCH(B57,'03-25'!Y:Y,0),0),"")</f>
        <v>853</v>
      </c>
      <c r="H57" s="11" t="str">
        <f>IFERROR(INDEX('04-08'!N:N,MATCH(B57,'04-08'!C:C,0),0),"")</f>
        <v/>
      </c>
      <c r="I57" s="11">
        <f>IFERROR(INDEX('04-29'!M:M,MATCH(B57,'04-29'!L:L,0),0),"")</f>
        <v>894</v>
      </c>
      <c r="J57" s="11" t="str">
        <f>IFERROR(INDEX('05-27'!F:F,MATCH(B57,'05-27'!H:H,0),0),"")</f>
        <v/>
      </c>
      <c r="K57" s="11">
        <f>IFERROR(INDEX('06-17'!U:U,MATCH(B57,'06-17'!W:W,0),0),"")</f>
        <v>854</v>
      </c>
      <c r="L57" s="11" t="str">
        <f>IFERROR(INDEX('07-02'!W:W,MATCH(B57,'07-02'!B:B,0),0),"")</f>
        <v/>
      </c>
      <c r="M57" s="11" t="str">
        <f>IFERROR(INDEX('07-14'!H:H,MATCH(B57,'07-14'!I:I,0),0),"")</f>
        <v/>
      </c>
      <c r="N57" s="11" t="str">
        <f>IFERROR(INDEX('07-15'!H:H,MATCH(B57,'07-15'!I:I,0),0),"")</f>
        <v/>
      </c>
      <c r="O57" s="11" t="str">
        <f>IFERROR(INDEX('07-16'!H:H,MATCH(B57,'07-16'!I:I,0),0),"")</f>
        <v/>
      </c>
      <c r="P57" s="11">
        <f>IFERROR(INDEX('07-22'!U:U,MATCH(B57,'07-22'!W:W,0),0),"")</f>
        <v>885</v>
      </c>
      <c r="Q57" s="11" t="str">
        <f>IFERROR(INDEX(#REF!,MATCH(B57,#REF!,0),0),"")</f>
        <v/>
      </c>
      <c r="R57" s="11" t="str">
        <f>IFERROR(INDEX(#REF!,MATCH(B57,#REF!,0),0),"")</f>
        <v/>
      </c>
      <c r="S57" s="11" t="str">
        <f>IFERROR(INDEX(#REF!,MATCH(B57,#REF!,0),0),"")</f>
        <v/>
      </c>
      <c r="T57" s="11" t="str">
        <f>IFERROR(INDEX(#REF!,MATCH(B57,#REF!,0),0),"")</f>
        <v/>
      </c>
      <c r="U57" s="5" t="str">
        <f>IFERROR(INDEX(#REF!,MATCH(B57,#REF!,0),0),"")</f>
        <v/>
      </c>
      <c r="V57" s="10">
        <f t="shared" si="0"/>
        <v>4</v>
      </c>
      <c r="W57" s="188">
        <f t="shared" si="1"/>
        <v>3486</v>
      </c>
      <c r="X57" s="188">
        <f t="shared" si="2"/>
        <v>871.5</v>
      </c>
      <c r="Y57" s="188" t="str">
        <f>IFERROR(SUMPRODUCT(LARGE(G57:U57,{1;2;3;4;5})),"NA")</f>
        <v>NA</v>
      </c>
      <c r="Z57" s="189" t="str">
        <f>IFERROR(SUMPRODUCT(LARGE(G57:U57,{1;2;3;4;5;6;7;8;9;10})),"NA")</f>
        <v>NA</v>
      </c>
    </row>
    <row r="58" spans="1:26" x14ac:dyDescent="0.3">
      <c r="A58" s="15">
        <v>55</v>
      </c>
      <c r="B58" s="9" t="s">
        <v>515</v>
      </c>
      <c r="C58" s="1"/>
      <c r="D58" s="1"/>
      <c r="E58" s="1"/>
      <c r="F58" s="2"/>
      <c r="G58" s="10">
        <f>IFERROR(INDEX('03-25'!X:X,MATCH(B58,'03-25'!Y:Y,0),0),"")</f>
        <v>874</v>
      </c>
      <c r="H58" s="11" t="str">
        <f>IFERROR(INDEX('04-08'!N:N,MATCH(B58,'04-08'!C:C,0),0),"")</f>
        <v/>
      </c>
      <c r="I58" s="11" t="str">
        <f>IFERROR(INDEX('04-29'!M:M,MATCH(B58,'04-29'!L:L,0),0),"")</f>
        <v/>
      </c>
      <c r="J58" s="11">
        <f>IFERROR(INDEX('05-27'!F:F,MATCH(B58,'05-27'!H:H,0),0),"")</f>
        <v>857</v>
      </c>
      <c r="K58" s="11" t="str">
        <f>IFERROR(INDEX('06-17'!U:U,MATCH(B58,'06-17'!W:W,0),0),"")</f>
        <v/>
      </c>
      <c r="L58" s="11">
        <f>IFERROR(INDEX('07-02'!W:W,MATCH(B58,'07-02'!B:B,0),0),"")</f>
        <v>875</v>
      </c>
      <c r="M58" s="11" t="str">
        <f>IFERROR(INDEX('07-14'!H:H,MATCH(B58,'07-14'!I:I,0),0),"")</f>
        <v/>
      </c>
      <c r="N58" s="11" t="str">
        <f>IFERROR(INDEX('07-15'!H:H,MATCH(B58,'07-15'!I:I,0),0),"")</f>
        <v/>
      </c>
      <c r="O58" s="11" t="str">
        <f>IFERROR(INDEX('07-16'!H:H,MATCH(B58,'07-16'!I:I,0),0),"")</f>
        <v/>
      </c>
      <c r="P58" s="11">
        <f>IFERROR(INDEX('07-22'!U:U,MATCH(B58,'07-22'!W:W,0),0),"")</f>
        <v>869</v>
      </c>
      <c r="Q58" s="11" t="str">
        <f>IFERROR(INDEX(#REF!,MATCH(B58,#REF!,0),0),"")</f>
        <v/>
      </c>
      <c r="R58" s="11" t="str">
        <f>IFERROR(INDEX(#REF!,MATCH(B58,#REF!,0),0),"")</f>
        <v/>
      </c>
      <c r="S58" s="11" t="str">
        <f>IFERROR(INDEX(#REF!,MATCH(B58,#REF!,0),0),"")</f>
        <v/>
      </c>
      <c r="T58" s="11" t="str">
        <f>IFERROR(INDEX(#REF!,MATCH(B58,#REF!,0),0),"")</f>
        <v/>
      </c>
      <c r="U58" s="5" t="str">
        <f>IFERROR(INDEX(#REF!,MATCH(B58,#REF!,0),0),"")</f>
        <v/>
      </c>
      <c r="V58" s="10">
        <f t="shared" si="0"/>
        <v>4</v>
      </c>
      <c r="W58" s="188">
        <f t="shared" si="1"/>
        <v>3475</v>
      </c>
      <c r="X58" s="188">
        <f t="shared" si="2"/>
        <v>868.75</v>
      </c>
      <c r="Y58" s="188" t="str">
        <f>IFERROR(SUMPRODUCT(LARGE(G58:U58,{1;2;3;4;5})),"NA")</f>
        <v>NA</v>
      </c>
      <c r="Z58" s="189" t="str">
        <f>IFERROR(SUMPRODUCT(LARGE(G58:U58,{1;2;3;4;5;6;7;8;9;10})),"NA")</f>
        <v>NA</v>
      </c>
    </row>
    <row r="59" spans="1:26" x14ac:dyDescent="0.3">
      <c r="A59" s="15">
        <v>56</v>
      </c>
      <c r="B59" s="9" t="s">
        <v>2042</v>
      </c>
      <c r="C59" s="1"/>
      <c r="D59" s="1"/>
      <c r="E59" s="1"/>
      <c r="F59" s="2"/>
      <c r="G59" s="10" t="str">
        <f>IFERROR(INDEX('03-25'!X:X,MATCH(B59,'03-25'!Y:Y,0),0),"")</f>
        <v/>
      </c>
      <c r="H59" s="11" t="str">
        <f>IFERROR(INDEX('04-08'!N:N,MATCH(B59,'04-08'!C:C,0),0),"")</f>
        <v/>
      </c>
      <c r="I59" s="11" t="str">
        <f>IFERROR(INDEX('04-29'!M:M,MATCH(B59,'04-29'!L:L,0),0),"")</f>
        <v/>
      </c>
      <c r="J59" s="11">
        <f>IFERROR(INDEX('05-27'!F:F,MATCH(B59,'05-27'!H:H,0),0),"")</f>
        <v>830</v>
      </c>
      <c r="K59" s="11">
        <f>IFERROR(INDEX('06-17'!U:U,MATCH(B59,'06-17'!W:W,0),0),"")</f>
        <v>845</v>
      </c>
      <c r="L59" s="11">
        <f>IFERROR(INDEX('07-02'!W:W,MATCH(B59,'07-02'!B:B,0),0),"")</f>
        <v>879</v>
      </c>
      <c r="M59" s="11" t="str">
        <f>IFERROR(INDEX('07-14'!H:H,MATCH(B59,'07-14'!I:I,0),0),"")</f>
        <v/>
      </c>
      <c r="N59" s="11" t="str">
        <f>IFERROR(INDEX('07-15'!H:H,MATCH(B59,'07-15'!I:I,0),0),"")</f>
        <v/>
      </c>
      <c r="O59" s="11" t="str">
        <f>IFERROR(INDEX('07-16'!H:H,MATCH(B59,'07-16'!I:I,0),0),"")</f>
        <v/>
      </c>
      <c r="P59" s="11">
        <f>IFERROR(INDEX('07-22'!U:U,MATCH(B59,'07-22'!W:W,0),0),"")</f>
        <v>832</v>
      </c>
      <c r="Q59" s="11" t="str">
        <f>IFERROR(INDEX(#REF!,MATCH(B59,#REF!,0),0),"")</f>
        <v/>
      </c>
      <c r="R59" s="11" t="str">
        <f>IFERROR(INDEX(#REF!,MATCH(B59,#REF!,0),0),"")</f>
        <v/>
      </c>
      <c r="S59" s="11" t="str">
        <f>IFERROR(INDEX(#REF!,MATCH(B59,#REF!,0),0),"")</f>
        <v/>
      </c>
      <c r="T59" s="11" t="str">
        <f>IFERROR(INDEX(#REF!,MATCH(B59,#REF!,0),0),"")</f>
        <v/>
      </c>
      <c r="U59" s="5" t="str">
        <f>IFERROR(INDEX(#REF!,MATCH(B59,#REF!,0),0),"")</f>
        <v/>
      </c>
      <c r="V59" s="10">
        <f t="shared" si="0"/>
        <v>4</v>
      </c>
      <c r="W59" s="188">
        <f t="shared" si="1"/>
        <v>3386</v>
      </c>
      <c r="X59" s="188">
        <f t="shared" si="2"/>
        <v>846.5</v>
      </c>
      <c r="Y59" s="188" t="str">
        <f>IFERROR(SUMPRODUCT(LARGE(G59:U59,{1;2;3;4;5})),"NA")</f>
        <v>NA</v>
      </c>
      <c r="Z59" s="189" t="str">
        <f>IFERROR(SUMPRODUCT(LARGE(G59:U59,{1;2;3;4;5;6;7;8;9;10})),"NA")</f>
        <v>NA</v>
      </c>
    </row>
    <row r="60" spans="1:26" x14ac:dyDescent="0.3">
      <c r="A60" s="15">
        <v>57</v>
      </c>
      <c r="B60" s="9" t="s">
        <v>2040</v>
      </c>
      <c r="C60" s="1"/>
      <c r="D60" s="1"/>
      <c r="E60" s="1"/>
      <c r="F60" s="2"/>
      <c r="G60" s="10" t="str">
        <f>IFERROR(INDEX('03-25'!X:X,MATCH(B60,'03-25'!Y:Y,0),0),"")</f>
        <v/>
      </c>
      <c r="H60" s="11" t="str">
        <f>IFERROR(INDEX('04-08'!N:N,MATCH(B60,'04-08'!C:C,0),0),"")</f>
        <v/>
      </c>
      <c r="I60" s="11" t="str">
        <f>IFERROR(INDEX('04-29'!M:M,MATCH(B60,'04-29'!L:L,0),0),"")</f>
        <v/>
      </c>
      <c r="J60" s="11">
        <f>IFERROR(INDEX('05-27'!F:F,MATCH(B60,'05-27'!H:H,0),0),"")</f>
        <v>866</v>
      </c>
      <c r="K60" s="11">
        <f>IFERROR(INDEX('06-17'!U:U,MATCH(B60,'06-17'!W:W,0),0),"")</f>
        <v>846</v>
      </c>
      <c r="L60" s="11">
        <f>IFERROR(INDEX('07-02'!W:W,MATCH(B60,'07-02'!B:B,0),0),"")</f>
        <v>811</v>
      </c>
      <c r="M60" s="11" t="str">
        <f>IFERROR(INDEX('07-14'!H:H,MATCH(B60,'07-14'!I:I,0),0),"")</f>
        <v/>
      </c>
      <c r="N60" s="11" t="str">
        <f>IFERROR(INDEX('07-15'!H:H,MATCH(B60,'07-15'!I:I,0),0),"")</f>
        <v/>
      </c>
      <c r="O60" s="11" t="str">
        <f>IFERROR(INDEX('07-16'!H:H,MATCH(B60,'07-16'!I:I,0),0),"")</f>
        <v/>
      </c>
      <c r="P60" s="11">
        <f>IFERROR(INDEX('07-22'!U:U,MATCH(B60,'07-22'!W:W,0),0),"")</f>
        <v>817</v>
      </c>
      <c r="Q60" s="11" t="str">
        <f>IFERROR(INDEX(#REF!,MATCH(B60,#REF!,0),0),"")</f>
        <v/>
      </c>
      <c r="R60" s="11" t="str">
        <f>IFERROR(INDEX(#REF!,MATCH(B60,#REF!,0),0),"")</f>
        <v/>
      </c>
      <c r="S60" s="11" t="str">
        <f>IFERROR(INDEX(#REF!,MATCH(B60,#REF!,0),0),"")</f>
        <v/>
      </c>
      <c r="T60" s="11" t="str">
        <f>IFERROR(INDEX(#REF!,MATCH(B60,#REF!,0),0),"")</f>
        <v/>
      </c>
      <c r="U60" s="5" t="str">
        <f>IFERROR(INDEX(#REF!,MATCH(B60,#REF!,0),0),"")</f>
        <v/>
      </c>
      <c r="V60" s="10">
        <f t="shared" si="0"/>
        <v>4</v>
      </c>
      <c r="W60" s="188">
        <f t="shared" si="1"/>
        <v>3340</v>
      </c>
      <c r="X60" s="188">
        <f t="shared" si="2"/>
        <v>835</v>
      </c>
      <c r="Y60" s="188" t="str">
        <f>IFERROR(SUMPRODUCT(LARGE(G60:U60,{1;2;3;4;5})),"NA")</f>
        <v>NA</v>
      </c>
      <c r="Z60" s="189" t="str">
        <f>IFERROR(SUMPRODUCT(LARGE(G60:U60,{1;2;3;4;5;6;7;8;9;10})),"NA")</f>
        <v>NA</v>
      </c>
    </row>
    <row r="61" spans="1:26" x14ac:dyDescent="0.3">
      <c r="A61" s="15">
        <v>58</v>
      </c>
      <c r="B61" s="9" t="s">
        <v>2030</v>
      </c>
      <c r="C61" s="1"/>
      <c r="D61" s="1"/>
      <c r="E61" s="1"/>
      <c r="F61" s="2"/>
      <c r="G61" s="10" t="str">
        <f>IFERROR(INDEX('03-25'!X:X,MATCH(B61,'03-25'!Y:Y,0),0),"")</f>
        <v/>
      </c>
      <c r="H61" s="11" t="str">
        <f>IFERROR(INDEX('04-08'!N:N,MATCH(B61,'04-08'!C:C,0),0),"")</f>
        <v/>
      </c>
      <c r="I61" s="11" t="str">
        <f>IFERROR(INDEX('04-29'!M:M,MATCH(B61,'04-29'!L:L,0),0),"")</f>
        <v/>
      </c>
      <c r="J61" s="11">
        <f>IFERROR(INDEX('05-27'!F:F,MATCH(B61,'05-27'!H:H,0),0),"")</f>
        <v>762</v>
      </c>
      <c r="K61" s="11">
        <f>IFERROR(INDEX('06-17'!U:U,MATCH(B61,'06-17'!W:W,0),0),"")</f>
        <v>840</v>
      </c>
      <c r="L61" s="11">
        <f>IFERROR(INDEX('07-02'!W:W,MATCH(B61,'07-02'!B:B,0),0),"")</f>
        <v>871</v>
      </c>
      <c r="M61" s="11" t="str">
        <f>IFERROR(INDEX('07-14'!H:H,MATCH(B61,'07-14'!I:I,0),0),"")</f>
        <v/>
      </c>
      <c r="N61" s="11" t="str">
        <f>IFERROR(INDEX('07-15'!H:H,MATCH(B61,'07-15'!I:I,0),0),"")</f>
        <v/>
      </c>
      <c r="O61" s="11" t="str">
        <f>IFERROR(INDEX('07-16'!H:H,MATCH(B61,'07-16'!I:I,0),0),"")</f>
        <v/>
      </c>
      <c r="P61" s="11">
        <f>IFERROR(INDEX('07-22'!U:U,MATCH(B61,'07-22'!W:W,0),0),"")</f>
        <v>845</v>
      </c>
      <c r="Q61" s="11" t="str">
        <f>IFERROR(INDEX(#REF!,MATCH(B61,#REF!,0),0),"")</f>
        <v/>
      </c>
      <c r="R61" s="11" t="str">
        <f>IFERROR(INDEX(#REF!,MATCH(B61,#REF!,0),0),"")</f>
        <v/>
      </c>
      <c r="S61" s="11" t="str">
        <f>IFERROR(INDEX(#REF!,MATCH(B61,#REF!,0),0),"")</f>
        <v/>
      </c>
      <c r="T61" s="11" t="str">
        <f>IFERROR(INDEX(#REF!,MATCH(B61,#REF!,0),0),"")</f>
        <v/>
      </c>
      <c r="U61" s="5" t="str">
        <f>IFERROR(INDEX(#REF!,MATCH(B61,#REF!,0),0),"")</f>
        <v/>
      </c>
      <c r="V61" s="10">
        <f t="shared" si="0"/>
        <v>4</v>
      </c>
      <c r="W61" s="188">
        <f t="shared" si="1"/>
        <v>3318</v>
      </c>
      <c r="X61" s="188">
        <f t="shared" si="2"/>
        <v>829.5</v>
      </c>
      <c r="Y61" s="188" t="str">
        <f>IFERROR(SUMPRODUCT(LARGE(G61:U61,{1;2;3;4;5})),"NA")</f>
        <v>NA</v>
      </c>
      <c r="Z61" s="189" t="str">
        <f>IFERROR(SUMPRODUCT(LARGE(G61:U61,{1;2;3;4;5;6;7;8;9;10})),"NA")</f>
        <v>NA</v>
      </c>
    </row>
    <row r="62" spans="1:26" x14ac:dyDescent="0.3">
      <c r="A62" s="15">
        <v>59</v>
      </c>
      <c r="B62" s="9" t="s">
        <v>2047</v>
      </c>
      <c r="C62" s="1"/>
      <c r="D62" s="1"/>
      <c r="E62" s="1"/>
      <c r="F62" s="2"/>
      <c r="G62" s="10" t="str">
        <f>IFERROR(INDEX('03-25'!X:X,MATCH(B62,'03-25'!Y:Y,0),0),"")</f>
        <v/>
      </c>
      <c r="H62" s="11" t="str">
        <f>IFERROR(INDEX('04-08'!N:N,MATCH(B62,'04-08'!C:C,0),0),"")</f>
        <v/>
      </c>
      <c r="I62" s="11" t="str">
        <f>IFERROR(INDEX('04-29'!M:M,MATCH(B62,'04-29'!L:L,0),0),"")</f>
        <v/>
      </c>
      <c r="J62" s="11">
        <f>IFERROR(INDEX('05-27'!F:F,MATCH(B62,'05-27'!H:H,0),0),"")</f>
        <v>855</v>
      </c>
      <c r="K62" s="11">
        <f>IFERROR(INDEX('06-17'!U:U,MATCH(B62,'06-17'!W:W,0),0),"")</f>
        <v>783</v>
      </c>
      <c r="L62" s="11">
        <f>IFERROR(INDEX('07-02'!W:W,MATCH(B62,'07-02'!B:B,0),0),"")</f>
        <v>867</v>
      </c>
      <c r="M62" s="11" t="str">
        <f>IFERROR(INDEX('07-14'!H:H,MATCH(B62,'07-14'!I:I,0),0),"")</f>
        <v/>
      </c>
      <c r="N62" s="11" t="str">
        <f>IFERROR(INDEX('07-15'!H:H,MATCH(B62,'07-15'!I:I,0),0),"")</f>
        <v/>
      </c>
      <c r="O62" s="11" t="str">
        <f>IFERROR(INDEX('07-16'!H:H,MATCH(B62,'07-16'!I:I,0),0),"")</f>
        <v/>
      </c>
      <c r="P62" s="11">
        <f>IFERROR(INDEX('07-22'!U:U,MATCH(B62,'07-22'!W:W,0),0),"")</f>
        <v>805</v>
      </c>
      <c r="Q62" s="11" t="str">
        <f>IFERROR(INDEX(#REF!,MATCH(B62,#REF!,0),0),"")</f>
        <v/>
      </c>
      <c r="R62" s="11" t="str">
        <f>IFERROR(INDEX(#REF!,MATCH(B62,#REF!,0),0),"")</f>
        <v/>
      </c>
      <c r="S62" s="11" t="str">
        <f>IFERROR(INDEX(#REF!,MATCH(B62,#REF!,0),0),"")</f>
        <v/>
      </c>
      <c r="T62" s="11" t="str">
        <f>IFERROR(INDEX(#REF!,MATCH(B62,#REF!,0),0),"")</f>
        <v/>
      </c>
      <c r="U62" s="5" t="str">
        <f>IFERROR(INDEX(#REF!,MATCH(B62,#REF!,0),0),"")</f>
        <v/>
      </c>
      <c r="V62" s="10">
        <f t="shared" si="0"/>
        <v>4</v>
      </c>
      <c r="W62" s="188">
        <f t="shared" si="1"/>
        <v>3310</v>
      </c>
      <c r="X62" s="188">
        <f t="shared" si="2"/>
        <v>827.5</v>
      </c>
      <c r="Y62" s="188" t="str">
        <f>IFERROR(SUMPRODUCT(LARGE(G62:U62,{1;2;3;4;5})),"NA")</f>
        <v>NA</v>
      </c>
      <c r="Z62" s="189" t="str">
        <f>IFERROR(SUMPRODUCT(LARGE(G62:U62,{1;2;3;4;5;6;7;8;9;10})),"NA")</f>
        <v>NA</v>
      </c>
    </row>
    <row r="63" spans="1:26" x14ac:dyDescent="0.3">
      <c r="A63" s="15">
        <v>60</v>
      </c>
      <c r="B63" s="9" t="s">
        <v>2052</v>
      </c>
      <c r="C63" s="1"/>
      <c r="D63" s="1"/>
      <c r="E63" s="1"/>
      <c r="F63" s="2"/>
      <c r="G63" s="10" t="str">
        <f>IFERROR(INDEX('03-25'!X:X,MATCH(B63,'03-25'!Y:Y,0),0),"")</f>
        <v/>
      </c>
      <c r="H63" s="11" t="str">
        <f>IFERROR(INDEX('04-08'!N:N,MATCH(B63,'04-08'!C:C,0),0),"")</f>
        <v/>
      </c>
      <c r="I63" s="11" t="str">
        <f>IFERROR(INDEX('04-29'!M:M,MATCH(B63,'04-29'!L:L,0),0),"")</f>
        <v/>
      </c>
      <c r="J63" s="11">
        <f>IFERROR(INDEX('05-27'!F:F,MATCH(B63,'05-27'!H:H,0),0),"")</f>
        <v>825</v>
      </c>
      <c r="K63" s="11">
        <f>IFERROR(INDEX('06-17'!U:U,MATCH(B63,'06-17'!W:W,0),0),"")</f>
        <v>808</v>
      </c>
      <c r="L63" s="11">
        <f>IFERROR(INDEX('07-02'!W:W,MATCH(B63,'07-02'!B:B,0),0),"")</f>
        <v>839</v>
      </c>
      <c r="M63" s="11" t="str">
        <f>IFERROR(INDEX('07-14'!H:H,MATCH(B63,'07-14'!I:I,0),0),"")</f>
        <v/>
      </c>
      <c r="N63" s="11" t="str">
        <f>IFERROR(INDEX('07-15'!H:H,MATCH(B63,'07-15'!I:I,0),0),"")</f>
        <v/>
      </c>
      <c r="O63" s="11" t="str">
        <f>IFERROR(INDEX('07-16'!H:H,MATCH(B63,'07-16'!I:I,0),0),"")</f>
        <v/>
      </c>
      <c r="P63" s="11">
        <f>IFERROR(INDEX('07-22'!U:U,MATCH(B63,'07-22'!W:W,0),0),"")</f>
        <v>826</v>
      </c>
      <c r="Q63" s="11" t="str">
        <f>IFERROR(INDEX(#REF!,MATCH(B63,#REF!,0),0),"")</f>
        <v/>
      </c>
      <c r="R63" s="11" t="str">
        <f>IFERROR(INDEX(#REF!,MATCH(B63,#REF!,0),0),"")</f>
        <v/>
      </c>
      <c r="S63" s="11" t="str">
        <f>IFERROR(INDEX(#REF!,MATCH(B63,#REF!,0),0),"")</f>
        <v/>
      </c>
      <c r="T63" s="11" t="str">
        <f>IFERROR(INDEX(#REF!,MATCH(B63,#REF!,0),0),"")</f>
        <v/>
      </c>
      <c r="U63" s="5" t="str">
        <f>IFERROR(INDEX(#REF!,MATCH(B63,#REF!,0),0),"")</f>
        <v/>
      </c>
      <c r="V63" s="10">
        <f t="shared" si="0"/>
        <v>4</v>
      </c>
      <c r="W63" s="188">
        <f t="shared" si="1"/>
        <v>3298</v>
      </c>
      <c r="X63" s="188">
        <f t="shared" si="2"/>
        <v>824.5</v>
      </c>
      <c r="Y63" s="188" t="str">
        <f>IFERROR(SUMPRODUCT(LARGE(G63:U63,{1;2;3;4;5})),"NA")</f>
        <v>NA</v>
      </c>
      <c r="Z63" s="189" t="str">
        <f>IFERROR(SUMPRODUCT(LARGE(G63:U63,{1;2;3;4;5;6;7;8;9;10})),"NA")</f>
        <v>NA</v>
      </c>
    </row>
    <row r="64" spans="1:26" x14ac:dyDescent="0.3">
      <c r="A64" s="15">
        <v>61</v>
      </c>
      <c r="B64" s="9" t="s">
        <v>2064</v>
      </c>
      <c r="C64" s="1"/>
      <c r="D64" s="1"/>
      <c r="E64" s="1"/>
      <c r="F64" s="2"/>
      <c r="G64" s="10" t="str">
        <f>IFERROR(INDEX('03-25'!X:X,MATCH(B64,'03-25'!Y:Y,0),0),"")</f>
        <v/>
      </c>
      <c r="H64" s="11" t="str">
        <f>IFERROR(INDEX('04-08'!N:N,MATCH(B64,'04-08'!C:C,0),0),"")</f>
        <v/>
      </c>
      <c r="I64" s="11" t="str">
        <f>IFERROR(INDEX('04-29'!M:M,MATCH(B64,'04-29'!L:L,0),0),"")</f>
        <v/>
      </c>
      <c r="J64" s="11">
        <f>IFERROR(INDEX('05-27'!F:F,MATCH(B64,'05-27'!H:H,0),0),"")</f>
        <v>852</v>
      </c>
      <c r="K64" s="11">
        <f>IFERROR(INDEX('06-17'!U:U,MATCH(B64,'06-17'!W:W,0),0),"")</f>
        <v>802</v>
      </c>
      <c r="L64" s="11">
        <f>IFERROR(INDEX('07-02'!W:W,MATCH(B64,'07-02'!B:B,0),0),"")</f>
        <v>805</v>
      </c>
      <c r="M64" s="11" t="str">
        <f>IFERROR(INDEX('07-14'!H:H,MATCH(B64,'07-14'!I:I,0),0),"")</f>
        <v/>
      </c>
      <c r="N64" s="11" t="str">
        <f>IFERROR(INDEX('07-15'!H:H,MATCH(B64,'07-15'!I:I,0),0),"")</f>
        <v/>
      </c>
      <c r="O64" s="11" t="str">
        <f>IFERROR(INDEX('07-16'!H:H,MATCH(B64,'07-16'!I:I,0),0),"")</f>
        <v/>
      </c>
      <c r="P64" s="11">
        <f>IFERROR(INDEX('07-22'!U:U,MATCH(B64,'07-22'!W:W,0),0),"")</f>
        <v>821</v>
      </c>
      <c r="Q64" s="11" t="str">
        <f>IFERROR(INDEX(#REF!,MATCH(B64,#REF!,0),0),"")</f>
        <v/>
      </c>
      <c r="R64" s="11" t="str">
        <f>IFERROR(INDEX(#REF!,MATCH(B64,#REF!,0),0),"")</f>
        <v/>
      </c>
      <c r="S64" s="11" t="str">
        <f>IFERROR(INDEX(#REF!,MATCH(B64,#REF!,0),0),"")</f>
        <v/>
      </c>
      <c r="T64" s="11" t="str">
        <f>IFERROR(INDEX(#REF!,MATCH(B64,#REF!,0),0),"")</f>
        <v/>
      </c>
      <c r="U64" s="5" t="str">
        <f>IFERROR(INDEX(#REF!,MATCH(B64,#REF!,0),0),"")</f>
        <v/>
      </c>
      <c r="V64" s="10">
        <f t="shared" si="0"/>
        <v>4</v>
      </c>
      <c r="W64" s="188">
        <f t="shared" si="1"/>
        <v>3280</v>
      </c>
      <c r="X64" s="188">
        <f t="shared" si="2"/>
        <v>820</v>
      </c>
      <c r="Y64" s="188" t="str">
        <f>IFERROR(SUMPRODUCT(LARGE(G64:U64,{1;2;3;4;5})),"NA")</f>
        <v>NA</v>
      </c>
      <c r="Z64" s="189" t="str">
        <f>IFERROR(SUMPRODUCT(LARGE(G64:U64,{1;2;3;4;5;6;7;8;9;10})),"NA")</f>
        <v>NA</v>
      </c>
    </row>
    <row r="65" spans="1:26" x14ac:dyDescent="0.3">
      <c r="A65" s="15">
        <v>62</v>
      </c>
      <c r="B65" s="9" t="s">
        <v>2018</v>
      </c>
      <c r="C65" s="1"/>
      <c r="D65" s="1"/>
      <c r="E65" s="1"/>
      <c r="F65" s="2"/>
      <c r="G65" s="10" t="str">
        <f>IFERROR(INDEX('03-25'!X:X,MATCH(B65,'03-25'!Y:Y,0),0),"")</f>
        <v/>
      </c>
      <c r="H65" s="11" t="str">
        <f>IFERROR(INDEX('04-08'!N:N,MATCH(B65,'04-08'!C:C,0),0),"")</f>
        <v/>
      </c>
      <c r="I65" s="11" t="str">
        <f>IFERROR(INDEX('04-29'!M:M,MATCH(B65,'04-29'!L:L,0),0),"")</f>
        <v/>
      </c>
      <c r="J65" s="11">
        <f>IFERROR(INDEX('05-27'!F:F,MATCH(B65,'05-27'!H:H,0),0),"")</f>
        <v>798</v>
      </c>
      <c r="K65" s="11">
        <f>IFERROR(INDEX('06-17'!U:U,MATCH(B65,'06-17'!W:W,0),0),"")</f>
        <v>815</v>
      </c>
      <c r="L65" s="11">
        <f>IFERROR(INDEX('07-02'!W:W,MATCH(B65,'07-02'!B:B,0),0),"")</f>
        <v>826</v>
      </c>
      <c r="M65" s="11" t="str">
        <f>IFERROR(INDEX('07-14'!H:H,MATCH(B65,'07-14'!I:I,0),0),"")</f>
        <v/>
      </c>
      <c r="N65" s="11" t="str">
        <f>IFERROR(INDEX('07-15'!H:H,MATCH(B65,'07-15'!I:I,0),0),"")</f>
        <v/>
      </c>
      <c r="O65" s="11" t="str">
        <f>IFERROR(INDEX('07-16'!H:H,MATCH(B65,'07-16'!I:I,0),0),"")</f>
        <v/>
      </c>
      <c r="P65" s="11">
        <f>IFERROR(INDEX('07-22'!U:U,MATCH(B65,'07-22'!W:W,0),0),"")</f>
        <v>811</v>
      </c>
      <c r="Q65" s="11" t="str">
        <f>IFERROR(INDEX(#REF!,MATCH(B65,#REF!,0),0),"")</f>
        <v/>
      </c>
      <c r="R65" s="11" t="str">
        <f>IFERROR(INDEX(#REF!,MATCH(B65,#REF!,0),0),"")</f>
        <v/>
      </c>
      <c r="S65" s="11" t="str">
        <f>IFERROR(INDEX(#REF!,MATCH(B65,#REF!,0),0),"")</f>
        <v/>
      </c>
      <c r="T65" s="11" t="str">
        <f>IFERROR(INDEX(#REF!,MATCH(B65,#REF!,0),0),"")</f>
        <v/>
      </c>
      <c r="U65" s="5" t="str">
        <f>IFERROR(INDEX(#REF!,MATCH(B65,#REF!,0),0),"")</f>
        <v/>
      </c>
      <c r="V65" s="10">
        <f t="shared" si="0"/>
        <v>4</v>
      </c>
      <c r="W65" s="188">
        <f t="shared" si="1"/>
        <v>3250</v>
      </c>
      <c r="X65" s="188">
        <f t="shared" si="2"/>
        <v>812.5</v>
      </c>
      <c r="Y65" s="188" t="str">
        <f>IFERROR(SUMPRODUCT(LARGE(G65:U65,{1;2;3;4;5})),"NA")</f>
        <v>NA</v>
      </c>
      <c r="Z65" s="189" t="str">
        <f>IFERROR(SUMPRODUCT(LARGE(G65:U65,{1;2;3;4;5;6;7;8;9;10})),"NA")</f>
        <v>NA</v>
      </c>
    </row>
    <row r="66" spans="1:26" x14ac:dyDescent="0.3">
      <c r="A66" s="15">
        <v>63</v>
      </c>
      <c r="B66" s="9" t="s">
        <v>2027</v>
      </c>
      <c r="C66" s="1"/>
      <c r="D66" s="1"/>
      <c r="E66" s="1"/>
      <c r="F66" s="2"/>
      <c r="G66" s="10" t="str">
        <f>IFERROR(INDEX('03-25'!X:X,MATCH(B66,'03-25'!Y:Y,0),0),"")</f>
        <v/>
      </c>
      <c r="H66" s="11" t="str">
        <f>IFERROR(INDEX('04-08'!N:N,MATCH(B66,'04-08'!C:C,0),0),"")</f>
        <v/>
      </c>
      <c r="I66" s="11" t="str">
        <f>IFERROR(INDEX('04-29'!M:M,MATCH(B66,'04-29'!L:L,0),0),"")</f>
        <v/>
      </c>
      <c r="J66" s="11">
        <f>IFERROR(INDEX('05-27'!F:F,MATCH(B66,'05-27'!H:H,0),0),"")</f>
        <v>825</v>
      </c>
      <c r="K66" s="11">
        <f>IFERROR(INDEX('06-17'!U:U,MATCH(B66,'06-17'!W:W,0),0),"")</f>
        <v>823</v>
      </c>
      <c r="L66" s="11">
        <f>IFERROR(INDEX('07-02'!W:W,MATCH(B66,'07-02'!B:B,0),0),"")</f>
        <v>816</v>
      </c>
      <c r="M66" s="11" t="str">
        <f>IFERROR(INDEX('07-14'!H:H,MATCH(B66,'07-14'!I:I,0),0),"")</f>
        <v/>
      </c>
      <c r="N66" s="11" t="str">
        <f>IFERROR(INDEX('07-15'!H:H,MATCH(B66,'07-15'!I:I,0),0),"")</f>
        <v/>
      </c>
      <c r="O66" s="11" t="str">
        <f>IFERROR(INDEX('07-16'!H:H,MATCH(B66,'07-16'!I:I,0),0),"")</f>
        <v/>
      </c>
      <c r="P66" s="11">
        <f>IFERROR(INDEX('07-22'!U:U,MATCH(B66,'07-22'!W:W,0),0),"")</f>
        <v>784</v>
      </c>
      <c r="Q66" s="11" t="str">
        <f>IFERROR(INDEX(#REF!,MATCH(B66,#REF!,0),0),"")</f>
        <v/>
      </c>
      <c r="R66" s="11" t="str">
        <f>IFERROR(INDEX(#REF!,MATCH(B66,#REF!,0),0),"")</f>
        <v/>
      </c>
      <c r="S66" s="11" t="str">
        <f>IFERROR(INDEX(#REF!,MATCH(B66,#REF!,0),0),"")</f>
        <v/>
      </c>
      <c r="T66" s="11" t="str">
        <f>IFERROR(INDEX(#REF!,MATCH(B66,#REF!,0),0),"")</f>
        <v/>
      </c>
      <c r="U66" s="5" t="str">
        <f>IFERROR(INDEX(#REF!,MATCH(B66,#REF!,0),0),"")</f>
        <v/>
      </c>
      <c r="V66" s="10">
        <f t="shared" si="0"/>
        <v>4</v>
      </c>
      <c r="W66" s="188">
        <f t="shared" si="1"/>
        <v>3248</v>
      </c>
      <c r="X66" s="188">
        <f t="shared" si="2"/>
        <v>812</v>
      </c>
      <c r="Y66" s="188" t="str">
        <f>IFERROR(SUMPRODUCT(LARGE(G66:U66,{1;2;3;4;5})),"NA")</f>
        <v>NA</v>
      </c>
      <c r="Z66" s="189" t="str">
        <f>IFERROR(SUMPRODUCT(LARGE(G66:U66,{1;2;3;4;5;6;7;8;9;10})),"NA")</f>
        <v>NA</v>
      </c>
    </row>
    <row r="67" spans="1:26" x14ac:dyDescent="0.3">
      <c r="A67" s="15">
        <v>64</v>
      </c>
      <c r="B67" s="9" t="s">
        <v>95</v>
      </c>
      <c r="C67" s="1"/>
      <c r="D67" s="1"/>
      <c r="E67" s="1"/>
      <c r="F67" s="2"/>
      <c r="G67" s="10">
        <f>IFERROR(INDEX('03-25'!X:X,MATCH(B67,'03-25'!Y:Y,0),0),"")</f>
        <v>789</v>
      </c>
      <c r="H67" s="11" t="str">
        <f>IFERROR(INDEX('04-08'!N:N,MATCH(B67,'04-08'!C:C,0),0),"")</f>
        <v/>
      </c>
      <c r="I67" s="11" t="str">
        <f>IFERROR(INDEX('04-29'!M:M,MATCH(B67,'04-29'!L:L,0),0),"")</f>
        <v/>
      </c>
      <c r="J67" s="11">
        <f>IFERROR(INDEX('05-27'!F:F,MATCH(B67,'05-27'!H:H,0),0),"")</f>
        <v>833</v>
      </c>
      <c r="K67" s="11">
        <f>IFERROR(INDEX('06-17'!U:U,MATCH(B67,'06-17'!W:W,0),0),"")</f>
        <v>829</v>
      </c>
      <c r="L67" s="11" t="str">
        <f>IFERROR(INDEX('07-02'!W:W,MATCH(B67,'07-02'!B:B,0),0),"")</f>
        <v/>
      </c>
      <c r="M67" s="11" t="str">
        <f>IFERROR(INDEX('07-14'!H:H,MATCH(B67,'07-14'!I:I,0),0),"")</f>
        <v/>
      </c>
      <c r="N67" s="11" t="str">
        <f>IFERROR(INDEX('07-15'!H:H,MATCH(B67,'07-15'!I:I,0),0),"")</f>
        <v/>
      </c>
      <c r="O67" s="11" t="str">
        <f>IFERROR(INDEX('07-16'!H:H,MATCH(B67,'07-16'!I:I,0),0),"")</f>
        <v/>
      </c>
      <c r="P67" s="11">
        <f>IFERROR(INDEX('07-22'!U:U,MATCH(B67,'07-22'!W:W,0),0),"")</f>
        <v>785</v>
      </c>
      <c r="Q67" s="11" t="str">
        <f>IFERROR(INDEX(#REF!,MATCH(B67,#REF!,0),0),"")</f>
        <v/>
      </c>
      <c r="R67" s="11" t="str">
        <f>IFERROR(INDEX(#REF!,MATCH(B67,#REF!,0),0),"")</f>
        <v/>
      </c>
      <c r="S67" s="11" t="str">
        <f>IFERROR(INDEX(#REF!,MATCH(B67,#REF!,0),0),"")</f>
        <v/>
      </c>
      <c r="T67" s="11" t="str">
        <f>IFERROR(INDEX(#REF!,MATCH(B67,#REF!,0),0),"")</f>
        <v/>
      </c>
      <c r="U67" s="5" t="str">
        <f>IFERROR(INDEX(#REF!,MATCH(B67,#REF!,0),0),"")</f>
        <v/>
      </c>
      <c r="V67" s="10">
        <f t="shared" ref="V67:V128" si="3">COUNTIF(G67:U67,"&gt;0")</f>
        <v>4</v>
      </c>
      <c r="W67" s="188">
        <f t="shared" ref="W67:W128" si="4">SUM(G67:U67)</f>
        <v>3236</v>
      </c>
      <c r="X67" s="188">
        <f t="shared" si="2"/>
        <v>809</v>
      </c>
      <c r="Y67" s="188" t="str">
        <f>IFERROR(SUMPRODUCT(LARGE(G67:U67,{1;2;3;4;5})),"NA")</f>
        <v>NA</v>
      </c>
      <c r="Z67" s="189" t="str">
        <f>IFERROR(SUMPRODUCT(LARGE(G67:U67,{1;2;3;4;5;6;7;8;9;10})),"NA")</f>
        <v>NA</v>
      </c>
    </row>
    <row r="68" spans="1:26" x14ac:dyDescent="0.3">
      <c r="A68" s="15">
        <v>65</v>
      </c>
      <c r="B68" s="9" t="s">
        <v>1855</v>
      </c>
      <c r="C68" s="1"/>
      <c r="D68" s="1"/>
      <c r="E68" s="1"/>
      <c r="F68" s="2"/>
      <c r="G68" s="10" t="str">
        <f>IFERROR(INDEX('03-25'!X:X,MATCH(B68,'03-25'!Y:Y,0),0),"")</f>
        <v/>
      </c>
      <c r="H68" s="11" t="str">
        <f>IFERROR(INDEX('04-08'!N:N,MATCH(B68,'04-08'!C:C,0),0),"")</f>
        <v/>
      </c>
      <c r="I68" s="11">
        <f>IFERROR(INDEX('04-29'!M:M,MATCH(B68,'04-29'!L:L,0),0),"")</f>
        <v>817</v>
      </c>
      <c r="J68" s="11">
        <f>IFERROR(INDEX('05-27'!F:F,MATCH(B68,'05-27'!H:H,0),0),"")</f>
        <v>807</v>
      </c>
      <c r="K68" s="11">
        <f>IFERROR(INDEX('06-17'!U:U,MATCH(B68,'06-17'!W:W,0),0),"")</f>
        <v>796</v>
      </c>
      <c r="L68" s="11">
        <f>IFERROR(INDEX('07-02'!W:W,MATCH(B68,'07-02'!B:B,0),0),"")</f>
        <v>790</v>
      </c>
      <c r="M68" s="11" t="str">
        <f>IFERROR(INDEX('07-14'!H:H,MATCH(B68,'07-14'!I:I,0),0),"")</f>
        <v/>
      </c>
      <c r="N68" s="11" t="str">
        <f>IFERROR(INDEX('07-15'!H:H,MATCH(B68,'07-15'!I:I,0),0),"")</f>
        <v/>
      </c>
      <c r="O68" s="11" t="str">
        <f>IFERROR(INDEX('07-16'!H:H,MATCH(B68,'07-16'!I:I,0),0),"")</f>
        <v/>
      </c>
      <c r="P68" s="11" t="str">
        <f>IFERROR(INDEX('07-22'!U:U,MATCH(B68,'07-22'!W:W,0),0),"")</f>
        <v/>
      </c>
      <c r="Q68" s="11" t="str">
        <f>IFERROR(INDEX(#REF!,MATCH(B68,#REF!,0),0),"")</f>
        <v/>
      </c>
      <c r="R68" s="11" t="str">
        <f>IFERROR(INDEX(#REF!,MATCH(B68,#REF!,0),0),"")</f>
        <v/>
      </c>
      <c r="S68" s="11" t="str">
        <f>IFERROR(INDEX(#REF!,MATCH(B68,#REF!,0),0),"")</f>
        <v/>
      </c>
      <c r="T68" s="11" t="str">
        <f>IFERROR(INDEX(#REF!,MATCH(B68,#REF!,0),0),"")</f>
        <v/>
      </c>
      <c r="U68" s="5" t="str">
        <f>IFERROR(INDEX(#REF!,MATCH(B68,#REF!,0),0),"")</f>
        <v/>
      </c>
      <c r="V68" s="10">
        <f t="shared" si="3"/>
        <v>4</v>
      </c>
      <c r="W68" s="188">
        <f t="shared" si="4"/>
        <v>3210</v>
      </c>
      <c r="X68" s="188">
        <f t="shared" ref="X68:X129" si="5">W68/V68</f>
        <v>802.5</v>
      </c>
      <c r="Y68" s="188" t="str">
        <f>IFERROR(SUMPRODUCT(LARGE(G68:U68,{1;2;3;4;5})),"NA")</f>
        <v>NA</v>
      </c>
      <c r="Z68" s="189" t="str">
        <f>IFERROR(SUMPRODUCT(LARGE(G68:U68,{1;2;3;4;5;6;7;8;9;10})),"NA")</f>
        <v>NA</v>
      </c>
    </row>
    <row r="69" spans="1:26" x14ac:dyDescent="0.3">
      <c r="A69" s="15">
        <v>66</v>
      </c>
      <c r="B69" s="9" t="s">
        <v>2078</v>
      </c>
      <c r="C69" s="1"/>
      <c r="D69" s="1"/>
      <c r="E69" s="1"/>
      <c r="F69" s="2"/>
      <c r="G69" s="10" t="str">
        <f>IFERROR(INDEX('03-25'!X:X,MATCH(B69,'03-25'!Y:Y,0),0),"")</f>
        <v/>
      </c>
      <c r="H69" s="11" t="str">
        <f>IFERROR(INDEX('04-08'!N:N,MATCH(B69,'04-08'!C:C,0),0),"")</f>
        <v/>
      </c>
      <c r="I69" s="11" t="str">
        <f>IFERROR(INDEX('04-29'!M:M,MATCH(B69,'04-29'!L:L,0),0),"")</f>
        <v/>
      </c>
      <c r="J69" s="11">
        <f>IFERROR(INDEX('05-27'!F:F,MATCH(B69,'05-27'!H:H,0),0),"")</f>
        <v>810</v>
      </c>
      <c r="K69" s="11">
        <f>IFERROR(INDEX('06-17'!U:U,MATCH(B69,'06-17'!W:W,0),0),"")</f>
        <v>775</v>
      </c>
      <c r="L69" s="11">
        <f>IFERROR(INDEX('07-02'!W:W,MATCH(B69,'07-02'!B:B,0),0),"")</f>
        <v>816</v>
      </c>
      <c r="M69" s="11" t="str">
        <f>IFERROR(INDEX('07-14'!H:H,MATCH(B69,'07-14'!I:I,0),0),"")</f>
        <v/>
      </c>
      <c r="N69" s="11" t="str">
        <f>IFERROR(INDEX('07-15'!H:H,MATCH(B69,'07-15'!I:I,0),0),"")</f>
        <v/>
      </c>
      <c r="O69" s="11" t="str">
        <f>IFERROR(INDEX('07-16'!H:H,MATCH(B69,'07-16'!I:I,0),0),"")</f>
        <v/>
      </c>
      <c r="P69" s="11">
        <f>IFERROR(INDEX('07-22'!U:U,MATCH(B69,'07-22'!W:W,0),0),"")</f>
        <v>800</v>
      </c>
      <c r="Q69" s="11" t="str">
        <f>IFERROR(INDEX(#REF!,MATCH(B69,#REF!,0),0),"")</f>
        <v/>
      </c>
      <c r="R69" s="11" t="str">
        <f>IFERROR(INDEX(#REF!,MATCH(B69,#REF!,0),0),"")</f>
        <v/>
      </c>
      <c r="S69" s="11" t="str">
        <f>IFERROR(INDEX(#REF!,MATCH(B69,#REF!,0),0),"")</f>
        <v/>
      </c>
      <c r="T69" s="11" t="str">
        <f>IFERROR(INDEX(#REF!,MATCH(B69,#REF!,0),0),"")</f>
        <v/>
      </c>
      <c r="U69" s="5" t="str">
        <f>IFERROR(INDEX(#REF!,MATCH(B69,#REF!,0),0),"")</f>
        <v/>
      </c>
      <c r="V69" s="10">
        <f t="shared" si="3"/>
        <v>4</v>
      </c>
      <c r="W69" s="188">
        <f t="shared" si="4"/>
        <v>3201</v>
      </c>
      <c r="X69" s="188">
        <f t="shared" si="5"/>
        <v>800.25</v>
      </c>
      <c r="Y69" s="188" t="str">
        <f>IFERROR(SUMPRODUCT(LARGE(G69:U69,{1;2;3;4;5})),"NA")</f>
        <v>NA</v>
      </c>
      <c r="Z69" s="189" t="str">
        <f>IFERROR(SUMPRODUCT(LARGE(G69:U69,{1;2;3;4;5;6;7;8;9;10})),"NA")</f>
        <v>NA</v>
      </c>
    </row>
    <row r="70" spans="1:26" x14ac:dyDescent="0.3">
      <c r="A70" s="15">
        <v>67</v>
      </c>
      <c r="B70" s="9" t="s">
        <v>2069</v>
      </c>
      <c r="C70" s="1"/>
      <c r="D70" s="1"/>
      <c r="E70" s="1"/>
      <c r="F70" s="2"/>
      <c r="G70" s="10" t="str">
        <f>IFERROR(INDEX('03-25'!X:X,MATCH(B70,'03-25'!Y:Y,0),0),"")</f>
        <v/>
      </c>
      <c r="H70" s="11" t="str">
        <f>IFERROR(INDEX('04-08'!N:N,MATCH(B70,'04-08'!C:C,0),0),"")</f>
        <v/>
      </c>
      <c r="I70" s="11" t="str">
        <f>IFERROR(INDEX('04-29'!M:M,MATCH(B70,'04-29'!L:L,0),0),"")</f>
        <v/>
      </c>
      <c r="J70" s="11">
        <f>IFERROR(INDEX('05-27'!F:F,MATCH(B70,'05-27'!H:H,0),0),"")</f>
        <v>816</v>
      </c>
      <c r="K70" s="11">
        <f>IFERROR(INDEX('06-17'!U:U,MATCH(B70,'06-17'!W:W,0),0),"")</f>
        <v>800</v>
      </c>
      <c r="L70" s="11">
        <f>IFERROR(INDEX('07-02'!W:W,MATCH(B70,'07-02'!B:B,0),0),"")</f>
        <v>819</v>
      </c>
      <c r="M70" s="11" t="str">
        <f>IFERROR(INDEX('07-14'!H:H,MATCH(B70,'07-14'!I:I,0),0),"")</f>
        <v/>
      </c>
      <c r="N70" s="11" t="str">
        <f>IFERROR(INDEX('07-15'!H:H,MATCH(B70,'07-15'!I:I,0),0),"")</f>
        <v/>
      </c>
      <c r="O70" s="11" t="str">
        <f>IFERROR(INDEX('07-16'!H:H,MATCH(B70,'07-16'!I:I,0),0),"")</f>
        <v/>
      </c>
      <c r="P70" s="11">
        <f>IFERROR(INDEX('07-22'!U:U,MATCH(B70,'07-22'!W:W,0),0),"")</f>
        <v>738</v>
      </c>
      <c r="Q70" s="11" t="str">
        <f>IFERROR(INDEX(#REF!,MATCH(B70,#REF!,0),0),"")</f>
        <v/>
      </c>
      <c r="R70" s="11" t="str">
        <f>IFERROR(INDEX(#REF!,MATCH(B70,#REF!,0),0),"")</f>
        <v/>
      </c>
      <c r="S70" s="11" t="str">
        <f>IFERROR(INDEX(#REF!,MATCH(B70,#REF!,0),0),"")</f>
        <v/>
      </c>
      <c r="T70" s="11" t="str">
        <f>IFERROR(INDEX(#REF!,MATCH(B70,#REF!,0),0),"")</f>
        <v/>
      </c>
      <c r="U70" s="5" t="str">
        <f>IFERROR(INDEX(#REF!,MATCH(B70,#REF!,0),0),"")</f>
        <v/>
      </c>
      <c r="V70" s="10">
        <f t="shared" si="3"/>
        <v>4</v>
      </c>
      <c r="W70" s="188">
        <f t="shared" si="4"/>
        <v>3173</v>
      </c>
      <c r="X70" s="188">
        <f t="shared" si="5"/>
        <v>793.25</v>
      </c>
      <c r="Y70" s="188" t="str">
        <f>IFERROR(SUMPRODUCT(LARGE(G70:U70,{1;2;3;4;5})),"NA")</f>
        <v>NA</v>
      </c>
      <c r="Z70" s="189" t="str">
        <f>IFERROR(SUMPRODUCT(LARGE(G70:U70,{1;2;3;4;5;6;7;8;9;10})),"NA")</f>
        <v>NA</v>
      </c>
    </row>
    <row r="71" spans="1:26" x14ac:dyDescent="0.3">
      <c r="A71" s="15">
        <v>68</v>
      </c>
      <c r="B71" s="9" t="s">
        <v>2036</v>
      </c>
      <c r="C71" s="1"/>
      <c r="D71" s="1"/>
      <c r="E71" s="1"/>
      <c r="F71" s="2"/>
      <c r="G71" s="10" t="str">
        <f>IFERROR(INDEX('03-25'!X:X,MATCH(B71,'03-25'!Y:Y,0),0),"")</f>
        <v/>
      </c>
      <c r="H71" s="11" t="str">
        <f>IFERROR(INDEX('04-08'!N:N,MATCH(B71,'04-08'!C:C,0),0),"")</f>
        <v/>
      </c>
      <c r="I71" s="11" t="str">
        <f>IFERROR(INDEX('04-29'!M:M,MATCH(B71,'04-29'!L:L,0),0),"")</f>
        <v/>
      </c>
      <c r="J71" s="11">
        <f>IFERROR(INDEX('05-27'!F:F,MATCH(B71,'05-27'!H:H,0),0),"")</f>
        <v>754</v>
      </c>
      <c r="K71" s="11">
        <f>IFERROR(INDEX('06-17'!U:U,MATCH(B71,'06-17'!W:W,0),0),"")</f>
        <v>789</v>
      </c>
      <c r="L71" s="11">
        <f>IFERROR(INDEX('07-02'!W:W,MATCH(B71,'07-02'!B:B,0),0),"")</f>
        <v>808</v>
      </c>
      <c r="M71" s="11" t="str">
        <f>IFERROR(INDEX('07-14'!H:H,MATCH(B71,'07-14'!I:I,0),0),"")</f>
        <v/>
      </c>
      <c r="N71" s="11" t="str">
        <f>IFERROR(INDEX('07-15'!H:H,MATCH(B71,'07-15'!I:I,0),0),"")</f>
        <v/>
      </c>
      <c r="O71" s="11" t="str">
        <f>IFERROR(INDEX('07-16'!H:H,MATCH(B71,'07-16'!I:I,0),0),"")</f>
        <v/>
      </c>
      <c r="P71" s="11">
        <f>IFERROR(INDEX('07-22'!U:U,MATCH(B71,'07-22'!W:W,0),0),"")</f>
        <v>777</v>
      </c>
      <c r="Q71" s="11" t="str">
        <f>IFERROR(INDEX(#REF!,MATCH(B71,#REF!,0),0),"")</f>
        <v/>
      </c>
      <c r="R71" s="11" t="str">
        <f>IFERROR(INDEX(#REF!,MATCH(B71,#REF!,0),0),"")</f>
        <v/>
      </c>
      <c r="S71" s="11" t="str">
        <f>IFERROR(INDEX(#REF!,MATCH(B71,#REF!,0),0),"")</f>
        <v/>
      </c>
      <c r="T71" s="11" t="str">
        <f>IFERROR(INDEX(#REF!,MATCH(B71,#REF!,0),0),"")</f>
        <v/>
      </c>
      <c r="U71" s="5" t="str">
        <f>IFERROR(INDEX(#REF!,MATCH(B71,#REF!,0),0),"")</f>
        <v/>
      </c>
      <c r="V71" s="10">
        <f t="shared" si="3"/>
        <v>4</v>
      </c>
      <c r="W71" s="188">
        <f t="shared" si="4"/>
        <v>3128</v>
      </c>
      <c r="X71" s="188">
        <f t="shared" si="5"/>
        <v>782</v>
      </c>
      <c r="Y71" s="188" t="str">
        <f>IFERROR(SUMPRODUCT(LARGE(G71:U71,{1;2;3;4;5})),"NA")</f>
        <v>NA</v>
      </c>
      <c r="Z71" s="189" t="str">
        <f>IFERROR(SUMPRODUCT(LARGE(G71:U71,{1;2;3;4;5;6;7;8;9;10})),"NA")</f>
        <v>NA</v>
      </c>
    </row>
    <row r="72" spans="1:26" x14ac:dyDescent="0.3">
      <c r="A72" s="15">
        <v>69</v>
      </c>
      <c r="B72" s="9" t="s">
        <v>37</v>
      </c>
      <c r="C72" s="1"/>
      <c r="D72" s="1"/>
      <c r="E72" s="1"/>
      <c r="F72" s="2"/>
      <c r="G72" s="10" t="str">
        <f>IFERROR(INDEX('03-25'!X:X,MATCH(B72,'03-25'!Y:Y,0),0),"")</f>
        <v/>
      </c>
      <c r="H72" s="11">
        <f>IFERROR(INDEX('04-08'!N:N,MATCH(B72,'04-08'!C:C,0),0),"")</f>
        <v>793</v>
      </c>
      <c r="I72" s="11" t="str">
        <f>IFERROR(INDEX('04-29'!M:M,MATCH(B72,'04-29'!L:L,0),0),"")</f>
        <v/>
      </c>
      <c r="J72" s="11">
        <f>IFERROR(INDEX('05-27'!F:F,MATCH(B72,'05-27'!H:H,0),0),"")</f>
        <v>776</v>
      </c>
      <c r="K72" s="11">
        <f>IFERROR(INDEX('06-17'!U:U,MATCH(B72,'06-17'!W:W,0),0),"")</f>
        <v>780</v>
      </c>
      <c r="L72" s="11" t="str">
        <f>IFERROR(INDEX('07-02'!W:W,MATCH(B72,'07-02'!B:B,0),0),"")</f>
        <v/>
      </c>
      <c r="M72" s="11" t="str">
        <f>IFERROR(INDEX('07-14'!H:H,MATCH(B72,'07-14'!I:I,0),0),"")</f>
        <v/>
      </c>
      <c r="N72" s="11" t="str">
        <f>IFERROR(INDEX('07-15'!H:H,MATCH(B72,'07-15'!I:I,0),0),"")</f>
        <v/>
      </c>
      <c r="O72" s="11" t="str">
        <f>IFERROR(INDEX('07-16'!H:H,MATCH(B72,'07-16'!I:I,0),0),"")</f>
        <v/>
      </c>
      <c r="P72" s="11">
        <f>IFERROR(INDEX('07-22'!U:U,MATCH(B72,'07-22'!W:W,0),0),"")</f>
        <v>772</v>
      </c>
      <c r="Q72" s="11" t="str">
        <f>IFERROR(INDEX(#REF!,MATCH(B72,#REF!,0),0),"")</f>
        <v/>
      </c>
      <c r="R72" s="11" t="str">
        <f>IFERROR(INDEX(#REF!,MATCH(B72,#REF!,0),0),"")</f>
        <v/>
      </c>
      <c r="S72" s="11" t="str">
        <f>IFERROR(INDEX(#REF!,MATCH(B72,#REF!,0),0),"")</f>
        <v/>
      </c>
      <c r="T72" s="11" t="str">
        <f>IFERROR(INDEX(#REF!,MATCH(B72,#REF!,0),0),"")</f>
        <v/>
      </c>
      <c r="U72" s="5" t="str">
        <f>IFERROR(INDEX(#REF!,MATCH(B72,#REF!,0),0),"")</f>
        <v/>
      </c>
      <c r="V72" s="10">
        <f t="shared" si="3"/>
        <v>4</v>
      </c>
      <c r="W72" s="188">
        <f t="shared" si="4"/>
        <v>3121</v>
      </c>
      <c r="X72" s="188">
        <f t="shared" si="5"/>
        <v>780.25</v>
      </c>
      <c r="Y72" s="188" t="str">
        <f>IFERROR(SUMPRODUCT(LARGE(G72:U72,{1;2;3;4;5})),"NA")</f>
        <v>NA</v>
      </c>
      <c r="Z72" s="189" t="str">
        <f>IFERROR(SUMPRODUCT(LARGE(G72:U72,{1;2;3;4;5;6;7;8;9;10})),"NA")</f>
        <v>NA</v>
      </c>
    </row>
    <row r="73" spans="1:26" x14ac:dyDescent="0.3">
      <c r="A73" s="15">
        <v>70</v>
      </c>
      <c r="B73" s="9" t="s">
        <v>2019</v>
      </c>
      <c r="C73" s="1"/>
      <c r="D73" s="1"/>
      <c r="E73" s="1"/>
      <c r="F73" s="2"/>
      <c r="G73" s="10" t="str">
        <f>IFERROR(INDEX('03-25'!X:X,MATCH(B73,'03-25'!Y:Y,0),0),"")</f>
        <v/>
      </c>
      <c r="H73" s="11" t="str">
        <f>IFERROR(INDEX('04-08'!N:N,MATCH(B73,'04-08'!C:C,0),0),"")</f>
        <v/>
      </c>
      <c r="I73" s="11" t="str">
        <f>IFERROR(INDEX('04-29'!M:M,MATCH(B73,'04-29'!L:L,0),0),"")</f>
        <v/>
      </c>
      <c r="J73" s="11">
        <f>IFERROR(INDEX('05-27'!F:F,MATCH(B73,'05-27'!H:H,0),0),"")</f>
        <v>784</v>
      </c>
      <c r="K73" s="11">
        <f>IFERROR(INDEX('06-17'!U:U,MATCH(B73,'06-17'!W:W,0),0),"")</f>
        <v>784</v>
      </c>
      <c r="L73" s="11">
        <f>IFERROR(INDEX('07-02'!W:W,MATCH(B73,'07-02'!B:B,0),0),"")</f>
        <v>787</v>
      </c>
      <c r="M73" s="11" t="str">
        <f>IFERROR(INDEX('07-14'!H:H,MATCH(B73,'07-14'!I:I,0),0),"")</f>
        <v/>
      </c>
      <c r="N73" s="11" t="str">
        <f>IFERROR(INDEX('07-15'!H:H,MATCH(B73,'07-15'!I:I,0),0),"")</f>
        <v/>
      </c>
      <c r="O73" s="11" t="str">
        <f>IFERROR(INDEX('07-16'!H:H,MATCH(B73,'07-16'!I:I,0),0),"")</f>
        <v/>
      </c>
      <c r="P73" s="11">
        <f>IFERROR(INDEX('07-22'!U:U,MATCH(B73,'07-22'!W:W,0),0),"")</f>
        <v>759</v>
      </c>
      <c r="Q73" s="11" t="str">
        <f>IFERROR(INDEX(#REF!,MATCH(B73,#REF!,0),0),"")</f>
        <v/>
      </c>
      <c r="R73" s="11" t="str">
        <f>IFERROR(INDEX(#REF!,MATCH(B73,#REF!,0),0),"")</f>
        <v/>
      </c>
      <c r="S73" s="11" t="str">
        <f>IFERROR(INDEX(#REF!,MATCH(B73,#REF!,0),0),"")</f>
        <v/>
      </c>
      <c r="T73" s="11" t="str">
        <f>IFERROR(INDEX(#REF!,MATCH(B73,#REF!,0),0),"")</f>
        <v/>
      </c>
      <c r="U73" s="5" t="str">
        <f>IFERROR(INDEX(#REF!,MATCH(B73,#REF!,0),0),"")</f>
        <v/>
      </c>
      <c r="V73" s="10">
        <f t="shared" si="3"/>
        <v>4</v>
      </c>
      <c r="W73" s="188">
        <f t="shared" si="4"/>
        <v>3114</v>
      </c>
      <c r="X73" s="188">
        <f t="shared" si="5"/>
        <v>778.5</v>
      </c>
      <c r="Y73" s="188" t="str">
        <f>IFERROR(SUMPRODUCT(LARGE(G73:U73,{1;2;3;4;5})),"NA")</f>
        <v>NA</v>
      </c>
      <c r="Z73" s="189" t="str">
        <f>IFERROR(SUMPRODUCT(LARGE(G73:U73,{1;2;3;4;5;6;7;8;9;10})),"NA")</f>
        <v>NA</v>
      </c>
    </row>
    <row r="74" spans="1:26" x14ac:dyDescent="0.3">
      <c r="A74" s="15">
        <v>71</v>
      </c>
      <c r="B74" s="9" t="s">
        <v>96</v>
      </c>
      <c r="C74" s="1"/>
      <c r="D74" s="1"/>
      <c r="E74" s="1"/>
      <c r="F74" s="2"/>
      <c r="G74" s="10">
        <f>IFERROR(INDEX('03-25'!X:X,MATCH(B74,'03-25'!Y:Y,0),0),"")</f>
        <v>724</v>
      </c>
      <c r="H74" s="11" t="str">
        <f>IFERROR(INDEX('04-08'!N:N,MATCH(B74,'04-08'!C:C,0),0),"")</f>
        <v/>
      </c>
      <c r="I74" s="11" t="str">
        <f>IFERROR(INDEX('04-29'!M:M,MATCH(B74,'04-29'!L:L,0),0),"")</f>
        <v/>
      </c>
      <c r="J74" s="11">
        <f>IFERROR(INDEX('05-27'!F:F,MATCH(B74,'05-27'!H:H,0),0),"")</f>
        <v>805</v>
      </c>
      <c r="K74" s="11">
        <f>IFERROR(INDEX('06-17'!U:U,MATCH(B74,'06-17'!W:W,0),0),"")</f>
        <v>762</v>
      </c>
      <c r="L74" s="11">
        <f>IFERROR(INDEX('07-02'!W:W,MATCH(B74,'07-02'!B:B,0),0),"")</f>
        <v>776</v>
      </c>
      <c r="M74" s="11" t="str">
        <f>IFERROR(INDEX('07-14'!H:H,MATCH(B74,'07-14'!I:I,0),0),"")</f>
        <v/>
      </c>
      <c r="N74" s="11" t="str">
        <f>IFERROR(INDEX('07-15'!H:H,MATCH(B74,'07-15'!I:I,0),0),"")</f>
        <v/>
      </c>
      <c r="O74" s="11" t="str">
        <f>IFERROR(INDEX('07-16'!H:H,MATCH(B74,'07-16'!I:I,0),0),"")</f>
        <v/>
      </c>
      <c r="P74" s="11" t="str">
        <f>IFERROR(INDEX('07-22'!U:U,MATCH(B74,'07-22'!W:W,0),0),"")</f>
        <v/>
      </c>
      <c r="Q74" s="11" t="str">
        <f>IFERROR(INDEX(#REF!,MATCH(B74,#REF!,0),0),"")</f>
        <v/>
      </c>
      <c r="R74" s="11" t="str">
        <f>IFERROR(INDEX(#REF!,MATCH(B74,#REF!,0),0),"")</f>
        <v/>
      </c>
      <c r="S74" s="11" t="str">
        <f>IFERROR(INDEX(#REF!,MATCH(B74,#REF!,0),0),"")</f>
        <v/>
      </c>
      <c r="T74" s="11" t="str">
        <f>IFERROR(INDEX(#REF!,MATCH(B74,#REF!,0),0),"")</f>
        <v/>
      </c>
      <c r="U74" s="5" t="str">
        <f>IFERROR(INDEX(#REF!,MATCH(B74,#REF!,0),0),"")</f>
        <v/>
      </c>
      <c r="V74" s="10">
        <f t="shared" si="3"/>
        <v>4</v>
      </c>
      <c r="W74" s="188">
        <f t="shared" si="4"/>
        <v>3067</v>
      </c>
      <c r="X74" s="188">
        <f t="shared" si="5"/>
        <v>766.75</v>
      </c>
      <c r="Y74" s="188" t="str">
        <f>IFERROR(SUMPRODUCT(LARGE(G74:U74,{1;2;3;4;5})),"NA")</f>
        <v>NA</v>
      </c>
      <c r="Z74" s="189" t="str">
        <f>IFERROR(SUMPRODUCT(LARGE(G74:U74,{1;2;3;4;5;6;7;8;9;10})),"NA")</f>
        <v>NA</v>
      </c>
    </row>
    <row r="75" spans="1:26" x14ac:dyDescent="0.3">
      <c r="A75" s="15">
        <v>72</v>
      </c>
      <c r="B75" s="9" t="s">
        <v>24</v>
      </c>
      <c r="C75" s="1"/>
      <c r="D75" s="1"/>
      <c r="E75" s="1"/>
      <c r="F75" s="2"/>
      <c r="G75" s="10" t="str">
        <f>IFERROR(INDEX('03-25'!X:X,MATCH(B75,'03-25'!Y:Y,0),0),"")</f>
        <v/>
      </c>
      <c r="H75" s="11">
        <f>IFERROR(INDEX('04-08'!N:N,MATCH(B75,'04-08'!C:C,0),0),"")</f>
        <v>765</v>
      </c>
      <c r="I75" s="11" t="str">
        <f>IFERROR(INDEX('04-29'!M:M,MATCH(B75,'04-29'!L:L,0),0),"")</f>
        <v/>
      </c>
      <c r="J75" s="11">
        <f>IFERROR(INDEX('05-27'!F:F,MATCH(B75,'05-27'!H:H,0),0),"")</f>
        <v>764</v>
      </c>
      <c r="K75" s="11">
        <f>IFERROR(INDEX('06-17'!U:U,MATCH(B75,'06-17'!W:W,0),0),"")</f>
        <v>756</v>
      </c>
      <c r="L75" s="11" t="str">
        <f>IFERROR(INDEX('07-02'!W:W,MATCH(B75,'07-02'!B:B,0),0),"")</f>
        <v/>
      </c>
      <c r="M75" s="11" t="str">
        <f>IFERROR(INDEX('07-14'!H:H,MATCH(B75,'07-14'!I:I,0),0),"")</f>
        <v/>
      </c>
      <c r="N75" s="11" t="str">
        <f>IFERROR(INDEX('07-15'!H:H,MATCH(B75,'07-15'!I:I,0),0),"")</f>
        <v/>
      </c>
      <c r="O75" s="11" t="str">
        <f>IFERROR(INDEX('07-16'!H:H,MATCH(B75,'07-16'!I:I,0),0),"")</f>
        <v/>
      </c>
      <c r="P75" s="11">
        <f>IFERROR(INDEX('07-22'!U:U,MATCH(B75,'07-22'!W:W,0),0),"")</f>
        <v>767</v>
      </c>
      <c r="Q75" s="11" t="str">
        <f>IFERROR(INDEX(#REF!,MATCH(B75,#REF!,0),0),"")</f>
        <v/>
      </c>
      <c r="R75" s="11" t="str">
        <f>IFERROR(INDEX(#REF!,MATCH(B75,#REF!,0),0),"")</f>
        <v/>
      </c>
      <c r="S75" s="11" t="str">
        <f>IFERROR(INDEX(#REF!,MATCH(B75,#REF!,0),0),"")</f>
        <v/>
      </c>
      <c r="T75" s="11" t="str">
        <f>IFERROR(INDEX(#REF!,MATCH(B75,#REF!,0),0),"")</f>
        <v/>
      </c>
      <c r="U75" s="5" t="str">
        <f>IFERROR(INDEX(#REF!,MATCH(B75,#REF!,0),0),"")</f>
        <v/>
      </c>
      <c r="V75" s="10">
        <f t="shared" si="3"/>
        <v>4</v>
      </c>
      <c r="W75" s="188">
        <f t="shared" si="4"/>
        <v>3052</v>
      </c>
      <c r="X75" s="188">
        <f t="shared" si="5"/>
        <v>763</v>
      </c>
      <c r="Y75" s="188" t="str">
        <f>IFERROR(SUMPRODUCT(LARGE(G75:U75,{1;2;3;4;5})),"NA")</f>
        <v>NA</v>
      </c>
      <c r="Z75" s="189" t="str">
        <f>IFERROR(SUMPRODUCT(LARGE(G75:U75,{1;2;3;4;5;6;7;8;9;10})),"NA")</f>
        <v>NA</v>
      </c>
    </row>
    <row r="76" spans="1:26" x14ac:dyDescent="0.3">
      <c r="A76" s="15">
        <v>73</v>
      </c>
      <c r="B76" s="9" t="s">
        <v>2072</v>
      </c>
      <c r="C76" s="1"/>
      <c r="D76" s="1"/>
      <c r="E76" s="1"/>
      <c r="F76" s="2"/>
      <c r="G76" s="10" t="str">
        <f>IFERROR(INDEX('03-25'!X:X,MATCH(B76,'03-25'!Y:Y,0),0),"")</f>
        <v/>
      </c>
      <c r="H76" s="11" t="str">
        <f>IFERROR(INDEX('04-08'!N:N,MATCH(B76,'04-08'!C:C,0),0),"")</f>
        <v/>
      </c>
      <c r="I76" s="11" t="str">
        <f>IFERROR(INDEX('04-29'!M:M,MATCH(B76,'04-29'!L:L,0),0),"")</f>
        <v/>
      </c>
      <c r="J76" s="11">
        <f>IFERROR(INDEX('05-27'!F:F,MATCH(B76,'05-27'!H:H,0),0),"")</f>
        <v>786</v>
      </c>
      <c r="K76" s="11">
        <f>IFERROR(INDEX('06-17'!U:U,MATCH(B76,'06-17'!W:W,0),0),"")</f>
        <v>729</v>
      </c>
      <c r="L76" s="11">
        <f>IFERROR(INDEX('07-02'!W:W,MATCH(B76,'07-02'!B:B,0),0),"")</f>
        <v>741</v>
      </c>
      <c r="M76" s="11" t="str">
        <f>IFERROR(INDEX('07-14'!H:H,MATCH(B76,'07-14'!I:I,0),0),"")</f>
        <v/>
      </c>
      <c r="N76" s="11" t="str">
        <f>IFERROR(INDEX('07-15'!H:H,MATCH(B76,'07-15'!I:I,0),0),"")</f>
        <v/>
      </c>
      <c r="O76" s="11" t="str">
        <f>IFERROR(INDEX('07-16'!H:H,MATCH(B76,'07-16'!I:I,0),0),"")</f>
        <v/>
      </c>
      <c r="P76" s="11">
        <f>IFERROR(INDEX('07-22'!U:U,MATCH(B76,'07-22'!W:W,0),0),"")</f>
        <v>744</v>
      </c>
      <c r="Q76" s="11" t="str">
        <f>IFERROR(INDEX(#REF!,MATCH(B76,#REF!,0),0),"")</f>
        <v/>
      </c>
      <c r="R76" s="11" t="str">
        <f>IFERROR(INDEX(#REF!,MATCH(B76,#REF!,0),0),"")</f>
        <v/>
      </c>
      <c r="S76" s="11" t="str">
        <f>IFERROR(INDEX(#REF!,MATCH(B76,#REF!,0),0),"")</f>
        <v/>
      </c>
      <c r="T76" s="11" t="str">
        <f>IFERROR(INDEX(#REF!,MATCH(B76,#REF!,0),0),"")</f>
        <v/>
      </c>
      <c r="U76" s="5" t="str">
        <f>IFERROR(INDEX(#REF!,MATCH(B76,#REF!,0),0),"")</f>
        <v/>
      </c>
      <c r="V76" s="10">
        <f t="shared" si="3"/>
        <v>4</v>
      </c>
      <c r="W76" s="188">
        <f t="shared" si="4"/>
        <v>3000</v>
      </c>
      <c r="X76" s="188">
        <f t="shared" si="5"/>
        <v>750</v>
      </c>
      <c r="Y76" s="188" t="str">
        <f>IFERROR(SUMPRODUCT(LARGE(G76:U76,{1;2;3;4;5})),"NA")</f>
        <v>NA</v>
      </c>
      <c r="Z76" s="189" t="str">
        <f>IFERROR(SUMPRODUCT(LARGE(G76:U76,{1;2;3;4;5;6;7;8;9;10})),"NA")</f>
        <v>NA</v>
      </c>
    </row>
    <row r="77" spans="1:26" x14ac:dyDescent="0.3">
      <c r="A77" s="15">
        <v>74</v>
      </c>
      <c r="B77" s="9" t="s">
        <v>2041</v>
      </c>
      <c r="C77" s="1"/>
      <c r="D77" s="1"/>
      <c r="E77" s="1"/>
      <c r="F77" s="2"/>
      <c r="G77" s="10" t="str">
        <f>IFERROR(INDEX('03-25'!X:X,MATCH(B77,'03-25'!Y:Y,0),0),"")</f>
        <v/>
      </c>
      <c r="H77" s="11" t="str">
        <f>IFERROR(INDEX('04-08'!N:N,MATCH(B77,'04-08'!C:C,0),0),"")</f>
        <v/>
      </c>
      <c r="I77" s="11" t="str">
        <f>IFERROR(INDEX('04-29'!M:M,MATCH(B77,'04-29'!L:L,0),0),"")</f>
        <v/>
      </c>
      <c r="J77" s="11">
        <f>IFERROR(INDEX('05-27'!F:F,MATCH(B77,'05-27'!H:H,0),0),"")</f>
        <v>752</v>
      </c>
      <c r="K77" s="11">
        <f>IFERROR(INDEX('06-17'!U:U,MATCH(B77,'06-17'!W:W,0),0),"")</f>
        <v>716</v>
      </c>
      <c r="L77" s="11">
        <f>IFERROR(INDEX('07-02'!W:W,MATCH(B77,'07-02'!B:B,0),0),"")</f>
        <v>715</v>
      </c>
      <c r="M77" s="11" t="str">
        <f>IFERROR(INDEX('07-14'!H:H,MATCH(B77,'07-14'!I:I,0),0),"")</f>
        <v/>
      </c>
      <c r="N77" s="11" t="str">
        <f>IFERROR(INDEX('07-15'!H:H,MATCH(B77,'07-15'!I:I,0),0),"")</f>
        <v/>
      </c>
      <c r="O77" s="11" t="str">
        <f>IFERROR(INDEX('07-16'!H:H,MATCH(B77,'07-16'!I:I,0),0),"")</f>
        <v/>
      </c>
      <c r="P77" s="11">
        <f>IFERROR(INDEX('07-22'!U:U,MATCH(B77,'07-22'!W:W,0),0),"")</f>
        <v>757</v>
      </c>
      <c r="Q77" s="11" t="str">
        <f>IFERROR(INDEX(#REF!,MATCH(B77,#REF!,0),0),"")</f>
        <v/>
      </c>
      <c r="R77" s="11" t="str">
        <f>IFERROR(INDEX(#REF!,MATCH(B77,#REF!,0),0),"")</f>
        <v/>
      </c>
      <c r="S77" s="11" t="str">
        <f>IFERROR(INDEX(#REF!,MATCH(B77,#REF!,0),0),"")</f>
        <v/>
      </c>
      <c r="T77" s="11" t="str">
        <f>IFERROR(INDEX(#REF!,MATCH(B77,#REF!,0),0),"")</f>
        <v/>
      </c>
      <c r="U77" s="5" t="str">
        <f>IFERROR(INDEX(#REF!,MATCH(B77,#REF!,0),0),"")</f>
        <v/>
      </c>
      <c r="V77" s="10">
        <f t="shared" si="3"/>
        <v>4</v>
      </c>
      <c r="W77" s="188">
        <f t="shared" si="4"/>
        <v>2940</v>
      </c>
      <c r="X77" s="188">
        <f t="shared" si="5"/>
        <v>735</v>
      </c>
      <c r="Y77" s="188" t="str">
        <f>IFERROR(SUMPRODUCT(LARGE(G77:U77,{1;2;3;4;5})),"NA")</f>
        <v>NA</v>
      </c>
      <c r="Z77" s="189" t="str">
        <f>IFERROR(SUMPRODUCT(LARGE(G77:U77,{1;2;3;4;5;6;7;8;9;10})),"NA")</f>
        <v>NA</v>
      </c>
    </row>
    <row r="78" spans="1:26" x14ac:dyDescent="0.3">
      <c r="A78" s="15">
        <v>75</v>
      </c>
      <c r="B78" s="9" t="s">
        <v>2029</v>
      </c>
      <c r="C78" s="1"/>
      <c r="D78" s="1"/>
      <c r="E78" s="1"/>
      <c r="F78" s="2"/>
      <c r="G78" s="10" t="str">
        <f>IFERROR(INDEX('03-25'!X:X,MATCH(B78,'03-25'!Y:Y,0),0),"")</f>
        <v/>
      </c>
      <c r="H78" s="11" t="str">
        <f>IFERROR(INDEX('04-08'!N:N,MATCH(B78,'04-08'!C:C,0),0),"")</f>
        <v/>
      </c>
      <c r="I78" s="11" t="str">
        <f>IFERROR(INDEX('04-29'!M:M,MATCH(B78,'04-29'!L:L,0),0),"")</f>
        <v/>
      </c>
      <c r="J78" s="11">
        <f>IFERROR(INDEX('05-27'!F:F,MATCH(B78,'05-27'!H:H,0),0),"")</f>
        <v>732</v>
      </c>
      <c r="K78" s="11">
        <f>IFERROR(INDEX('06-17'!U:U,MATCH(B78,'06-17'!W:W,0),0),"")</f>
        <v>733</v>
      </c>
      <c r="L78" s="11">
        <f>IFERROR(INDEX('07-02'!W:W,MATCH(B78,'07-02'!B:B,0),0),"")</f>
        <v>722</v>
      </c>
      <c r="M78" s="11" t="str">
        <f>IFERROR(INDEX('07-14'!H:H,MATCH(B78,'07-14'!I:I,0),0),"")</f>
        <v/>
      </c>
      <c r="N78" s="11" t="str">
        <f>IFERROR(INDEX('07-15'!H:H,MATCH(B78,'07-15'!I:I,0),0),"")</f>
        <v/>
      </c>
      <c r="O78" s="11" t="str">
        <f>IFERROR(INDEX('07-16'!H:H,MATCH(B78,'07-16'!I:I,0),0),"")</f>
        <v/>
      </c>
      <c r="P78" s="11">
        <f>IFERROR(INDEX('07-22'!U:U,MATCH(B78,'07-22'!W:W,0),0),"")</f>
        <v>733</v>
      </c>
      <c r="Q78" s="11" t="str">
        <f>IFERROR(INDEX(#REF!,MATCH(B78,#REF!,0),0),"")</f>
        <v/>
      </c>
      <c r="R78" s="11" t="str">
        <f>IFERROR(INDEX(#REF!,MATCH(B78,#REF!,0),0),"")</f>
        <v/>
      </c>
      <c r="S78" s="11" t="str">
        <f>IFERROR(INDEX(#REF!,MATCH(B78,#REF!,0),0),"")</f>
        <v/>
      </c>
      <c r="T78" s="11" t="str">
        <f>IFERROR(INDEX(#REF!,MATCH(B78,#REF!,0),0),"")</f>
        <v/>
      </c>
      <c r="U78" s="5" t="str">
        <f>IFERROR(INDEX(#REF!,MATCH(B78,#REF!,0),0),"")</f>
        <v/>
      </c>
      <c r="V78" s="10">
        <f t="shared" si="3"/>
        <v>4</v>
      </c>
      <c r="W78" s="188">
        <f t="shared" si="4"/>
        <v>2920</v>
      </c>
      <c r="X78" s="188">
        <f t="shared" si="5"/>
        <v>730</v>
      </c>
      <c r="Y78" s="188" t="str">
        <f>IFERROR(SUMPRODUCT(LARGE(G78:U78,{1;2;3;4;5})),"NA")</f>
        <v>NA</v>
      </c>
      <c r="Z78" s="189" t="str">
        <f>IFERROR(SUMPRODUCT(LARGE(G78:U78,{1;2;3;4;5;6;7;8;9;10})),"NA")</f>
        <v>NA</v>
      </c>
    </row>
    <row r="79" spans="1:26" x14ac:dyDescent="0.3">
      <c r="A79" s="15">
        <v>76</v>
      </c>
      <c r="B79" s="9" t="s">
        <v>32</v>
      </c>
      <c r="C79" s="1"/>
      <c r="D79" s="1"/>
      <c r="E79" s="1"/>
      <c r="F79" s="2"/>
      <c r="G79" s="10">
        <f>IFERROR(INDEX('03-25'!X:X,MATCH(B79,'03-25'!Y:Y,0),0),"")</f>
        <v>789</v>
      </c>
      <c r="H79" s="11" t="str">
        <f>IFERROR(INDEX('04-08'!N:N,MATCH(B79,'04-08'!C:C,0),0),"")</f>
        <v/>
      </c>
      <c r="I79" s="11" t="str">
        <f>IFERROR(INDEX('04-29'!M:M,MATCH(B79,'04-29'!L:L,0),0),"")</f>
        <v/>
      </c>
      <c r="J79" s="11">
        <f>IFERROR(INDEX('05-27'!F:F,MATCH(B79,'05-27'!H:H,0),0),"")</f>
        <v>700</v>
      </c>
      <c r="K79" s="11">
        <f>IFERROR(INDEX('06-17'!U:U,MATCH(B79,'06-17'!W:W,0),0),"")</f>
        <v>717</v>
      </c>
      <c r="L79" s="11" t="str">
        <f>IFERROR(INDEX('07-02'!W:W,MATCH(B79,'07-02'!B:B,0),0),"")</f>
        <v/>
      </c>
      <c r="M79" s="11" t="str">
        <f>IFERROR(INDEX('07-14'!H:H,MATCH(B79,'07-14'!I:I,0),0),"")</f>
        <v/>
      </c>
      <c r="N79" s="11" t="str">
        <f>IFERROR(INDEX('07-15'!H:H,MATCH(B79,'07-15'!I:I,0),0),"")</f>
        <v/>
      </c>
      <c r="O79" s="11" t="str">
        <f>IFERROR(INDEX('07-16'!H:H,MATCH(B79,'07-16'!I:I,0),0),"")</f>
        <v/>
      </c>
      <c r="P79" s="11">
        <f>IFERROR(INDEX('07-22'!U:U,MATCH(B79,'07-22'!W:W,0),0),"")</f>
        <v>687</v>
      </c>
      <c r="Q79" s="11" t="str">
        <f>IFERROR(INDEX(#REF!,MATCH(B79,#REF!,0),0),"")</f>
        <v/>
      </c>
      <c r="R79" s="11" t="str">
        <f>IFERROR(INDEX(#REF!,MATCH(B79,#REF!,0),0),"")</f>
        <v/>
      </c>
      <c r="S79" s="11" t="str">
        <f>IFERROR(INDEX(#REF!,MATCH(B79,#REF!,0),0),"")</f>
        <v/>
      </c>
      <c r="T79" s="11" t="str">
        <f>IFERROR(INDEX(#REF!,MATCH(B79,#REF!,0),0),"")</f>
        <v/>
      </c>
      <c r="U79" s="5" t="str">
        <f>IFERROR(INDEX(#REF!,MATCH(B79,#REF!,0),0),"")</f>
        <v/>
      </c>
      <c r="V79" s="10">
        <f t="shared" si="3"/>
        <v>4</v>
      </c>
      <c r="W79" s="188">
        <f t="shared" si="4"/>
        <v>2893</v>
      </c>
      <c r="X79" s="188">
        <f t="shared" si="5"/>
        <v>723.25</v>
      </c>
      <c r="Y79" s="188" t="str">
        <f>IFERROR(SUMPRODUCT(LARGE(G79:U79,{1;2;3;4;5})),"NA")</f>
        <v>NA</v>
      </c>
      <c r="Z79" s="189" t="str">
        <f>IFERROR(SUMPRODUCT(LARGE(G79:U79,{1;2;3;4;5;6;7;8;9;10})),"NA")</f>
        <v>NA</v>
      </c>
    </row>
    <row r="80" spans="1:26" x14ac:dyDescent="0.3">
      <c r="A80" s="15">
        <v>77</v>
      </c>
      <c r="B80" s="9" t="s">
        <v>2044</v>
      </c>
      <c r="C80" s="1"/>
      <c r="D80" s="1"/>
      <c r="E80" s="1"/>
      <c r="F80" s="2"/>
      <c r="G80" s="10" t="str">
        <f>IFERROR(INDEX('03-25'!X:X,MATCH(B80,'03-25'!Y:Y,0),0),"")</f>
        <v/>
      </c>
      <c r="H80" s="11" t="str">
        <f>IFERROR(INDEX('04-08'!N:N,MATCH(B80,'04-08'!C:C,0),0),"")</f>
        <v/>
      </c>
      <c r="I80" s="11" t="str">
        <f>IFERROR(INDEX('04-29'!M:M,MATCH(B80,'04-29'!L:L,0),0),"")</f>
        <v/>
      </c>
      <c r="J80" s="11">
        <f>IFERROR(INDEX('05-27'!F:F,MATCH(B80,'05-27'!H:H,0),0),"")</f>
        <v>963</v>
      </c>
      <c r="K80" s="11">
        <f>IFERROR(INDEX('06-17'!U:U,MATCH(B80,'06-17'!W:W,0),0),"")</f>
        <v>974</v>
      </c>
      <c r="L80" s="11" t="str">
        <f>IFERROR(INDEX('07-02'!W:W,MATCH(B80,'07-02'!B:B,0),0),"")</f>
        <v/>
      </c>
      <c r="M80" s="11" t="str">
        <f>IFERROR(INDEX('07-14'!H:H,MATCH(B80,'07-14'!I:I,0),0),"")</f>
        <v/>
      </c>
      <c r="N80" s="11" t="str">
        <f>IFERROR(INDEX('07-15'!H:H,MATCH(B80,'07-15'!I:I,0),0),"")</f>
        <v/>
      </c>
      <c r="O80" s="11" t="str">
        <f>IFERROR(INDEX('07-16'!H:H,MATCH(B80,'07-16'!I:I,0),0),"")</f>
        <v/>
      </c>
      <c r="P80" s="11">
        <f>IFERROR(INDEX('07-22'!U:U,MATCH(B80,'07-22'!W:W,0),0),"")</f>
        <v>916</v>
      </c>
      <c r="Q80" s="11" t="str">
        <f>IFERROR(INDEX(#REF!,MATCH(B80,#REF!,0),0),"")</f>
        <v/>
      </c>
      <c r="R80" s="11" t="str">
        <f>IFERROR(INDEX(#REF!,MATCH(B80,#REF!,0),0),"")</f>
        <v/>
      </c>
      <c r="S80" s="11" t="str">
        <f>IFERROR(INDEX(#REF!,MATCH(B80,#REF!,0),0),"")</f>
        <v/>
      </c>
      <c r="T80" s="11" t="str">
        <f>IFERROR(INDEX(#REF!,MATCH(B80,#REF!,0),0),"")</f>
        <v/>
      </c>
      <c r="U80" s="5" t="str">
        <f>IFERROR(INDEX(#REF!,MATCH(B80,#REF!,0),0),"")</f>
        <v/>
      </c>
      <c r="V80" s="10">
        <f t="shared" si="3"/>
        <v>3</v>
      </c>
      <c r="W80" s="188">
        <f t="shared" si="4"/>
        <v>2853</v>
      </c>
      <c r="X80" s="188">
        <f t="shared" si="5"/>
        <v>951</v>
      </c>
      <c r="Y80" s="188" t="str">
        <f>IFERROR(SUMPRODUCT(LARGE(G80:U80,{1;2;3;4;5})),"NA")</f>
        <v>NA</v>
      </c>
      <c r="Z80" s="189" t="str">
        <f>IFERROR(SUMPRODUCT(LARGE(G80:U80,{1;2;3;4;5;6;7;8;9;10})),"NA")</f>
        <v>NA</v>
      </c>
    </row>
    <row r="81" spans="1:26" x14ac:dyDescent="0.3">
      <c r="A81" s="15">
        <v>78</v>
      </c>
      <c r="B81" s="9" t="s">
        <v>472</v>
      </c>
      <c r="C81" s="1"/>
      <c r="D81" s="1"/>
      <c r="E81" s="1"/>
      <c r="F81" s="2"/>
      <c r="G81" s="10">
        <f>IFERROR(INDEX('03-25'!X:X,MATCH(B81,'03-25'!Y:Y,0),0),"")</f>
        <v>600</v>
      </c>
      <c r="H81" s="11" t="str">
        <f>IFERROR(INDEX('04-08'!N:N,MATCH(B81,'04-08'!C:C,0),0),"")</f>
        <v/>
      </c>
      <c r="I81" s="11" t="str">
        <f>IFERROR(INDEX('04-29'!M:M,MATCH(B81,'04-29'!L:L,0),0),"")</f>
        <v/>
      </c>
      <c r="J81" s="11">
        <f>IFERROR(INDEX('05-27'!F:F,MATCH(B81,'05-27'!H:H,0),0),"")</f>
        <v>768</v>
      </c>
      <c r="K81" s="11">
        <f>IFERROR(INDEX('06-17'!U:U,MATCH(B81,'06-17'!W:W,0),0),"")</f>
        <v>714</v>
      </c>
      <c r="L81" s="11" t="str">
        <f>IFERROR(INDEX('07-02'!W:W,MATCH(B81,'07-02'!B:B,0),0),"")</f>
        <v/>
      </c>
      <c r="M81" s="11" t="str">
        <f>IFERROR(INDEX('07-14'!H:H,MATCH(B81,'07-14'!I:I,0),0),"")</f>
        <v/>
      </c>
      <c r="N81" s="11" t="str">
        <f>IFERROR(INDEX('07-15'!H:H,MATCH(B81,'07-15'!I:I,0),0),"")</f>
        <v/>
      </c>
      <c r="O81" s="11" t="str">
        <f>IFERROR(INDEX('07-16'!H:H,MATCH(B81,'07-16'!I:I,0),0),"")</f>
        <v/>
      </c>
      <c r="P81" s="11">
        <f>IFERROR(INDEX('07-22'!U:U,MATCH(B81,'07-22'!W:W,0),0),"")</f>
        <v>763</v>
      </c>
      <c r="Q81" s="11" t="str">
        <f>IFERROR(INDEX(#REF!,MATCH(B81,#REF!,0),0),"")</f>
        <v/>
      </c>
      <c r="R81" s="11" t="str">
        <f>IFERROR(INDEX(#REF!,MATCH(B81,#REF!,0),0),"")</f>
        <v/>
      </c>
      <c r="S81" s="11" t="str">
        <f>IFERROR(INDEX(#REF!,MATCH(B81,#REF!,0),0),"")</f>
        <v/>
      </c>
      <c r="T81" s="11" t="str">
        <f>IFERROR(INDEX(#REF!,MATCH(B81,#REF!,0),0),"")</f>
        <v/>
      </c>
      <c r="U81" s="5" t="str">
        <f>IFERROR(INDEX(#REF!,MATCH(B81,#REF!,0),0),"")</f>
        <v/>
      </c>
      <c r="V81" s="10">
        <f t="shared" si="3"/>
        <v>4</v>
      </c>
      <c r="W81" s="188">
        <f t="shared" si="4"/>
        <v>2845</v>
      </c>
      <c r="X81" s="188">
        <f t="shared" si="5"/>
        <v>711.25</v>
      </c>
      <c r="Y81" s="188" t="str">
        <f>IFERROR(SUMPRODUCT(LARGE(G81:U81,{1;2;3;4;5})),"NA")</f>
        <v>NA</v>
      </c>
      <c r="Z81" s="189" t="str">
        <f>IFERROR(SUMPRODUCT(LARGE(G81:U81,{1;2;3;4;5;6;7;8;9;10})),"NA")</f>
        <v>NA</v>
      </c>
    </row>
    <row r="82" spans="1:26" x14ac:dyDescent="0.3">
      <c r="A82" s="15">
        <v>79</v>
      </c>
      <c r="B82" s="9" t="s">
        <v>2057</v>
      </c>
      <c r="C82" s="1"/>
      <c r="D82" s="1"/>
      <c r="E82" s="1"/>
      <c r="F82" s="2"/>
      <c r="G82" s="10" t="str">
        <f>IFERROR(INDEX('03-25'!X:X,MATCH(B82,'03-25'!Y:Y,0),0),"")</f>
        <v/>
      </c>
      <c r="H82" s="11" t="str">
        <f>IFERROR(INDEX('04-08'!N:N,MATCH(B82,'04-08'!C:C,0),0),"")</f>
        <v/>
      </c>
      <c r="I82" s="11" t="str">
        <f>IFERROR(INDEX('04-29'!M:M,MATCH(B82,'04-29'!L:L,0),0),"")</f>
        <v/>
      </c>
      <c r="J82" s="11">
        <f>IFERROR(INDEX('05-27'!F:F,MATCH(B82,'05-27'!H:H,0),0),"")</f>
        <v>721</v>
      </c>
      <c r="K82" s="11">
        <f>IFERROR(INDEX('06-17'!U:U,MATCH(B82,'06-17'!W:W,0),0),"")</f>
        <v>693</v>
      </c>
      <c r="L82" s="11">
        <f>IFERROR(INDEX('07-02'!W:W,MATCH(B82,'07-02'!B:B,0),0),"")</f>
        <v>744</v>
      </c>
      <c r="M82" s="11" t="str">
        <f>IFERROR(INDEX('07-14'!H:H,MATCH(B82,'07-14'!I:I,0),0),"")</f>
        <v/>
      </c>
      <c r="N82" s="11" t="str">
        <f>IFERROR(INDEX('07-15'!H:H,MATCH(B82,'07-15'!I:I,0),0),"")</f>
        <v/>
      </c>
      <c r="O82" s="11" t="str">
        <f>IFERROR(INDEX('07-16'!H:H,MATCH(B82,'07-16'!I:I,0),0),"")</f>
        <v/>
      </c>
      <c r="P82" s="11">
        <f>IFERROR(INDEX('07-22'!U:U,MATCH(B82,'07-22'!W:W,0),0),"")</f>
        <v>683</v>
      </c>
      <c r="Q82" s="11" t="str">
        <f>IFERROR(INDEX(#REF!,MATCH(B82,#REF!,0),0),"")</f>
        <v/>
      </c>
      <c r="R82" s="11" t="str">
        <f>IFERROR(INDEX(#REF!,MATCH(B82,#REF!,0),0),"")</f>
        <v/>
      </c>
      <c r="S82" s="11" t="str">
        <f>IFERROR(INDEX(#REF!,MATCH(B82,#REF!,0),0),"")</f>
        <v/>
      </c>
      <c r="T82" s="11" t="str">
        <f>IFERROR(INDEX(#REF!,MATCH(B82,#REF!,0),0),"")</f>
        <v/>
      </c>
      <c r="U82" s="5" t="str">
        <f>IFERROR(INDEX(#REF!,MATCH(B82,#REF!,0),0),"")</f>
        <v/>
      </c>
      <c r="V82" s="10">
        <f t="shared" si="3"/>
        <v>4</v>
      </c>
      <c r="W82" s="188">
        <f t="shared" si="4"/>
        <v>2841</v>
      </c>
      <c r="X82" s="188">
        <f t="shared" si="5"/>
        <v>710.25</v>
      </c>
      <c r="Y82" s="188" t="str">
        <f>IFERROR(SUMPRODUCT(LARGE(G82:U82,{1;2;3;4;5})),"NA")</f>
        <v>NA</v>
      </c>
      <c r="Z82" s="189" t="str">
        <f>IFERROR(SUMPRODUCT(LARGE(G82:U82,{1;2;3;4;5;6;7;8;9;10})),"NA")</f>
        <v>NA</v>
      </c>
    </row>
    <row r="83" spans="1:26" x14ac:dyDescent="0.3">
      <c r="A83" s="15">
        <v>80</v>
      </c>
      <c r="B83" s="9" t="s">
        <v>2011</v>
      </c>
      <c r="C83" s="1"/>
      <c r="D83" s="1"/>
      <c r="E83" s="1"/>
      <c r="F83" s="2"/>
      <c r="G83" s="10" t="str">
        <f>IFERROR(INDEX('03-25'!X:X,MATCH(B83,'03-25'!Y:Y,0),0),"")</f>
        <v/>
      </c>
      <c r="H83" s="11" t="str">
        <f>IFERROR(INDEX('04-08'!N:N,MATCH(B83,'04-08'!C:C,0),0),"")</f>
        <v/>
      </c>
      <c r="I83" s="11" t="str">
        <f>IFERROR(INDEX('04-29'!M:M,MATCH(B83,'04-29'!L:L,0),0),"")</f>
        <v/>
      </c>
      <c r="J83" s="11">
        <f>IFERROR(INDEX('05-27'!F:F,MATCH(B83,'05-27'!H:H,0),0),"")</f>
        <v>691</v>
      </c>
      <c r="K83" s="11">
        <f>IFERROR(INDEX('06-17'!U:U,MATCH(B83,'06-17'!W:W,0),0),"")</f>
        <v>709</v>
      </c>
      <c r="L83" s="11">
        <f>IFERROR(INDEX('07-02'!W:W,MATCH(B83,'07-02'!B:B,0),0),"")</f>
        <v>739</v>
      </c>
      <c r="M83" s="11" t="str">
        <f>IFERROR(INDEX('07-14'!H:H,MATCH(B83,'07-14'!I:I,0),0),"")</f>
        <v/>
      </c>
      <c r="N83" s="11" t="str">
        <f>IFERROR(INDEX('07-15'!H:H,MATCH(B83,'07-15'!I:I,0),0),"")</f>
        <v/>
      </c>
      <c r="O83" s="11" t="str">
        <f>IFERROR(INDEX('07-16'!H:H,MATCH(B83,'07-16'!I:I,0),0),"")</f>
        <v/>
      </c>
      <c r="P83" s="11">
        <f>IFERROR(INDEX('07-22'!U:U,MATCH(B83,'07-22'!W:W,0),0),"")</f>
        <v>692</v>
      </c>
      <c r="Q83" s="11" t="str">
        <f>IFERROR(INDEX(#REF!,MATCH(B83,#REF!,0),0),"")</f>
        <v/>
      </c>
      <c r="R83" s="11" t="str">
        <f>IFERROR(INDEX(#REF!,MATCH(B83,#REF!,0),0),"")</f>
        <v/>
      </c>
      <c r="S83" s="11" t="str">
        <f>IFERROR(INDEX(#REF!,MATCH(B83,#REF!,0),0),"")</f>
        <v/>
      </c>
      <c r="T83" s="11" t="str">
        <f>IFERROR(INDEX(#REF!,MATCH(B83,#REF!,0),0),"")</f>
        <v/>
      </c>
      <c r="U83" s="5" t="str">
        <f>IFERROR(INDEX(#REF!,MATCH(B83,#REF!,0),0),"")</f>
        <v/>
      </c>
      <c r="V83" s="10">
        <f t="shared" si="3"/>
        <v>4</v>
      </c>
      <c r="W83" s="188">
        <f t="shared" si="4"/>
        <v>2831</v>
      </c>
      <c r="X83" s="188">
        <f t="shared" si="5"/>
        <v>707.75</v>
      </c>
      <c r="Y83" s="188" t="str">
        <f>IFERROR(SUMPRODUCT(LARGE(G83:U83,{1;2;3;4;5})),"NA")</f>
        <v>NA</v>
      </c>
      <c r="Z83" s="189" t="str">
        <f>IFERROR(SUMPRODUCT(LARGE(G83:U83,{1;2;3;4;5;6;7;8;9;10})),"NA")</f>
        <v>NA</v>
      </c>
    </row>
    <row r="84" spans="1:26" x14ac:dyDescent="0.3">
      <c r="A84" s="15">
        <v>81</v>
      </c>
      <c r="B84" s="9" t="s">
        <v>2035</v>
      </c>
      <c r="C84" s="1"/>
      <c r="D84" s="1"/>
      <c r="E84" s="1"/>
      <c r="F84" s="2"/>
      <c r="G84" s="10" t="str">
        <f>IFERROR(INDEX('03-25'!X:X,MATCH(B84,'03-25'!Y:Y,0),0),"")</f>
        <v/>
      </c>
      <c r="H84" s="11" t="str">
        <f>IFERROR(INDEX('04-08'!N:N,MATCH(B84,'04-08'!C:C,0),0),"")</f>
        <v/>
      </c>
      <c r="I84" s="11" t="str">
        <f>IFERROR(INDEX('04-29'!M:M,MATCH(B84,'04-29'!L:L,0),0),"")</f>
        <v/>
      </c>
      <c r="J84" s="11">
        <f>IFERROR(INDEX('05-27'!F:F,MATCH(B84,'05-27'!H:H,0),0),"")</f>
        <v>922</v>
      </c>
      <c r="K84" s="11">
        <f>IFERROR(INDEX('06-17'!U:U,MATCH(B84,'06-17'!W:W,0),0),"")</f>
        <v>947</v>
      </c>
      <c r="L84" s="11" t="str">
        <f>IFERROR(INDEX('07-02'!W:W,MATCH(B84,'07-02'!B:B,0),0),"")</f>
        <v/>
      </c>
      <c r="M84" s="11" t="str">
        <f>IFERROR(INDEX('07-14'!H:H,MATCH(B84,'07-14'!I:I,0),0),"")</f>
        <v/>
      </c>
      <c r="N84" s="11" t="str">
        <f>IFERROR(INDEX('07-15'!H:H,MATCH(B84,'07-15'!I:I,0),0),"")</f>
        <v/>
      </c>
      <c r="O84" s="11" t="str">
        <f>IFERROR(INDEX('07-16'!H:H,MATCH(B84,'07-16'!I:I,0),0),"")</f>
        <v/>
      </c>
      <c r="P84" s="11">
        <f>IFERROR(INDEX('07-22'!U:U,MATCH(B84,'07-22'!W:W,0),0),"")</f>
        <v>933</v>
      </c>
      <c r="Q84" s="11" t="str">
        <f>IFERROR(INDEX(#REF!,MATCH(B84,#REF!,0),0),"")</f>
        <v/>
      </c>
      <c r="R84" s="11" t="str">
        <f>IFERROR(INDEX(#REF!,MATCH(B84,#REF!,0),0),"")</f>
        <v/>
      </c>
      <c r="S84" s="11" t="str">
        <f>IFERROR(INDEX(#REF!,MATCH(B84,#REF!,0),0),"")</f>
        <v/>
      </c>
      <c r="T84" s="11" t="str">
        <f>IFERROR(INDEX(#REF!,MATCH(B84,#REF!,0),0),"")</f>
        <v/>
      </c>
      <c r="U84" s="5" t="str">
        <f>IFERROR(INDEX(#REF!,MATCH(B84,#REF!,0),0),"")</f>
        <v/>
      </c>
      <c r="V84" s="10">
        <f t="shared" si="3"/>
        <v>3</v>
      </c>
      <c r="W84" s="188">
        <f t="shared" si="4"/>
        <v>2802</v>
      </c>
      <c r="X84" s="188">
        <f t="shared" si="5"/>
        <v>934</v>
      </c>
      <c r="Y84" s="188" t="str">
        <f>IFERROR(SUMPRODUCT(LARGE(G84:U84,{1;2;3;4;5})),"NA")</f>
        <v>NA</v>
      </c>
      <c r="Z84" s="189" t="str">
        <f>IFERROR(SUMPRODUCT(LARGE(G84:U84,{1;2;3;4;5;6;7;8;9;10})),"NA")</f>
        <v>NA</v>
      </c>
    </row>
    <row r="85" spans="1:26" x14ac:dyDescent="0.3">
      <c r="A85" s="15">
        <v>82</v>
      </c>
      <c r="B85" s="9" t="s">
        <v>2062</v>
      </c>
      <c r="C85" s="1"/>
      <c r="D85" s="1"/>
      <c r="E85" s="1"/>
      <c r="F85" s="2"/>
      <c r="G85" s="10" t="str">
        <f>IFERROR(INDEX('03-25'!X:X,MATCH(B85,'03-25'!Y:Y,0),0),"")</f>
        <v/>
      </c>
      <c r="H85" s="11" t="str">
        <f>IFERROR(INDEX('04-08'!N:N,MATCH(B85,'04-08'!C:C,0),0),"")</f>
        <v/>
      </c>
      <c r="I85" s="11" t="str">
        <f>IFERROR(INDEX('04-29'!M:M,MATCH(B85,'04-29'!L:L,0),0),"")</f>
        <v/>
      </c>
      <c r="J85" s="11">
        <f>IFERROR(INDEX('05-27'!F:F,MATCH(B85,'05-27'!H:H,0),0),"")</f>
        <v>944</v>
      </c>
      <c r="K85" s="11">
        <f>IFERROR(INDEX('06-17'!U:U,MATCH(B85,'06-17'!W:W,0),0),"")</f>
        <v>930</v>
      </c>
      <c r="L85" s="11" t="str">
        <f>IFERROR(INDEX('07-02'!W:W,MATCH(B85,'07-02'!B:B,0),0),"")</f>
        <v/>
      </c>
      <c r="M85" s="11" t="str">
        <f>IFERROR(INDEX('07-14'!H:H,MATCH(B85,'07-14'!I:I,0),0),"")</f>
        <v/>
      </c>
      <c r="N85" s="11" t="str">
        <f>IFERROR(INDEX('07-15'!H:H,MATCH(B85,'07-15'!I:I,0),0),"")</f>
        <v/>
      </c>
      <c r="O85" s="11" t="str">
        <f>IFERROR(INDEX('07-16'!H:H,MATCH(B85,'07-16'!I:I,0),0),"")</f>
        <v/>
      </c>
      <c r="P85" s="11">
        <f>IFERROR(INDEX('07-22'!U:U,MATCH(B85,'07-22'!W:W,0),0),"")</f>
        <v>915</v>
      </c>
      <c r="Q85" s="11" t="str">
        <f>IFERROR(INDEX(#REF!,MATCH(B85,#REF!,0),0),"")</f>
        <v/>
      </c>
      <c r="R85" s="11" t="str">
        <f>IFERROR(INDEX(#REF!,MATCH(B85,#REF!,0),0),"")</f>
        <v/>
      </c>
      <c r="S85" s="11" t="str">
        <f>IFERROR(INDEX(#REF!,MATCH(B85,#REF!,0),0),"")</f>
        <v/>
      </c>
      <c r="T85" s="11" t="str">
        <f>IFERROR(INDEX(#REF!,MATCH(B85,#REF!,0),0),"")</f>
        <v/>
      </c>
      <c r="U85" s="5" t="str">
        <f>IFERROR(INDEX(#REF!,MATCH(B85,#REF!,0),0),"")</f>
        <v/>
      </c>
      <c r="V85" s="10">
        <f t="shared" si="3"/>
        <v>3</v>
      </c>
      <c r="W85" s="188">
        <f t="shared" si="4"/>
        <v>2789</v>
      </c>
      <c r="X85" s="188">
        <f t="shared" si="5"/>
        <v>929.66666666666663</v>
      </c>
      <c r="Y85" s="188" t="str">
        <f>IFERROR(SUMPRODUCT(LARGE(G85:U85,{1;2;3;4;5})),"NA")</f>
        <v>NA</v>
      </c>
      <c r="Z85" s="189" t="str">
        <f>IFERROR(SUMPRODUCT(LARGE(G85:U85,{1;2;3;4;5;6;7;8;9;10})),"NA")</f>
        <v>NA</v>
      </c>
    </row>
    <row r="86" spans="1:26" x14ac:dyDescent="0.3">
      <c r="A86" s="15">
        <v>83</v>
      </c>
      <c r="B86" s="9" t="s">
        <v>2053</v>
      </c>
      <c r="C86" s="1"/>
      <c r="D86" s="1"/>
      <c r="E86" s="1"/>
      <c r="F86" s="2"/>
      <c r="G86" s="10" t="str">
        <f>IFERROR(INDEX('03-25'!X:X,MATCH(B86,'03-25'!Y:Y,0),0),"")</f>
        <v/>
      </c>
      <c r="H86" s="11" t="str">
        <f>IFERROR(INDEX('04-08'!N:N,MATCH(B86,'04-08'!C:C,0),0),"")</f>
        <v/>
      </c>
      <c r="I86" s="11" t="str">
        <f>IFERROR(INDEX('04-29'!M:M,MATCH(B86,'04-29'!L:L,0),0),"")</f>
        <v/>
      </c>
      <c r="J86" s="11">
        <f>IFERROR(INDEX('05-27'!F:F,MATCH(B86,'05-27'!H:H,0),0),"")</f>
        <v>711</v>
      </c>
      <c r="K86" s="11">
        <f>IFERROR(INDEX('06-17'!U:U,MATCH(B86,'06-17'!W:W,0),0),"")</f>
        <v>675</v>
      </c>
      <c r="L86" s="11">
        <f>IFERROR(INDEX('07-02'!W:W,MATCH(B86,'07-02'!B:B,0),0),"")</f>
        <v>728</v>
      </c>
      <c r="M86" s="11" t="str">
        <f>IFERROR(INDEX('07-14'!H:H,MATCH(B86,'07-14'!I:I,0),0),"")</f>
        <v/>
      </c>
      <c r="N86" s="11" t="str">
        <f>IFERROR(INDEX('07-15'!H:H,MATCH(B86,'07-15'!I:I,0),0),"")</f>
        <v/>
      </c>
      <c r="O86" s="11" t="str">
        <f>IFERROR(INDEX('07-16'!H:H,MATCH(B86,'07-16'!I:I,0),0),"")</f>
        <v/>
      </c>
      <c r="P86" s="11">
        <f>IFERROR(INDEX('07-22'!U:U,MATCH(B86,'07-22'!W:W,0),0),"")</f>
        <v>662</v>
      </c>
      <c r="Q86" s="11" t="str">
        <f>IFERROR(INDEX(#REF!,MATCH(B86,#REF!,0),0),"")</f>
        <v/>
      </c>
      <c r="R86" s="11" t="str">
        <f>IFERROR(INDEX(#REF!,MATCH(B86,#REF!,0),0),"")</f>
        <v/>
      </c>
      <c r="S86" s="11" t="str">
        <f>IFERROR(INDEX(#REF!,MATCH(B86,#REF!,0),0),"")</f>
        <v/>
      </c>
      <c r="T86" s="11" t="str">
        <f>IFERROR(INDEX(#REF!,MATCH(B86,#REF!,0),0),"")</f>
        <v/>
      </c>
      <c r="U86" s="5" t="str">
        <f>IFERROR(INDEX(#REF!,MATCH(B86,#REF!,0),0),"")</f>
        <v/>
      </c>
      <c r="V86" s="10">
        <f t="shared" si="3"/>
        <v>4</v>
      </c>
      <c r="W86" s="188">
        <f t="shared" si="4"/>
        <v>2776</v>
      </c>
      <c r="X86" s="188">
        <f t="shared" si="5"/>
        <v>694</v>
      </c>
      <c r="Y86" s="188" t="str">
        <f>IFERROR(SUMPRODUCT(LARGE(G86:U86,{1;2;3;4;5})),"NA")</f>
        <v>NA</v>
      </c>
      <c r="Z86" s="189" t="str">
        <f>IFERROR(SUMPRODUCT(LARGE(G86:U86,{1;2;3;4;5;6;7;8;9;10})),"NA")</f>
        <v>NA</v>
      </c>
    </row>
    <row r="87" spans="1:26" x14ac:dyDescent="0.3">
      <c r="A87" s="15">
        <v>84</v>
      </c>
      <c r="B87" s="9" t="s">
        <v>2070</v>
      </c>
      <c r="C87" s="1"/>
      <c r="D87" s="1"/>
      <c r="E87" s="1"/>
      <c r="F87" s="2"/>
      <c r="G87" s="10" t="str">
        <f>IFERROR(INDEX('03-25'!X:X,MATCH(B87,'03-25'!Y:Y,0),0),"")</f>
        <v/>
      </c>
      <c r="H87" s="11" t="str">
        <f>IFERROR(INDEX('04-08'!N:N,MATCH(B87,'04-08'!C:C,0),0),"")</f>
        <v/>
      </c>
      <c r="I87" s="11" t="str">
        <f>IFERROR(INDEX('04-29'!M:M,MATCH(B87,'04-29'!L:L,0),0),"")</f>
        <v/>
      </c>
      <c r="J87" s="11">
        <f>IFERROR(INDEX('05-27'!F:F,MATCH(B87,'05-27'!H:H,0),0),"")</f>
        <v>695</v>
      </c>
      <c r="K87" s="11">
        <f>IFERROR(INDEX('06-17'!U:U,MATCH(B87,'06-17'!W:W,0),0),"")</f>
        <v>706</v>
      </c>
      <c r="L87" s="11">
        <f>IFERROR(INDEX('07-02'!W:W,MATCH(B87,'07-02'!B:B,0),0),"")</f>
        <v>650</v>
      </c>
      <c r="M87" s="11" t="str">
        <f>IFERROR(INDEX('07-14'!H:H,MATCH(B87,'07-14'!I:I,0),0),"")</f>
        <v/>
      </c>
      <c r="N87" s="11" t="str">
        <f>IFERROR(INDEX('07-15'!H:H,MATCH(B87,'07-15'!I:I,0),0),"")</f>
        <v/>
      </c>
      <c r="O87" s="11" t="str">
        <f>IFERROR(INDEX('07-16'!H:H,MATCH(B87,'07-16'!I:I,0),0),"")</f>
        <v/>
      </c>
      <c r="P87" s="11">
        <f>IFERROR(INDEX('07-22'!U:U,MATCH(B87,'07-22'!W:W,0),0),"")</f>
        <v>720</v>
      </c>
      <c r="Q87" s="11" t="str">
        <f>IFERROR(INDEX(#REF!,MATCH(B87,#REF!,0),0),"")</f>
        <v/>
      </c>
      <c r="R87" s="11" t="str">
        <f>IFERROR(INDEX(#REF!,MATCH(B87,#REF!,0),0),"")</f>
        <v/>
      </c>
      <c r="S87" s="11" t="str">
        <f>IFERROR(INDEX(#REF!,MATCH(B87,#REF!,0),0),"")</f>
        <v/>
      </c>
      <c r="T87" s="11" t="str">
        <f>IFERROR(INDEX(#REF!,MATCH(B87,#REF!,0),0),"")</f>
        <v/>
      </c>
      <c r="U87" s="5" t="str">
        <f>IFERROR(INDEX(#REF!,MATCH(B87,#REF!,0),0),"")</f>
        <v/>
      </c>
      <c r="V87" s="10">
        <f t="shared" si="3"/>
        <v>4</v>
      </c>
      <c r="W87" s="188">
        <f t="shared" si="4"/>
        <v>2771</v>
      </c>
      <c r="X87" s="188">
        <f t="shared" si="5"/>
        <v>692.75</v>
      </c>
      <c r="Y87" s="188" t="str">
        <f>IFERROR(SUMPRODUCT(LARGE(G87:U87,{1;2;3;4;5})),"NA")</f>
        <v>NA</v>
      </c>
      <c r="Z87" s="189" t="str">
        <f>IFERROR(SUMPRODUCT(LARGE(G87:U87,{1;2;3;4;5;6;7;8;9;10})),"NA")</f>
        <v>NA</v>
      </c>
    </row>
    <row r="88" spans="1:26" x14ac:dyDescent="0.3">
      <c r="A88" s="15">
        <v>85</v>
      </c>
      <c r="B88" s="9" t="s">
        <v>2079</v>
      </c>
      <c r="C88" s="1"/>
      <c r="D88" s="1"/>
      <c r="E88" s="1"/>
      <c r="F88" s="2"/>
      <c r="G88" s="10" t="str">
        <f>IFERROR(INDEX('03-25'!X:X,MATCH(B88,'03-25'!Y:Y,0),0),"")</f>
        <v/>
      </c>
      <c r="H88" s="11" t="str">
        <f>IFERROR(INDEX('04-08'!N:N,MATCH(B88,'04-08'!C:C,0),0),"")</f>
        <v/>
      </c>
      <c r="I88" s="11" t="str">
        <f>IFERROR(INDEX('04-29'!M:M,MATCH(B88,'04-29'!L:L,0),0),"")</f>
        <v/>
      </c>
      <c r="J88" s="11">
        <f>IFERROR(INDEX('05-27'!F:F,MATCH(B88,'05-27'!H:H,0),0),"")</f>
        <v>711</v>
      </c>
      <c r="K88" s="11">
        <f>IFERROR(INDEX('06-17'!U:U,MATCH(B88,'06-17'!W:W,0),0),"")</f>
        <v>669</v>
      </c>
      <c r="L88" s="11">
        <f>IFERROR(INDEX('07-02'!W:W,MATCH(B88,'07-02'!B:B,0),0),"")</f>
        <v>678</v>
      </c>
      <c r="M88" s="11" t="str">
        <f>IFERROR(INDEX('07-14'!H:H,MATCH(B88,'07-14'!I:I,0),0),"")</f>
        <v/>
      </c>
      <c r="N88" s="11" t="str">
        <f>IFERROR(INDEX('07-15'!H:H,MATCH(B88,'07-15'!I:I,0),0),"")</f>
        <v/>
      </c>
      <c r="O88" s="11" t="str">
        <f>IFERROR(INDEX('07-16'!H:H,MATCH(B88,'07-16'!I:I,0),0),"")</f>
        <v/>
      </c>
      <c r="P88" s="11">
        <f>IFERROR(INDEX('07-22'!U:U,MATCH(B88,'07-22'!W:W,0),0),"")</f>
        <v>693</v>
      </c>
      <c r="Q88" s="11" t="str">
        <f>IFERROR(INDEX(#REF!,MATCH(B88,#REF!,0),0),"")</f>
        <v/>
      </c>
      <c r="R88" s="11" t="str">
        <f>IFERROR(INDEX(#REF!,MATCH(B88,#REF!,0),0),"")</f>
        <v/>
      </c>
      <c r="S88" s="11" t="str">
        <f>IFERROR(INDEX(#REF!,MATCH(B88,#REF!,0),0),"")</f>
        <v/>
      </c>
      <c r="T88" s="11" t="str">
        <f>IFERROR(INDEX(#REF!,MATCH(B88,#REF!,0),0),"")</f>
        <v/>
      </c>
      <c r="U88" s="5" t="str">
        <f>IFERROR(INDEX(#REF!,MATCH(B88,#REF!,0),0),"")</f>
        <v/>
      </c>
      <c r="V88" s="10">
        <f t="shared" si="3"/>
        <v>4</v>
      </c>
      <c r="W88" s="188">
        <f t="shared" si="4"/>
        <v>2751</v>
      </c>
      <c r="X88" s="188">
        <f t="shared" si="5"/>
        <v>687.75</v>
      </c>
      <c r="Y88" s="188" t="str">
        <f>IFERROR(SUMPRODUCT(LARGE(G88:U88,{1;2;3;4;5})),"NA")</f>
        <v>NA</v>
      </c>
      <c r="Z88" s="189" t="str">
        <f>IFERROR(SUMPRODUCT(LARGE(G88:U88,{1;2;3;4;5;6;7;8;9;10})),"NA")</f>
        <v>NA</v>
      </c>
    </row>
    <row r="89" spans="1:26" x14ac:dyDescent="0.3">
      <c r="A89" s="15">
        <v>86</v>
      </c>
      <c r="B89" s="9" t="s">
        <v>2049</v>
      </c>
      <c r="C89" s="1"/>
      <c r="D89" s="1"/>
      <c r="E89" s="1"/>
      <c r="F89" s="2"/>
      <c r="G89" s="10" t="str">
        <f>IFERROR(INDEX('03-25'!X:X,MATCH(B89,'03-25'!Y:Y,0),0),"")</f>
        <v/>
      </c>
      <c r="H89" s="11" t="str">
        <f>IFERROR(INDEX('04-08'!N:N,MATCH(B89,'04-08'!C:C,0),0),"")</f>
        <v/>
      </c>
      <c r="I89" s="11" t="str">
        <f>IFERROR(INDEX('04-29'!M:M,MATCH(B89,'04-29'!L:L,0),0),"")</f>
        <v/>
      </c>
      <c r="J89" s="11">
        <f>IFERROR(INDEX('05-27'!F:F,MATCH(B89,'05-27'!H:H,0),0),"")</f>
        <v>699</v>
      </c>
      <c r="K89" s="11">
        <f>IFERROR(INDEX('06-17'!U:U,MATCH(B89,'06-17'!W:W,0),0),"")</f>
        <v>682</v>
      </c>
      <c r="L89" s="11">
        <f>IFERROR(INDEX('07-02'!W:W,MATCH(B89,'07-02'!B:B,0),0),"")</f>
        <v>682</v>
      </c>
      <c r="M89" s="11" t="str">
        <f>IFERROR(INDEX('07-14'!H:H,MATCH(B89,'07-14'!I:I,0),0),"")</f>
        <v/>
      </c>
      <c r="N89" s="11" t="str">
        <f>IFERROR(INDEX('07-15'!H:H,MATCH(B89,'07-15'!I:I,0),0),"")</f>
        <v/>
      </c>
      <c r="O89" s="11" t="str">
        <f>IFERROR(INDEX('07-16'!H:H,MATCH(B89,'07-16'!I:I,0),0),"")</f>
        <v/>
      </c>
      <c r="P89" s="11">
        <f>IFERROR(INDEX('07-22'!U:U,MATCH(B89,'07-22'!W:W,0),0),"")</f>
        <v>686</v>
      </c>
      <c r="Q89" s="11" t="str">
        <f>IFERROR(INDEX(#REF!,MATCH(B89,#REF!,0),0),"")</f>
        <v/>
      </c>
      <c r="R89" s="11" t="str">
        <f>IFERROR(INDEX(#REF!,MATCH(B89,#REF!,0),0),"")</f>
        <v/>
      </c>
      <c r="S89" s="11" t="str">
        <f>IFERROR(INDEX(#REF!,MATCH(B89,#REF!,0),0),"")</f>
        <v/>
      </c>
      <c r="T89" s="11" t="str">
        <f>IFERROR(INDEX(#REF!,MATCH(B89,#REF!,0),0),"")</f>
        <v/>
      </c>
      <c r="U89" s="5" t="str">
        <f>IFERROR(INDEX(#REF!,MATCH(B89,#REF!,0),0),"")</f>
        <v/>
      </c>
      <c r="V89" s="10">
        <f t="shared" si="3"/>
        <v>4</v>
      </c>
      <c r="W89" s="188">
        <f t="shared" si="4"/>
        <v>2749</v>
      </c>
      <c r="X89" s="188">
        <f t="shared" si="5"/>
        <v>687.25</v>
      </c>
      <c r="Y89" s="188" t="str">
        <f>IFERROR(SUMPRODUCT(LARGE(G89:U89,{1;2;3;4;5})),"NA")</f>
        <v>NA</v>
      </c>
      <c r="Z89" s="189" t="str">
        <f>IFERROR(SUMPRODUCT(LARGE(G89:U89,{1;2;3;4;5;6;7;8;9;10})),"NA")</f>
        <v>NA</v>
      </c>
    </row>
    <row r="90" spans="1:26" x14ac:dyDescent="0.3">
      <c r="A90" s="15">
        <v>87</v>
      </c>
      <c r="B90" s="9" t="s">
        <v>2055</v>
      </c>
      <c r="C90" s="1"/>
      <c r="D90" s="1"/>
      <c r="E90" s="1"/>
      <c r="F90" s="2"/>
      <c r="G90" s="10" t="str">
        <f>IFERROR(INDEX('03-25'!X:X,MATCH(B90,'03-25'!Y:Y,0),0),"")</f>
        <v/>
      </c>
      <c r="H90" s="11" t="str">
        <f>IFERROR(INDEX('04-08'!N:N,MATCH(B90,'04-08'!C:C,0),0),"")</f>
        <v/>
      </c>
      <c r="I90" s="11" t="str">
        <f>IFERROR(INDEX('04-29'!M:M,MATCH(B90,'04-29'!L:L,0),0),"")</f>
        <v/>
      </c>
      <c r="J90" s="11">
        <f>IFERROR(INDEX('05-27'!F:F,MATCH(B90,'05-27'!H:H,0),0),"")</f>
        <v>592</v>
      </c>
      <c r="K90" s="11">
        <f>IFERROR(INDEX('06-17'!U:U,MATCH(B90,'06-17'!W:W,0),0),"")</f>
        <v>666</v>
      </c>
      <c r="L90" s="11">
        <f>IFERROR(INDEX('07-02'!W:W,MATCH(B90,'07-02'!B:B,0),0),"")</f>
        <v>731</v>
      </c>
      <c r="M90" s="11" t="str">
        <f>IFERROR(INDEX('07-14'!H:H,MATCH(B90,'07-14'!I:I,0),0),"")</f>
        <v/>
      </c>
      <c r="N90" s="11" t="str">
        <f>IFERROR(INDEX('07-15'!H:H,MATCH(B90,'07-15'!I:I,0),0),"")</f>
        <v/>
      </c>
      <c r="O90" s="11" t="str">
        <f>IFERROR(INDEX('07-16'!H:H,MATCH(B90,'07-16'!I:I,0),0),"")</f>
        <v/>
      </c>
      <c r="P90" s="11">
        <f>IFERROR(INDEX('07-22'!U:U,MATCH(B90,'07-22'!W:W,0),0),"")</f>
        <v>753</v>
      </c>
      <c r="Q90" s="11" t="str">
        <f>IFERROR(INDEX(#REF!,MATCH(B90,#REF!,0),0),"")</f>
        <v/>
      </c>
      <c r="R90" s="11" t="str">
        <f>IFERROR(INDEX(#REF!,MATCH(B90,#REF!,0),0),"")</f>
        <v/>
      </c>
      <c r="S90" s="11" t="str">
        <f>IFERROR(INDEX(#REF!,MATCH(B90,#REF!,0),0),"")</f>
        <v/>
      </c>
      <c r="T90" s="11" t="str">
        <f>IFERROR(INDEX(#REF!,MATCH(B90,#REF!,0),0),"")</f>
        <v/>
      </c>
      <c r="U90" s="5" t="str">
        <f>IFERROR(INDEX(#REF!,MATCH(B90,#REF!,0),0),"")</f>
        <v/>
      </c>
      <c r="V90" s="10">
        <f t="shared" si="3"/>
        <v>4</v>
      </c>
      <c r="W90" s="188">
        <f t="shared" si="4"/>
        <v>2742</v>
      </c>
      <c r="X90" s="188">
        <f t="shared" si="5"/>
        <v>685.5</v>
      </c>
      <c r="Y90" s="188" t="str">
        <f>IFERROR(SUMPRODUCT(LARGE(G90:U90,{1;2;3;4;5})),"NA")</f>
        <v>NA</v>
      </c>
      <c r="Z90" s="189" t="str">
        <f>IFERROR(SUMPRODUCT(LARGE(G90:U90,{1;2;3;4;5;6;7;8;9;10})),"NA")</f>
        <v>NA</v>
      </c>
    </row>
    <row r="91" spans="1:26" x14ac:dyDescent="0.3">
      <c r="A91" s="15">
        <v>88</v>
      </c>
      <c r="B91" s="9" t="s">
        <v>2454</v>
      </c>
      <c r="C91" s="1"/>
      <c r="D91" s="1"/>
      <c r="E91" s="1"/>
      <c r="F91" s="2"/>
      <c r="G91" s="10" t="str">
        <f>IFERROR(INDEX('03-25'!X:X,MATCH(B91,'03-25'!Y:Y,0),0),"")</f>
        <v/>
      </c>
      <c r="H91" s="11" t="str">
        <f>IFERROR(INDEX('04-08'!N:N,MATCH(B91,'04-08'!C:C,0),0),"")</f>
        <v/>
      </c>
      <c r="I91" s="11" t="str">
        <f>IFERROR(INDEX('04-29'!M:M,MATCH(B91,'04-29'!L:L,0),0),"")</f>
        <v/>
      </c>
      <c r="J91" s="11" t="str">
        <f>IFERROR(INDEX('05-27'!F:F,MATCH(B91,'05-27'!H:H,0),0),"")</f>
        <v/>
      </c>
      <c r="K91" s="11">
        <f>IFERROR(INDEX('06-17'!U:U,MATCH(B91,'06-17'!W:W,0),0),"")</f>
        <v>646</v>
      </c>
      <c r="L91" s="11">
        <f>IFERROR(INDEX('07-02'!W:W,MATCH(B91,'07-02'!B:B,0),0),"")</f>
        <v>661</v>
      </c>
      <c r="M91" s="11">
        <f>IFERROR(INDEX('07-14'!H:H,MATCH(B91,'07-14'!I:I,0),0),"")</f>
        <v>710</v>
      </c>
      <c r="N91" s="11" t="str">
        <f>IFERROR(INDEX('07-15'!H:H,MATCH(B91,'07-15'!I:I,0),0),"")</f>
        <v/>
      </c>
      <c r="O91" s="11" t="str">
        <f>IFERROR(INDEX('07-16'!H:H,MATCH(B91,'07-16'!I:I,0),0),"")</f>
        <v/>
      </c>
      <c r="P91" s="11">
        <f>IFERROR(INDEX('07-22'!U:U,MATCH(B91,'07-22'!W:W,0),0),"")</f>
        <v>699</v>
      </c>
      <c r="Q91" s="11" t="str">
        <f>IFERROR(INDEX(#REF!,MATCH(B91,#REF!,0),0),"")</f>
        <v/>
      </c>
      <c r="R91" s="11" t="str">
        <f>IFERROR(INDEX(#REF!,MATCH(B91,#REF!,0),0),"")</f>
        <v/>
      </c>
      <c r="S91" s="11" t="str">
        <f>IFERROR(INDEX(#REF!,MATCH(B91,#REF!,0),0),"")</f>
        <v/>
      </c>
      <c r="T91" s="11" t="str">
        <f>IFERROR(INDEX(#REF!,MATCH(B91,#REF!,0),0),"")</f>
        <v/>
      </c>
      <c r="U91" s="5" t="str">
        <f>IFERROR(INDEX(#REF!,MATCH(B91,#REF!,0),0),"")</f>
        <v/>
      </c>
      <c r="V91" s="10">
        <f t="shared" si="3"/>
        <v>4</v>
      </c>
      <c r="W91" s="188">
        <f t="shared" si="4"/>
        <v>2716</v>
      </c>
      <c r="X91" s="188">
        <f t="shared" si="5"/>
        <v>679</v>
      </c>
      <c r="Y91" s="188" t="str">
        <f>IFERROR(SUMPRODUCT(LARGE(G91:U91,{1;2;3;4;5})),"NA")</f>
        <v>NA</v>
      </c>
      <c r="Z91" s="189" t="str">
        <f>IFERROR(SUMPRODUCT(LARGE(G91:U91,{1;2;3;4;5;6;7;8;9;10})),"NA")</f>
        <v>NA</v>
      </c>
    </row>
    <row r="92" spans="1:26" x14ac:dyDescent="0.3">
      <c r="A92" s="15">
        <v>89</v>
      </c>
      <c r="B92" s="9" t="s">
        <v>2529</v>
      </c>
      <c r="C92" s="1"/>
      <c r="D92" s="1"/>
      <c r="E92" s="1"/>
      <c r="F92" s="2"/>
      <c r="G92" s="10" t="str">
        <f>IFERROR(INDEX('03-25'!X:X,MATCH(B92,'03-25'!Y:Y,0),0),"")</f>
        <v/>
      </c>
      <c r="H92" s="11" t="str">
        <f>IFERROR(INDEX('04-08'!N:N,MATCH(B92,'04-08'!C:C,0),0),"")</f>
        <v/>
      </c>
      <c r="I92" s="11" t="str">
        <f>IFERROR(INDEX('04-29'!M:M,MATCH(B92,'04-29'!L:L,0),0),"")</f>
        <v/>
      </c>
      <c r="J92" s="11" t="str">
        <f>IFERROR(INDEX('05-27'!F:F,MATCH(B92,'05-27'!H:H,0),0),"")</f>
        <v/>
      </c>
      <c r="K92" s="11" t="str">
        <f>IFERROR(INDEX('06-17'!U:U,MATCH(B92,'06-17'!W:W,0),0),"")</f>
        <v/>
      </c>
      <c r="L92" s="11">
        <f>IFERROR(INDEX('07-02'!W:W,MATCH(B92,'07-02'!B:B,0),0),"")</f>
        <v>830</v>
      </c>
      <c r="M92" s="11">
        <f>IFERROR(INDEX('07-14'!H:H,MATCH(B92,'07-14'!I:I,0),0),"")</f>
        <v>848</v>
      </c>
      <c r="N92" s="11" t="str">
        <f>IFERROR(INDEX('07-15'!H:H,MATCH(B92,'07-15'!I:I,0),0),"")</f>
        <v/>
      </c>
      <c r="O92" s="11">
        <f>IFERROR(INDEX('07-16'!H:H,MATCH(B92,'07-16'!I:I,0),0),"")</f>
        <v>1038</v>
      </c>
      <c r="P92" s="11" t="str">
        <f>IFERROR(INDEX('07-22'!U:U,MATCH(B92,'07-22'!W:W,0),0),"")</f>
        <v/>
      </c>
      <c r="Q92" s="11" t="str">
        <f>IFERROR(INDEX(#REF!,MATCH(B92,#REF!,0),0),"")</f>
        <v/>
      </c>
      <c r="R92" s="11" t="str">
        <f>IFERROR(INDEX(#REF!,MATCH(B92,#REF!,0),0),"")</f>
        <v/>
      </c>
      <c r="S92" s="11" t="str">
        <f>IFERROR(INDEX(#REF!,MATCH(B92,#REF!,0),0),"")</f>
        <v/>
      </c>
      <c r="T92" s="11" t="str">
        <f>IFERROR(INDEX(#REF!,MATCH(B92,#REF!,0),0),"")</f>
        <v/>
      </c>
      <c r="U92" s="5" t="str">
        <f>IFERROR(INDEX(#REF!,MATCH(B92,#REF!,0),0),"")</f>
        <v/>
      </c>
      <c r="V92" s="10">
        <f t="shared" si="3"/>
        <v>3</v>
      </c>
      <c r="W92" s="188">
        <f t="shared" si="4"/>
        <v>2716</v>
      </c>
      <c r="X92" s="188">
        <f t="shared" si="5"/>
        <v>905.33333333333337</v>
      </c>
      <c r="Y92" s="188" t="str">
        <f>IFERROR(SUMPRODUCT(LARGE(G92:U92,{1;2;3;4;5})),"NA")</f>
        <v>NA</v>
      </c>
      <c r="Z92" s="189" t="str">
        <f>IFERROR(SUMPRODUCT(LARGE(G92:U92,{1;2;3;4;5;6;7;8;9;10})),"NA")</f>
        <v>NA</v>
      </c>
    </row>
    <row r="93" spans="1:26" x14ac:dyDescent="0.3">
      <c r="A93" s="15">
        <v>90</v>
      </c>
      <c r="B93" s="9" t="s">
        <v>33</v>
      </c>
      <c r="C93" s="1"/>
      <c r="D93" s="1"/>
      <c r="E93" s="1"/>
      <c r="F93" s="2"/>
      <c r="G93" s="10" t="str">
        <f>IFERROR(INDEX('03-25'!X:X,MATCH(B93,'03-25'!Y:Y,0),0),"")</f>
        <v/>
      </c>
      <c r="H93" s="11">
        <f>IFERROR(INDEX('04-08'!N:N,MATCH(B93,'04-08'!C:C,0),0),"")</f>
        <v>884</v>
      </c>
      <c r="I93" s="11" t="str">
        <f>IFERROR(INDEX('04-29'!M:M,MATCH(B93,'04-29'!L:L,0),0),"")</f>
        <v/>
      </c>
      <c r="J93" s="11" t="str">
        <f>IFERROR(INDEX('05-27'!F:F,MATCH(B93,'05-27'!H:H,0),0),"")</f>
        <v/>
      </c>
      <c r="K93" s="11">
        <f>IFERROR(INDEX('06-17'!U:U,MATCH(B93,'06-17'!W:W,0),0),"")</f>
        <v>908</v>
      </c>
      <c r="L93" s="11" t="str">
        <f>IFERROR(INDEX('07-02'!W:W,MATCH(B93,'07-02'!B:B,0),0),"")</f>
        <v/>
      </c>
      <c r="M93" s="11" t="str">
        <f>IFERROR(INDEX('07-14'!H:H,MATCH(B93,'07-14'!I:I,0),0),"")</f>
        <v/>
      </c>
      <c r="N93" s="11" t="str">
        <f>IFERROR(INDEX('07-15'!H:H,MATCH(B93,'07-15'!I:I,0),0),"")</f>
        <v/>
      </c>
      <c r="O93" s="11" t="str">
        <f>IFERROR(INDEX('07-16'!H:H,MATCH(B93,'07-16'!I:I,0),0),"")</f>
        <v/>
      </c>
      <c r="P93" s="11">
        <f>IFERROR(INDEX('07-22'!U:U,MATCH(B93,'07-22'!W:W,0),0),"")</f>
        <v>902</v>
      </c>
      <c r="Q93" s="11" t="str">
        <f>IFERROR(INDEX(#REF!,MATCH(B93,#REF!,0),0),"")</f>
        <v/>
      </c>
      <c r="R93" s="11" t="str">
        <f>IFERROR(INDEX(#REF!,MATCH(B93,#REF!,0),0),"")</f>
        <v/>
      </c>
      <c r="S93" s="11" t="str">
        <f>IFERROR(INDEX(#REF!,MATCH(B93,#REF!,0),0),"")</f>
        <v/>
      </c>
      <c r="T93" s="11" t="str">
        <f>IFERROR(INDEX(#REF!,MATCH(B93,#REF!,0),0),"")</f>
        <v/>
      </c>
      <c r="U93" s="5" t="str">
        <f>IFERROR(INDEX(#REF!,MATCH(B93,#REF!,0),0),"")</f>
        <v/>
      </c>
      <c r="V93" s="10">
        <f t="shared" si="3"/>
        <v>3</v>
      </c>
      <c r="W93" s="188">
        <f t="shared" si="4"/>
        <v>2694</v>
      </c>
      <c r="X93" s="188">
        <f t="shared" si="5"/>
        <v>898</v>
      </c>
      <c r="Y93" s="188" t="str">
        <f>IFERROR(SUMPRODUCT(LARGE(G93:U93,{1;2;3;4;5})),"NA")</f>
        <v>NA</v>
      </c>
      <c r="Z93" s="189" t="str">
        <f>IFERROR(SUMPRODUCT(LARGE(G93:U93,{1;2;3;4;5;6;7;8;9;10})),"NA")</f>
        <v>NA</v>
      </c>
    </row>
    <row r="94" spans="1:26" x14ac:dyDescent="0.3">
      <c r="A94" s="15">
        <v>91</v>
      </c>
      <c r="B94" s="9" t="s">
        <v>1803</v>
      </c>
      <c r="C94" s="1"/>
      <c r="D94" s="1"/>
      <c r="E94" s="1"/>
      <c r="F94" s="2"/>
      <c r="G94" s="10">
        <f>IFERROR(INDEX('03-25'!X:X,MATCH(B94,'03-25'!Y:Y,0),0),"")</f>
        <v>736</v>
      </c>
      <c r="H94" s="11" t="str">
        <f>IFERROR(INDEX('04-08'!N:N,MATCH(B94,'04-08'!C:C,0),0),"")</f>
        <v/>
      </c>
      <c r="I94" s="11">
        <f>IFERROR(INDEX('04-29'!M:M,MATCH(B94,'04-29'!L:L,0),0),"")</f>
        <v>707</v>
      </c>
      <c r="J94" s="11" t="str">
        <f>IFERROR(INDEX('05-27'!F:F,MATCH(B94,'05-27'!H:H,0),0),"")</f>
        <v/>
      </c>
      <c r="K94" s="11" t="str">
        <f>IFERROR(INDEX('06-17'!U:U,MATCH(B94,'06-17'!W:W,0),0),"")</f>
        <v/>
      </c>
      <c r="L94" s="11" t="str">
        <f>IFERROR(INDEX('07-02'!W:W,MATCH(B94,'07-02'!B:B,0),0),"")</f>
        <v/>
      </c>
      <c r="M94" s="11">
        <f>IFERROR(INDEX('07-14'!H:H,MATCH(B94,'07-14'!I:I,0),0),"")</f>
        <v>673</v>
      </c>
      <c r="N94" s="11">
        <f>IFERROR(INDEX('07-15'!H:H,MATCH(B94,'07-15'!I:I,0),0),"")</f>
        <v>566</v>
      </c>
      <c r="O94" s="11" t="str">
        <f>IFERROR(INDEX('07-16'!H:H,MATCH(B94,'07-16'!I:I,0),0),"")</f>
        <v/>
      </c>
      <c r="P94" s="11" t="str">
        <f>IFERROR(INDEX('07-22'!U:U,MATCH(B94,'07-22'!W:W,0),0),"")</f>
        <v/>
      </c>
      <c r="Q94" s="11" t="str">
        <f>IFERROR(INDEX(#REF!,MATCH(B94,#REF!,0),0),"")</f>
        <v/>
      </c>
      <c r="R94" s="11" t="str">
        <f>IFERROR(INDEX(#REF!,MATCH(B94,#REF!,0),0),"")</f>
        <v/>
      </c>
      <c r="S94" s="11" t="str">
        <f>IFERROR(INDEX(#REF!,MATCH(B94,#REF!,0),0),"")</f>
        <v/>
      </c>
      <c r="T94" s="11" t="str">
        <f>IFERROR(INDEX(#REF!,MATCH(B94,#REF!,0),0),"")</f>
        <v/>
      </c>
      <c r="U94" s="5" t="str">
        <f>IFERROR(INDEX(#REF!,MATCH(B94,#REF!,0),0),"")</f>
        <v/>
      </c>
      <c r="V94" s="10">
        <f t="shared" si="3"/>
        <v>4</v>
      </c>
      <c r="W94" s="188">
        <f t="shared" si="4"/>
        <v>2682</v>
      </c>
      <c r="X94" s="188">
        <f t="shared" si="5"/>
        <v>670.5</v>
      </c>
      <c r="Y94" s="188" t="str">
        <f>IFERROR(SUMPRODUCT(LARGE(G94:U94,{1;2;3;4;5})),"NA")</f>
        <v>NA</v>
      </c>
      <c r="Z94" s="189" t="str">
        <f>IFERROR(SUMPRODUCT(LARGE(G94:U94,{1;2;3;4;5;6;7;8;9;10})),"NA")</f>
        <v>NA</v>
      </c>
    </row>
    <row r="95" spans="1:26" x14ac:dyDescent="0.3">
      <c r="A95" s="15">
        <v>92</v>
      </c>
      <c r="B95" s="9" t="s">
        <v>2526</v>
      </c>
      <c r="C95" s="1"/>
      <c r="D95" s="1"/>
      <c r="E95" s="1"/>
      <c r="F95" s="2"/>
      <c r="G95" s="10" t="str">
        <f>IFERROR(INDEX('03-25'!X:X,MATCH(B95,'03-25'!Y:Y,0),0),"")</f>
        <v/>
      </c>
      <c r="H95" s="11" t="str">
        <f>IFERROR(INDEX('04-08'!N:N,MATCH(B95,'04-08'!C:C,0),0),"")</f>
        <v/>
      </c>
      <c r="I95" s="11" t="str">
        <f>IFERROR(INDEX('04-29'!M:M,MATCH(B95,'04-29'!L:L,0),0),"")</f>
        <v/>
      </c>
      <c r="J95" s="11" t="str">
        <f>IFERROR(INDEX('05-27'!F:F,MATCH(B95,'05-27'!H:H,0),0),"")</f>
        <v/>
      </c>
      <c r="K95" s="11" t="str">
        <f>IFERROR(INDEX('06-17'!U:U,MATCH(B95,'06-17'!W:W,0),0),"")</f>
        <v/>
      </c>
      <c r="L95" s="11">
        <f>IFERROR(INDEX('07-02'!W:W,MATCH(B95,'07-02'!B:B,0),0),"")</f>
        <v>830</v>
      </c>
      <c r="M95" s="11" t="str">
        <f>IFERROR(INDEX('07-14'!H:H,MATCH(B95,'07-14'!I:I,0),0),"")</f>
        <v/>
      </c>
      <c r="N95" s="11" t="str">
        <f>IFERROR(INDEX('07-15'!H:H,MATCH(B95,'07-15'!I:I,0),0),"")</f>
        <v/>
      </c>
      <c r="O95" s="11">
        <f>IFERROR(INDEX('07-16'!H:H,MATCH(B95,'07-16'!I:I,0),0),"")</f>
        <v>982</v>
      </c>
      <c r="P95" s="11">
        <f>IFERROR(INDEX('07-22'!U:U,MATCH(B95,'07-22'!W:W,0),0),"")</f>
        <v>831</v>
      </c>
      <c r="Q95" s="11" t="str">
        <f>IFERROR(INDEX(#REF!,MATCH(B95,#REF!,0),0),"")</f>
        <v/>
      </c>
      <c r="R95" s="11" t="str">
        <f>IFERROR(INDEX(#REF!,MATCH(B95,#REF!,0),0),"")</f>
        <v/>
      </c>
      <c r="S95" s="11" t="str">
        <f>IFERROR(INDEX(#REF!,MATCH(B95,#REF!,0),0),"")</f>
        <v/>
      </c>
      <c r="T95" s="11" t="str">
        <f>IFERROR(INDEX(#REF!,MATCH(B95,#REF!,0),0),"")</f>
        <v/>
      </c>
      <c r="U95" s="5" t="str">
        <f>IFERROR(INDEX(#REF!,MATCH(B95,#REF!,0),0),"")</f>
        <v/>
      </c>
      <c r="V95" s="10">
        <f t="shared" si="3"/>
        <v>3</v>
      </c>
      <c r="W95" s="188">
        <f t="shared" si="4"/>
        <v>2643</v>
      </c>
      <c r="X95" s="188">
        <f t="shared" si="5"/>
        <v>881</v>
      </c>
      <c r="Y95" s="188" t="str">
        <f>IFERROR(SUMPRODUCT(LARGE(G95:U95,{1;2;3;4;5})),"NA")</f>
        <v>NA</v>
      </c>
      <c r="Z95" s="189" t="str">
        <f>IFERROR(SUMPRODUCT(LARGE(G95:U95,{1;2;3;4;5;6;7;8;9;10})),"NA")</f>
        <v>NA</v>
      </c>
    </row>
    <row r="96" spans="1:26" x14ac:dyDescent="0.3">
      <c r="A96" s="15">
        <v>93</v>
      </c>
      <c r="B96" s="9" t="s">
        <v>180</v>
      </c>
      <c r="C96" s="1"/>
      <c r="D96" s="1"/>
      <c r="E96" s="1"/>
      <c r="F96" s="2"/>
      <c r="G96" s="10">
        <f>IFERROR(INDEX('03-25'!X:X,MATCH(B96,'03-25'!Y:Y,0),0),"")</f>
        <v>700</v>
      </c>
      <c r="H96" s="11" t="str">
        <f>IFERROR(INDEX('04-08'!N:N,MATCH(B96,'04-08'!C:C,0),0),"")</f>
        <v/>
      </c>
      <c r="I96" s="11">
        <f>IFERROR(INDEX('04-29'!M:M,MATCH(B96,'04-29'!L:L,0),0),"")</f>
        <v>706</v>
      </c>
      <c r="J96" s="11" t="str">
        <f>IFERROR(INDEX('05-27'!F:F,MATCH(B96,'05-27'!H:H,0),0),"")</f>
        <v/>
      </c>
      <c r="K96" s="11" t="str">
        <f>IFERROR(INDEX('06-17'!U:U,MATCH(B96,'06-17'!W:W,0),0),"")</f>
        <v/>
      </c>
      <c r="L96" s="11" t="str">
        <f>IFERROR(INDEX('07-02'!W:W,MATCH(B96,'07-02'!B:B,0),0),"")</f>
        <v/>
      </c>
      <c r="M96" s="11">
        <f>IFERROR(INDEX('07-14'!H:H,MATCH(B96,'07-14'!I:I,0),0),"")</f>
        <v>687</v>
      </c>
      <c r="N96" s="11">
        <f>IFERROR(INDEX('07-15'!H:H,MATCH(B96,'07-15'!I:I,0),0),"")</f>
        <v>547</v>
      </c>
      <c r="O96" s="11" t="str">
        <f>IFERROR(INDEX('07-16'!H:H,MATCH(B96,'07-16'!I:I,0),0),"")</f>
        <v/>
      </c>
      <c r="P96" s="11" t="str">
        <f>IFERROR(INDEX('07-22'!U:U,MATCH(B96,'07-22'!W:W,0),0),"")</f>
        <v/>
      </c>
      <c r="Q96" s="11" t="str">
        <f>IFERROR(INDEX(#REF!,MATCH(B96,#REF!,0),0),"")</f>
        <v/>
      </c>
      <c r="R96" s="11" t="str">
        <f>IFERROR(INDEX(#REF!,MATCH(B96,#REF!,0),0),"")</f>
        <v/>
      </c>
      <c r="S96" s="11" t="str">
        <f>IFERROR(INDEX(#REF!,MATCH(B96,#REF!,0),0),"")</f>
        <v/>
      </c>
      <c r="T96" s="11" t="str">
        <f>IFERROR(INDEX(#REF!,MATCH(B96,#REF!,0),0),"")</f>
        <v/>
      </c>
      <c r="U96" s="5" t="str">
        <f>IFERROR(INDEX(#REF!,MATCH(B96,#REF!,0),0),"")</f>
        <v/>
      </c>
      <c r="V96" s="10">
        <f t="shared" si="3"/>
        <v>4</v>
      </c>
      <c r="W96" s="188">
        <f t="shared" si="4"/>
        <v>2640</v>
      </c>
      <c r="X96" s="188">
        <f t="shared" si="5"/>
        <v>660</v>
      </c>
      <c r="Y96" s="188" t="str">
        <f>IFERROR(SUMPRODUCT(LARGE(G96:U96,{1;2;3;4;5})),"NA")</f>
        <v>NA</v>
      </c>
      <c r="Z96" s="189" t="str">
        <f>IFERROR(SUMPRODUCT(LARGE(G96:U96,{1;2;3;4;5;6;7;8;9;10})),"NA")</f>
        <v>NA</v>
      </c>
    </row>
    <row r="97" spans="1:26" x14ac:dyDescent="0.3">
      <c r="A97" s="15">
        <v>94</v>
      </c>
      <c r="B97" s="9" t="s">
        <v>152</v>
      </c>
      <c r="C97" s="1"/>
      <c r="D97" s="1"/>
      <c r="E97" s="1"/>
      <c r="F97" s="2"/>
      <c r="G97" s="10" t="str">
        <f>IFERROR(INDEX('03-25'!X:X,MATCH(B97,'03-25'!Y:Y,0),0),"")</f>
        <v/>
      </c>
      <c r="H97" s="11">
        <f>IFERROR(INDEX('04-08'!N:N,MATCH(B97,'04-08'!C:C,0),0),"")</f>
        <v>913</v>
      </c>
      <c r="I97" s="11" t="str">
        <f>IFERROR(INDEX('04-29'!M:M,MATCH(B97,'04-29'!L:L,0),0),"")</f>
        <v/>
      </c>
      <c r="J97" s="11">
        <f>IFERROR(INDEX('05-27'!F:F,MATCH(B97,'05-27'!H:H,0),0),"")</f>
        <v>841</v>
      </c>
      <c r="K97" s="11">
        <f>IFERROR(INDEX('06-17'!U:U,MATCH(B97,'06-17'!W:W,0),0),"")</f>
        <v>877</v>
      </c>
      <c r="L97" s="11" t="str">
        <f>IFERROR(INDEX('07-02'!W:W,MATCH(B97,'07-02'!B:B,0),0),"")</f>
        <v/>
      </c>
      <c r="M97" s="11" t="str">
        <f>IFERROR(INDEX('07-14'!H:H,MATCH(B97,'07-14'!I:I,0),0),"")</f>
        <v/>
      </c>
      <c r="N97" s="11" t="str">
        <f>IFERROR(INDEX('07-15'!H:H,MATCH(B97,'07-15'!I:I,0),0),"")</f>
        <v/>
      </c>
      <c r="O97" s="11" t="str">
        <f>IFERROR(INDEX('07-16'!H:H,MATCH(B97,'07-16'!I:I,0),0),"")</f>
        <v/>
      </c>
      <c r="P97" s="11" t="str">
        <f>IFERROR(INDEX('07-22'!U:U,MATCH(B97,'07-22'!W:W,0),0),"")</f>
        <v/>
      </c>
      <c r="Q97" s="11" t="str">
        <f>IFERROR(INDEX(#REF!,MATCH(B97,#REF!,0),0),"")</f>
        <v/>
      </c>
      <c r="R97" s="11" t="str">
        <f>IFERROR(INDEX(#REF!,MATCH(B97,#REF!,0),0),"")</f>
        <v/>
      </c>
      <c r="S97" s="11" t="str">
        <f>IFERROR(INDEX(#REF!,MATCH(B97,#REF!,0),0),"")</f>
        <v/>
      </c>
      <c r="T97" s="11" t="str">
        <f>IFERROR(INDEX(#REF!,MATCH(B97,#REF!,0),0),"")</f>
        <v/>
      </c>
      <c r="U97" s="5" t="str">
        <f>IFERROR(INDEX(#REF!,MATCH(B97,#REF!,0),0),"")</f>
        <v/>
      </c>
      <c r="V97" s="10">
        <f t="shared" si="3"/>
        <v>3</v>
      </c>
      <c r="W97" s="188">
        <f t="shared" si="4"/>
        <v>2631</v>
      </c>
      <c r="X97" s="188">
        <f t="shared" si="5"/>
        <v>877</v>
      </c>
      <c r="Y97" s="188" t="str">
        <f>IFERROR(SUMPRODUCT(LARGE(G97:U97,{1;2;3;4;5})),"NA")</f>
        <v>NA</v>
      </c>
      <c r="Z97" s="189" t="str">
        <f>IFERROR(SUMPRODUCT(LARGE(G97:U97,{1;2;3;4;5;6;7;8;9;10})),"NA")</f>
        <v>NA</v>
      </c>
    </row>
    <row r="98" spans="1:26" x14ac:dyDescent="0.3">
      <c r="A98" s="15">
        <v>95</v>
      </c>
      <c r="B98" s="9" t="s">
        <v>2050</v>
      </c>
      <c r="C98" s="1"/>
      <c r="D98" s="1"/>
      <c r="E98" s="1"/>
      <c r="F98" s="2"/>
      <c r="G98" s="10" t="str">
        <f>IFERROR(INDEX('03-25'!X:X,MATCH(B98,'03-25'!Y:Y,0),0),"")</f>
        <v/>
      </c>
      <c r="H98" s="11" t="str">
        <f>IFERROR(INDEX('04-08'!N:N,MATCH(B98,'04-08'!C:C,0),0),"")</f>
        <v/>
      </c>
      <c r="I98" s="11" t="str">
        <f>IFERROR(INDEX('04-29'!M:M,MATCH(B98,'04-29'!L:L,0),0),"")</f>
        <v/>
      </c>
      <c r="J98" s="11">
        <f>IFERROR(INDEX('05-27'!F:F,MATCH(B98,'05-27'!H:H,0),0),"")</f>
        <v>860</v>
      </c>
      <c r="K98" s="11">
        <f>IFERROR(INDEX('06-17'!U:U,MATCH(B98,'06-17'!W:W,0),0),"")</f>
        <v>880</v>
      </c>
      <c r="L98" s="11">
        <f>IFERROR(INDEX('07-02'!W:W,MATCH(B98,'07-02'!B:B,0),0),"")</f>
        <v>882</v>
      </c>
      <c r="M98" s="11" t="str">
        <f>IFERROR(INDEX('07-14'!H:H,MATCH(B98,'07-14'!I:I,0),0),"")</f>
        <v/>
      </c>
      <c r="N98" s="11" t="str">
        <f>IFERROR(INDEX('07-15'!H:H,MATCH(B98,'07-15'!I:I,0),0),"")</f>
        <v/>
      </c>
      <c r="O98" s="11" t="str">
        <f>IFERROR(INDEX('07-16'!H:H,MATCH(B98,'07-16'!I:I,0),0),"")</f>
        <v/>
      </c>
      <c r="P98" s="11" t="str">
        <f>IFERROR(INDEX('07-22'!U:U,MATCH(B98,'07-22'!W:W,0),0),"")</f>
        <v/>
      </c>
      <c r="Q98" s="11" t="str">
        <f>IFERROR(INDEX(#REF!,MATCH(B98,#REF!,0),0),"")</f>
        <v/>
      </c>
      <c r="R98" s="11" t="str">
        <f>IFERROR(INDEX(#REF!,MATCH(B98,#REF!,0),0),"")</f>
        <v/>
      </c>
      <c r="S98" s="11" t="str">
        <f>IFERROR(INDEX(#REF!,MATCH(B98,#REF!,0),0),"")</f>
        <v/>
      </c>
      <c r="T98" s="11" t="str">
        <f>IFERROR(INDEX(#REF!,MATCH(B98,#REF!,0),0),"")</f>
        <v/>
      </c>
      <c r="U98" s="5" t="str">
        <f>IFERROR(INDEX(#REF!,MATCH(B98,#REF!,0),0),"")</f>
        <v/>
      </c>
      <c r="V98" s="10">
        <f t="shared" si="3"/>
        <v>3</v>
      </c>
      <c r="W98" s="188">
        <f t="shared" si="4"/>
        <v>2622</v>
      </c>
      <c r="X98" s="188">
        <f t="shared" si="5"/>
        <v>874</v>
      </c>
      <c r="Y98" s="188" t="str">
        <f>IFERROR(SUMPRODUCT(LARGE(G98:U98,{1;2;3;4;5})),"NA")</f>
        <v>NA</v>
      </c>
      <c r="Z98" s="189" t="str">
        <f>IFERROR(SUMPRODUCT(LARGE(G98:U98,{1;2;3;4;5;6;7;8;9;10})),"NA")</f>
        <v>NA</v>
      </c>
    </row>
    <row r="99" spans="1:26" x14ac:dyDescent="0.3">
      <c r="A99" s="15">
        <v>96</v>
      </c>
      <c r="B99" s="9" t="s">
        <v>491</v>
      </c>
      <c r="C99" s="1"/>
      <c r="D99" s="1"/>
      <c r="E99" s="1"/>
      <c r="F99" s="2"/>
      <c r="G99" s="10">
        <f>IFERROR(INDEX('03-25'!X:X,MATCH(B99,'03-25'!Y:Y,0),0),"")</f>
        <v>637</v>
      </c>
      <c r="H99" s="11" t="str">
        <f>IFERROR(INDEX('04-08'!N:N,MATCH(B99,'04-08'!C:C,0),0),"")</f>
        <v/>
      </c>
      <c r="I99" s="11" t="str">
        <f>IFERROR(INDEX('04-29'!M:M,MATCH(B99,'04-29'!L:L,0),0),"")</f>
        <v/>
      </c>
      <c r="J99" s="11">
        <f>IFERROR(INDEX('05-27'!F:F,MATCH(B99,'05-27'!H:H,0),0),"")</f>
        <v>674</v>
      </c>
      <c r="K99" s="11">
        <f>IFERROR(INDEX('06-17'!U:U,MATCH(B99,'06-17'!W:W,0),0),"")</f>
        <v>645</v>
      </c>
      <c r="L99" s="11">
        <f>IFERROR(INDEX('07-02'!W:W,MATCH(B99,'07-02'!B:B,0),0),"")</f>
        <v>627</v>
      </c>
      <c r="M99" s="11" t="str">
        <f>IFERROR(INDEX('07-14'!H:H,MATCH(B99,'07-14'!I:I,0),0),"")</f>
        <v/>
      </c>
      <c r="N99" s="11" t="str">
        <f>IFERROR(INDEX('07-15'!H:H,MATCH(B99,'07-15'!I:I,0),0),"")</f>
        <v/>
      </c>
      <c r="O99" s="11" t="str">
        <f>IFERROR(INDEX('07-16'!H:H,MATCH(B99,'07-16'!I:I,0),0),"")</f>
        <v/>
      </c>
      <c r="P99" s="11" t="str">
        <f>IFERROR(INDEX('07-22'!U:U,MATCH(B99,'07-22'!W:W,0),0),"")</f>
        <v/>
      </c>
      <c r="Q99" s="11" t="str">
        <f>IFERROR(INDEX(#REF!,MATCH(B99,#REF!,0),0),"")</f>
        <v/>
      </c>
      <c r="R99" s="11" t="str">
        <f>IFERROR(INDEX(#REF!,MATCH(B99,#REF!,0),0),"")</f>
        <v/>
      </c>
      <c r="S99" s="11" t="str">
        <f>IFERROR(INDEX(#REF!,MATCH(B99,#REF!,0),0),"")</f>
        <v/>
      </c>
      <c r="T99" s="11" t="str">
        <f>IFERROR(INDEX(#REF!,MATCH(B99,#REF!,0),0),"")</f>
        <v/>
      </c>
      <c r="U99" s="5" t="str">
        <f>IFERROR(INDEX(#REF!,MATCH(B99,#REF!,0),0),"")</f>
        <v/>
      </c>
      <c r="V99" s="10">
        <f t="shared" si="3"/>
        <v>4</v>
      </c>
      <c r="W99" s="188">
        <f t="shared" si="4"/>
        <v>2583</v>
      </c>
      <c r="X99" s="188">
        <f t="shared" si="5"/>
        <v>645.75</v>
      </c>
      <c r="Y99" s="188" t="str">
        <f>IFERROR(SUMPRODUCT(LARGE(G99:U99,{1;2;3;4;5})),"NA")</f>
        <v>NA</v>
      </c>
      <c r="Z99" s="189" t="str">
        <f>IFERROR(SUMPRODUCT(LARGE(G99:U99,{1;2;3;4;5;6;7;8;9;10})),"NA")</f>
        <v>NA</v>
      </c>
    </row>
    <row r="100" spans="1:26" x14ac:dyDescent="0.3">
      <c r="A100" s="15">
        <v>97</v>
      </c>
      <c r="B100" s="9" t="s">
        <v>2032</v>
      </c>
      <c r="C100" s="1"/>
      <c r="D100" s="1"/>
      <c r="E100" s="1"/>
      <c r="F100" s="2"/>
      <c r="G100" s="10" t="str">
        <f>IFERROR(INDEX('03-25'!X:X,MATCH(B100,'03-25'!Y:Y,0),0),"")</f>
        <v/>
      </c>
      <c r="H100" s="11" t="str">
        <f>IFERROR(INDEX('04-08'!N:N,MATCH(B100,'04-08'!C:C,0),0),"")</f>
        <v/>
      </c>
      <c r="I100" s="11" t="str">
        <f>IFERROR(INDEX('04-29'!M:M,MATCH(B100,'04-29'!L:L,0),0),"")</f>
        <v/>
      </c>
      <c r="J100" s="11">
        <f>IFERROR(INDEX('05-27'!F:F,MATCH(B100,'05-27'!H:H,0),0),"")</f>
        <v>880</v>
      </c>
      <c r="K100" s="11">
        <f>IFERROR(INDEX('06-17'!U:U,MATCH(B100,'06-17'!W:W,0),0),"")</f>
        <v>864</v>
      </c>
      <c r="L100" s="11" t="str">
        <f>IFERROR(INDEX('07-02'!W:W,MATCH(B100,'07-02'!B:B,0),0),"")</f>
        <v/>
      </c>
      <c r="M100" s="11" t="str">
        <f>IFERROR(INDEX('07-14'!H:H,MATCH(B100,'07-14'!I:I,0),0),"")</f>
        <v/>
      </c>
      <c r="N100" s="11" t="str">
        <f>IFERROR(INDEX('07-15'!H:H,MATCH(B100,'07-15'!I:I,0),0),"")</f>
        <v/>
      </c>
      <c r="O100" s="11" t="str">
        <f>IFERROR(INDEX('07-16'!H:H,MATCH(B100,'07-16'!I:I,0),0),"")</f>
        <v/>
      </c>
      <c r="P100" s="11">
        <f>IFERROR(INDEX('07-22'!U:U,MATCH(B100,'07-22'!W:W,0),0),"")</f>
        <v>837</v>
      </c>
      <c r="Q100" s="11" t="str">
        <f>IFERROR(INDEX(#REF!,MATCH(B100,#REF!,0),0),"")</f>
        <v/>
      </c>
      <c r="R100" s="11" t="str">
        <f>IFERROR(INDEX(#REF!,MATCH(B100,#REF!,0),0),"")</f>
        <v/>
      </c>
      <c r="S100" s="11" t="str">
        <f>IFERROR(INDEX(#REF!,MATCH(B100,#REF!,0),0),"")</f>
        <v/>
      </c>
      <c r="T100" s="11" t="str">
        <f>IFERROR(INDEX(#REF!,MATCH(B100,#REF!,0),0),"")</f>
        <v/>
      </c>
      <c r="U100" s="5" t="str">
        <f>IFERROR(INDEX(#REF!,MATCH(B100,#REF!,0),0),"")</f>
        <v/>
      </c>
      <c r="V100" s="10">
        <f t="shared" si="3"/>
        <v>3</v>
      </c>
      <c r="W100" s="188">
        <f t="shared" si="4"/>
        <v>2581</v>
      </c>
      <c r="X100" s="188">
        <f t="shared" si="5"/>
        <v>860.33333333333337</v>
      </c>
      <c r="Y100" s="188" t="str">
        <f>IFERROR(SUMPRODUCT(LARGE(G100:U100,{1;2;3;4;5})),"NA")</f>
        <v>NA</v>
      </c>
      <c r="Z100" s="189" t="str">
        <f>IFERROR(SUMPRODUCT(LARGE(G100:U100,{1;2;3;4;5;6;7;8;9;10})),"NA")</f>
        <v>NA</v>
      </c>
    </row>
    <row r="101" spans="1:26" x14ac:dyDescent="0.3">
      <c r="A101" s="15">
        <v>98</v>
      </c>
      <c r="B101" s="9" t="s">
        <v>497</v>
      </c>
      <c r="C101" s="1"/>
      <c r="D101" s="1"/>
      <c r="E101" s="1"/>
      <c r="F101" s="2"/>
      <c r="G101" s="10">
        <f>IFERROR(INDEX('03-25'!X:X,MATCH(B101,'03-25'!Y:Y,0),0),"")</f>
        <v>963</v>
      </c>
      <c r="H101" s="11" t="str">
        <f>IFERROR(INDEX('04-08'!N:N,MATCH(B101,'04-08'!C:C,0),0),"")</f>
        <v/>
      </c>
      <c r="I101" s="11">
        <f>IFERROR(INDEX('04-29'!M:M,MATCH(B101,'04-29'!L:L,0),0),"")</f>
        <v>837</v>
      </c>
      <c r="J101" s="11" t="str">
        <f>IFERROR(INDEX('05-27'!F:F,MATCH(B101,'05-27'!H:H,0),0),"")</f>
        <v/>
      </c>
      <c r="K101" s="11" t="str">
        <f>IFERROR(INDEX('06-17'!U:U,MATCH(B101,'06-17'!W:W,0),0),"")</f>
        <v/>
      </c>
      <c r="L101" s="11">
        <f>IFERROR(INDEX('07-02'!W:W,MATCH(B101,'07-02'!B:B,0),0),"")</f>
        <v>773</v>
      </c>
      <c r="M101" s="11" t="str">
        <f>IFERROR(INDEX('07-14'!H:H,MATCH(B101,'07-14'!I:I,0),0),"")</f>
        <v/>
      </c>
      <c r="N101" s="11" t="str">
        <f>IFERROR(INDEX('07-15'!H:H,MATCH(B101,'07-15'!I:I,0),0),"")</f>
        <v/>
      </c>
      <c r="O101" s="11" t="str">
        <f>IFERROR(INDEX('07-16'!H:H,MATCH(B101,'07-16'!I:I,0),0),"")</f>
        <v/>
      </c>
      <c r="P101" s="11" t="str">
        <f>IFERROR(INDEX('07-22'!U:U,MATCH(B101,'07-22'!W:W,0),0),"")</f>
        <v/>
      </c>
      <c r="Q101" s="11" t="str">
        <f>IFERROR(INDEX(#REF!,MATCH(B101,#REF!,0),0),"")</f>
        <v/>
      </c>
      <c r="R101" s="11" t="str">
        <f>IFERROR(INDEX(#REF!,MATCH(B101,#REF!,0),0),"")</f>
        <v/>
      </c>
      <c r="S101" s="11" t="str">
        <f>IFERROR(INDEX(#REF!,MATCH(B101,#REF!,0),0),"")</f>
        <v/>
      </c>
      <c r="T101" s="11" t="str">
        <f>IFERROR(INDEX(#REF!,MATCH(B101,#REF!,0),0),"")</f>
        <v/>
      </c>
      <c r="U101" s="5" t="str">
        <f>IFERROR(INDEX(#REF!,MATCH(B101,#REF!,0),0),"")</f>
        <v/>
      </c>
      <c r="V101" s="10">
        <f t="shared" si="3"/>
        <v>3</v>
      </c>
      <c r="W101" s="188">
        <f t="shared" si="4"/>
        <v>2573</v>
      </c>
      <c r="X101" s="188">
        <f t="shared" si="5"/>
        <v>857.66666666666663</v>
      </c>
      <c r="Y101" s="188" t="str">
        <f>IFERROR(SUMPRODUCT(LARGE(G101:U101,{1;2;3;4;5})),"NA")</f>
        <v>NA</v>
      </c>
      <c r="Z101" s="189" t="str">
        <f>IFERROR(SUMPRODUCT(LARGE(G101:U101,{1;2;3;4;5;6;7;8;9;10})),"NA")</f>
        <v>NA</v>
      </c>
    </row>
    <row r="102" spans="1:26" x14ac:dyDescent="0.3">
      <c r="A102" s="15">
        <v>99</v>
      </c>
      <c r="B102" s="9" t="s">
        <v>2457</v>
      </c>
      <c r="C102" s="1"/>
      <c r="D102" s="1"/>
      <c r="E102" s="1"/>
      <c r="F102" s="2"/>
      <c r="G102" s="10" t="str">
        <f>IFERROR(INDEX('03-25'!X:X,MATCH(B102,'03-25'!Y:Y,0),0),"")</f>
        <v/>
      </c>
      <c r="H102" s="11" t="str">
        <f>IFERROR(INDEX('04-08'!N:N,MATCH(B102,'04-08'!C:C,0),0),"")</f>
        <v/>
      </c>
      <c r="I102" s="11" t="str">
        <f>IFERROR(INDEX('04-29'!M:M,MATCH(B102,'04-29'!L:L,0),0),"")</f>
        <v/>
      </c>
      <c r="J102" s="11" t="str">
        <f>IFERROR(INDEX('05-27'!F:F,MATCH(B102,'05-27'!H:H,0),0),"")</f>
        <v/>
      </c>
      <c r="K102" s="11">
        <f>IFERROR(INDEX('06-17'!U:U,MATCH(B102,'06-17'!W:W,0),0),"")</f>
        <v>856</v>
      </c>
      <c r="L102" s="11">
        <f>IFERROR(INDEX('07-02'!W:W,MATCH(B102,'07-02'!B:B,0),0),"")</f>
        <v>845</v>
      </c>
      <c r="M102" s="11" t="str">
        <f>IFERROR(INDEX('07-14'!H:H,MATCH(B102,'07-14'!I:I,0),0),"")</f>
        <v/>
      </c>
      <c r="N102" s="11" t="str">
        <f>IFERROR(INDEX('07-15'!H:H,MATCH(B102,'07-15'!I:I,0),0),"")</f>
        <v/>
      </c>
      <c r="O102" s="11" t="str">
        <f>IFERROR(INDEX('07-16'!H:H,MATCH(B102,'07-16'!I:I,0),0),"")</f>
        <v/>
      </c>
      <c r="P102" s="11">
        <f>IFERROR(INDEX('07-22'!U:U,MATCH(B102,'07-22'!W:W,0),0),"")</f>
        <v>840</v>
      </c>
      <c r="Q102" s="11" t="str">
        <f>IFERROR(INDEX(#REF!,MATCH(B102,#REF!,0),0),"")</f>
        <v/>
      </c>
      <c r="R102" s="11" t="str">
        <f>IFERROR(INDEX(#REF!,MATCH(B102,#REF!,0),0),"")</f>
        <v/>
      </c>
      <c r="S102" s="11" t="str">
        <f>IFERROR(INDEX(#REF!,MATCH(B102,#REF!,0),0),"")</f>
        <v/>
      </c>
      <c r="T102" s="11" t="str">
        <f>IFERROR(INDEX(#REF!,MATCH(B102,#REF!,0),0),"")</f>
        <v/>
      </c>
      <c r="U102" s="5" t="str">
        <f>IFERROR(INDEX(#REF!,MATCH(B102,#REF!,0),0),"")</f>
        <v/>
      </c>
      <c r="V102" s="10">
        <f t="shared" si="3"/>
        <v>3</v>
      </c>
      <c r="W102" s="188">
        <f t="shared" si="4"/>
        <v>2541</v>
      </c>
      <c r="X102" s="188">
        <f t="shared" si="5"/>
        <v>847</v>
      </c>
      <c r="Y102" s="188" t="str">
        <f>IFERROR(SUMPRODUCT(LARGE(G102:U102,{1;2;3;4;5})),"NA")</f>
        <v>NA</v>
      </c>
      <c r="Z102" s="189" t="str">
        <f>IFERROR(SUMPRODUCT(LARGE(G102:U102,{1;2;3;4;5;6;7;8;9;10})),"NA")</f>
        <v>NA</v>
      </c>
    </row>
    <row r="103" spans="1:26" x14ac:dyDescent="0.3">
      <c r="A103" s="15">
        <v>100</v>
      </c>
      <c r="B103" s="9" t="s">
        <v>74</v>
      </c>
      <c r="C103" s="1"/>
      <c r="D103" s="1"/>
      <c r="E103" s="1"/>
      <c r="F103" s="2"/>
      <c r="G103" s="10">
        <f>IFERROR(INDEX('03-25'!X:X,MATCH(B103,'03-25'!Y:Y,0),0),"")</f>
        <v>838</v>
      </c>
      <c r="H103" s="11" t="str">
        <f>IFERROR(INDEX('04-08'!N:N,MATCH(B103,'04-08'!C:C,0),0),"")</f>
        <v/>
      </c>
      <c r="I103" s="11">
        <f>IFERROR(INDEX('04-29'!M:M,MATCH(B103,'04-29'!L:L,0),0),"")</f>
        <v>864</v>
      </c>
      <c r="J103" s="11" t="str">
        <f>IFERROR(INDEX('05-27'!F:F,MATCH(B103,'05-27'!H:H,0),0),"")</f>
        <v/>
      </c>
      <c r="K103" s="11" t="str">
        <f>IFERROR(INDEX('06-17'!U:U,MATCH(B103,'06-17'!W:W,0),0),"")</f>
        <v/>
      </c>
      <c r="L103" s="11" t="str">
        <f>IFERROR(INDEX('07-02'!W:W,MATCH(B103,'07-02'!B:B,0),0),"")</f>
        <v/>
      </c>
      <c r="M103" s="11" t="str">
        <f>IFERROR(INDEX('07-14'!H:H,MATCH(B103,'07-14'!I:I,0),0),"")</f>
        <v/>
      </c>
      <c r="N103" s="11" t="str">
        <f>IFERROR(INDEX('07-15'!H:H,MATCH(B103,'07-15'!I:I,0),0),"")</f>
        <v/>
      </c>
      <c r="O103" s="11" t="str">
        <f>IFERROR(INDEX('07-16'!H:H,MATCH(B103,'07-16'!I:I,0),0),"")</f>
        <v/>
      </c>
      <c r="P103" s="11">
        <f>IFERROR(INDEX('07-22'!U:U,MATCH(B103,'07-22'!W:W,0),0),"")</f>
        <v>811</v>
      </c>
      <c r="Q103" s="11" t="str">
        <f>IFERROR(INDEX(#REF!,MATCH(B103,#REF!,0),0),"")</f>
        <v/>
      </c>
      <c r="R103" s="11" t="str">
        <f>IFERROR(INDEX(#REF!,MATCH(B103,#REF!,0),0),"")</f>
        <v/>
      </c>
      <c r="S103" s="11" t="str">
        <f>IFERROR(INDEX(#REF!,MATCH(B103,#REF!,0),0),"")</f>
        <v/>
      </c>
      <c r="T103" s="11" t="str">
        <f>IFERROR(INDEX(#REF!,MATCH(B103,#REF!,0),0),"")</f>
        <v/>
      </c>
      <c r="U103" s="5" t="str">
        <f>IFERROR(INDEX(#REF!,MATCH(B103,#REF!,0),0),"")</f>
        <v/>
      </c>
      <c r="V103" s="10">
        <f t="shared" si="3"/>
        <v>3</v>
      </c>
      <c r="W103" s="188">
        <f t="shared" si="4"/>
        <v>2513</v>
      </c>
      <c r="X103" s="188">
        <f t="shared" si="5"/>
        <v>837.66666666666663</v>
      </c>
      <c r="Y103" s="188" t="str">
        <f>IFERROR(SUMPRODUCT(LARGE(G103:U103,{1;2;3;4;5})),"NA")</f>
        <v>NA</v>
      </c>
      <c r="Z103" s="189" t="str">
        <f>IFERROR(SUMPRODUCT(LARGE(G103:U103,{1;2;3;4;5;6;7;8;9;10})),"NA")</f>
        <v>NA</v>
      </c>
    </row>
    <row r="104" spans="1:26" x14ac:dyDescent="0.3">
      <c r="A104" s="15">
        <v>101</v>
      </c>
      <c r="B104" s="9" t="s">
        <v>2012</v>
      </c>
      <c r="C104" s="1"/>
      <c r="D104" s="1"/>
      <c r="E104" s="1"/>
      <c r="F104" s="2"/>
      <c r="G104" s="10" t="str">
        <f>IFERROR(INDEX('03-25'!X:X,MATCH(B104,'03-25'!Y:Y,0),0),"")</f>
        <v/>
      </c>
      <c r="H104" s="11" t="str">
        <f>IFERROR(INDEX('04-08'!N:N,MATCH(B104,'04-08'!C:C,0),0),"")</f>
        <v/>
      </c>
      <c r="I104" s="11" t="str">
        <f>IFERROR(INDEX('04-29'!M:M,MATCH(B104,'04-29'!L:L,0),0),"")</f>
        <v/>
      </c>
      <c r="J104" s="11">
        <f>IFERROR(INDEX('05-27'!F:F,MATCH(B104,'05-27'!H:H,0),0),"")</f>
        <v>850</v>
      </c>
      <c r="K104" s="11">
        <f>IFERROR(INDEX('06-17'!U:U,MATCH(B104,'06-17'!W:W,0),0),"")</f>
        <v>839</v>
      </c>
      <c r="L104" s="11" t="str">
        <f>IFERROR(INDEX('07-02'!W:W,MATCH(B104,'07-02'!B:B,0),0),"")</f>
        <v/>
      </c>
      <c r="M104" s="11" t="str">
        <f>IFERROR(INDEX('07-14'!H:H,MATCH(B104,'07-14'!I:I,0),0),"")</f>
        <v/>
      </c>
      <c r="N104" s="11" t="str">
        <f>IFERROR(INDEX('07-15'!H:H,MATCH(B104,'07-15'!I:I,0),0),"")</f>
        <v/>
      </c>
      <c r="O104" s="11" t="str">
        <f>IFERROR(INDEX('07-16'!H:H,MATCH(B104,'07-16'!I:I,0),0),"")</f>
        <v/>
      </c>
      <c r="P104" s="11">
        <f>IFERROR(INDEX('07-22'!U:U,MATCH(B104,'07-22'!W:W,0),0),"")</f>
        <v>821</v>
      </c>
      <c r="Q104" s="11" t="str">
        <f>IFERROR(INDEX(#REF!,MATCH(B104,#REF!,0),0),"")</f>
        <v/>
      </c>
      <c r="R104" s="11" t="str">
        <f>IFERROR(INDEX(#REF!,MATCH(B104,#REF!,0),0),"")</f>
        <v/>
      </c>
      <c r="S104" s="11" t="str">
        <f>IFERROR(INDEX(#REF!,MATCH(B104,#REF!,0),0),"")</f>
        <v/>
      </c>
      <c r="T104" s="11" t="str">
        <f>IFERROR(INDEX(#REF!,MATCH(B104,#REF!,0),0),"")</f>
        <v/>
      </c>
      <c r="U104" s="5" t="str">
        <f>IFERROR(INDEX(#REF!,MATCH(B104,#REF!,0),0),"")</f>
        <v/>
      </c>
      <c r="V104" s="10">
        <f t="shared" si="3"/>
        <v>3</v>
      </c>
      <c r="W104" s="188">
        <f t="shared" si="4"/>
        <v>2510</v>
      </c>
      <c r="X104" s="188">
        <f t="shared" si="5"/>
        <v>836.66666666666663</v>
      </c>
      <c r="Y104" s="188" t="str">
        <f>IFERROR(SUMPRODUCT(LARGE(G104:U104,{1;2;3;4;5})),"NA")</f>
        <v>NA</v>
      </c>
      <c r="Z104" s="189" t="str">
        <f>IFERROR(SUMPRODUCT(LARGE(G104:U104,{1;2;3;4;5;6;7;8;9;10})),"NA")</f>
        <v>NA</v>
      </c>
    </row>
    <row r="105" spans="1:26" x14ac:dyDescent="0.3">
      <c r="A105" s="15">
        <v>102</v>
      </c>
      <c r="B105" s="9" t="s">
        <v>1858</v>
      </c>
      <c r="C105" s="1"/>
      <c r="D105" s="1"/>
      <c r="E105" s="1"/>
      <c r="F105" s="2"/>
      <c r="G105" s="10" t="str">
        <f>IFERROR(INDEX('03-25'!X:X,MATCH(B105,'03-25'!Y:Y,0),0),"")</f>
        <v/>
      </c>
      <c r="H105" s="11" t="str">
        <f>IFERROR(INDEX('04-08'!N:N,MATCH(B105,'04-08'!C:C,0),0),"")</f>
        <v/>
      </c>
      <c r="I105" s="11">
        <f>IFERROR(INDEX('04-29'!M:M,MATCH(B105,'04-29'!L:L,0),0),"")</f>
        <v>657</v>
      </c>
      <c r="J105" s="11" t="str">
        <f>IFERROR(INDEX('05-27'!F:F,MATCH(B105,'05-27'!H:H,0),0),"")</f>
        <v/>
      </c>
      <c r="K105" s="11">
        <f>IFERROR(INDEX('06-17'!U:U,MATCH(B105,'06-17'!W:W,0),0),"")</f>
        <v>656</v>
      </c>
      <c r="L105" s="11" t="str">
        <f>IFERROR(INDEX('07-02'!W:W,MATCH(B105,'07-02'!B:B,0),0),"")</f>
        <v/>
      </c>
      <c r="M105" s="11">
        <f>IFERROR(INDEX('07-14'!H:H,MATCH(B105,'07-14'!I:I,0),0),"")</f>
        <v>640</v>
      </c>
      <c r="N105" s="11">
        <f>IFERROR(INDEX('07-15'!H:H,MATCH(B105,'07-15'!I:I,0),0),"")</f>
        <v>545</v>
      </c>
      <c r="O105" s="11" t="str">
        <f>IFERROR(INDEX('07-16'!H:H,MATCH(B105,'07-16'!I:I,0),0),"")</f>
        <v/>
      </c>
      <c r="P105" s="11" t="str">
        <f>IFERROR(INDEX('07-22'!U:U,MATCH(B105,'07-22'!W:W,0),0),"")</f>
        <v/>
      </c>
      <c r="Q105" s="11" t="str">
        <f>IFERROR(INDEX(#REF!,MATCH(B105,#REF!,0),0),"")</f>
        <v/>
      </c>
      <c r="R105" s="11" t="str">
        <f>IFERROR(INDEX(#REF!,MATCH(B105,#REF!,0),0),"")</f>
        <v/>
      </c>
      <c r="S105" s="11" t="str">
        <f>IFERROR(INDEX(#REF!,MATCH(B105,#REF!,0),0),"")</f>
        <v/>
      </c>
      <c r="T105" s="11" t="str">
        <f>IFERROR(INDEX(#REF!,MATCH(B105,#REF!,0),0),"")</f>
        <v/>
      </c>
      <c r="U105" s="5" t="str">
        <f>IFERROR(INDEX(#REF!,MATCH(B105,#REF!,0),0),"")</f>
        <v/>
      </c>
      <c r="V105" s="10">
        <f t="shared" si="3"/>
        <v>4</v>
      </c>
      <c r="W105" s="188">
        <f t="shared" si="4"/>
        <v>2498</v>
      </c>
      <c r="X105" s="188">
        <f t="shared" si="5"/>
        <v>624.5</v>
      </c>
      <c r="Y105" s="188" t="str">
        <f>IFERROR(SUMPRODUCT(LARGE(G105:U105,{1;2;3;4;5})),"NA")</f>
        <v>NA</v>
      </c>
      <c r="Z105" s="189" t="str">
        <f>IFERROR(SUMPRODUCT(LARGE(G105:U105,{1;2;3;4;5;6;7;8;9;10})),"NA")</f>
        <v>NA</v>
      </c>
    </row>
    <row r="106" spans="1:26" x14ac:dyDescent="0.3">
      <c r="A106" s="15">
        <v>103</v>
      </c>
      <c r="B106" s="9" t="s">
        <v>2043</v>
      </c>
      <c r="C106" s="1"/>
      <c r="D106" s="1"/>
      <c r="E106" s="1"/>
      <c r="F106" s="2"/>
      <c r="G106" s="10" t="str">
        <f>IFERROR(INDEX('03-25'!X:X,MATCH(B106,'03-25'!Y:Y,0),0),"")</f>
        <v/>
      </c>
      <c r="H106" s="11" t="str">
        <f>IFERROR(INDEX('04-08'!N:N,MATCH(B106,'04-08'!C:C,0),0),"")</f>
        <v/>
      </c>
      <c r="I106" s="11" t="str">
        <f>IFERROR(INDEX('04-29'!M:M,MATCH(B106,'04-29'!L:L,0),0),"")</f>
        <v/>
      </c>
      <c r="J106" s="11">
        <f>IFERROR(INDEX('05-27'!F:F,MATCH(B106,'05-27'!H:H,0),0),"")</f>
        <v>856</v>
      </c>
      <c r="K106" s="11">
        <f>IFERROR(INDEX('06-17'!U:U,MATCH(B106,'06-17'!W:W,0),0),"")</f>
        <v>802</v>
      </c>
      <c r="L106" s="11" t="str">
        <f>IFERROR(INDEX('07-02'!W:W,MATCH(B106,'07-02'!B:B,0),0),"")</f>
        <v/>
      </c>
      <c r="M106" s="11" t="str">
        <f>IFERROR(INDEX('07-14'!H:H,MATCH(B106,'07-14'!I:I,0),0),"")</f>
        <v/>
      </c>
      <c r="N106" s="11" t="str">
        <f>IFERROR(INDEX('07-15'!H:H,MATCH(B106,'07-15'!I:I,0),0),"")</f>
        <v/>
      </c>
      <c r="O106" s="11" t="str">
        <f>IFERROR(INDEX('07-16'!H:H,MATCH(B106,'07-16'!I:I,0),0),"")</f>
        <v/>
      </c>
      <c r="P106" s="11">
        <f>IFERROR(INDEX('07-22'!U:U,MATCH(B106,'07-22'!W:W,0),0),"")</f>
        <v>806</v>
      </c>
      <c r="Q106" s="11" t="str">
        <f>IFERROR(INDEX(#REF!,MATCH(B106,#REF!,0),0),"")</f>
        <v/>
      </c>
      <c r="R106" s="11" t="str">
        <f>IFERROR(INDEX(#REF!,MATCH(B106,#REF!,0),0),"")</f>
        <v/>
      </c>
      <c r="S106" s="11" t="str">
        <f>IFERROR(INDEX(#REF!,MATCH(B106,#REF!,0),0),"")</f>
        <v/>
      </c>
      <c r="T106" s="11" t="str">
        <f>IFERROR(INDEX(#REF!,MATCH(B106,#REF!,0),0),"")</f>
        <v/>
      </c>
      <c r="U106" s="5" t="str">
        <f>IFERROR(INDEX(#REF!,MATCH(B106,#REF!,0),0),"")</f>
        <v/>
      </c>
      <c r="V106" s="10">
        <f t="shared" si="3"/>
        <v>3</v>
      </c>
      <c r="W106" s="188">
        <f t="shared" si="4"/>
        <v>2464</v>
      </c>
      <c r="X106" s="188">
        <f t="shared" si="5"/>
        <v>821.33333333333337</v>
      </c>
      <c r="Y106" s="188" t="str">
        <f>IFERROR(SUMPRODUCT(LARGE(G106:U106,{1;2;3;4;5})),"NA")</f>
        <v>NA</v>
      </c>
      <c r="Z106" s="189" t="str">
        <f>IFERROR(SUMPRODUCT(LARGE(G106:U106,{1;2;3;4;5;6;7;8;9;10})),"NA")</f>
        <v>NA</v>
      </c>
    </row>
    <row r="107" spans="1:26" x14ac:dyDescent="0.3">
      <c r="A107" s="15">
        <v>104</v>
      </c>
      <c r="B107" s="9" t="s">
        <v>15</v>
      </c>
      <c r="C107" s="1"/>
      <c r="D107" s="1"/>
      <c r="E107" s="1"/>
      <c r="F107" s="2"/>
      <c r="G107" s="10">
        <f>IFERROR(INDEX('03-25'!X:X,MATCH(B107,'03-25'!Y:Y,0),0),"")</f>
        <v>841</v>
      </c>
      <c r="H107" s="11" t="str">
        <f>IFERROR(INDEX('04-08'!N:N,MATCH(B107,'04-08'!C:C,0),0),"")</f>
        <v/>
      </c>
      <c r="I107" s="11" t="str">
        <f>IFERROR(INDEX('04-29'!M:M,MATCH(B107,'04-29'!L:L,0),0),"")</f>
        <v/>
      </c>
      <c r="J107" s="11" t="str">
        <f>IFERROR(INDEX('05-27'!F:F,MATCH(B107,'05-27'!H:H,0),0),"")</f>
        <v/>
      </c>
      <c r="K107" s="11" t="str">
        <f>IFERROR(INDEX('06-17'!U:U,MATCH(B107,'06-17'!W:W,0),0),"")</f>
        <v/>
      </c>
      <c r="L107" s="11">
        <f>IFERROR(INDEX('07-02'!W:W,MATCH(B107,'07-02'!B:B,0),0),"")</f>
        <v>773</v>
      </c>
      <c r="M107" s="11">
        <f>IFERROR(INDEX('07-14'!H:H,MATCH(B107,'07-14'!I:I,0),0),"")</f>
        <v>847</v>
      </c>
      <c r="N107" s="11" t="str">
        <f>IFERROR(INDEX('07-15'!H:H,MATCH(B107,'07-15'!I:I,0),0),"")</f>
        <v/>
      </c>
      <c r="O107" s="11" t="str">
        <f>IFERROR(INDEX('07-16'!H:H,MATCH(B107,'07-16'!I:I,0),0),"")</f>
        <v/>
      </c>
      <c r="P107" s="11" t="str">
        <f>IFERROR(INDEX('07-22'!U:U,MATCH(B107,'07-22'!W:W,0),0),"")</f>
        <v/>
      </c>
      <c r="Q107" s="11" t="str">
        <f>IFERROR(INDEX(#REF!,MATCH(B107,#REF!,0),0),"")</f>
        <v/>
      </c>
      <c r="R107" s="11" t="str">
        <f>IFERROR(INDEX(#REF!,MATCH(B107,#REF!,0),0),"")</f>
        <v/>
      </c>
      <c r="S107" s="11" t="str">
        <f>IFERROR(INDEX(#REF!,MATCH(B107,#REF!,0),0),"")</f>
        <v/>
      </c>
      <c r="T107" s="11" t="str">
        <f>IFERROR(INDEX(#REF!,MATCH(B107,#REF!,0),0),"")</f>
        <v/>
      </c>
      <c r="U107" s="5" t="str">
        <f>IFERROR(INDEX(#REF!,MATCH(B107,#REF!,0),0),"")</f>
        <v/>
      </c>
      <c r="V107" s="10">
        <f t="shared" si="3"/>
        <v>3</v>
      </c>
      <c r="W107" s="188">
        <f t="shared" si="4"/>
        <v>2461</v>
      </c>
      <c r="X107" s="188">
        <f t="shared" si="5"/>
        <v>820.33333333333337</v>
      </c>
      <c r="Y107" s="188" t="str">
        <f>IFERROR(SUMPRODUCT(LARGE(G107:U107,{1;2;3;4;5})),"NA")</f>
        <v>NA</v>
      </c>
      <c r="Z107" s="189" t="str">
        <f>IFERROR(SUMPRODUCT(LARGE(G107:U107,{1;2;3;4;5;6;7;8;9;10})),"NA")</f>
        <v>NA</v>
      </c>
    </row>
    <row r="108" spans="1:26" x14ac:dyDescent="0.3">
      <c r="A108" s="15">
        <v>105</v>
      </c>
      <c r="B108" s="9" t="s">
        <v>17</v>
      </c>
      <c r="C108" s="1"/>
      <c r="D108" s="1"/>
      <c r="E108" s="1"/>
      <c r="F108" s="2"/>
      <c r="G108" s="10" t="str">
        <f>IFERROR(INDEX('03-25'!X:X,MATCH(B108,'03-25'!Y:Y,0),0),"")</f>
        <v/>
      </c>
      <c r="H108" s="11">
        <f>IFERROR(INDEX('04-08'!N:N,MATCH(B108,'04-08'!C:C,0),0),"")</f>
        <v>0</v>
      </c>
      <c r="I108" s="11" t="str">
        <f>IFERROR(INDEX('04-29'!M:M,MATCH(B108,'04-29'!L:L,0),0),"")</f>
        <v/>
      </c>
      <c r="J108" s="11">
        <f>IFERROR(INDEX('05-27'!F:F,MATCH(B108,'05-27'!H:H,0),0),"")</f>
        <v>810</v>
      </c>
      <c r="K108" s="11">
        <f>IFERROR(INDEX('06-17'!U:U,MATCH(B108,'06-17'!W:W,0),0),"")</f>
        <v>813</v>
      </c>
      <c r="L108" s="11">
        <f>IFERROR(INDEX('07-02'!W:W,MATCH(B108,'07-02'!B:B,0),0),"")</f>
        <v>832</v>
      </c>
      <c r="M108" s="11" t="str">
        <f>IFERROR(INDEX('07-14'!H:H,MATCH(B108,'07-14'!I:I,0),0),"")</f>
        <v/>
      </c>
      <c r="N108" s="11" t="str">
        <f>IFERROR(INDEX('07-15'!H:H,MATCH(B108,'07-15'!I:I,0),0),"")</f>
        <v/>
      </c>
      <c r="O108" s="11" t="str">
        <f>IFERROR(INDEX('07-16'!H:H,MATCH(B108,'07-16'!I:I,0),0),"")</f>
        <v/>
      </c>
      <c r="P108" s="11" t="str">
        <f>IFERROR(INDEX('07-22'!U:U,MATCH(B108,'07-22'!W:W,0),0),"")</f>
        <v/>
      </c>
      <c r="Q108" s="11" t="str">
        <f>IFERROR(INDEX(#REF!,MATCH(B108,#REF!,0),0),"")</f>
        <v/>
      </c>
      <c r="R108" s="11" t="str">
        <f>IFERROR(INDEX(#REF!,MATCH(B108,#REF!,0),0),"")</f>
        <v/>
      </c>
      <c r="S108" s="11" t="str">
        <f>IFERROR(INDEX(#REF!,MATCH(B108,#REF!,0),0),"")</f>
        <v/>
      </c>
      <c r="T108" s="11" t="str">
        <f>IFERROR(INDEX(#REF!,MATCH(B108,#REF!,0),0),"")</f>
        <v/>
      </c>
      <c r="U108" s="5" t="str">
        <f>IFERROR(INDEX(#REF!,MATCH(B108,#REF!,0),0),"")</f>
        <v/>
      </c>
      <c r="V108" s="10">
        <f t="shared" si="3"/>
        <v>3</v>
      </c>
      <c r="W108" s="188">
        <f t="shared" si="4"/>
        <v>2455</v>
      </c>
      <c r="X108" s="188">
        <f t="shared" si="5"/>
        <v>818.33333333333337</v>
      </c>
      <c r="Y108" s="188" t="str">
        <f>IFERROR(SUMPRODUCT(LARGE(G108:U108,{1;2;3;4;5})),"NA")</f>
        <v>NA</v>
      </c>
      <c r="Z108" s="189" t="str">
        <f>IFERROR(SUMPRODUCT(LARGE(G108:U108,{1;2;3;4;5;6;7;8;9;10})),"NA")</f>
        <v>NA</v>
      </c>
    </row>
    <row r="109" spans="1:26" x14ac:dyDescent="0.3">
      <c r="A109" s="15">
        <v>106</v>
      </c>
      <c r="B109" s="9" t="s">
        <v>2071</v>
      </c>
      <c r="C109" s="1"/>
      <c r="D109" s="1"/>
      <c r="E109" s="1"/>
      <c r="F109" s="2"/>
      <c r="G109" s="10" t="str">
        <f>IFERROR(INDEX('03-25'!X:X,MATCH(B109,'03-25'!Y:Y,0),0),"")</f>
        <v/>
      </c>
      <c r="H109" s="11" t="str">
        <f>IFERROR(INDEX('04-08'!N:N,MATCH(B109,'04-08'!C:C,0),0),"")</f>
        <v/>
      </c>
      <c r="I109" s="11" t="str">
        <f>IFERROR(INDEX('04-29'!M:M,MATCH(B109,'04-29'!L:L,0),0),"")</f>
        <v/>
      </c>
      <c r="J109" s="11">
        <f>IFERROR(INDEX('05-27'!F:F,MATCH(B109,'05-27'!H:H,0),0),"")</f>
        <v>813</v>
      </c>
      <c r="K109" s="11">
        <f>IFERROR(INDEX('06-17'!U:U,MATCH(B109,'06-17'!W:W,0),0),"")</f>
        <v>817</v>
      </c>
      <c r="L109" s="11" t="str">
        <f>IFERROR(INDEX('07-02'!W:W,MATCH(B109,'07-02'!B:B,0),0),"")</f>
        <v/>
      </c>
      <c r="M109" s="11" t="str">
        <f>IFERROR(INDEX('07-14'!H:H,MATCH(B109,'07-14'!I:I,0),0),"")</f>
        <v/>
      </c>
      <c r="N109" s="11" t="str">
        <f>IFERROR(INDEX('07-15'!H:H,MATCH(B109,'07-15'!I:I,0),0),"")</f>
        <v/>
      </c>
      <c r="O109" s="11" t="str">
        <f>IFERROR(INDEX('07-16'!H:H,MATCH(B109,'07-16'!I:I,0),0),"")</f>
        <v/>
      </c>
      <c r="P109" s="11">
        <f>IFERROR(INDEX('07-22'!U:U,MATCH(B109,'07-22'!W:W,0),0),"")</f>
        <v>797</v>
      </c>
      <c r="Q109" s="11" t="str">
        <f>IFERROR(INDEX(#REF!,MATCH(B109,#REF!,0),0),"")</f>
        <v/>
      </c>
      <c r="R109" s="11" t="str">
        <f>IFERROR(INDEX(#REF!,MATCH(B109,#REF!,0),0),"")</f>
        <v/>
      </c>
      <c r="S109" s="11" t="str">
        <f>IFERROR(INDEX(#REF!,MATCH(B109,#REF!,0),0),"")</f>
        <v/>
      </c>
      <c r="T109" s="11" t="str">
        <f>IFERROR(INDEX(#REF!,MATCH(B109,#REF!,0),0),"")</f>
        <v/>
      </c>
      <c r="U109" s="5" t="str">
        <f>IFERROR(INDEX(#REF!,MATCH(B109,#REF!,0),0),"")</f>
        <v/>
      </c>
      <c r="V109" s="10">
        <f t="shared" si="3"/>
        <v>3</v>
      </c>
      <c r="W109" s="188">
        <f t="shared" si="4"/>
        <v>2427</v>
      </c>
      <c r="X109" s="188">
        <f t="shared" si="5"/>
        <v>809</v>
      </c>
      <c r="Y109" s="188" t="str">
        <f>IFERROR(SUMPRODUCT(LARGE(G109:U109,{1;2;3;4;5})),"NA")</f>
        <v>NA</v>
      </c>
      <c r="Z109" s="189" t="str">
        <f>IFERROR(SUMPRODUCT(LARGE(G109:U109,{1;2;3;4;5;6;7;8;9;10})),"NA")</f>
        <v>NA</v>
      </c>
    </row>
    <row r="110" spans="1:26" x14ac:dyDescent="0.3">
      <c r="A110" s="15">
        <v>107</v>
      </c>
      <c r="B110" s="9" t="s">
        <v>2067</v>
      </c>
      <c r="C110" s="1"/>
      <c r="D110" s="1"/>
      <c r="E110" s="1"/>
      <c r="F110" s="2"/>
      <c r="G110" s="10" t="str">
        <f>IFERROR(INDEX('03-25'!X:X,MATCH(B110,'03-25'!Y:Y,0),0),"")</f>
        <v/>
      </c>
      <c r="H110" s="11" t="str">
        <f>IFERROR(INDEX('04-08'!N:N,MATCH(B110,'04-08'!C:C,0),0),"")</f>
        <v/>
      </c>
      <c r="I110" s="11" t="str">
        <f>IFERROR(INDEX('04-29'!M:M,MATCH(B110,'04-29'!L:L,0),0),"")</f>
        <v/>
      </c>
      <c r="J110" s="11">
        <f>IFERROR(INDEX('05-27'!F:F,MATCH(B110,'05-27'!H:H,0),0),"")</f>
        <v>823</v>
      </c>
      <c r="K110" s="11">
        <f>IFERROR(INDEX('06-17'!U:U,MATCH(B110,'06-17'!W:W,0),0),"")</f>
        <v>816</v>
      </c>
      <c r="L110" s="11" t="str">
        <f>IFERROR(INDEX('07-02'!W:W,MATCH(B110,'07-02'!B:B,0),0),"")</f>
        <v/>
      </c>
      <c r="M110" s="11" t="str">
        <f>IFERROR(INDEX('07-14'!H:H,MATCH(B110,'07-14'!I:I,0),0),"")</f>
        <v/>
      </c>
      <c r="N110" s="11" t="str">
        <f>IFERROR(INDEX('07-15'!H:H,MATCH(B110,'07-15'!I:I,0),0),"")</f>
        <v/>
      </c>
      <c r="O110" s="11" t="str">
        <f>IFERROR(INDEX('07-16'!H:H,MATCH(B110,'07-16'!I:I,0),0),"")</f>
        <v/>
      </c>
      <c r="P110" s="11">
        <f>IFERROR(INDEX('07-22'!U:U,MATCH(B110,'07-22'!W:W,0),0),"")</f>
        <v>786</v>
      </c>
      <c r="Q110" s="11" t="str">
        <f>IFERROR(INDEX(#REF!,MATCH(B110,#REF!,0),0),"")</f>
        <v/>
      </c>
      <c r="R110" s="11" t="str">
        <f>IFERROR(INDEX(#REF!,MATCH(B110,#REF!,0),0),"")</f>
        <v/>
      </c>
      <c r="S110" s="11" t="str">
        <f>IFERROR(INDEX(#REF!,MATCH(B110,#REF!,0),0),"")</f>
        <v/>
      </c>
      <c r="T110" s="11" t="str">
        <f>IFERROR(INDEX(#REF!,MATCH(B110,#REF!,0),0),"")</f>
        <v/>
      </c>
      <c r="U110" s="5" t="str">
        <f>IFERROR(INDEX(#REF!,MATCH(B110,#REF!,0),0),"")</f>
        <v/>
      </c>
      <c r="V110" s="10">
        <f t="shared" si="3"/>
        <v>3</v>
      </c>
      <c r="W110" s="188">
        <f t="shared" si="4"/>
        <v>2425</v>
      </c>
      <c r="X110" s="188">
        <f t="shared" si="5"/>
        <v>808.33333333333337</v>
      </c>
      <c r="Y110" s="188" t="str">
        <f>IFERROR(SUMPRODUCT(LARGE(G110:U110,{1;2;3;4;5})),"NA")</f>
        <v>NA</v>
      </c>
      <c r="Z110" s="189" t="str">
        <f>IFERROR(SUMPRODUCT(LARGE(G110:U110,{1;2;3;4;5;6;7;8;9;10})),"NA")</f>
        <v>NA</v>
      </c>
    </row>
    <row r="111" spans="1:26" x14ac:dyDescent="0.3">
      <c r="A111" s="15">
        <v>108</v>
      </c>
      <c r="B111" s="9" t="s">
        <v>516</v>
      </c>
      <c r="C111" s="1"/>
      <c r="D111" s="1"/>
      <c r="E111" s="1"/>
      <c r="F111" s="2"/>
      <c r="G111" s="10">
        <f>IFERROR(INDEX('03-25'!X:X,MATCH(B111,'03-25'!Y:Y,0),0),"")</f>
        <v>646</v>
      </c>
      <c r="H111" s="11" t="str">
        <f>IFERROR(INDEX('04-08'!N:N,MATCH(B111,'04-08'!C:C,0),0),"")</f>
        <v/>
      </c>
      <c r="I111" s="11">
        <f>IFERROR(INDEX('04-29'!M:M,MATCH(B111,'04-29'!L:L,0),0),"")</f>
        <v>633</v>
      </c>
      <c r="J111" s="11" t="str">
        <f>IFERROR(INDEX('05-27'!F:F,MATCH(B111,'05-27'!H:H,0),0),"")</f>
        <v/>
      </c>
      <c r="K111" s="11" t="str">
        <f>IFERROR(INDEX('06-17'!U:U,MATCH(B111,'06-17'!W:W,0),0),"")</f>
        <v/>
      </c>
      <c r="L111" s="11" t="str">
        <f>IFERROR(INDEX('07-02'!W:W,MATCH(B111,'07-02'!B:B,0),0),"")</f>
        <v/>
      </c>
      <c r="M111" s="11">
        <f>IFERROR(INDEX('07-14'!H:H,MATCH(B111,'07-14'!I:I,0),0),"")</f>
        <v>613</v>
      </c>
      <c r="N111" s="11">
        <f>IFERROR(INDEX('07-15'!H:H,MATCH(B111,'07-15'!I:I,0),0),"")</f>
        <v>522</v>
      </c>
      <c r="O111" s="11" t="str">
        <f>IFERROR(INDEX('07-16'!H:H,MATCH(B111,'07-16'!I:I,0),0),"")</f>
        <v/>
      </c>
      <c r="P111" s="11" t="str">
        <f>IFERROR(INDEX('07-22'!U:U,MATCH(B111,'07-22'!W:W,0),0),"")</f>
        <v/>
      </c>
      <c r="Q111" s="11" t="str">
        <f>IFERROR(INDEX(#REF!,MATCH(B111,#REF!,0),0),"")</f>
        <v/>
      </c>
      <c r="R111" s="11" t="str">
        <f>IFERROR(INDEX(#REF!,MATCH(B111,#REF!,0),0),"")</f>
        <v/>
      </c>
      <c r="S111" s="11" t="str">
        <f>IFERROR(INDEX(#REF!,MATCH(B111,#REF!,0),0),"")</f>
        <v/>
      </c>
      <c r="T111" s="11" t="str">
        <f>IFERROR(INDEX(#REF!,MATCH(B111,#REF!,0),0),"")</f>
        <v/>
      </c>
      <c r="U111" s="5" t="str">
        <f>IFERROR(INDEX(#REF!,MATCH(B111,#REF!,0),0),"")</f>
        <v/>
      </c>
      <c r="V111" s="10">
        <f t="shared" si="3"/>
        <v>4</v>
      </c>
      <c r="W111" s="188">
        <f t="shared" si="4"/>
        <v>2414</v>
      </c>
      <c r="X111" s="188">
        <f t="shared" si="5"/>
        <v>603.5</v>
      </c>
      <c r="Y111" s="188" t="str">
        <f>IFERROR(SUMPRODUCT(LARGE(G111:U111,{1;2;3;4;5})),"NA")</f>
        <v>NA</v>
      </c>
      <c r="Z111" s="189" t="str">
        <f>IFERROR(SUMPRODUCT(LARGE(G111:U111,{1;2;3;4;5;6;7;8;9;10})),"NA")</f>
        <v>NA</v>
      </c>
    </row>
    <row r="112" spans="1:26" x14ac:dyDescent="0.3">
      <c r="A112" s="15">
        <v>109</v>
      </c>
      <c r="B112" s="9" t="s">
        <v>2020</v>
      </c>
      <c r="C112" s="1"/>
      <c r="D112" s="1"/>
      <c r="E112" s="1"/>
      <c r="F112" s="2"/>
      <c r="G112" s="10" t="str">
        <f>IFERROR(INDEX('03-25'!X:X,MATCH(B112,'03-25'!Y:Y,0),0),"")</f>
        <v/>
      </c>
      <c r="H112" s="11" t="str">
        <f>IFERROR(INDEX('04-08'!N:N,MATCH(B112,'04-08'!C:C,0),0),"")</f>
        <v/>
      </c>
      <c r="I112" s="11" t="str">
        <f>IFERROR(INDEX('04-29'!M:M,MATCH(B112,'04-29'!L:L,0),0),"")</f>
        <v/>
      </c>
      <c r="J112" s="11">
        <f>IFERROR(INDEX('05-27'!F:F,MATCH(B112,'05-27'!H:H,0),0),"")</f>
        <v>805</v>
      </c>
      <c r="K112" s="11">
        <f>IFERROR(INDEX('06-17'!U:U,MATCH(B112,'06-17'!W:W,0),0),"")</f>
        <v>791</v>
      </c>
      <c r="L112" s="11" t="str">
        <f>IFERROR(INDEX('07-02'!W:W,MATCH(B112,'07-02'!B:B,0),0),"")</f>
        <v/>
      </c>
      <c r="M112" s="11" t="str">
        <f>IFERROR(INDEX('07-14'!H:H,MATCH(B112,'07-14'!I:I,0),0),"")</f>
        <v/>
      </c>
      <c r="N112" s="11" t="str">
        <f>IFERROR(INDEX('07-15'!H:H,MATCH(B112,'07-15'!I:I,0),0),"")</f>
        <v/>
      </c>
      <c r="O112" s="11" t="str">
        <f>IFERROR(INDEX('07-16'!H:H,MATCH(B112,'07-16'!I:I,0),0),"")</f>
        <v/>
      </c>
      <c r="P112" s="11">
        <f>IFERROR(INDEX('07-22'!U:U,MATCH(B112,'07-22'!W:W,0),0),"")</f>
        <v>816</v>
      </c>
      <c r="Q112" s="11" t="str">
        <f>IFERROR(INDEX(#REF!,MATCH(B112,#REF!,0),0),"")</f>
        <v/>
      </c>
      <c r="R112" s="11" t="str">
        <f>IFERROR(INDEX(#REF!,MATCH(B112,#REF!,0),0),"")</f>
        <v/>
      </c>
      <c r="S112" s="11" t="str">
        <f>IFERROR(INDEX(#REF!,MATCH(B112,#REF!,0),0),"")</f>
        <v/>
      </c>
      <c r="T112" s="11" t="str">
        <f>IFERROR(INDEX(#REF!,MATCH(B112,#REF!,0),0),"")</f>
        <v/>
      </c>
      <c r="U112" s="5" t="str">
        <f>IFERROR(INDEX(#REF!,MATCH(B112,#REF!,0),0),"")</f>
        <v/>
      </c>
      <c r="V112" s="10">
        <f t="shared" si="3"/>
        <v>3</v>
      </c>
      <c r="W112" s="188">
        <f t="shared" si="4"/>
        <v>2412</v>
      </c>
      <c r="X112" s="188">
        <f t="shared" si="5"/>
        <v>804</v>
      </c>
      <c r="Y112" s="188" t="str">
        <f>IFERROR(SUMPRODUCT(LARGE(G112:U112,{1;2;3;4;5})),"NA")</f>
        <v>NA</v>
      </c>
      <c r="Z112" s="189" t="str">
        <f>IFERROR(SUMPRODUCT(LARGE(G112:U112,{1;2;3;4;5;6;7;8;9;10})),"NA")</f>
        <v>NA</v>
      </c>
    </row>
    <row r="113" spans="1:26" x14ac:dyDescent="0.3">
      <c r="A113" s="15">
        <v>110</v>
      </c>
      <c r="B113" s="9" t="s">
        <v>2082</v>
      </c>
      <c r="C113" s="1"/>
      <c r="D113" s="1"/>
      <c r="E113" s="1"/>
      <c r="F113" s="2"/>
      <c r="G113" s="10" t="str">
        <f>IFERROR(INDEX('03-25'!X:X,MATCH(B113,'03-25'!Y:Y,0),0),"")</f>
        <v/>
      </c>
      <c r="H113" s="11" t="str">
        <f>IFERROR(INDEX('04-08'!N:N,MATCH(B113,'04-08'!C:C,0),0),"")</f>
        <v/>
      </c>
      <c r="I113" s="11" t="str">
        <f>IFERROR(INDEX('04-29'!M:M,MATCH(B113,'04-29'!L:L,0),0),"")</f>
        <v/>
      </c>
      <c r="J113" s="11">
        <f>IFERROR(INDEX('05-27'!F:F,MATCH(B113,'05-27'!H:H,0),0),"")</f>
        <v>802</v>
      </c>
      <c r="K113" s="11">
        <f>IFERROR(INDEX('06-17'!U:U,MATCH(B113,'06-17'!W:W,0),0),"")</f>
        <v>822</v>
      </c>
      <c r="L113" s="11" t="str">
        <f>IFERROR(INDEX('07-02'!W:W,MATCH(B113,'07-02'!B:B,0),0),"")</f>
        <v/>
      </c>
      <c r="M113" s="11" t="str">
        <f>IFERROR(INDEX('07-14'!H:H,MATCH(B113,'07-14'!I:I,0),0),"")</f>
        <v/>
      </c>
      <c r="N113" s="11" t="str">
        <f>IFERROR(INDEX('07-15'!H:H,MATCH(B113,'07-15'!I:I,0),0),"")</f>
        <v/>
      </c>
      <c r="O113" s="11" t="str">
        <f>IFERROR(INDEX('07-16'!H:H,MATCH(B113,'07-16'!I:I,0),0),"")</f>
        <v/>
      </c>
      <c r="P113" s="11">
        <f>IFERROR(INDEX('07-22'!U:U,MATCH(B113,'07-22'!W:W,0),0),"")</f>
        <v>780</v>
      </c>
      <c r="Q113" s="11" t="str">
        <f>IFERROR(INDEX(#REF!,MATCH(B113,#REF!,0),0),"")</f>
        <v/>
      </c>
      <c r="R113" s="11" t="str">
        <f>IFERROR(INDEX(#REF!,MATCH(B113,#REF!,0),0),"")</f>
        <v/>
      </c>
      <c r="S113" s="11" t="str">
        <f>IFERROR(INDEX(#REF!,MATCH(B113,#REF!,0),0),"")</f>
        <v/>
      </c>
      <c r="T113" s="11" t="str">
        <f>IFERROR(INDEX(#REF!,MATCH(B113,#REF!,0),0),"")</f>
        <v/>
      </c>
      <c r="U113" s="5" t="str">
        <f>IFERROR(INDEX(#REF!,MATCH(B113,#REF!,0),0),"")</f>
        <v/>
      </c>
      <c r="V113" s="10">
        <f t="shared" si="3"/>
        <v>3</v>
      </c>
      <c r="W113" s="188">
        <f t="shared" si="4"/>
        <v>2404</v>
      </c>
      <c r="X113" s="188">
        <f t="shared" si="5"/>
        <v>801.33333333333337</v>
      </c>
      <c r="Y113" s="188" t="str">
        <f>IFERROR(SUMPRODUCT(LARGE(G113:U113,{1;2;3;4;5})),"NA")</f>
        <v>NA</v>
      </c>
      <c r="Z113" s="189" t="str">
        <f>IFERROR(SUMPRODUCT(LARGE(G113:U113,{1;2;3;4;5;6;7;8;9;10})),"NA")</f>
        <v>NA</v>
      </c>
    </row>
    <row r="114" spans="1:26" x14ac:dyDescent="0.3">
      <c r="A114" s="15">
        <v>111</v>
      </c>
      <c r="B114" s="9" t="s">
        <v>142</v>
      </c>
      <c r="C114" s="1"/>
      <c r="D114" s="1"/>
      <c r="E114" s="1"/>
      <c r="F114" s="2"/>
      <c r="G114" s="10" t="str">
        <f>IFERROR(INDEX('03-25'!X:X,MATCH(B114,'03-25'!Y:Y,0),0),"")</f>
        <v/>
      </c>
      <c r="H114" s="11">
        <f>IFERROR(INDEX('04-08'!N:N,MATCH(B114,'04-08'!C:C,0),0),"")</f>
        <v>0</v>
      </c>
      <c r="I114" s="11" t="str">
        <f>IFERROR(INDEX('04-29'!M:M,MATCH(B114,'04-29'!L:L,0),0),"")</f>
        <v/>
      </c>
      <c r="J114" s="11" t="str">
        <f>IFERROR(INDEX('05-27'!F:F,MATCH(B114,'05-27'!H:H,0),0),"")</f>
        <v/>
      </c>
      <c r="K114" s="11">
        <f>IFERROR(INDEX('06-17'!U:U,MATCH(B114,'06-17'!W:W,0),0),"")</f>
        <v>793</v>
      </c>
      <c r="L114" s="11">
        <f>IFERROR(INDEX('07-02'!W:W,MATCH(B114,'07-02'!B:B,0),0),"")</f>
        <v>799</v>
      </c>
      <c r="M114" s="11" t="str">
        <f>IFERROR(INDEX('07-14'!H:H,MATCH(B114,'07-14'!I:I,0),0),"")</f>
        <v/>
      </c>
      <c r="N114" s="11" t="str">
        <f>IFERROR(INDEX('07-15'!H:H,MATCH(B114,'07-15'!I:I,0),0),"")</f>
        <v/>
      </c>
      <c r="O114" s="11" t="str">
        <f>IFERROR(INDEX('07-16'!H:H,MATCH(B114,'07-16'!I:I,0),0),"")</f>
        <v/>
      </c>
      <c r="P114" s="11">
        <f>IFERROR(INDEX('07-22'!U:U,MATCH(B114,'07-22'!W:W,0),0),"")</f>
        <v>809</v>
      </c>
      <c r="Q114" s="11" t="str">
        <f>IFERROR(INDEX(#REF!,MATCH(B114,#REF!,0),0),"")</f>
        <v/>
      </c>
      <c r="R114" s="11" t="str">
        <f>IFERROR(INDEX(#REF!,MATCH(B114,#REF!,0),0),"")</f>
        <v/>
      </c>
      <c r="S114" s="11" t="str">
        <f>IFERROR(INDEX(#REF!,MATCH(B114,#REF!,0),0),"")</f>
        <v/>
      </c>
      <c r="T114" s="11" t="str">
        <f>IFERROR(INDEX(#REF!,MATCH(B114,#REF!,0),0),"")</f>
        <v/>
      </c>
      <c r="U114" s="5" t="str">
        <f>IFERROR(INDEX(#REF!,MATCH(B114,#REF!,0),0),"")</f>
        <v/>
      </c>
      <c r="V114" s="10">
        <f t="shared" si="3"/>
        <v>3</v>
      </c>
      <c r="W114" s="188">
        <f t="shared" si="4"/>
        <v>2401</v>
      </c>
      <c r="X114" s="188">
        <f t="shared" si="5"/>
        <v>800.33333333333337</v>
      </c>
      <c r="Y114" s="188" t="str">
        <f>IFERROR(SUMPRODUCT(LARGE(G114:U114,{1;2;3;4;5})),"NA")</f>
        <v>NA</v>
      </c>
      <c r="Z114" s="189" t="str">
        <f>IFERROR(SUMPRODUCT(LARGE(G114:U114,{1;2;3;4;5;6;7;8;9;10})),"NA")</f>
        <v>NA</v>
      </c>
    </row>
    <row r="115" spans="1:26" x14ac:dyDescent="0.3">
      <c r="A115" s="15">
        <v>112</v>
      </c>
      <c r="B115" s="9" t="s">
        <v>2056</v>
      </c>
      <c r="C115" s="1"/>
      <c r="D115" s="1"/>
      <c r="E115" s="1"/>
      <c r="F115" s="2"/>
      <c r="G115" s="10" t="str">
        <f>IFERROR(INDEX('03-25'!X:X,MATCH(B115,'03-25'!Y:Y,0),0),"")</f>
        <v/>
      </c>
      <c r="H115" s="11" t="str">
        <f>IFERROR(INDEX('04-08'!N:N,MATCH(B115,'04-08'!C:C,0),0),"")</f>
        <v/>
      </c>
      <c r="I115" s="11" t="str">
        <f>IFERROR(INDEX('04-29'!M:M,MATCH(B115,'04-29'!L:L,0),0),"")</f>
        <v/>
      </c>
      <c r="J115" s="11">
        <f>IFERROR(INDEX('05-27'!F:F,MATCH(B115,'05-27'!H:H,0),0),"")</f>
        <v>828</v>
      </c>
      <c r="K115" s="11">
        <f>IFERROR(INDEX('06-17'!U:U,MATCH(B115,'06-17'!W:W,0),0),"")</f>
        <v>795</v>
      </c>
      <c r="L115" s="11" t="str">
        <f>IFERROR(INDEX('07-02'!W:W,MATCH(B115,'07-02'!B:B,0),0),"")</f>
        <v/>
      </c>
      <c r="M115" s="11" t="str">
        <f>IFERROR(INDEX('07-14'!H:H,MATCH(B115,'07-14'!I:I,0),0),"")</f>
        <v/>
      </c>
      <c r="N115" s="11" t="str">
        <f>IFERROR(INDEX('07-15'!H:H,MATCH(B115,'07-15'!I:I,0),0),"")</f>
        <v/>
      </c>
      <c r="O115" s="11" t="str">
        <f>IFERROR(INDEX('07-16'!H:H,MATCH(B115,'07-16'!I:I,0),0),"")</f>
        <v/>
      </c>
      <c r="P115" s="11">
        <f>IFERROR(INDEX('07-22'!U:U,MATCH(B115,'07-22'!W:W,0),0),"")</f>
        <v>769</v>
      </c>
      <c r="Q115" s="11" t="str">
        <f>IFERROR(INDEX(#REF!,MATCH(B115,#REF!,0),0),"")</f>
        <v/>
      </c>
      <c r="R115" s="11" t="str">
        <f>IFERROR(INDEX(#REF!,MATCH(B115,#REF!,0),0),"")</f>
        <v/>
      </c>
      <c r="S115" s="11" t="str">
        <f>IFERROR(INDEX(#REF!,MATCH(B115,#REF!,0),0),"")</f>
        <v/>
      </c>
      <c r="T115" s="11" t="str">
        <f>IFERROR(INDEX(#REF!,MATCH(B115,#REF!,0),0),"")</f>
        <v/>
      </c>
      <c r="U115" s="5" t="str">
        <f>IFERROR(INDEX(#REF!,MATCH(B115,#REF!,0),0),"")</f>
        <v/>
      </c>
      <c r="V115" s="10">
        <f t="shared" si="3"/>
        <v>3</v>
      </c>
      <c r="W115" s="188">
        <f t="shared" si="4"/>
        <v>2392</v>
      </c>
      <c r="X115" s="188">
        <f t="shared" si="5"/>
        <v>797.33333333333337</v>
      </c>
      <c r="Y115" s="188" t="str">
        <f>IFERROR(SUMPRODUCT(LARGE(G115:U115,{1;2;3;4;5})),"NA")</f>
        <v>NA</v>
      </c>
      <c r="Z115" s="189" t="str">
        <f>IFERROR(SUMPRODUCT(LARGE(G115:U115,{1;2;3;4;5;6;7;8;9;10})),"NA")</f>
        <v>NA</v>
      </c>
    </row>
    <row r="116" spans="1:26" x14ac:dyDescent="0.3">
      <c r="A116" s="15">
        <v>113</v>
      </c>
      <c r="B116" s="9" t="s">
        <v>2022</v>
      </c>
      <c r="C116" s="1"/>
      <c r="D116" s="1"/>
      <c r="E116" s="1"/>
      <c r="F116" s="2"/>
      <c r="G116" s="10" t="str">
        <f>IFERROR(INDEX('03-25'!X:X,MATCH(B116,'03-25'!Y:Y,0),0),"")</f>
        <v/>
      </c>
      <c r="H116" s="11" t="str">
        <f>IFERROR(INDEX('04-08'!N:N,MATCH(B116,'04-08'!C:C,0),0),"")</f>
        <v/>
      </c>
      <c r="I116" s="11" t="str">
        <f>IFERROR(INDEX('04-29'!M:M,MATCH(B116,'04-29'!L:L,0),0),"")</f>
        <v/>
      </c>
      <c r="J116" s="11">
        <f>IFERROR(INDEX('05-27'!F:F,MATCH(B116,'05-27'!H:H,0),0),"")</f>
        <v>812</v>
      </c>
      <c r="K116" s="11">
        <f>IFERROR(INDEX('06-17'!U:U,MATCH(B116,'06-17'!W:W,0),0),"")</f>
        <v>799</v>
      </c>
      <c r="L116" s="11" t="str">
        <f>IFERROR(INDEX('07-02'!W:W,MATCH(B116,'07-02'!B:B,0),0),"")</f>
        <v/>
      </c>
      <c r="M116" s="11" t="str">
        <f>IFERROR(INDEX('07-14'!H:H,MATCH(B116,'07-14'!I:I,0),0),"")</f>
        <v/>
      </c>
      <c r="N116" s="11" t="str">
        <f>IFERROR(INDEX('07-15'!H:H,MATCH(B116,'07-15'!I:I,0),0),"")</f>
        <v/>
      </c>
      <c r="O116" s="11" t="str">
        <f>IFERROR(INDEX('07-16'!H:H,MATCH(B116,'07-16'!I:I,0),0),"")</f>
        <v/>
      </c>
      <c r="P116" s="11">
        <f>IFERROR(INDEX('07-22'!U:U,MATCH(B116,'07-22'!W:W,0),0),"")</f>
        <v>778</v>
      </c>
      <c r="Q116" s="11" t="str">
        <f>IFERROR(INDEX(#REF!,MATCH(B116,#REF!,0),0),"")</f>
        <v/>
      </c>
      <c r="R116" s="11" t="str">
        <f>IFERROR(INDEX(#REF!,MATCH(B116,#REF!,0),0),"")</f>
        <v/>
      </c>
      <c r="S116" s="11" t="str">
        <f>IFERROR(INDEX(#REF!,MATCH(B116,#REF!,0),0),"")</f>
        <v/>
      </c>
      <c r="T116" s="11" t="str">
        <f>IFERROR(INDEX(#REF!,MATCH(B116,#REF!,0),0),"")</f>
        <v/>
      </c>
      <c r="U116" s="5" t="str">
        <f>IFERROR(INDEX(#REF!,MATCH(B116,#REF!,0),0),"")</f>
        <v/>
      </c>
      <c r="V116" s="10">
        <f t="shared" si="3"/>
        <v>3</v>
      </c>
      <c r="W116" s="188">
        <f t="shared" si="4"/>
        <v>2389</v>
      </c>
      <c r="X116" s="188">
        <f t="shared" si="5"/>
        <v>796.33333333333337</v>
      </c>
      <c r="Y116" s="188" t="str">
        <f>IFERROR(SUMPRODUCT(LARGE(G116:U116,{1;2;3;4;5})),"NA")</f>
        <v>NA</v>
      </c>
      <c r="Z116" s="189" t="str">
        <f>IFERROR(SUMPRODUCT(LARGE(G116:U116,{1;2;3;4;5;6;7;8;9;10})),"NA")</f>
        <v>NA</v>
      </c>
    </row>
    <row r="117" spans="1:26" x14ac:dyDescent="0.3">
      <c r="A117" s="15">
        <v>114</v>
      </c>
      <c r="B117" s="9" t="s">
        <v>2077</v>
      </c>
      <c r="C117" s="1"/>
      <c r="D117" s="1"/>
      <c r="E117" s="1"/>
      <c r="F117" s="2"/>
      <c r="G117" s="10" t="str">
        <f>IFERROR(INDEX('03-25'!X:X,MATCH(B117,'03-25'!Y:Y,0),0),"")</f>
        <v/>
      </c>
      <c r="H117" s="11" t="str">
        <f>IFERROR(INDEX('04-08'!N:N,MATCH(B117,'04-08'!C:C,0),0),"")</f>
        <v/>
      </c>
      <c r="I117" s="11" t="str">
        <f>IFERROR(INDEX('04-29'!M:M,MATCH(B117,'04-29'!L:L,0),0),"")</f>
        <v/>
      </c>
      <c r="J117" s="11">
        <f>IFERROR(INDEX('05-27'!F:F,MATCH(B117,'05-27'!H:H,0),0),"")</f>
        <v>814</v>
      </c>
      <c r="K117" s="11">
        <f>IFERROR(INDEX('06-17'!U:U,MATCH(B117,'06-17'!W:W,0),0),"")</f>
        <v>793</v>
      </c>
      <c r="L117" s="11" t="str">
        <f>IFERROR(INDEX('07-02'!W:W,MATCH(B117,'07-02'!B:B,0),0),"")</f>
        <v/>
      </c>
      <c r="M117" s="11" t="str">
        <f>IFERROR(INDEX('07-14'!H:H,MATCH(B117,'07-14'!I:I,0),0),"")</f>
        <v/>
      </c>
      <c r="N117" s="11" t="str">
        <f>IFERROR(INDEX('07-15'!H:H,MATCH(B117,'07-15'!I:I,0),0),"")</f>
        <v/>
      </c>
      <c r="O117" s="11" t="str">
        <f>IFERROR(INDEX('07-16'!H:H,MATCH(B117,'07-16'!I:I,0),0),"")</f>
        <v/>
      </c>
      <c r="P117" s="11">
        <f>IFERROR(INDEX('07-22'!U:U,MATCH(B117,'07-22'!W:W,0),0),"")</f>
        <v>766</v>
      </c>
      <c r="Q117" s="11" t="str">
        <f>IFERROR(INDEX(#REF!,MATCH(B117,#REF!,0),0),"")</f>
        <v/>
      </c>
      <c r="R117" s="11" t="str">
        <f>IFERROR(INDEX(#REF!,MATCH(B117,#REF!,0),0),"")</f>
        <v/>
      </c>
      <c r="S117" s="11" t="str">
        <f>IFERROR(INDEX(#REF!,MATCH(B117,#REF!,0),0),"")</f>
        <v/>
      </c>
      <c r="T117" s="11" t="str">
        <f>IFERROR(INDEX(#REF!,MATCH(B117,#REF!,0),0),"")</f>
        <v/>
      </c>
      <c r="U117" s="5" t="str">
        <f>IFERROR(INDEX(#REF!,MATCH(B117,#REF!,0),0),"")</f>
        <v/>
      </c>
      <c r="V117" s="10">
        <f t="shared" si="3"/>
        <v>3</v>
      </c>
      <c r="W117" s="188">
        <f t="shared" si="4"/>
        <v>2373</v>
      </c>
      <c r="X117" s="188">
        <f t="shared" si="5"/>
        <v>791</v>
      </c>
      <c r="Y117" s="188" t="str">
        <f>IFERROR(SUMPRODUCT(LARGE(G117:U117,{1;2;3;4;5})),"NA")</f>
        <v>NA</v>
      </c>
      <c r="Z117" s="189" t="str">
        <f>IFERROR(SUMPRODUCT(LARGE(G117:U117,{1;2;3;4;5;6;7;8;9;10})),"NA")</f>
        <v>NA</v>
      </c>
    </row>
    <row r="118" spans="1:26" x14ac:dyDescent="0.3">
      <c r="A118" s="15">
        <v>115</v>
      </c>
      <c r="B118" s="9" t="s">
        <v>2066</v>
      </c>
      <c r="C118" s="1"/>
      <c r="D118" s="1"/>
      <c r="E118" s="1"/>
      <c r="F118" s="2"/>
      <c r="G118" s="10" t="str">
        <f>IFERROR(INDEX('03-25'!X:X,MATCH(B118,'03-25'!Y:Y,0),0),"")</f>
        <v/>
      </c>
      <c r="H118" s="11" t="str">
        <f>IFERROR(INDEX('04-08'!N:N,MATCH(B118,'04-08'!C:C,0),0),"")</f>
        <v/>
      </c>
      <c r="I118" s="11" t="str">
        <f>IFERROR(INDEX('04-29'!M:M,MATCH(B118,'04-29'!L:L,0),0),"")</f>
        <v/>
      </c>
      <c r="J118" s="11">
        <f>IFERROR(INDEX('05-27'!F:F,MATCH(B118,'05-27'!H:H,0),0),"")</f>
        <v>790</v>
      </c>
      <c r="K118" s="11" t="str">
        <f>IFERROR(INDEX('06-17'!U:U,MATCH(B118,'06-17'!W:W,0),0),"")</f>
        <v/>
      </c>
      <c r="L118" s="11">
        <f>IFERROR(INDEX('07-02'!W:W,MATCH(B118,'07-02'!B:B,0),0),"")</f>
        <v>791</v>
      </c>
      <c r="M118" s="11" t="str">
        <f>IFERROR(INDEX('07-14'!H:H,MATCH(B118,'07-14'!I:I,0),0),"")</f>
        <v/>
      </c>
      <c r="N118" s="11" t="str">
        <f>IFERROR(INDEX('07-15'!H:H,MATCH(B118,'07-15'!I:I,0),0),"")</f>
        <v/>
      </c>
      <c r="O118" s="11" t="str">
        <f>IFERROR(INDEX('07-16'!H:H,MATCH(B118,'07-16'!I:I,0),0),"")</f>
        <v/>
      </c>
      <c r="P118" s="11">
        <f>IFERROR(INDEX('07-22'!U:U,MATCH(B118,'07-22'!W:W,0),0),"")</f>
        <v>783</v>
      </c>
      <c r="Q118" s="11" t="str">
        <f>IFERROR(INDEX(#REF!,MATCH(B118,#REF!,0),0),"")</f>
        <v/>
      </c>
      <c r="R118" s="11" t="str">
        <f>IFERROR(INDEX(#REF!,MATCH(B118,#REF!,0),0),"")</f>
        <v/>
      </c>
      <c r="S118" s="11" t="str">
        <f>IFERROR(INDEX(#REF!,MATCH(B118,#REF!,0),0),"")</f>
        <v/>
      </c>
      <c r="T118" s="11" t="str">
        <f>IFERROR(INDEX(#REF!,MATCH(B118,#REF!,0),0),"")</f>
        <v/>
      </c>
      <c r="U118" s="5" t="str">
        <f>IFERROR(INDEX(#REF!,MATCH(B118,#REF!,0),0),"")</f>
        <v/>
      </c>
      <c r="V118" s="10">
        <f t="shared" si="3"/>
        <v>3</v>
      </c>
      <c r="W118" s="188">
        <f t="shared" si="4"/>
        <v>2364</v>
      </c>
      <c r="X118" s="188">
        <f t="shared" si="5"/>
        <v>788</v>
      </c>
      <c r="Y118" s="188" t="str">
        <f>IFERROR(SUMPRODUCT(LARGE(G118:U118,{1;2;3;4;5})),"NA")</f>
        <v>NA</v>
      </c>
      <c r="Z118" s="189" t="str">
        <f>IFERROR(SUMPRODUCT(LARGE(G118:U118,{1;2;3;4;5;6;7;8;9;10})),"NA")</f>
        <v>NA</v>
      </c>
    </row>
    <row r="119" spans="1:26" x14ac:dyDescent="0.3">
      <c r="A119" s="15">
        <v>116</v>
      </c>
      <c r="B119" s="9" t="s">
        <v>2075</v>
      </c>
      <c r="C119" s="1"/>
      <c r="D119" s="1"/>
      <c r="E119" s="1"/>
      <c r="F119" s="2"/>
      <c r="G119" s="10" t="str">
        <f>IFERROR(INDEX('03-25'!X:X,MATCH(B119,'03-25'!Y:Y,0),0),"")</f>
        <v/>
      </c>
      <c r="H119" s="11" t="str">
        <f>IFERROR(INDEX('04-08'!N:N,MATCH(B119,'04-08'!C:C,0),0),"")</f>
        <v/>
      </c>
      <c r="I119" s="11" t="str">
        <f>IFERROR(INDEX('04-29'!M:M,MATCH(B119,'04-29'!L:L,0),0),"")</f>
        <v/>
      </c>
      <c r="J119" s="11">
        <f>IFERROR(INDEX('05-27'!F:F,MATCH(B119,'05-27'!H:H,0),0),"")</f>
        <v>778</v>
      </c>
      <c r="K119" s="11" t="str">
        <f>IFERROR(INDEX('06-17'!U:U,MATCH(B119,'06-17'!W:W,0),0),"")</f>
        <v/>
      </c>
      <c r="L119" s="11">
        <f>IFERROR(INDEX('07-02'!W:W,MATCH(B119,'07-02'!B:B,0),0),"")</f>
        <v>745</v>
      </c>
      <c r="M119" s="11" t="str">
        <f>IFERROR(INDEX('07-14'!H:H,MATCH(B119,'07-14'!I:I,0),0),"")</f>
        <v/>
      </c>
      <c r="N119" s="11" t="str">
        <f>IFERROR(INDEX('07-15'!H:H,MATCH(B119,'07-15'!I:I,0),0),"")</f>
        <v/>
      </c>
      <c r="O119" s="11" t="str">
        <f>IFERROR(INDEX('07-16'!H:H,MATCH(B119,'07-16'!I:I,0),0),"")</f>
        <v/>
      </c>
      <c r="P119" s="11">
        <f>IFERROR(INDEX('07-22'!U:U,MATCH(B119,'07-22'!W:W,0),0),"")</f>
        <v>809</v>
      </c>
      <c r="Q119" s="11" t="str">
        <f>IFERROR(INDEX(#REF!,MATCH(B119,#REF!,0),0),"")</f>
        <v/>
      </c>
      <c r="R119" s="11" t="str">
        <f>IFERROR(INDEX(#REF!,MATCH(B119,#REF!,0),0),"")</f>
        <v/>
      </c>
      <c r="S119" s="11" t="str">
        <f>IFERROR(INDEX(#REF!,MATCH(B119,#REF!,0),0),"")</f>
        <v/>
      </c>
      <c r="T119" s="11" t="str">
        <f>IFERROR(INDEX(#REF!,MATCH(B119,#REF!,0),0),"")</f>
        <v/>
      </c>
      <c r="U119" s="5" t="str">
        <f>IFERROR(INDEX(#REF!,MATCH(B119,#REF!,0),0),"")</f>
        <v/>
      </c>
      <c r="V119" s="10">
        <f t="shared" si="3"/>
        <v>3</v>
      </c>
      <c r="W119" s="188">
        <f t="shared" si="4"/>
        <v>2332</v>
      </c>
      <c r="X119" s="188">
        <f t="shared" si="5"/>
        <v>777.33333333333337</v>
      </c>
      <c r="Y119" s="188" t="str">
        <f>IFERROR(SUMPRODUCT(LARGE(G119:U119,{1;2;3;4;5})),"NA")</f>
        <v>NA</v>
      </c>
      <c r="Z119" s="189" t="str">
        <f>IFERROR(SUMPRODUCT(LARGE(G119:U119,{1;2;3;4;5;6;7;8;9;10})),"NA")</f>
        <v>NA</v>
      </c>
    </row>
    <row r="120" spans="1:26" x14ac:dyDescent="0.3">
      <c r="A120" s="15">
        <v>117</v>
      </c>
      <c r="B120" s="9" t="s">
        <v>87</v>
      </c>
      <c r="C120" s="1"/>
      <c r="D120" s="1"/>
      <c r="E120" s="1"/>
      <c r="F120" s="2"/>
      <c r="G120" s="10">
        <f>IFERROR(INDEX('03-25'!X:X,MATCH(B120,'03-25'!Y:Y,0),0),"")</f>
        <v>617</v>
      </c>
      <c r="H120" s="11" t="str">
        <f>IFERROR(INDEX('04-08'!N:N,MATCH(B120,'04-08'!C:C,0),0),"")</f>
        <v/>
      </c>
      <c r="I120" s="11" t="str">
        <f>IFERROR(INDEX('04-29'!M:M,MATCH(B120,'04-29'!L:L,0),0),"")</f>
        <v/>
      </c>
      <c r="J120" s="11" t="str">
        <f>IFERROR(INDEX('05-27'!F:F,MATCH(B120,'05-27'!H:H,0),0),"")</f>
        <v/>
      </c>
      <c r="K120" s="11">
        <f>IFERROR(INDEX('06-17'!U:U,MATCH(B120,'06-17'!W:W,0),0),"")</f>
        <v>605</v>
      </c>
      <c r="L120" s="11" t="str">
        <f>IFERROR(INDEX('07-02'!W:W,MATCH(B120,'07-02'!B:B,0),0),"")</f>
        <v/>
      </c>
      <c r="M120" s="11">
        <f>IFERROR(INDEX('07-14'!H:H,MATCH(B120,'07-14'!I:I,0),0),"")</f>
        <v>610</v>
      </c>
      <c r="N120" s="11">
        <f>IFERROR(INDEX('07-15'!H:H,MATCH(B120,'07-15'!I:I,0),0),"")</f>
        <v>493</v>
      </c>
      <c r="O120" s="11" t="str">
        <f>IFERROR(INDEX('07-16'!H:H,MATCH(B120,'07-16'!I:I,0),0),"")</f>
        <v/>
      </c>
      <c r="P120" s="11" t="str">
        <f>IFERROR(INDEX('07-22'!U:U,MATCH(B120,'07-22'!W:W,0),0),"")</f>
        <v/>
      </c>
      <c r="Q120" s="11" t="str">
        <f>IFERROR(INDEX(#REF!,MATCH(B120,#REF!,0),0),"")</f>
        <v/>
      </c>
      <c r="R120" s="11" t="str">
        <f>IFERROR(INDEX(#REF!,MATCH(B120,#REF!,0),0),"")</f>
        <v/>
      </c>
      <c r="S120" s="11" t="str">
        <f>IFERROR(INDEX(#REF!,MATCH(B120,#REF!,0),0),"")</f>
        <v/>
      </c>
      <c r="T120" s="11" t="str">
        <f>IFERROR(INDEX(#REF!,MATCH(B120,#REF!,0),0),"")</f>
        <v/>
      </c>
      <c r="U120" s="5" t="str">
        <f>IFERROR(INDEX(#REF!,MATCH(B120,#REF!,0),0),"")</f>
        <v/>
      </c>
      <c r="V120" s="10">
        <f t="shared" si="3"/>
        <v>4</v>
      </c>
      <c r="W120" s="188">
        <f t="shared" si="4"/>
        <v>2325</v>
      </c>
      <c r="X120" s="188">
        <f t="shared" si="5"/>
        <v>581.25</v>
      </c>
      <c r="Y120" s="188" t="str">
        <f>IFERROR(SUMPRODUCT(LARGE(G120:U120,{1;2;3;4;5})),"NA")</f>
        <v>NA</v>
      </c>
      <c r="Z120" s="189" t="str">
        <f>IFERROR(SUMPRODUCT(LARGE(G120:U120,{1;2;3;4;5;6;7;8;9;10})),"NA")</f>
        <v>NA</v>
      </c>
    </row>
    <row r="121" spans="1:26" x14ac:dyDescent="0.3">
      <c r="A121" s="15">
        <v>118</v>
      </c>
      <c r="B121" s="9" t="s">
        <v>19</v>
      </c>
      <c r="C121" s="1"/>
      <c r="D121" s="1"/>
      <c r="E121" s="1"/>
      <c r="F121" s="2"/>
      <c r="G121" s="10" t="str">
        <f>IFERROR(INDEX('03-25'!X:X,MATCH(B121,'03-25'!Y:Y,0),0),"")</f>
        <v/>
      </c>
      <c r="H121" s="11">
        <f>IFERROR(INDEX('04-08'!N:N,MATCH(B121,'04-08'!C:C,0),0),"")</f>
        <v>784</v>
      </c>
      <c r="I121" s="11" t="str">
        <f>IFERROR(INDEX('04-29'!M:M,MATCH(B121,'04-29'!L:L,0),0),"")</f>
        <v/>
      </c>
      <c r="J121" s="11">
        <f>IFERROR(INDEX('05-27'!F:F,MATCH(B121,'05-27'!H:H,0),0),"")</f>
        <v>740</v>
      </c>
      <c r="K121" s="11" t="str">
        <f>IFERROR(INDEX('06-17'!U:U,MATCH(B121,'06-17'!W:W,0),0),"")</f>
        <v/>
      </c>
      <c r="L121" s="11">
        <f>IFERROR(INDEX('07-02'!W:W,MATCH(B121,'07-02'!B:B,0),0),"")</f>
        <v>793</v>
      </c>
      <c r="M121" s="11" t="str">
        <f>IFERROR(INDEX('07-14'!H:H,MATCH(B121,'07-14'!I:I,0),0),"")</f>
        <v/>
      </c>
      <c r="N121" s="11" t="str">
        <f>IFERROR(INDEX('07-15'!H:H,MATCH(B121,'07-15'!I:I,0),0),"")</f>
        <v/>
      </c>
      <c r="O121" s="11" t="str">
        <f>IFERROR(INDEX('07-16'!H:H,MATCH(B121,'07-16'!I:I,0),0),"")</f>
        <v/>
      </c>
      <c r="P121" s="11" t="str">
        <f>IFERROR(INDEX('07-22'!U:U,MATCH(B121,'07-22'!W:W,0),0),"")</f>
        <v/>
      </c>
      <c r="Q121" s="11" t="str">
        <f>IFERROR(INDEX(#REF!,MATCH(B121,#REF!,0),0),"")</f>
        <v/>
      </c>
      <c r="R121" s="11" t="str">
        <f>IFERROR(INDEX(#REF!,MATCH(B121,#REF!,0),0),"")</f>
        <v/>
      </c>
      <c r="S121" s="11" t="str">
        <f>IFERROR(INDEX(#REF!,MATCH(B121,#REF!,0),0),"")</f>
        <v/>
      </c>
      <c r="T121" s="11" t="str">
        <f>IFERROR(INDEX(#REF!,MATCH(B121,#REF!,0),0),"")</f>
        <v/>
      </c>
      <c r="U121" s="5" t="str">
        <f>IFERROR(INDEX(#REF!,MATCH(B121,#REF!,0),0),"")</f>
        <v/>
      </c>
      <c r="V121" s="10">
        <f t="shared" si="3"/>
        <v>3</v>
      </c>
      <c r="W121" s="188">
        <f t="shared" si="4"/>
        <v>2317</v>
      </c>
      <c r="X121" s="188">
        <f t="shared" si="5"/>
        <v>772.33333333333337</v>
      </c>
      <c r="Y121" s="188" t="str">
        <f>IFERROR(SUMPRODUCT(LARGE(G121:U121,{1;2;3;4;5})),"NA")</f>
        <v>NA</v>
      </c>
      <c r="Z121" s="189" t="str">
        <f>IFERROR(SUMPRODUCT(LARGE(G121:U121,{1;2;3;4;5;6;7;8;9;10})),"NA")</f>
        <v>NA</v>
      </c>
    </row>
    <row r="122" spans="1:26" x14ac:dyDescent="0.3">
      <c r="A122" s="15">
        <v>119</v>
      </c>
      <c r="B122" s="9" t="s">
        <v>3224</v>
      </c>
      <c r="C122" s="1"/>
      <c r="D122" s="1"/>
      <c r="E122" s="1"/>
      <c r="F122" s="2"/>
      <c r="G122" s="10" t="str">
        <f>IFERROR(INDEX('03-25'!X:X,MATCH(B122,'03-25'!Y:Y,0),0),"")</f>
        <v/>
      </c>
      <c r="H122" s="11" t="str">
        <f>IFERROR(INDEX('04-08'!N:N,MATCH(B122,'04-08'!C:C,0),0),"")</f>
        <v/>
      </c>
      <c r="I122" s="11" t="str">
        <f>IFERROR(INDEX('04-29'!M:M,MATCH(B122,'04-29'!L:L,0),0),"")</f>
        <v/>
      </c>
      <c r="J122" s="11">
        <f>IFERROR(INDEX('05-27'!F:F,MATCH(B122,'05-27'!H:H,0),0),"")</f>
        <v>787</v>
      </c>
      <c r="K122" s="11">
        <f>IFERROR(INDEX('06-17'!U:U,MATCH(B122,'06-17'!W:W,0),0),"")</f>
        <v>757</v>
      </c>
      <c r="L122" s="11" t="str">
        <f>IFERROR(INDEX('07-02'!W:W,MATCH(B122,'07-02'!B:B,0),0),"")</f>
        <v/>
      </c>
      <c r="M122" s="11" t="str">
        <f>IFERROR(INDEX('07-14'!H:H,MATCH(B122,'07-14'!I:I,0),0),"")</f>
        <v/>
      </c>
      <c r="N122" s="11" t="str">
        <f>IFERROR(INDEX('07-15'!H:H,MATCH(B122,'07-15'!I:I,0),0),"")</f>
        <v/>
      </c>
      <c r="O122" s="11" t="str">
        <f>IFERROR(INDEX('07-16'!H:H,MATCH(B122,'07-16'!I:I,0),0),"")</f>
        <v/>
      </c>
      <c r="P122" s="11">
        <f>IFERROR(INDEX('07-22'!U:U,MATCH(B122,'07-22'!W:W,0),0),"")</f>
        <v>759</v>
      </c>
      <c r="Q122" s="11" t="str">
        <f>IFERROR(INDEX(#REF!,MATCH(B122,#REF!,0),0),"")</f>
        <v/>
      </c>
      <c r="R122" s="11" t="str">
        <f>IFERROR(INDEX(#REF!,MATCH(B122,#REF!,0),0),"")</f>
        <v/>
      </c>
      <c r="S122" s="11" t="str">
        <f>IFERROR(INDEX(#REF!,MATCH(B122,#REF!,0),0),"")</f>
        <v/>
      </c>
      <c r="T122" s="11" t="str">
        <f>IFERROR(INDEX(#REF!,MATCH(B122,#REF!,0),0),"")</f>
        <v/>
      </c>
      <c r="U122" s="5" t="str">
        <f>IFERROR(INDEX(#REF!,MATCH(B122,#REF!,0),0),"")</f>
        <v/>
      </c>
      <c r="V122" s="10">
        <f t="shared" si="3"/>
        <v>3</v>
      </c>
      <c r="W122" s="188">
        <f t="shared" si="4"/>
        <v>2303</v>
      </c>
      <c r="X122" s="188">
        <f t="shared" si="5"/>
        <v>767.66666666666663</v>
      </c>
      <c r="Y122" s="188" t="str">
        <f>IFERROR(SUMPRODUCT(LARGE(G122:U122,{1;2;3;4;5})),"NA")</f>
        <v>NA</v>
      </c>
      <c r="Z122" s="189" t="str">
        <f>IFERROR(SUMPRODUCT(LARGE(G122:U122,{1;2;3;4;5;6;7;8;9;10})),"NA")</f>
        <v>NA</v>
      </c>
    </row>
    <row r="123" spans="1:26" x14ac:dyDescent="0.3">
      <c r="A123" s="15">
        <v>120</v>
      </c>
      <c r="B123" s="9" t="s">
        <v>218</v>
      </c>
      <c r="C123" s="1"/>
      <c r="D123" s="1"/>
      <c r="E123" s="1"/>
      <c r="F123" s="2"/>
      <c r="G123" s="10">
        <f>IFERROR(INDEX('03-25'!X:X,MATCH(B123,'03-25'!Y:Y,0),0),"")</f>
        <v>606</v>
      </c>
      <c r="H123" s="11" t="str">
        <f>IFERROR(INDEX('04-08'!N:N,MATCH(B123,'04-08'!C:C,0),0),"")</f>
        <v/>
      </c>
      <c r="I123" s="11">
        <f>IFERROR(INDEX('04-29'!M:M,MATCH(B123,'04-29'!L:L,0),0),"")</f>
        <v>607</v>
      </c>
      <c r="J123" s="11" t="str">
        <f>IFERROR(INDEX('05-27'!F:F,MATCH(B123,'05-27'!H:H,0),0),"")</f>
        <v/>
      </c>
      <c r="K123" s="11" t="str">
        <f>IFERROR(INDEX('06-17'!U:U,MATCH(B123,'06-17'!W:W,0),0),"")</f>
        <v/>
      </c>
      <c r="L123" s="11" t="str">
        <f>IFERROR(INDEX('07-02'!W:W,MATCH(B123,'07-02'!B:B,0),0),"")</f>
        <v/>
      </c>
      <c r="M123" s="11">
        <f>IFERROR(INDEX('07-14'!H:H,MATCH(B123,'07-14'!I:I,0),0),"")</f>
        <v>561</v>
      </c>
      <c r="N123" s="11">
        <f>IFERROR(INDEX('07-15'!H:H,MATCH(B123,'07-15'!I:I,0),0),"")</f>
        <v>519</v>
      </c>
      <c r="O123" s="11" t="str">
        <f>IFERROR(INDEX('07-16'!H:H,MATCH(B123,'07-16'!I:I,0),0),"")</f>
        <v/>
      </c>
      <c r="P123" s="11" t="str">
        <f>IFERROR(INDEX('07-22'!U:U,MATCH(B123,'07-22'!W:W,0),0),"")</f>
        <v/>
      </c>
      <c r="Q123" s="11" t="str">
        <f>IFERROR(INDEX(#REF!,MATCH(B123,#REF!,0),0),"")</f>
        <v/>
      </c>
      <c r="R123" s="11" t="str">
        <f>IFERROR(INDEX(#REF!,MATCH(B123,#REF!,0),0),"")</f>
        <v/>
      </c>
      <c r="S123" s="11" t="str">
        <f>IFERROR(INDEX(#REF!,MATCH(B123,#REF!,0),0),"")</f>
        <v/>
      </c>
      <c r="T123" s="11" t="str">
        <f>IFERROR(INDEX(#REF!,MATCH(B123,#REF!,0),0),"")</f>
        <v/>
      </c>
      <c r="U123" s="5" t="str">
        <f>IFERROR(INDEX(#REF!,MATCH(B123,#REF!,0),0),"")</f>
        <v/>
      </c>
      <c r="V123" s="10">
        <f t="shared" si="3"/>
        <v>4</v>
      </c>
      <c r="W123" s="188">
        <f t="shared" si="4"/>
        <v>2293</v>
      </c>
      <c r="X123" s="188">
        <f t="shared" si="5"/>
        <v>573.25</v>
      </c>
      <c r="Y123" s="188" t="str">
        <f>IFERROR(SUMPRODUCT(LARGE(G123:U123,{1;2;3;4;5})),"NA")</f>
        <v>NA</v>
      </c>
      <c r="Z123" s="189" t="str">
        <f>IFERROR(SUMPRODUCT(LARGE(G123:U123,{1;2;3;4;5;6;7;8;9;10})),"NA")</f>
        <v>NA</v>
      </c>
    </row>
    <row r="124" spans="1:26" x14ac:dyDescent="0.3">
      <c r="A124" s="15">
        <v>121</v>
      </c>
      <c r="B124" s="9" t="s">
        <v>2063</v>
      </c>
      <c r="C124" s="1"/>
      <c r="D124" s="1"/>
      <c r="E124" s="1"/>
      <c r="F124" s="2"/>
      <c r="G124" s="10" t="str">
        <f>IFERROR(INDEX('03-25'!X:X,MATCH(B124,'03-25'!Y:Y,0),0),"")</f>
        <v/>
      </c>
      <c r="H124" s="11" t="str">
        <f>IFERROR(INDEX('04-08'!N:N,MATCH(B124,'04-08'!C:C,0),0),"")</f>
        <v/>
      </c>
      <c r="I124" s="11" t="str">
        <f>IFERROR(INDEX('04-29'!M:M,MATCH(B124,'04-29'!L:L,0),0),"")</f>
        <v/>
      </c>
      <c r="J124" s="11">
        <f>IFERROR(INDEX('05-27'!F:F,MATCH(B124,'05-27'!H:H,0),0),"")</f>
        <v>778</v>
      </c>
      <c r="K124" s="11">
        <f>IFERROR(INDEX('06-17'!U:U,MATCH(B124,'06-17'!W:W,0),0),"")</f>
        <v>696</v>
      </c>
      <c r="L124" s="11" t="str">
        <f>IFERROR(INDEX('07-02'!W:W,MATCH(B124,'07-02'!B:B,0),0),"")</f>
        <v/>
      </c>
      <c r="M124" s="11" t="str">
        <f>IFERROR(INDEX('07-14'!H:H,MATCH(B124,'07-14'!I:I,0),0),"")</f>
        <v/>
      </c>
      <c r="N124" s="11" t="str">
        <f>IFERROR(INDEX('07-15'!H:H,MATCH(B124,'07-15'!I:I,0),0),"")</f>
        <v/>
      </c>
      <c r="O124" s="11" t="str">
        <f>IFERROR(INDEX('07-16'!H:H,MATCH(B124,'07-16'!I:I,0),0),"")</f>
        <v/>
      </c>
      <c r="P124" s="11">
        <f>IFERROR(INDEX('07-22'!U:U,MATCH(B124,'07-22'!W:W,0),0),"")</f>
        <v>798</v>
      </c>
      <c r="Q124" s="11" t="str">
        <f>IFERROR(INDEX(#REF!,MATCH(B124,#REF!,0),0),"")</f>
        <v/>
      </c>
      <c r="R124" s="11" t="str">
        <f>IFERROR(INDEX(#REF!,MATCH(B124,#REF!,0),0),"")</f>
        <v/>
      </c>
      <c r="S124" s="11" t="str">
        <f>IFERROR(INDEX(#REF!,MATCH(B124,#REF!,0),0),"")</f>
        <v/>
      </c>
      <c r="T124" s="11" t="str">
        <f>IFERROR(INDEX(#REF!,MATCH(B124,#REF!,0),0),"")</f>
        <v/>
      </c>
      <c r="U124" s="5" t="str">
        <f>IFERROR(INDEX(#REF!,MATCH(B124,#REF!,0),0),"")</f>
        <v/>
      </c>
      <c r="V124" s="10">
        <f t="shared" si="3"/>
        <v>3</v>
      </c>
      <c r="W124" s="188">
        <f t="shared" si="4"/>
        <v>2272</v>
      </c>
      <c r="X124" s="188">
        <f t="shared" si="5"/>
        <v>757.33333333333337</v>
      </c>
      <c r="Y124" s="188" t="str">
        <f>IFERROR(SUMPRODUCT(LARGE(G124:U124,{1;2;3;4;5})),"NA")</f>
        <v>NA</v>
      </c>
      <c r="Z124" s="189" t="str">
        <f>IFERROR(SUMPRODUCT(LARGE(G124:U124,{1;2;3;4;5;6;7;8;9;10})),"NA")</f>
        <v>NA</v>
      </c>
    </row>
    <row r="125" spans="1:26" x14ac:dyDescent="0.3">
      <c r="A125" s="15">
        <v>122</v>
      </c>
      <c r="B125" s="9" t="s">
        <v>2065</v>
      </c>
      <c r="C125" s="1"/>
      <c r="D125" s="1"/>
      <c r="E125" s="1"/>
      <c r="F125" s="2"/>
      <c r="G125" s="10" t="str">
        <f>IFERROR(INDEX('03-25'!X:X,MATCH(B125,'03-25'!Y:Y,0),0),"")</f>
        <v/>
      </c>
      <c r="H125" s="11" t="str">
        <f>IFERROR(INDEX('04-08'!N:N,MATCH(B125,'04-08'!C:C,0),0),"")</f>
        <v/>
      </c>
      <c r="I125" s="11" t="str">
        <f>IFERROR(INDEX('04-29'!M:M,MATCH(B125,'04-29'!L:L,0),0),"")</f>
        <v/>
      </c>
      <c r="J125" s="11">
        <f>IFERROR(INDEX('05-27'!F:F,MATCH(B125,'05-27'!H:H,0),0),"")</f>
        <v>751</v>
      </c>
      <c r="K125" s="11">
        <f>IFERROR(INDEX('06-17'!U:U,MATCH(B125,'06-17'!W:W,0),0),"")</f>
        <v>733</v>
      </c>
      <c r="L125" s="11" t="str">
        <f>IFERROR(INDEX('07-02'!W:W,MATCH(B125,'07-02'!B:B,0),0),"")</f>
        <v/>
      </c>
      <c r="M125" s="11" t="str">
        <f>IFERROR(INDEX('07-14'!H:H,MATCH(B125,'07-14'!I:I,0),0),"")</f>
        <v/>
      </c>
      <c r="N125" s="11" t="str">
        <f>IFERROR(INDEX('07-15'!H:H,MATCH(B125,'07-15'!I:I,0),0),"")</f>
        <v/>
      </c>
      <c r="O125" s="11" t="str">
        <f>IFERROR(INDEX('07-16'!H:H,MATCH(B125,'07-16'!I:I,0),0),"")</f>
        <v/>
      </c>
      <c r="P125" s="11">
        <f>IFERROR(INDEX('07-22'!U:U,MATCH(B125,'07-22'!W:W,0),0),"")</f>
        <v>777</v>
      </c>
      <c r="Q125" s="11" t="str">
        <f>IFERROR(INDEX(#REF!,MATCH(B125,#REF!,0),0),"")</f>
        <v/>
      </c>
      <c r="R125" s="11" t="str">
        <f>IFERROR(INDEX(#REF!,MATCH(B125,#REF!,0),0),"")</f>
        <v/>
      </c>
      <c r="S125" s="11" t="str">
        <f>IFERROR(INDEX(#REF!,MATCH(B125,#REF!,0),0),"")</f>
        <v/>
      </c>
      <c r="T125" s="11" t="str">
        <f>IFERROR(INDEX(#REF!,MATCH(B125,#REF!,0),0),"")</f>
        <v/>
      </c>
      <c r="U125" s="5" t="str">
        <f>IFERROR(INDEX(#REF!,MATCH(B125,#REF!,0),0),"")</f>
        <v/>
      </c>
      <c r="V125" s="10">
        <f t="shared" si="3"/>
        <v>3</v>
      </c>
      <c r="W125" s="188">
        <f t="shared" si="4"/>
        <v>2261</v>
      </c>
      <c r="X125" s="188">
        <f t="shared" si="5"/>
        <v>753.66666666666663</v>
      </c>
      <c r="Y125" s="188" t="str">
        <f>IFERROR(SUMPRODUCT(LARGE(G125:U125,{1;2;3;4;5})),"NA")</f>
        <v>NA</v>
      </c>
      <c r="Z125" s="189" t="str">
        <f>IFERROR(SUMPRODUCT(LARGE(G125:U125,{1;2;3;4;5;6;7;8;9;10})),"NA")</f>
        <v>NA</v>
      </c>
    </row>
    <row r="126" spans="1:26" x14ac:dyDescent="0.3">
      <c r="A126" s="15">
        <v>123</v>
      </c>
      <c r="B126" s="9" t="s">
        <v>2081</v>
      </c>
      <c r="C126" s="1"/>
      <c r="D126" s="1"/>
      <c r="E126" s="1"/>
      <c r="F126" s="2"/>
      <c r="G126" s="10" t="str">
        <f>IFERROR(INDEX('03-25'!X:X,MATCH(B126,'03-25'!Y:Y,0),0),"")</f>
        <v/>
      </c>
      <c r="H126" s="11" t="str">
        <f>IFERROR(INDEX('04-08'!N:N,MATCH(B126,'04-08'!C:C,0),0),"")</f>
        <v/>
      </c>
      <c r="I126" s="11" t="str">
        <f>IFERROR(INDEX('04-29'!M:M,MATCH(B126,'04-29'!L:L,0),0),"")</f>
        <v/>
      </c>
      <c r="J126" s="11">
        <f>IFERROR(INDEX('05-27'!F:F,MATCH(B126,'05-27'!H:H,0),0),"")</f>
        <v>773</v>
      </c>
      <c r="K126" s="11">
        <f>IFERROR(INDEX('06-17'!U:U,MATCH(B126,'06-17'!W:W,0),0),"")</f>
        <v>747</v>
      </c>
      <c r="L126" s="11" t="str">
        <f>IFERROR(INDEX('07-02'!W:W,MATCH(B126,'07-02'!B:B,0),0),"")</f>
        <v/>
      </c>
      <c r="M126" s="11" t="str">
        <f>IFERROR(INDEX('07-14'!H:H,MATCH(B126,'07-14'!I:I,0),0),"")</f>
        <v/>
      </c>
      <c r="N126" s="11" t="str">
        <f>IFERROR(INDEX('07-15'!H:H,MATCH(B126,'07-15'!I:I,0),0),"")</f>
        <v/>
      </c>
      <c r="O126" s="11" t="str">
        <f>IFERROR(INDEX('07-16'!H:H,MATCH(B126,'07-16'!I:I,0),0),"")</f>
        <v/>
      </c>
      <c r="P126" s="11">
        <f>IFERROR(INDEX('07-22'!U:U,MATCH(B126,'07-22'!W:W,0),0),"")</f>
        <v>724</v>
      </c>
      <c r="Q126" s="11" t="str">
        <f>IFERROR(INDEX(#REF!,MATCH(B126,#REF!,0),0),"")</f>
        <v/>
      </c>
      <c r="R126" s="11" t="str">
        <f>IFERROR(INDEX(#REF!,MATCH(B126,#REF!,0),0),"")</f>
        <v/>
      </c>
      <c r="S126" s="11" t="str">
        <f>IFERROR(INDEX(#REF!,MATCH(B126,#REF!,0),0),"")</f>
        <v/>
      </c>
      <c r="T126" s="11" t="str">
        <f>IFERROR(INDEX(#REF!,MATCH(B126,#REF!,0),0),"")</f>
        <v/>
      </c>
      <c r="U126" s="5" t="str">
        <f>IFERROR(INDEX(#REF!,MATCH(B126,#REF!,0),0),"")</f>
        <v/>
      </c>
      <c r="V126" s="10">
        <f t="shared" si="3"/>
        <v>3</v>
      </c>
      <c r="W126" s="188">
        <f t="shared" si="4"/>
        <v>2244</v>
      </c>
      <c r="X126" s="188">
        <f t="shared" si="5"/>
        <v>748</v>
      </c>
      <c r="Y126" s="188" t="str">
        <f>IFERROR(SUMPRODUCT(LARGE(G126:U126,{1;2;3;4;5})),"NA")</f>
        <v>NA</v>
      </c>
      <c r="Z126" s="189" t="str">
        <f>IFERROR(SUMPRODUCT(LARGE(G126:U126,{1;2;3;4;5;6;7;8;9;10})),"NA")</f>
        <v>NA</v>
      </c>
    </row>
    <row r="127" spans="1:26" x14ac:dyDescent="0.3">
      <c r="A127" s="15">
        <v>124</v>
      </c>
      <c r="B127" s="9" t="s">
        <v>2048</v>
      </c>
      <c r="C127" s="1"/>
      <c r="D127" s="1"/>
      <c r="E127" s="1"/>
      <c r="F127" s="2"/>
      <c r="G127" s="10" t="str">
        <f>IFERROR(INDEX('03-25'!X:X,MATCH(B127,'03-25'!Y:Y,0),0),"")</f>
        <v/>
      </c>
      <c r="H127" s="11" t="str">
        <f>IFERROR(INDEX('04-08'!N:N,MATCH(B127,'04-08'!C:C,0),0),"")</f>
        <v/>
      </c>
      <c r="I127" s="11" t="str">
        <f>IFERROR(INDEX('04-29'!M:M,MATCH(B127,'04-29'!L:L,0),0),"")</f>
        <v/>
      </c>
      <c r="J127" s="11">
        <f>IFERROR(INDEX('05-27'!F:F,MATCH(B127,'05-27'!H:H,0),0),"")</f>
        <v>736</v>
      </c>
      <c r="K127" s="11" t="str">
        <f>IFERROR(INDEX('06-17'!U:U,MATCH(B127,'06-17'!W:W,0),0),"")</f>
        <v/>
      </c>
      <c r="L127" s="11">
        <f>IFERROR(INDEX('07-02'!W:W,MATCH(B127,'07-02'!B:B,0),0),"")</f>
        <v>744</v>
      </c>
      <c r="M127" s="11" t="str">
        <f>IFERROR(INDEX('07-14'!H:H,MATCH(B127,'07-14'!I:I,0),0),"")</f>
        <v/>
      </c>
      <c r="N127" s="11" t="str">
        <f>IFERROR(INDEX('07-15'!H:H,MATCH(B127,'07-15'!I:I,0),0),"")</f>
        <v/>
      </c>
      <c r="O127" s="11" t="str">
        <f>IFERROR(INDEX('07-16'!H:H,MATCH(B127,'07-16'!I:I,0),0),"")</f>
        <v/>
      </c>
      <c r="P127" s="11">
        <f>IFERROR(INDEX('07-22'!U:U,MATCH(B127,'07-22'!W:W,0),0),"")</f>
        <v>759</v>
      </c>
      <c r="Q127" s="11" t="str">
        <f>IFERROR(INDEX(#REF!,MATCH(B127,#REF!,0),0),"")</f>
        <v/>
      </c>
      <c r="R127" s="11" t="str">
        <f>IFERROR(INDEX(#REF!,MATCH(B127,#REF!,0),0),"")</f>
        <v/>
      </c>
      <c r="S127" s="11" t="str">
        <f>IFERROR(INDEX(#REF!,MATCH(B127,#REF!,0),0),"")</f>
        <v/>
      </c>
      <c r="T127" s="11" t="str">
        <f>IFERROR(INDEX(#REF!,MATCH(B127,#REF!,0),0),"")</f>
        <v/>
      </c>
      <c r="U127" s="5" t="str">
        <f>IFERROR(INDEX(#REF!,MATCH(B127,#REF!,0),0),"")</f>
        <v/>
      </c>
      <c r="V127" s="10">
        <f t="shared" si="3"/>
        <v>3</v>
      </c>
      <c r="W127" s="188">
        <f t="shared" si="4"/>
        <v>2239</v>
      </c>
      <c r="X127" s="188">
        <f t="shared" si="5"/>
        <v>746.33333333333337</v>
      </c>
      <c r="Y127" s="188" t="str">
        <f>IFERROR(SUMPRODUCT(LARGE(G127:U127,{1;2;3;4;5})),"NA")</f>
        <v>NA</v>
      </c>
      <c r="Z127" s="189" t="str">
        <f>IFERROR(SUMPRODUCT(LARGE(G127:U127,{1;2;3;4;5;6;7;8;9;10})),"NA")</f>
        <v>NA</v>
      </c>
    </row>
    <row r="128" spans="1:26" x14ac:dyDescent="0.3">
      <c r="A128" s="15">
        <v>125</v>
      </c>
      <c r="B128" s="9" t="s">
        <v>2564</v>
      </c>
      <c r="C128" s="1"/>
      <c r="D128" s="1"/>
      <c r="E128" s="1"/>
      <c r="F128" s="2"/>
      <c r="G128" s="10" t="str">
        <f>IFERROR(INDEX('03-25'!X:X,MATCH(B128,'03-25'!Y:Y,0),0),"")</f>
        <v/>
      </c>
      <c r="H128" s="11" t="str">
        <f>IFERROR(INDEX('04-08'!N:N,MATCH(B128,'04-08'!C:C,0),0),"")</f>
        <v/>
      </c>
      <c r="I128" s="11" t="str">
        <f>IFERROR(INDEX('04-29'!M:M,MATCH(B128,'04-29'!L:L,0),0),"")</f>
        <v/>
      </c>
      <c r="J128" s="11">
        <f>IFERROR(INDEX('05-27'!F:F,MATCH(B128,'05-27'!H:H,0),0),"")</f>
        <v>713</v>
      </c>
      <c r="K128" s="11" t="str">
        <f>IFERROR(INDEX('06-17'!U:U,MATCH(B128,'06-17'!W:W,0),0),"")</f>
        <v/>
      </c>
      <c r="L128" s="11">
        <f>IFERROR(INDEX('07-02'!W:W,MATCH(B128,'07-02'!B:B,0),0),"")</f>
        <v>780</v>
      </c>
      <c r="M128" s="11" t="str">
        <f>IFERROR(INDEX('07-14'!H:H,MATCH(B128,'07-14'!I:I,0),0),"")</f>
        <v/>
      </c>
      <c r="N128" s="11" t="str">
        <f>IFERROR(INDEX('07-15'!H:H,MATCH(B128,'07-15'!I:I,0),0),"")</f>
        <v/>
      </c>
      <c r="O128" s="11" t="str">
        <f>IFERROR(INDEX('07-16'!H:H,MATCH(B128,'07-16'!I:I,0),0),"")</f>
        <v/>
      </c>
      <c r="P128" s="11">
        <f>IFERROR(INDEX('07-22'!U:U,MATCH(B128,'07-22'!W:W,0),0),"")</f>
        <v>743</v>
      </c>
      <c r="Q128" s="11" t="str">
        <f>IFERROR(INDEX(#REF!,MATCH(B128,#REF!,0),0),"")</f>
        <v/>
      </c>
      <c r="R128" s="11" t="str">
        <f>IFERROR(INDEX(#REF!,MATCH(B128,#REF!,0),0),"")</f>
        <v/>
      </c>
      <c r="S128" s="11" t="str">
        <f>IFERROR(INDEX(#REF!,MATCH(B128,#REF!,0),0),"")</f>
        <v/>
      </c>
      <c r="T128" s="11" t="str">
        <f>IFERROR(INDEX(#REF!,MATCH(B128,#REF!,0),0),"")</f>
        <v/>
      </c>
      <c r="U128" s="5" t="str">
        <f>IFERROR(INDEX(#REF!,MATCH(B128,#REF!,0),0),"")</f>
        <v/>
      </c>
      <c r="V128" s="10">
        <f t="shared" si="3"/>
        <v>3</v>
      </c>
      <c r="W128" s="188">
        <f t="shared" si="4"/>
        <v>2236</v>
      </c>
      <c r="X128" s="188">
        <f t="shared" si="5"/>
        <v>745.33333333333337</v>
      </c>
      <c r="Y128" s="188" t="str">
        <f>IFERROR(SUMPRODUCT(LARGE(G128:U128,{1;2;3;4;5})),"NA")</f>
        <v>NA</v>
      </c>
      <c r="Z128" s="189" t="str">
        <f>IFERROR(SUMPRODUCT(LARGE(G128:U128,{1;2;3;4;5;6;7;8;9;10})),"NA")</f>
        <v>NA</v>
      </c>
    </row>
    <row r="129" spans="1:26" x14ac:dyDescent="0.3">
      <c r="A129" s="15">
        <v>126</v>
      </c>
      <c r="B129" s="9" t="s">
        <v>498</v>
      </c>
      <c r="C129" s="1"/>
      <c r="D129" s="1"/>
      <c r="E129" s="1"/>
      <c r="F129" s="2"/>
      <c r="G129" s="10">
        <f>IFERROR(INDEX('03-25'!X:X,MATCH(B129,'03-25'!Y:Y,0),0),"")</f>
        <v>778</v>
      </c>
      <c r="H129" s="11" t="str">
        <f>IFERROR(INDEX('04-08'!N:N,MATCH(B129,'04-08'!C:C,0),0),"")</f>
        <v/>
      </c>
      <c r="I129" s="11">
        <f>IFERROR(INDEX('04-29'!M:M,MATCH(B129,'04-29'!L:L,0),0),"")</f>
        <v>720</v>
      </c>
      <c r="J129" s="11" t="str">
        <f>IFERROR(INDEX('05-27'!F:F,MATCH(B129,'05-27'!H:H,0),0),"")</f>
        <v/>
      </c>
      <c r="K129" s="11" t="str">
        <f>IFERROR(INDEX('06-17'!U:U,MATCH(B129,'06-17'!W:W,0),0),"")</f>
        <v/>
      </c>
      <c r="L129" s="11" t="str">
        <f>IFERROR(INDEX('07-02'!W:W,MATCH(B129,'07-02'!B:B,0),0),"")</f>
        <v/>
      </c>
      <c r="M129" s="11" t="str">
        <f>IFERROR(INDEX('07-14'!H:H,MATCH(B129,'07-14'!I:I,0),0),"")</f>
        <v/>
      </c>
      <c r="N129" s="11" t="str">
        <f>IFERROR(INDEX('07-15'!H:H,MATCH(B129,'07-15'!I:I,0),0),"")</f>
        <v/>
      </c>
      <c r="O129" s="11" t="str">
        <f>IFERROR(INDEX('07-16'!H:H,MATCH(B129,'07-16'!I:I,0),0),"")</f>
        <v/>
      </c>
      <c r="P129" s="11">
        <f>IFERROR(INDEX('07-22'!U:U,MATCH(B129,'07-22'!W:W,0),0),"")</f>
        <v>704</v>
      </c>
      <c r="Q129" s="11" t="str">
        <f>IFERROR(INDEX(#REF!,MATCH(B129,#REF!,0),0),"")</f>
        <v/>
      </c>
      <c r="R129" s="11" t="str">
        <f>IFERROR(INDEX(#REF!,MATCH(B129,#REF!,0),0),"")</f>
        <v/>
      </c>
      <c r="S129" s="11" t="str">
        <f>IFERROR(INDEX(#REF!,MATCH(B129,#REF!,0),0),"")</f>
        <v/>
      </c>
      <c r="T129" s="11" t="str">
        <f>IFERROR(INDEX(#REF!,MATCH(B129,#REF!,0),0),"")</f>
        <v/>
      </c>
      <c r="U129" s="5" t="str">
        <f>IFERROR(INDEX(#REF!,MATCH(B129,#REF!,0),0),"")</f>
        <v/>
      </c>
      <c r="V129" s="10">
        <f t="shared" ref="V129:V192" si="6">COUNTIF(G129:U129,"&gt;0")</f>
        <v>3</v>
      </c>
      <c r="W129" s="188">
        <f t="shared" ref="W129:W192" si="7">SUM(G129:U129)</f>
        <v>2202</v>
      </c>
      <c r="X129" s="188">
        <f t="shared" si="5"/>
        <v>734</v>
      </c>
      <c r="Y129" s="188" t="str">
        <f>IFERROR(SUMPRODUCT(LARGE(G129:U129,{1;2;3;4;5})),"NA")</f>
        <v>NA</v>
      </c>
      <c r="Z129" s="189" t="str">
        <f>IFERROR(SUMPRODUCT(LARGE(G129:U129,{1;2;3;4;5;6;7;8;9;10})),"NA")</f>
        <v>NA</v>
      </c>
    </row>
    <row r="130" spans="1:26" x14ac:dyDescent="0.3">
      <c r="A130" s="15">
        <v>127</v>
      </c>
      <c r="B130" s="9" t="s">
        <v>126</v>
      </c>
      <c r="C130" s="1"/>
      <c r="D130" s="1"/>
      <c r="E130" s="1"/>
      <c r="F130" s="2"/>
      <c r="G130" s="10" t="str">
        <f>IFERROR(INDEX('03-25'!X:X,MATCH(B130,'03-25'!Y:Y,0),0),"")</f>
        <v/>
      </c>
      <c r="H130" s="11">
        <f>IFERROR(INDEX('04-08'!N:N,MATCH(B130,'04-08'!C:C,0),0),"")</f>
        <v>705</v>
      </c>
      <c r="I130" s="11" t="str">
        <f>IFERROR(INDEX('04-29'!M:M,MATCH(B130,'04-29'!L:L,0),0),"")</f>
        <v/>
      </c>
      <c r="J130" s="11" t="str">
        <f>IFERROR(INDEX('05-27'!F:F,MATCH(B130,'05-27'!H:H,0),0),"")</f>
        <v/>
      </c>
      <c r="K130" s="11" t="str">
        <f>IFERROR(INDEX('06-17'!U:U,MATCH(B130,'06-17'!W:W,0),0),"")</f>
        <v/>
      </c>
      <c r="L130" s="11">
        <f>IFERROR(INDEX('07-02'!W:W,MATCH(B130,'07-02'!B:B,0),0),"")</f>
        <v>767</v>
      </c>
      <c r="M130" s="11" t="str">
        <f>IFERROR(INDEX('07-14'!H:H,MATCH(B130,'07-14'!I:I,0),0),"")</f>
        <v/>
      </c>
      <c r="N130" s="11" t="str">
        <f>IFERROR(INDEX('07-15'!H:H,MATCH(B130,'07-15'!I:I,0),0),"")</f>
        <v/>
      </c>
      <c r="O130" s="11" t="str">
        <f>IFERROR(INDEX('07-16'!H:H,MATCH(B130,'07-16'!I:I,0),0),"")</f>
        <v/>
      </c>
      <c r="P130" s="11">
        <f>IFERROR(INDEX('07-22'!U:U,MATCH(B130,'07-22'!W:W,0),0),"")</f>
        <v>721</v>
      </c>
      <c r="Q130" s="11" t="str">
        <f>IFERROR(INDEX(#REF!,MATCH(B130,#REF!,0),0),"")</f>
        <v/>
      </c>
      <c r="R130" s="11" t="str">
        <f>IFERROR(INDEX(#REF!,MATCH(B130,#REF!,0),0),"")</f>
        <v/>
      </c>
      <c r="S130" s="11" t="str">
        <f>IFERROR(INDEX(#REF!,MATCH(B130,#REF!,0),0),"")</f>
        <v/>
      </c>
      <c r="T130" s="11" t="str">
        <f>IFERROR(INDEX(#REF!,MATCH(B130,#REF!,0),0),"")</f>
        <v/>
      </c>
      <c r="U130" s="5" t="str">
        <f>IFERROR(INDEX(#REF!,MATCH(B130,#REF!,0),0),"")</f>
        <v/>
      </c>
      <c r="V130" s="10">
        <f t="shared" si="6"/>
        <v>3</v>
      </c>
      <c r="W130" s="188">
        <f t="shared" si="7"/>
        <v>2193</v>
      </c>
      <c r="X130" s="188">
        <f t="shared" ref="X130:X192" si="8">W130/V130</f>
        <v>731</v>
      </c>
      <c r="Y130" s="188" t="str">
        <f>IFERROR(SUMPRODUCT(LARGE(G130:U130,{1;2;3;4;5})),"NA")</f>
        <v>NA</v>
      </c>
      <c r="Z130" s="189" t="str">
        <f>IFERROR(SUMPRODUCT(LARGE(G130:U130,{1;2;3;4;5;6;7;8;9;10})),"NA")</f>
        <v>NA</v>
      </c>
    </row>
    <row r="131" spans="1:26" x14ac:dyDescent="0.3">
      <c r="A131" s="15">
        <v>128</v>
      </c>
      <c r="B131" s="9" t="s">
        <v>500</v>
      </c>
      <c r="C131" s="1"/>
      <c r="D131" s="1"/>
      <c r="E131" s="1"/>
      <c r="F131" s="2"/>
      <c r="G131" s="10">
        <f>IFERROR(INDEX('03-25'!X:X,MATCH(B131,'03-25'!Y:Y,0),0),"")</f>
        <v>552</v>
      </c>
      <c r="H131" s="11" t="str">
        <f>IFERROR(INDEX('04-08'!N:N,MATCH(B131,'04-08'!C:C,0),0),"")</f>
        <v/>
      </c>
      <c r="I131" s="11">
        <f>IFERROR(INDEX('04-29'!M:M,MATCH(B131,'04-29'!L:L,0),0),"")</f>
        <v>575</v>
      </c>
      <c r="J131" s="11" t="str">
        <f>IFERROR(INDEX('05-27'!F:F,MATCH(B131,'05-27'!H:H,0),0),"")</f>
        <v/>
      </c>
      <c r="K131" s="11" t="str">
        <f>IFERROR(INDEX('06-17'!U:U,MATCH(B131,'06-17'!W:W,0),0),"")</f>
        <v/>
      </c>
      <c r="L131" s="11" t="str">
        <f>IFERROR(INDEX('07-02'!W:W,MATCH(B131,'07-02'!B:B,0),0),"")</f>
        <v/>
      </c>
      <c r="M131" s="11">
        <f>IFERROR(INDEX('07-14'!H:H,MATCH(B131,'07-14'!I:I,0),0),"")</f>
        <v>592</v>
      </c>
      <c r="N131" s="11">
        <f>IFERROR(INDEX('07-15'!H:H,MATCH(B131,'07-15'!I:I,0),0),"")</f>
        <v>461</v>
      </c>
      <c r="O131" s="11" t="str">
        <f>IFERROR(INDEX('07-16'!H:H,MATCH(B131,'07-16'!I:I,0),0),"")</f>
        <v/>
      </c>
      <c r="P131" s="11" t="str">
        <f>IFERROR(INDEX('07-22'!U:U,MATCH(B131,'07-22'!W:W,0),0),"")</f>
        <v/>
      </c>
      <c r="Q131" s="11" t="str">
        <f>IFERROR(INDEX(#REF!,MATCH(B131,#REF!,0),0),"")</f>
        <v/>
      </c>
      <c r="R131" s="11" t="str">
        <f>IFERROR(INDEX(#REF!,MATCH(B131,#REF!,0),0),"")</f>
        <v/>
      </c>
      <c r="S131" s="11" t="str">
        <f>IFERROR(INDEX(#REF!,MATCH(B131,#REF!,0),0),"")</f>
        <v/>
      </c>
      <c r="T131" s="11" t="str">
        <f>IFERROR(INDEX(#REF!,MATCH(B131,#REF!,0),0),"")</f>
        <v/>
      </c>
      <c r="U131" s="5" t="str">
        <f>IFERROR(INDEX(#REF!,MATCH(B131,#REF!,0),0),"")</f>
        <v/>
      </c>
      <c r="V131" s="10">
        <f t="shared" si="6"/>
        <v>4</v>
      </c>
      <c r="W131" s="188">
        <f t="shared" si="7"/>
        <v>2180</v>
      </c>
      <c r="X131" s="188">
        <f t="shared" si="8"/>
        <v>545</v>
      </c>
      <c r="Y131" s="188" t="str">
        <f>IFERROR(SUMPRODUCT(LARGE(G131:U131,{1;2;3;4;5})),"NA")</f>
        <v>NA</v>
      </c>
      <c r="Z131" s="189" t="str">
        <f>IFERROR(SUMPRODUCT(LARGE(G131:U131,{1;2;3;4;5;6;7;8;9;10})),"NA")</f>
        <v>NA</v>
      </c>
    </row>
    <row r="132" spans="1:26" x14ac:dyDescent="0.3">
      <c r="A132" s="15">
        <v>129</v>
      </c>
      <c r="B132" s="9" t="s">
        <v>2428</v>
      </c>
      <c r="C132" s="1"/>
      <c r="D132" s="1"/>
      <c r="E132" s="1"/>
      <c r="F132" s="2"/>
      <c r="G132" s="10" t="str">
        <f>IFERROR(INDEX('03-25'!X:X,MATCH(B132,'03-25'!Y:Y,0),0),"")</f>
        <v/>
      </c>
      <c r="H132" s="11" t="str">
        <f>IFERROR(INDEX('04-08'!N:N,MATCH(B132,'04-08'!C:C,0),0),"")</f>
        <v/>
      </c>
      <c r="I132" s="11" t="str">
        <f>IFERROR(INDEX('04-29'!M:M,MATCH(B132,'04-29'!L:L,0),0),"")</f>
        <v/>
      </c>
      <c r="J132" s="11" t="str">
        <f>IFERROR(INDEX('05-27'!F:F,MATCH(B132,'05-27'!H:H,0),0),"")</f>
        <v/>
      </c>
      <c r="K132" s="11">
        <f>IFERROR(INDEX('06-17'!U:U,MATCH(B132,'06-17'!W:W,0),0),"")</f>
        <v>701</v>
      </c>
      <c r="L132" s="11">
        <f>IFERROR(INDEX('07-02'!W:W,MATCH(B132,'07-02'!B:B,0),0),"")</f>
        <v>716</v>
      </c>
      <c r="M132" s="11" t="str">
        <f>IFERROR(INDEX('07-14'!H:H,MATCH(B132,'07-14'!I:I,0),0),"")</f>
        <v/>
      </c>
      <c r="N132" s="11" t="str">
        <f>IFERROR(INDEX('07-15'!H:H,MATCH(B132,'07-15'!I:I,0),0),"")</f>
        <v/>
      </c>
      <c r="O132" s="11" t="str">
        <f>IFERROR(INDEX('07-16'!H:H,MATCH(B132,'07-16'!I:I,0),0),"")</f>
        <v/>
      </c>
      <c r="P132" s="11">
        <f>IFERROR(INDEX('07-22'!U:U,MATCH(B132,'07-22'!W:W,0),0),"")</f>
        <v>746</v>
      </c>
      <c r="Q132" s="11" t="str">
        <f>IFERROR(INDEX(#REF!,MATCH(B132,#REF!,0),0),"")</f>
        <v/>
      </c>
      <c r="R132" s="11" t="str">
        <f>IFERROR(INDEX(#REF!,MATCH(B132,#REF!,0),0),"")</f>
        <v/>
      </c>
      <c r="S132" s="11" t="str">
        <f>IFERROR(INDEX(#REF!,MATCH(B132,#REF!,0),0),"")</f>
        <v/>
      </c>
      <c r="T132" s="11" t="str">
        <f>IFERROR(INDEX(#REF!,MATCH(B132,#REF!,0),0),"")</f>
        <v/>
      </c>
      <c r="U132" s="5" t="str">
        <f>IFERROR(INDEX(#REF!,MATCH(B132,#REF!,0),0),"")</f>
        <v/>
      </c>
      <c r="V132" s="10">
        <f t="shared" si="6"/>
        <v>3</v>
      </c>
      <c r="W132" s="188">
        <f t="shared" si="7"/>
        <v>2163</v>
      </c>
      <c r="X132" s="188">
        <f t="shared" si="8"/>
        <v>721</v>
      </c>
      <c r="Y132" s="188" t="str">
        <f>IFERROR(SUMPRODUCT(LARGE(G132:U132,{1;2;3;4;5})),"NA")</f>
        <v>NA</v>
      </c>
      <c r="Z132" s="189" t="str">
        <f>IFERROR(SUMPRODUCT(LARGE(G132:U132,{1;2;3;4;5;6;7;8;9;10})),"NA")</f>
        <v>NA</v>
      </c>
    </row>
    <row r="133" spans="1:26" x14ac:dyDescent="0.3">
      <c r="A133" s="15">
        <v>130</v>
      </c>
      <c r="B133" s="9" t="s">
        <v>1853</v>
      </c>
      <c r="C133" s="1"/>
      <c r="D133" s="1"/>
      <c r="E133" s="1"/>
      <c r="F133" s="2"/>
      <c r="G133" s="10" t="str">
        <f>IFERROR(INDEX('03-25'!X:X,MATCH(B133,'03-25'!Y:Y,0),0),"")</f>
        <v/>
      </c>
      <c r="H133" s="11" t="str">
        <f>IFERROR(INDEX('04-08'!N:N,MATCH(B133,'04-08'!C:C,0),0),"")</f>
        <v/>
      </c>
      <c r="I133" s="11">
        <f>IFERROR(INDEX('04-29'!M:M,MATCH(B133,'04-29'!L:L,0),0),"")</f>
        <v>679</v>
      </c>
      <c r="J133" s="11" t="str">
        <f>IFERROR(INDEX('05-27'!F:F,MATCH(B133,'05-27'!H:H,0),0),"")</f>
        <v/>
      </c>
      <c r="K133" s="11" t="str">
        <f>IFERROR(INDEX('06-17'!U:U,MATCH(B133,'06-17'!W:W,0),0),"")</f>
        <v/>
      </c>
      <c r="L133" s="11" t="str">
        <f>IFERROR(INDEX('07-02'!W:W,MATCH(B133,'07-02'!B:B,0),0),"")</f>
        <v/>
      </c>
      <c r="M133" s="11">
        <f>IFERROR(INDEX('07-14'!H:H,MATCH(B133,'07-14'!I:I,0),0),"")</f>
        <v>753</v>
      </c>
      <c r="N133" s="11" t="str">
        <f>IFERROR(INDEX('07-15'!H:H,MATCH(B133,'07-15'!I:I,0),0),"")</f>
        <v/>
      </c>
      <c r="O133" s="11" t="str">
        <f>IFERROR(INDEX('07-16'!H:H,MATCH(B133,'07-16'!I:I,0),0),"")</f>
        <v/>
      </c>
      <c r="P133" s="11">
        <f>IFERROR(INDEX('07-22'!U:U,MATCH(B133,'07-22'!W:W,0),0),"")</f>
        <v>731</v>
      </c>
      <c r="Q133" s="11" t="str">
        <f>IFERROR(INDEX(#REF!,MATCH(B133,#REF!,0),0),"")</f>
        <v/>
      </c>
      <c r="R133" s="11" t="str">
        <f>IFERROR(INDEX(#REF!,MATCH(B133,#REF!,0),0),"")</f>
        <v/>
      </c>
      <c r="S133" s="11" t="str">
        <f>IFERROR(INDEX(#REF!,MATCH(B133,#REF!,0),0),"")</f>
        <v/>
      </c>
      <c r="T133" s="11" t="str">
        <f>IFERROR(INDEX(#REF!,MATCH(B133,#REF!,0),0),"")</f>
        <v/>
      </c>
      <c r="U133" s="5" t="str">
        <f>IFERROR(INDEX(#REF!,MATCH(B133,#REF!,0),0),"")</f>
        <v/>
      </c>
      <c r="V133" s="10">
        <f t="shared" si="6"/>
        <v>3</v>
      </c>
      <c r="W133" s="188">
        <f t="shared" si="7"/>
        <v>2163</v>
      </c>
      <c r="X133" s="188">
        <f t="shared" si="8"/>
        <v>721</v>
      </c>
      <c r="Y133" s="188" t="str">
        <f>IFERROR(SUMPRODUCT(LARGE(G133:U133,{1;2;3;4;5})),"NA")</f>
        <v>NA</v>
      </c>
      <c r="Z133" s="189" t="str">
        <f>IFERROR(SUMPRODUCT(LARGE(G133:U133,{1;2;3;4;5;6;7;8;9;10})),"NA")</f>
        <v>NA</v>
      </c>
    </row>
    <row r="134" spans="1:26" x14ac:dyDescent="0.3">
      <c r="A134" s="15">
        <v>131</v>
      </c>
      <c r="B134" s="9" t="s">
        <v>2432</v>
      </c>
      <c r="C134" s="1"/>
      <c r="D134" s="1"/>
      <c r="E134" s="1"/>
      <c r="F134" s="2"/>
      <c r="G134" s="10" t="str">
        <f>IFERROR(INDEX('03-25'!X:X,MATCH(B134,'03-25'!Y:Y,0),0),"")</f>
        <v/>
      </c>
      <c r="H134" s="11" t="str">
        <f>IFERROR(INDEX('04-08'!N:N,MATCH(B134,'04-08'!C:C,0),0),"")</f>
        <v/>
      </c>
      <c r="I134" s="11" t="str">
        <f>IFERROR(INDEX('04-29'!M:M,MATCH(B134,'04-29'!L:L,0),0),"")</f>
        <v/>
      </c>
      <c r="J134" s="11" t="str">
        <f>IFERROR(INDEX('05-27'!F:F,MATCH(B134,'05-27'!H:H,0),0),"")</f>
        <v/>
      </c>
      <c r="K134" s="11">
        <f>IFERROR(INDEX('06-17'!U:U,MATCH(B134,'06-17'!W:W,0),0),"")</f>
        <v>720</v>
      </c>
      <c r="L134" s="11">
        <f>IFERROR(INDEX('07-02'!W:W,MATCH(B134,'07-02'!B:B,0),0),"")</f>
        <v>719</v>
      </c>
      <c r="M134" s="11" t="str">
        <f>IFERROR(INDEX('07-14'!H:H,MATCH(B134,'07-14'!I:I,0),0),"")</f>
        <v/>
      </c>
      <c r="N134" s="11" t="str">
        <f>IFERROR(INDEX('07-15'!H:H,MATCH(B134,'07-15'!I:I,0),0),"")</f>
        <v/>
      </c>
      <c r="O134" s="11" t="str">
        <f>IFERROR(INDEX('07-16'!H:H,MATCH(B134,'07-16'!I:I,0),0),"")</f>
        <v/>
      </c>
      <c r="P134" s="11">
        <f>IFERROR(INDEX('07-22'!U:U,MATCH(B134,'07-22'!W:W,0),0),"")</f>
        <v>722</v>
      </c>
      <c r="Q134" s="11" t="str">
        <f>IFERROR(INDEX(#REF!,MATCH(B134,#REF!,0),0),"")</f>
        <v/>
      </c>
      <c r="R134" s="11" t="str">
        <f>IFERROR(INDEX(#REF!,MATCH(B134,#REF!,0),0),"")</f>
        <v/>
      </c>
      <c r="S134" s="11" t="str">
        <f>IFERROR(INDEX(#REF!,MATCH(B134,#REF!,0),0),"")</f>
        <v/>
      </c>
      <c r="T134" s="11" t="str">
        <f>IFERROR(INDEX(#REF!,MATCH(B134,#REF!,0),0),"")</f>
        <v/>
      </c>
      <c r="U134" s="5" t="str">
        <f>IFERROR(INDEX(#REF!,MATCH(B134,#REF!,0),0),"")</f>
        <v/>
      </c>
      <c r="V134" s="10">
        <f t="shared" si="6"/>
        <v>3</v>
      </c>
      <c r="W134" s="188">
        <f t="shared" si="7"/>
        <v>2161</v>
      </c>
      <c r="X134" s="188">
        <f t="shared" si="8"/>
        <v>720.33333333333337</v>
      </c>
      <c r="Y134" s="188" t="str">
        <f>IFERROR(SUMPRODUCT(LARGE(G134:U134,{1;2;3;4;5})),"NA")</f>
        <v>NA</v>
      </c>
      <c r="Z134" s="189" t="str">
        <f>IFERROR(SUMPRODUCT(LARGE(G134:U134,{1;2;3;4;5;6;7;8;9;10})),"NA")</f>
        <v>NA</v>
      </c>
    </row>
    <row r="135" spans="1:26" x14ac:dyDescent="0.3">
      <c r="A135" s="15">
        <v>132</v>
      </c>
      <c r="B135" s="9" t="s">
        <v>2051</v>
      </c>
      <c r="C135" s="1"/>
      <c r="D135" s="1"/>
      <c r="E135" s="1"/>
      <c r="F135" s="2"/>
      <c r="G135" s="10" t="str">
        <f>IFERROR(INDEX('03-25'!X:X,MATCH(B135,'03-25'!Y:Y,0),0),"")</f>
        <v/>
      </c>
      <c r="H135" s="11" t="str">
        <f>IFERROR(INDEX('04-08'!N:N,MATCH(B135,'04-08'!C:C,0),0),"")</f>
        <v/>
      </c>
      <c r="I135" s="11" t="str">
        <f>IFERROR(INDEX('04-29'!M:M,MATCH(B135,'04-29'!L:L,0),0),"")</f>
        <v/>
      </c>
      <c r="J135" s="11">
        <f>IFERROR(INDEX('05-27'!F:F,MATCH(B135,'05-27'!H:H,0),0),"")</f>
        <v>714</v>
      </c>
      <c r="K135" s="11">
        <f>IFERROR(INDEX('06-17'!U:U,MATCH(B135,'06-17'!W:W,0),0),"")</f>
        <v>716</v>
      </c>
      <c r="L135" s="11" t="str">
        <f>IFERROR(INDEX('07-02'!W:W,MATCH(B135,'07-02'!B:B,0),0),"")</f>
        <v/>
      </c>
      <c r="M135" s="11" t="str">
        <f>IFERROR(INDEX('07-14'!H:H,MATCH(B135,'07-14'!I:I,0),0),"")</f>
        <v/>
      </c>
      <c r="N135" s="11" t="str">
        <f>IFERROR(INDEX('07-15'!H:H,MATCH(B135,'07-15'!I:I,0),0),"")</f>
        <v/>
      </c>
      <c r="O135" s="11" t="str">
        <f>IFERROR(INDEX('07-16'!H:H,MATCH(B135,'07-16'!I:I,0),0),"")</f>
        <v/>
      </c>
      <c r="P135" s="11">
        <f>IFERROR(INDEX('07-22'!U:U,MATCH(B135,'07-22'!W:W,0),0),"")</f>
        <v>701</v>
      </c>
      <c r="Q135" s="11" t="str">
        <f>IFERROR(INDEX(#REF!,MATCH(B135,#REF!,0),0),"")</f>
        <v/>
      </c>
      <c r="R135" s="11" t="str">
        <f>IFERROR(INDEX(#REF!,MATCH(B135,#REF!,0),0),"")</f>
        <v/>
      </c>
      <c r="S135" s="11" t="str">
        <f>IFERROR(INDEX(#REF!,MATCH(B135,#REF!,0),0),"")</f>
        <v/>
      </c>
      <c r="T135" s="11" t="str">
        <f>IFERROR(INDEX(#REF!,MATCH(B135,#REF!,0),0),"")</f>
        <v/>
      </c>
      <c r="U135" s="5" t="str">
        <f>IFERROR(INDEX(#REF!,MATCH(B135,#REF!,0),0),"")</f>
        <v/>
      </c>
      <c r="V135" s="10">
        <f t="shared" si="6"/>
        <v>3</v>
      </c>
      <c r="W135" s="188">
        <f t="shared" si="7"/>
        <v>2131</v>
      </c>
      <c r="X135" s="188">
        <f t="shared" si="8"/>
        <v>710.33333333333337</v>
      </c>
      <c r="Y135" s="188" t="str">
        <f>IFERROR(SUMPRODUCT(LARGE(G135:U135,{1;2;3;4;5})),"NA")</f>
        <v>NA</v>
      </c>
      <c r="Z135" s="189" t="str">
        <f>IFERROR(SUMPRODUCT(LARGE(G135:U135,{1;2;3;4;5;6;7;8;9;10})),"NA")</f>
        <v>NA</v>
      </c>
    </row>
    <row r="136" spans="1:26" x14ac:dyDescent="0.3">
      <c r="A136" s="15">
        <v>133</v>
      </c>
      <c r="B136" s="9" t="s">
        <v>2434</v>
      </c>
      <c r="C136" s="1"/>
      <c r="D136" s="1"/>
      <c r="E136" s="1"/>
      <c r="F136" s="2"/>
      <c r="G136" s="10" t="str">
        <f>IFERROR(INDEX('03-25'!X:X,MATCH(B136,'03-25'!Y:Y,0),0),"")</f>
        <v/>
      </c>
      <c r="H136" s="11" t="str">
        <f>IFERROR(INDEX('04-08'!N:N,MATCH(B136,'04-08'!C:C,0),0),"")</f>
        <v/>
      </c>
      <c r="I136" s="11" t="str">
        <f>IFERROR(INDEX('04-29'!M:M,MATCH(B136,'04-29'!L:L,0),0),"")</f>
        <v/>
      </c>
      <c r="J136" s="11" t="str">
        <f>IFERROR(INDEX('05-27'!F:F,MATCH(B136,'05-27'!H:H,0),0),"")</f>
        <v/>
      </c>
      <c r="K136" s="11">
        <f>IFERROR(INDEX('06-17'!U:U,MATCH(B136,'06-17'!W:W,0),0),"")</f>
        <v>664</v>
      </c>
      <c r="L136" s="11">
        <f>IFERROR(INDEX('07-02'!W:W,MATCH(B136,'07-02'!B:B,0),0),"")</f>
        <v>693</v>
      </c>
      <c r="M136" s="11" t="str">
        <f>IFERROR(INDEX('07-14'!H:H,MATCH(B136,'07-14'!I:I,0),0),"")</f>
        <v/>
      </c>
      <c r="N136" s="11" t="str">
        <f>IFERROR(INDEX('07-15'!H:H,MATCH(B136,'07-15'!I:I,0),0),"")</f>
        <v/>
      </c>
      <c r="O136" s="11" t="str">
        <f>IFERROR(INDEX('07-16'!H:H,MATCH(B136,'07-16'!I:I,0),0),"")</f>
        <v/>
      </c>
      <c r="P136" s="11">
        <f>IFERROR(INDEX('07-22'!U:U,MATCH(B136,'07-22'!W:W,0),0),"")</f>
        <v>765</v>
      </c>
      <c r="Q136" s="11" t="str">
        <f>IFERROR(INDEX(#REF!,MATCH(B136,#REF!,0),0),"")</f>
        <v/>
      </c>
      <c r="R136" s="11" t="str">
        <f>IFERROR(INDEX(#REF!,MATCH(B136,#REF!,0),0),"")</f>
        <v/>
      </c>
      <c r="S136" s="11" t="str">
        <f>IFERROR(INDEX(#REF!,MATCH(B136,#REF!,0),0),"")</f>
        <v/>
      </c>
      <c r="T136" s="11" t="str">
        <f>IFERROR(INDEX(#REF!,MATCH(B136,#REF!,0),0),"")</f>
        <v/>
      </c>
      <c r="U136" s="5" t="str">
        <f>IFERROR(INDEX(#REF!,MATCH(B136,#REF!,0),0),"")</f>
        <v/>
      </c>
      <c r="V136" s="10">
        <f t="shared" si="6"/>
        <v>3</v>
      </c>
      <c r="W136" s="188">
        <f t="shared" si="7"/>
        <v>2122</v>
      </c>
      <c r="X136" s="188">
        <f t="shared" si="8"/>
        <v>707.33333333333337</v>
      </c>
      <c r="Y136" s="188" t="str">
        <f>IFERROR(SUMPRODUCT(LARGE(G136:U136,{1;2;3;4;5})),"NA")</f>
        <v>NA</v>
      </c>
      <c r="Z136" s="189" t="str">
        <f>IFERROR(SUMPRODUCT(LARGE(G136:U136,{1;2;3;4;5;6;7;8;9;10})),"NA")</f>
        <v>NA</v>
      </c>
    </row>
    <row r="137" spans="1:26" x14ac:dyDescent="0.3">
      <c r="A137" s="15">
        <v>134</v>
      </c>
      <c r="B137" s="9" t="s">
        <v>2059</v>
      </c>
      <c r="C137" s="1"/>
      <c r="D137" s="1"/>
      <c r="E137" s="1"/>
      <c r="F137" s="2"/>
      <c r="G137" s="10" t="str">
        <f>IFERROR(INDEX('03-25'!X:X,MATCH(B137,'03-25'!Y:Y,0),0),"")</f>
        <v/>
      </c>
      <c r="H137" s="11" t="str">
        <f>IFERROR(INDEX('04-08'!N:N,MATCH(B137,'04-08'!C:C,0),0),"")</f>
        <v/>
      </c>
      <c r="I137" s="11" t="str">
        <f>IFERROR(INDEX('04-29'!M:M,MATCH(B137,'04-29'!L:L,0),0),"")</f>
        <v/>
      </c>
      <c r="J137" s="11">
        <f>IFERROR(INDEX('05-27'!F:F,MATCH(B137,'05-27'!H:H,0),0),"")</f>
        <v>720</v>
      </c>
      <c r="K137" s="11">
        <f>IFERROR(INDEX('06-17'!U:U,MATCH(B137,'06-17'!W:W,0),0),"")</f>
        <v>709</v>
      </c>
      <c r="L137" s="11">
        <f>IFERROR(INDEX('07-02'!W:W,MATCH(B137,'07-02'!B:B,0),0),"")</f>
        <v>692</v>
      </c>
      <c r="M137" s="11" t="str">
        <f>IFERROR(INDEX('07-14'!H:H,MATCH(B137,'07-14'!I:I,0),0),"")</f>
        <v/>
      </c>
      <c r="N137" s="11" t="str">
        <f>IFERROR(INDEX('07-15'!H:H,MATCH(B137,'07-15'!I:I,0),0),"")</f>
        <v/>
      </c>
      <c r="O137" s="11" t="str">
        <f>IFERROR(INDEX('07-16'!H:H,MATCH(B137,'07-16'!I:I,0),0),"")</f>
        <v/>
      </c>
      <c r="P137" s="11" t="str">
        <f>IFERROR(INDEX('07-22'!U:U,MATCH(B137,'07-22'!W:W,0),0),"")</f>
        <v/>
      </c>
      <c r="Q137" s="11" t="str">
        <f>IFERROR(INDEX(#REF!,MATCH(B137,#REF!,0),0),"")</f>
        <v/>
      </c>
      <c r="R137" s="11" t="str">
        <f>IFERROR(INDEX(#REF!,MATCH(B137,#REF!,0),0),"")</f>
        <v/>
      </c>
      <c r="S137" s="11" t="str">
        <f>IFERROR(INDEX(#REF!,MATCH(B137,#REF!,0),0),"")</f>
        <v/>
      </c>
      <c r="T137" s="11" t="str">
        <f>IFERROR(INDEX(#REF!,MATCH(B137,#REF!,0),0),"")</f>
        <v/>
      </c>
      <c r="U137" s="5" t="str">
        <f>IFERROR(INDEX(#REF!,MATCH(B137,#REF!,0),0),"")</f>
        <v/>
      </c>
      <c r="V137" s="10">
        <f t="shared" si="6"/>
        <v>3</v>
      </c>
      <c r="W137" s="188">
        <f t="shared" si="7"/>
        <v>2121</v>
      </c>
      <c r="X137" s="188">
        <f t="shared" si="8"/>
        <v>707</v>
      </c>
      <c r="Y137" s="188" t="str">
        <f>IFERROR(SUMPRODUCT(LARGE(G137:U137,{1;2;3;4;5})),"NA")</f>
        <v>NA</v>
      </c>
      <c r="Z137" s="189" t="str">
        <f>IFERROR(SUMPRODUCT(LARGE(G137:U137,{1;2;3;4;5;6;7;8;9;10})),"NA")</f>
        <v>NA</v>
      </c>
    </row>
    <row r="138" spans="1:26" x14ac:dyDescent="0.3">
      <c r="A138" s="15">
        <v>135</v>
      </c>
      <c r="B138" s="9" t="s">
        <v>2426</v>
      </c>
      <c r="C138" s="1"/>
      <c r="D138" s="1"/>
      <c r="E138" s="1"/>
      <c r="F138" s="2"/>
      <c r="G138" s="10" t="str">
        <f>IFERROR(INDEX('03-25'!X:X,MATCH(B138,'03-25'!Y:Y,0),0),"")</f>
        <v/>
      </c>
      <c r="H138" s="11" t="str">
        <f>IFERROR(INDEX('04-08'!N:N,MATCH(B138,'04-08'!C:C,0),0),"")</f>
        <v/>
      </c>
      <c r="I138" s="11" t="str">
        <f>IFERROR(INDEX('04-29'!M:M,MATCH(B138,'04-29'!L:L,0),0),"")</f>
        <v/>
      </c>
      <c r="J138" s="11" t="str">
        <f>IFERROR(INDEX('05-27'!F:F,MATCH(B138,'05-27'!H:H,0),0),"")</f>
        <v/>
      </c>
      <c r="K138" s="11">
        <f>IFERROR(INDEX('06-17'!U:U,MATCH(B138,'06-17'!W:W,0),0),"")</f>
        <v>735</v>
      </c>
      <c r="L138" s="11">
        <f>IFERROR(INDEX('07-02'!W:W,MATCH(B138,'07-02'!B:B,0),0),"")</f>
        <v>646</v>
      </c>
      <c r="M138" s="11" t="str">
        <f>IFERROR(INDEX('07-14'!H:H,MATCH(B138,'07-14'!I:I,0),0),"")</f>
        <v/>
      </c>
      <c r="N138" s="11" t="str">
        <f>IFERROR(INDEX('07-15'!H:H,MATCH(B138,'07-15'!I:I,0),0),"")</f>
        <v/>
      </c>
      <c r="O138" s="11" t="str">
        <f>IFERROR(INDEX('07-16'!H:H,MATCH(B138,'07-16'!I:I,0),0),"")</f>
        <v/>
      </c>
      <c r="P138" s="11">
        <f>IFERROR(INDEX('07-22'!U:U,MATCH(B138,'07-22'!W:W,0),0),"")</f>
        <v>692</v>
      </c>
      <c r="Q138" s="11" t="str">
        <f>IFERROR(INDEX(#REF!,MATCH(B138,#REF!,0),0),"")</f>
        <v/>
      </c>
      <c r="R138" s="11" t="str">
        <f>IFERROR(INDEX(#REF!,MATCH(B138,#REF!,0),0),"")</f>
        <v/>
      </c>
      <c r="S138" s="11" t="str">
        <f>IFERROR(INDEX(#REF!,MATCH(B138,#REF!,0),0),"")</f>
        <v/>
      </c>
      <c r="T138" s="11" t="str">
        <f>IFERROR(INDEX(#REF!,MATCH(B138,#REF!,0),0),"")</f>
        <v/>
      </c>
      <c r="U138" s="5" t="str">
        <f>IFERROR(INDEX(#REF!,MATCH(B138,#REF!,0),0),"")</f>
        <v/>
      </c>
      <c r="V138" s="10">
        <f t="shared" si="6"/>
        <v>3</v>
      </c>
      <c r="W138" s="188">
        <f t="shared" si="7"/>
        <v>2073</v>
      </c>
      <c r="X138" s="188">
        <f t="shared" si="8"/>
        <v>691</v>
      </c>
      <c r="Y138" s="188" t="str">
        <f>IFERROR(SUMPRODUCT(LARGE(G138:U138,{1;2;3;4;5})),"NA")</f>
        <v>NA</v>
      </c>
      <c r="Z138" s="189" t="str">
        <f>IFERROR(SUMPRODUCT(LARGE(G138:U138,{1;2;3;4;5;6;7;8;9;10})),"NA")</f>
        <v>NA</v>
      </c>
    </row>
    <row r="139" spans="1:26" x14ac:dyDescent="0.3">
      <c r="A139" s="15">
        <v>136</v>
      </c>
      <c r="B139" s="9" t="s">
        <v>2458</v>
      </c>
      <c r="C139" s="1"/>
      <c r="D139" s="1"/>
      <c r="E139" s="1"/>
      <c r="F139" s="2"/>
      <c r="G139" s="10" t="str">
        <f>IFERROR(INDEX('03-25'!X:X,MATCH(B139,'03-25'!Y:Y,0),0),"")</f>
        <v/>
      </c>
      <c r="H139" s="11" t="str">
        <f>IFERROR(INDEX('04-08'!N:N,MATCH(B139,'04-08'!C:C,0),0),"")</f>
        <v/>
      </c>
      <c r="I139" s="11" t="str">
        <f>IFERROR(INDEX('04-29'!M:M,MATCH(B139,'04-29'!L:L,0),0),"")</f>
        <v/>
      </c>
      <c r="J139" s="11" t="str">
        <f>IFERROR(INDEX('05-27'!F:F,MATCH(B139,'05-27'!H:H,0),0),"")</f>
        <v/>
      </c>
      <c r="K139" s="11">
        <f>IFERROR(INDEX('06-17'!U:U,MATCH(B139,'06-17'!W:W,0),0),"")</f>
        <v>691</v>
      </c>
      <c r="L139" s="11">
        <f>IFERROR(INDEX('07-02'!W:W,MATCH(B139,'07-02'!B:B,0),0),"")</f>
        <v>700</v>
      </c>
      <c r="M139" s="11" t="str">
        <f>IFERROR(INDEX('07-14'!H:H,MATCH(B139,'07-14'!I:I,0),0),"")</f>
        <v/>
      </c>
      <c r="N139" s="11" t="str">
        <f>IFERROR(INDEX('07-15'!H:H,MATCH(B139,'07-15'!I:I,0),0),"")</f>
        <v/>
      </c>
      <c r="O139" s="11" t="str">
        <f>IFERROR(INDEX('07-16'!H:H,MATCH(B139,'07-16'!I:I,0),0),"")</f>
        <v/>
      </c>
      <c r="P139" s="11">
        <f>IFERROR(INDEX('07-22'!U:U,MATCH(B139,'07-22'!W:W,0),0),"")</f>
        <v>681</v>
      </c>
      <c r="Q139" s="11" t="str">
        <f>IFERROR(INDEX(#REF!,MATCH(B139,#REF!,0),0),"")</f>
        <v/>
      </c>
      <c r="R139" s="11" t="str">
        <f>IFERROR(INDEX(#REF!,MATCH(B139,#REF!,0),0),"")</f>
        <v/>
      </c>
      <c r="S139" s="11" t="str">
        <f>IFERROR(INDEX(#REF!,MATCH(B139,#REF!,0),0),"")</f>
        <v/>
      </c>
      <c r="T139" s="11" t="str">
        <f>IFERROR(INDEX(#REF!,MATCH(B139,#REF!,0),0),"")</f>
        <v/>
      </c>
      <c r="U139" s="5" t="str">
        <f>IFERROR(INDEX(#REF!,MATCH(B139,#REF!,0),0),"")</f>
        <v/>
      </c>
      <c r="V139" s="10">
        <f t="shared" si="6"/>
        <v>3</v>
      </c>
      <c r="W139" s="188">
        <f t="shared" si="7"/>
        <v>2072</v>
      </c>
      <c r="X139" s="188">
        <f t="shared" si="8"/>
        <v>690.66666666666663</v>
      </c>
      <c r="Y139" s="188" t="str">
        <f>IFERROR(SUMPRODUCT(LARGE(G139:U139,{1;2;3;4;5})),"NA")</f>
        <v>NA</v>
      </c>
      <c r="Z139" s="189" t="str">
        <f>IFERROR(SUMPRODUCT(LARGE(G139:U139,{1;2;3;4;5;6;7;8;9;10})),"NA")</f>
        <v>NA</v>
      </c>
    </row>
    <row r="140" spans="1:26" x14ac:dyDescent="0.3">
      <c r="A140" s="15">
        <v>137</v>
      </c>
      <c r="B140" s="9" t="s">
        <v>2028</v>
      </c>
      <c r="C140" s="1"/>
      <c r="D140" s="1"/>
      <c r="E140" s="1"/>
      <c r="F140" s="2"/>
      <c r="G140" s="10" t="str">
        <f>IFERROR(INDEX('03-25'!X:X,MATCH(B140,'03-25'!Y:Y,0),0),"")</f>
        <v/>
      </c>
      <c r="H140" s="11" t="str">
        <f>IFERROR(INDEX('04-08'!N:N,MATCH(B140,'04-08'!C:C,0),0),"")</f>
        <v/>
      </c>
      <c r="I140" s="11" t="str">
        <f>IFERROR(INDEX('04-29'!M:M,MATCH(B140,'04-29'!L:L,0),0),"")</f>
        <v/>
      </c>
      <c r="J140" s="11">
        <f>IFERROR(INDEX('05-27'!F:F,MATCH(B140,'05-27'!H:H,0),0),"")</f>
        <v>661</v>
      </c>
      <c r="K140" s="11">
        <f>IFERROR(INDEX('06-17'!U:U,MATCH(B140,'06-17'!W:W,0),0),"")</f>
        <v>669</v>
      </c>
      <c r="L140" s="11">
        <f>IFERROR(INDEX('07-02'!W:W,MATCH(B140,'07-02'!B:B,0),0),"")</f>
        <v>698</v>
      </c>
      <c r="M140" s="11" t="str">
        <f>IFERROR(INDEX('07-14'!H:H,MATCH(B140,'07-14'!I:I,0),0),"")</f>
        <v/>
      </c>
      <c r="N140" s="11" t="str">
        <f>IFERROR(INDEX('07-15'!H:H,MATCH(B140,'07-15'!I:I,0),0),"")</f>
        <v/>
      </c>
      <c r="O140" s="11" t="str">
        <f>IFERROR(INDEX('07-16'!H:H,MATCH(B140,'07-16'!I:I,0),0),"")</f>
        <v/>
      </c>
      <c r="P140" s="11" t="str">
        <f>IFERROR(INDEX('07-22'!U:U,MATCH(B140,'07-22'!W:W,0),0),"")</f>
        <v/>
      </c>
      <c r="Q140" s="11" t="str">
        <f>IFERROR(INDEX(#REF!,MATCH(B140,#REF!,0),0),"")</f>
        <v/>
      </c>
      <c r="R140" s="11" t="str">
        <f>IFERROR(INDEX(#REF!,MATCH(B140,#REF!,0),0),"")</f>
        <v/>
      </c>
      <c r="S140" s="11" t="str">
        <f>IFERROR(INDEX(#REF!,MATCH(B140,#REF!,0),0),"")</f>
        <v/>
      </c>
      <c r="T140" s="11" t="str">
        <f>IFERROR(INDEX(#REF!,MATCH(B140,#REF!,0),0),"")</f>
        <v/>
      </c>
      <c r="U140" s="5" t="str">
        <f>IFERROR(INDEX(#REF!,MATCH(B140,#REF!,0),0),"")</f>
        <v/>
      </c>
      <c r="V140" s="10">
        <f t="shared" si="6"/>
        <v>3</v>
      </c>
      <c r="W140" s="188">
        <f t="shared" si="7"/>
        <v>2028</v>
      </c>
      <c r="X140" s="188">
        <f t="shared" si="8"/>
        <v>676</v>
      </c>
      <c r="Y140" s="188" t="str">
        <f>IFERROR(SUMPRODUCT(LARGE(G140:U140,{1;2;3;4;5})),"NA")</f>
        <v>NA</v>
      </c>
      <c r="Z140" s="189" t="str">
        <f>IFERROR(SUMPRODUCT(LARGE(G140:U140,{1;2;3;4;5;6;7;8;9;10})),"NA")</f>
        <v>NA</v>
      </c>
    </row>
    <row r="141" spans="1:26" x14ac:dyDescent="0.3">
      <c r="A141" s="15">
        <v>138</v>
      </c>
      <c r="B141" s="9" t="s">
        <v>2691</v>
      </c>
      <c r="C141" s="1"/>
      <c r="D141" s="1"/>
      <c r="E141" s="1"/>
      <c r="F141" s="2"/>
      <c r="G141" s="10" t="str">
        <f>IFERROR(INDEX('03-25'!X:X,MATCH(B141,'03-25'!Y:Y,0),0),"")</f>
        <v/>
      </c>
      <c r="H141" s="11" t="str">
        <f>IFERROR(INDEX('04-08'!N:N,MATCH(B141,'04-08'!C:C,0),0),"")</f>
        <v/>
      </c>
      <c r="I141" s="11" t="str">
        <f>IFERROR(INDEX('04-29'!M:M,MATCH(B141,'04-29'!L:L,0),0),"")</f>
        <v/>
      </c>
      <c r="J141" s="11" t="str">
        <f>IFERROR(INDEX('05-27'!F:F,MATCH(B141,'05-27'!H:H,0),0),"")</f>
        <v/>
      </c>
      <c r="K141" s="11">
        <f>IFERROR(INDEX('06-17'!U:U,MATCH(B141,'06-17'!W:W,0),0),"")</f>
        <v>666</v>
      </c>
      <c r="L141" s="11">
        <f>IFERROR(INDEX('07-02'!W:W,MATCH(B141,'07-02'!B:B,0),0),"")</f>
        <v>655</v>
      </c>
      <c r="M141" s="11" t="str">
        <f>IFERROR(INDEX('07-14'!H:H,MATCH(B141,'07-14'!I:I,0),0),"")</f>
        <v/>
      </c>
      <c r="N141" s="11" t="str">
        <f>IFERROR(INDEX('07-15'!H:H,MATCH(B141,'07-15'!I:I,0),0),"")</f>
        <v/>
      </c>
      <c r="O141" s="11" t="str">
        <f>IFERROR(INDEX('07-16'!H:H,MATCH(B141,'07-16'!I:I,0),0),"")</f>
        <v/>
      </c>
      <c r="P141" s="11">
        <f>IFERROR(INDEX('07-22'!U:U,MATCH(B141,'07-22'!W:W,0),0),"")</f>
        <v>689</v>
      </c>
      <c r="Q141" s="11" t="str">
        <f>IFERROR(INDEX(#REF!,MATCH(B141,#REF!,0),0),"")</f>
        <v/>
      </c>
      <c r="R141" s="11" t="str">
        <f>IFERROR(INDEX(#REF!,MATCH(B141,#REF!,0),0),"")</f>
        <v/>
      </c>
      <c r="S141" s="11" t="str">
        <f>IFERROR(INDEX(#REF!,MATCH(B141,#REF!,0),0),"")</f>
        <v/>
      </c>
      <c r="T141" s="11" t="str">
        <f>IFERROR(INDEX(#REF!,MATCH(B141,#REF!,0),0),"")</f>
        <v/>
      </c>
      <c r="U141" s="5" t="str">
        <f>IFERROR(INDEX(#REF!,MATCH(B141,#REF!,0),0),"")</f>
        <v/>
      </c>
      <c r="V141" s="10">
        <f t="shared" si="6"/>
        <v>3</v>
      </c>
      <c r="W141" s="188">
        <f t="shared" si="7"/>
        <v>2010</v>
      </c>
      <c r="X141" s="188">
        <f t="shared" si="8"/>
        <v>670</v>
      </c>
      <c r="Y141" s="188" t="str">
        <f>IFERROR(SUMPRODUCT(LARGE(G141:U141,{1;2;3;4;5})),"NA")</f>
        <v>NA</v>
      </c>
      <c r="Z141" s="189" t="str">
        <f>IFERROR(SUMPRODUCT(LARGE(G141:U141,{1;2;3;4;5;6;7;8;9;10})),"NA")</f>
        <v>NA</v>
      </c>
    </row>
    <row r="142" spans="1:26" x14ac:dyDescent="0.3">
      <c r="A142" s="15">
        <v>139</v>
      </c>
      <c r="B142" s="9" t="s">
        <v>2073</v>
      </c>
      <c r="C142" s="1"/>
      <c r="D142" s="1"/>
      <c r="E142" s="1"/>
      <c r="F142" s="2"/>
      <c r="G142" s="10" t="str">
        <f>IFERROR(INDEX('03-25'!X:X,MATCH(B142,'03-25'!Y:Y,0),0),"")</f>
        <v/>
      </c>
      <c r="H142" s="11" t="str">
        <f>IFERROR(INDEX('04-08'!N:N,MATCH(B142,'04-08'!C:C,0),0),"")</f>
        <v/>
      </c>
      <c r="I142" s="11" t="str">
        <f>IFERROR(INDEX('04-29'!M:M,MATCH(B142,'04-29'!L:L,0),0),"")</f>
        <v/>
      </c>
      <c r="J142" s="11">
        <f>IFERROR(INDEX('05-27'!F:F,MATCH(B142,'05-27'!H:H,0),0),"")</f>
        <v>688</v>
      </c>
      <c r="K142" s="11">
        <f>IFERROR(INDEX('06-17'!U:U,MATCH(B142,'06-17'!W:W,0),0),"")</f>
        <v>631</v>
      </c>
      <c r="L142" s="11" t="str">
        <f>IFERROR(INDEX('07-02'!W:W,MATCH(B142,'07-02'!B:B,0),0),"")</f>
        <v/>
      </c>
      <c r="M142" s="11" t="str">
        <f>IFERROR(INDEX('07-14'!H:H,MATCH(B142,'07-14'!I:I,0),0),"")</f>
        <v/>
      </c>
      <c r="N142" s="11" t="str">
        <f>IFERROR(INDEX('07-15'!H:H,MATCH(B142,'07-15'!I:I,0),0),"")</f>
        <v/>
      </c>
      <c r="O142" s="11" t="str">
        <f>IFERROR(INDEX('07-16'!H:H,MATCH(B142,'07-16'!I:I,0),0),"")</f>
        <v/>
      </c>
      <c r="P142" s="11">
        <f>IFERROR(INDEX('07-22'!U:U,MATCH(B142,'07-22'!W:W,0),0),"")</f>
        <v>689</v>
      </c>
      <c r="Q142" s="11" t="str">
        <f>IFERROR(INDEX(#REF!,MATCH(B142,#REF!,0),0),"")</f>
        <v/>
      </c>
      <c r="R142" s="11" t="str">
        <f>IFERROR(INDEX(#REF!,MATCH(B142,#REF!,0),0),"")</f>
        <v/>
      </c>
      <c r="S142" s="11" t="str">
        <f>IFERROR(INDEX(#REF!,MATCH(B142,#REF!,0),0),"")</f>
        <v/>
      </c>
      <c r="T142" s="11" t="str">
        <f>IFERROR(INDEX(#REF!,MATCH(B142,#REF!,0),0),"")</f>
        <v/>
      </c>
      <c r="U142" s="5" t="str">
        <f>IFERROR(INDEX(#REF!,MATCH(B142,#REF!,0),0),"")</f>
        <v/>
      </c>
      <c r="V142" s="10">
        <f t="shared" si="6"/>
        <v>3</v>
      </c>
      <c r="W142" s="188">
        <f t="shared" si="7"/>
        <v>2008</v>
      </c>
      <c r="X142" s="188">
        <f t="shared" si="8"/>
        <v>669.33333333333337</v>
      </c>
      <c r="Y142" s="188" t="str">
        <f>IFERROR(SUMPRODUCT(LARGE(G142:U142,{1;2;3;4;5})),"NA")</f>
        <v>NA</v>
      </c>
      <c r="Z142" s="189" t="str">
        <f>IFERROR(SUMPRODUCT(LARGE(G142:U142,{1;2;3;4;5;6;7;8;9;10})),"NA")</f>
        <v>NA</v>
      </c>
    </row>
    <row r="143" spans="1:26" x14ac:dyDescent="0.3">
      <c r="A143" s="15">
        <v>140</v>
      </c>
      <c r="B143" s="9" t="s">
        <v>2439</v>
      </c>
      <c r="C143" s="1"/>
      <c r="D143" s="1"/>
      <c r="E143" s="1"/>
      <c r="F143" s="2"/>
      <c r="G143" s="10" t="str">
        <f>IFERROR(INDEX('03-25'!X:X,MATCH(B143,'03-25'!Y:Y,0),0),"")</f>
        <v/>
      </c>
      <c r="H143" s="11" t="str">
        <f>IFERROR(INDEX('04-08'!N:N,MATCH(B143,'04-08'!C:C,0),0),"")</f>
        <v/>
      </c>
      <c r="I143" s="11" t="str">
        <f>IFERROR(INDEX('04-29'!M:M,MATCH(B143,'04-29'!L:L,0),0),"")</f>
        <v/>
      </c>
      <c r="J143" s="11" t="str">
        <f>IFERROR(INDEX('05-27'!F:F,MATCH(B143,'05-27'!H:H,0),0),"")</f>
        <v/>
      </c>
      <c r="K143" s="11">
        <f>IFERROR(INDEX('06-17'!U:U,MATCH(B143,'06-17'!W:W,0),0),"")</f>
        <v>634</v>
      </c>
      <c r="L143" s="11">
        <f>IFERROR(INDEX('07-02'!W:W,MATCH(B143,'07-02'!B:B,0),0),"")</f>
        <v>680</v>
      </c>
      <c r="M143" s="11" t="str">
        <f>IFERROR(INDEX('07-14'!H:H,MATCH(B143,'07-14'!I:I,0),0),"")</f>
        <v/>
      </c>
      <c r="N143" s="11" t="str">
        <f>IFERROR(INDEX('07-15'!H:H,MATCH(B143,'07-15'!I:I,0),0),"")</f>
        <v/>
      </c>
      <c r="O143" s="11" t="str">
        <f>IFERROR(INDEX('07-16'!H:H,MATCH(B143,'07-16'!I:I,0),0),"")</f>
        <v/>
      </c>
      <c r="P143" s="11">
        <f>IFERROR(INDEX('07-22'!U:U,MATCH(B143,'07-22'!W:W,0),0),"")</f>
        <v>689</v>
      </c>
      <c r="Q143" s="11" t="str">
        <f>IFERROR(INDEX(#REF!,MATCH(B143,#REF!,0),0),"")</f>
        <v/>
      </c>
      <c r="R143" s="11" t="str">
        <f>IFERROR(INDEX(#REF!,MATCH(B143,#REF!,0),0),"")</f>
        <v/>
      </c>
      <c r="S143" s="11" t="str">
        <f>IFERROR(INDEX(#REF!,MATCH(B143,#REF!,0),0),"")</f>
        <v/>
      </c>
      <c r="T143" s="11" t="str">
        <f>IFERROR(INDEX(#REF!,MATCH(B143,#REF!,0),0),"")</f>
        <v/>
      </c>
      <c r="U143" s="5" t="str">
        <f>IFERROR(INDEX(#REF!,MATCH(B143,#REF!,0),0),"")</f>
        <v/>
      </c>
      <c r="V143" s="10">
        <f t="shared" si="6"/>
        <v>3</v>
      </c>
      <c r="W143" s="188">
        <f t="shared" si="7"/>
        <v>2003</v>
      </c>
      <c r="X143" s="188">
        <f t="shared" si="8"/>
        <v>667.66666666666663</v>
      </c>
      <c r="Y143" s="188" t="str">
        <f>IFERROR(SUMPRODUCT(LARGE(G143:U143,{1;2;3;4;5})),"NA")</f>
        <v>NA</v>
      </c>
      <c r="Z143" s="189" t="str">
        <f>IFERROR(SUMPRODUCT(LARGE(G143:U143,{1;2;3;4;5;6;7;8;9;10})),"NA")</f>
        <v>NA</v>
      </c>
    </row>
    <row r="144" spans="1:26" x14ac:dyDescent="0.3">
      <c r="A144" s="15">
        <v>141</v>
      </c>
      <c r="B144" s="9" t="s">
        <v>219</v>
      </c>
      <c r="C144" s="1"/>
      <c r="D144" s="1"/>
      <c r="E144" s="1"/>
      <c r="F144" s="2"/>
      <c r="G144" s="10">
        <f>IFERROR(INDEX('03-25'!X:X,MATCH(B144,'03-25'!Y:Y,0),0),"")</f>
        <v>464</v>
      </c>
      <c r="H144" s="11" t="str">
        <f>IFERROR(INDEX('04-08'!N:N,MATCH(B144,'04-08'!C:C,0),0),"")</f>
        <v/>
      </c>
      <c r="I144" s="11">
        <f>IFERROR(INDEX('04-29'!M:M,MATCH(B144,'04-29'!L:L,0),0),"")</f>
        <v>543</v>
      </c>
      <c r="J144" s="11" t="str">
        <f>IFERROR(INDEX('05-27'!F:F,MATCH(B144,'05-27'!H:H,0),0),"")</f>
        <v/>
      </c>
      <c r="K144" s="11" t="str">
        <f>IFERROR(INDEX('06-17'!U:U,MATCH(B144,'06-17'!W:W,0),0),"")</f>
        <v/>
      </c>
      <c r="L144" s="11" t="str">
        <f>IFERROR(INDEX('07-02'!W:W,MATCH(B144,'07-02'!B:B,0),0),"")</f>
        <v/>
      </c>
      <c r="M144" s="11">
        <f>IFERROR(INDEX('07-14'!H:H,MATCH(B144,'07-14'!I:I,0),0),"")</f>
        <v>534</v>
      </c>
      <c r="N144" s="11">
        <f>IFERROR(INDEX('07-15'!H:H,MATCH(B144,'07-15'!I:I,0),0),"")</f>
        <v>453</v>
      </c>
      <c r="O144" s="11" t="str">
        <f>IFERROR(INDEX('07-16'!H:H,MATCH(B144,'07-16'!I:I,0),0),"")</f>
        <v/>
      </c>
      <c r="P144" s="11" t="str">
        <f>IFERROR(INDEX('07-22'!U:U,MATCH(B144,'07-22'!W:W,0),0),"")</f>
        <v/>
      </c>
      <c r="Q144" s="11" t="str">
        <f>IFERROR(INDEX(#REF!,MATCH(B144,#REF!,0),0),"")</f>
        <v/>
      </c>
      <c r="R144" s="11" t="str">
        <f>IFERROR(INDEX(#REF!,MATCH(B144,#REF!,0),0),"")</f>
        <v/>
      </c>
      <c r="S144" s="11" t="str">
        <f>IFERROR(INDEX(#REF!,MATCH(B144,#REF!,0),0),"")</f>
        <v/>
      </c>
      <c r="T144" s="11" t="str">
        <f>IFERROR(INDEX(#REF!,MATCH(B144,#REF!,0),0),"")</f>
        <v/>
      </c>
      <c r="U144" s="5" t="str">
        <f>IFERROR(INDEX(#REF!,MATCH(B144,#REF!,0),0),"")</f>
        <v/>
      </c>
      <c r="V144" s="10">
        <f t="shared" si="6"/>
        <v>4</v>
      </c>
      <c r="W144" s="188">
        <f t="shared" si="7"/>
        <v>1994</v>
      </c>
      <c r="X144" s="188">
        <f t="shared" si="8"/>
        <v>498.5</v>
      </c>
      <c r="Y144" s="188" t="str">
        <f>IFERROR(SUMPRODUCT(LARGE(G144:U144,{1;2;3;4;5})),"NA")</f>
        <v>NA</v>
      </c>
      <c r="Z144" s="189" t="str">
        <f>IFERROR(SUMPRODUCT(LARGE(G144:U144,{1;2;3;4;5;6;7;8;9;10})),"NA")</f>
        <v>NA</v>
      </c>
    </row>
    <row r="145" spans="1:26" x14ac:dyDescent="0.3">
      <c r="A145" s="15">
        <v>142</v>
      </c>
      <c r="B145" s="9" t="s">
        <v>186</v>
      </c>
      <c r="C145" s="1"/>
      <c r="D145" s="1"/>
      <c r="E145" s="1"/>
      <c r="F145" s="2"/>
      <c r="G145" s="10">
        <f>IFERROR(INDEX('03-25'!X:X,MATCH(B145,'03-25'!Y:Y,0),0),"")</f>
        <v>644</v>
      </c>
      <c r="H145" s="11">
        <f>IFERROR(INDEX('04-08'!N:N,MATCH(B145,'04-08'!C:C,0),0),"")</f>
        <v>643</v>
      </c>
      <c r="I145" s="11" t="str">
        <f>IFERROR(INDEX('04-29'!M:M,MATCH(B145,'04-29'!L:L,0),0),"")</f>
        <v/>
      </c>
      <c r="J145" s="11" t="str">
        <f>IFERROR(INDEX('05-27'!F:F,MATCH(B145,'05-27'!H:H,0),0),"")</f>
        <v/>
      </c>
      <c r="K145" s="11" t="str">
        <f>IFERROR(INDEX('06-17'!U:U,MATCH(B145,'06-17'!W:W,0),0),"")</f>
        <v/>
      </c>
      <c r="L145" s="11" t="str">
        <f>IFERROR(INDEX('07-02'!W:W,MATCH(B145,'07-02'!B:B,0),0),"")</f>
        <v/>
      </c>
      <c r="M145" s="11" t="str">
        <f>IFERROR(INDEX('07-14'!H:H,MATCH(B145,'07-14'!I:I,0),0),"")</f>
        <v/>
      </c>
      <c r="N145" s="11" t="str">
        <f>IFERROR(INDEX('07-15'!H:H,MATCH(B145,'07-15'!I:I,0),0),"")</f>
        <v/>
      </c>
      <c r="O145" s="11" t="str">
        <f>IFERROR(INDEX('07-16'!H:H,MATCH(B145,'07-16'!I:I,0),0),"")</f>
        <v/>
      </c>
      <c r="P145" s="11">
        <f>IFERROR(INDEX('07-22'!U:U,MATCH(B145,'07-22'!W:W,0),0),"")</f>
        <v>688</v>
      </c>
      <c r="Q145" s="11" t="str">
        <f>IFERROR(INDEX(#REF!,MATCH(B145,#REF!,0),0),"")</f>
        <v/>
      </c>
      <c r="R145" s="11" t="str">
        <f>IFERROR(INDEX(#REF!,MATCH(B145,#REF!,0),0),"")</f>
        <v/>
      </c>
      <c r="S145" s="11" t="str">
        <f>IFERROR(INDEX(#REF!,MATCH(B145,#REF!,0),0),"")</f>
        <v/>
      </c>
      <c r="T145" s="11" t="str">
        <f>IFERROR(INDEX(#REF!,MATCH(B145,#REF!,0),0),"")</f>
        <v/>
      </c>
      <c r="U145" s="5" t="str">
        <f>IFERROR(INDEX(#REF!,MATCH(B145,#REF!,0),0),"")</f>
        <v/>
      </c>
      <c r="V145" s="10">
        <f t="shared" si="6"/>
        <v>3</v>
      </c>
      <c r="W145" s="188">
        <f t="shared" si="7"/>
        <v>1975</v>
      </c>
      <c r="X145" s="188">
        <f t="shared" si="8"/>
        <v>658.33333333333337</v>
      </c>
      <c r="Y145" s="188" t="str">
        <f>IFERROR(SUMPRODUCT(LARGE(G145:U145,{1;2;3;4;5})),"NA")</f>
        <v>NA</v>
      </c>
      <c r="Z145" s="189" t="str">
        <f>IFERROR(SUMPRODUCT(LARGE(G145:U145,{1;2;3;4;5;6;7;8;9;10})),"NA")</f>
        <v>NA</v>
      </c>
    </row>
    <row r="146" spans="1:26" x14ac:dyDescent="0.3">
      <c r="A146" s="15">
        <v>143</v>
      </c>
      <c r="B146" s="9" t="s">
        <v>2444</v>
      </c>
      <c r="C146" s="1"/>
      <c r="D146" s="1"/>
      <c r="E146" s="1"/>
      <c r="F146" s="2"/>
      <c r="G146" s="10" t="str">
        <f>IFERROR(INDEX('03-25'!X:X,MATCH(B146,'03-25'!Y:Y,0),0),"")</f>
        <v/>
      </c>
      <c r="H146" s="11" t="str">
        <f>IFERROR(INDEX('04-08'!N:N,MATCH(B146,'04-08'!C:C,0),0),"")</f>
        <v/>
      </c>
      <c r="I146" s="11" t="str">
        <f>IFERROR(INDEX('04-29'!M:M,MATCH(B146,'04-29'!L:L,0),0),"")</f>
        <v/>
      </c>
      <c r="J146" s="11" t="str">
        <f>IFERROR(INDEX('05-27'!F:F,MATCH(B146,'05-27'!H:H,0),0),"")</f>
        <v/>
      </c>
      <c r="K146" s="11">
        <f>IFERROR(INDEX('06-17'!U:U,MATCH(B146,'06-17'!W:W,0),0),"")</f>
        <v>647</v>
      </c>
      <c r="L146" s="11">
        <f>IFERROR(INDEX('07-02'!W:W,MATCH(B146,'07-02'!B:B,0),0),"")</f>
        <v>643</v>
      </c>
      <c r="M146" s="11" t="str">
        <f>IFERROR(INDEX('07-14'!H:H,MATCH(B146,'07-14'!I:I,0),0),"")</f>
        <v/>
      </c>
      <c r="N146" s="11" t="str">
        <f>IFERROR(INDEX('07-15'!H:H,MATCH(B146,'07-15'!I:I,0),0),"")</f>
        <v/>
      </c>
      <c r="O146" s="11" t="str">
        <f>IFERROR(INDEX('07-16'!H:H,MATCH(B146,'07-16'!I:I,0),0),"")</f>
        <v/>
      </c>
      <c r="P146" s="11">
        <f>IFERROR(INDEX('07-22'!U:U,MATCH(B146,'07-22'!W:W,0),0),"")</f>
        <v>668</v>
      </c>
      <c r="Q146" s="11" t="str">
        <f>IFERROR(INDEX(#REF!,MATCH(B146,#REF!,0),0),"")</f>
        <v/>
      </c>
      <c r="R146" s="11" t="str">
        <f>IFERROR(INDEX(#REF!,MATCH(B146,#REF!,0),0),"")</f>
        <v/>
      </c>
      <c r="S146" s="11" t="str">
        <f>IFERROR(INDEX(#REF!,MATCH(B146,#REF!,0),0),"")</f>
        <v/>
      </c>
      <c r="T146" s="11" t="str">
        <f>IFERROR(INDEX(#REF!,MATCH(B146,#REF!,0),0),"")</f>
        <v/>
      </c>
      <c r="U146" s="5" t="str">
        <f>IFERROR(INDEX(#REF!,MATCH(B146,#REF!,0),0),"")</f>
        <v/>
      </c>
      <c r="V146" s="10">
        <f t="shared" si="6"/>
        <v>3</v>
      </c>
      <c r="W146" s="188">
        <f t="shared" si="7"/>
        <v>1958</v>
      </c>
      <c r="X146" s="188">
        <f t="shared" si="8"/>
        <v>652.66666666666663</v>
      </c>
      <c r="Y146" s="188" t="str">
        <f>IFERROR(SUMPRODUCT(LARGE(G146:U146,{1;2;3;4;5})),"NA")</f>
        <v>NA</v>
      </c>
      <c r="Z146" s="189" t="str">
        <f>IFERROR(SUMPRODUCT(LARGE(G146:U146,{1;2;3;4;5;6;7;8;9;10})),"NA")</f>
        <v>NA</v>
      </c>
    </row>
    <row r="147" spans="1:26" x14ac:dyDescent="0.3">
      <c r="A147" s="15">
        <v>144</v>
      </c>
      <c r="B147" s="9" t="s">
        <v>467</v>
      </c>
      <c r="C147" s="1"/>
      <c r="D147" s="1"/>
      <c r="E147" s="1"/>
      <c r="F147" s="2"/>
      <c r="G147" s="10">
        <f>IFERROR(INDEX('03-25'!X:X,MATCH(B147,'03-25'!Y:Y,0),0),"")</f>
        <v>653</v>
      </c>
      <c r="H147" s="11" t="str">
        <f>IFERROR(INDEX('04-08'!N:N,MATCH(B147,'04-08'!C:C,0),0),"")</f>
        <v/>
      </c>
      <c r="I147" s="11" t="str">
        <f>IFERROR(INDEX('04-29'!M:M,MATCH(B147,'04-29'!L:L,0),0),"")</f>
        <v/>
      </c>
      <c r="J147" s="11" t="str">
        <f>IFERROR(INDEX('05-27'!F:F,MATCH(B147,'05-27'!H:H,0),0),"")</f>
        <v/>
      </c>
      <c r="K147" s="11">
        <f>IFERROR(INDEX('06-17'!U:U,MATCH(B147,'06-17'!W:W,0),0),"")</f>
        <v>644</v>
      </c>
      <c r="L147" s="11" t="str">
        <f>IFERROR(INDEX('07-02'!W:W,MATCH(B147,'07-02'!B:B,0),0),"")</f>
        <v/>
      </c>
      <c r="M147" s="11" t="str">
        <f>IFERROR(INDEX('07-14'!H:H,MATCH(B147,'07-14'!I:I,0),0),"")</f>
        <v/>
      </c>
      <c r="N147" s="11" t="str">
        <f>IFERROR(INDEX('07-15'!H:H,MATCH(B147,'07-15'!I:I,0),0),"")</f>
        <v/>
      </c>
      <c r="O147" s="11" t="str">
        <f>IFERROR(INDEX('07-16'!H:H,MATCH(B147,'07-16'!I:I,0),0),"")</f>
        <v/>
      </c>
      <c r="P147" s="11">
        <f>IFERROR(INDEX('07-22'!U:U,MATCH(B147,'07-22'!W:W,0),0),"")</f>
        <v>645</v>
      </c>
      <c r="Q147" s="11" t="str">
        <f>IFERROR(INDEX(#REF!,MATCH(B147,#REF!,0),0),"")</f>
        <v/>
      </c>
      <c r="R147" s="11" t="str">
        <f>IFERROR(INDEX(#REF!,MATCH(B147,#REF!,0),0),"")</f>
        <v/>
      </c>
      <c r="S147" s="11" t="str">
        <f>IFERROR(INDEX(#REF!,MATCH(B147,#REF!,0),0),"")</f>
        <v/>
      </c>
      <c r="T147" s="11" t="str">
        <f>IFERROR(INDEX(#REF!,MATCH(B147,#REF!,0),0),"")</f>
        <v/>
      </c>
      <c r="U147" s="5" t="str">
        <f>IFERROR(INDEX(#REF!,MATCH(B147,#REF!,0),0),"")</f>
        <v/>
      </c>
      <c r="V147" s="10">
        <f t="shared" si="6"/>
        <v>3</v>
      </c>
      <c r="W147" s="188">
        <f t="shared" si="7"/>
        <v>1942</v>
      </c>
      <c r="X147" s="188">
        <f t="shared" si="8"/>
        <v>647.33333333333337</v>
      </c>
      <c r="Y147" s="188" t="str">
        <f>IFERROR(SUMPRODUCT(LARGE(G147:U147,{1;2;3;4;5})),"NA")</f>
        <v>NA</v>
      </c>
      <c r="Z147" s="189" t="str">
        <f>IFERROR(SUMPRODUCT(LARGE(G147:U147,{1;2;3;4;5;6;7;8;9;10})),"NA")</f>
        <v>NA</v>
      </c>
    </row>
    <row r="148" spans="1:26" x14ac:dyDescent="0.3">
      <c r="A148" s="15">
        <v>145</v>
      </c>
      <c r="B148" s="9" t="s">
        <v>2076</v>
      </c>
      <c r="C148" s="1"/>
      <c r="D148" s="1"/>
      <c r="E148" s="1"/>
      <c r="F148" s="2"/>
      <c r="G148" s="10" t="str">
        <f>IFERROR(INDEX('03-25'!X:X,MATCH(B148,'03-25'!Y:Y,0),0),"")</f>
        <v/>
      </c>
      <c r="H148" s="11" t="str">
        <f>IFERROR(INDEX('04-08'!N:N,MATCH(B148,'04-08'!C:C,0),0),"")</f>
        <v/>
      </c>
      <c r="I148" s="11" t="str">
        <f>IFERROR(INDEX('04-29'!M:M,MATCH(B148,'04-29'!L:L,0),0),"")</f>
        <v/>
      </c>
      <c r="J148" s="11">
        <f>IFERROR(INDEX('05-27'!F:F,MATCH(B148,'05-27'!H:H,0),0),"")</f>
        <v>954</v>
      </c>
      <c r="K148" s="11">
        <f>IFERROR(INDEX('06-17'!U:U,MATCH(B148,'06-17'!W:W,0),0),"")</f>
        <v>961</v>
      </c>
      <c r="L148" s="11" t="str">
        <f>IFERROR(INDEX('07-02'!W:W,MATCH(B148,'07-02'!B:B,0),0),"")</f>
        <v/>
      </c>
      <c r="M148" s="11" t="str">
        <f>IFERROR(INDEX('07-14'!H:H,MATCH(B148,'07-14'!I:I,0),0),"")</f>
        <v/>
      </c>
      <c r="N148" s="11" t="str">
        <f>IFERROR(INDEX('07-15'!H:H,MATCH(B148,'07-15'!I:I,0),0),"")</f>
        <v/>
      </c>
      <c r="O148" s="11" t="str">
        <f>IFERROR(INDEX('07-16'!H:H,MATCH(B148,'07-16'!I:I,0),0),"")</f>
        <v/>
      </c>
      <c r="P148" s="11" t="str">
        <f>IFERROR(INDEX('07-22'!U:U,MATCH(B148,'07-22'!W:W,0),0),"")</f>
        <v/>
      </c>
      <c r="Q148" s="11" t="str">
        <f>IFERROR(INDEX(#REF!,MATCH(B148,#REF!,0),0),"")</f>
        <v/>
      </c>
      <c r="R148" s="11" t="str">
        <f>IFERROR(INDEX(#REF!,MATCH(B148,#REF!,0),0),"")</f>
        <v/>
      </c>
      <c r="S148" s="11" t="str">
        <f>IFERROR(INDEX(#REF!,MATCH(B148,#REF!,0),0),"")</f>
        <v/>
      </c>
      <c r="T148" s="11" t="str">
        <f>IFERROR(INDEX(#REF!,MATCH(B148,#REF!,0),0),"")</f>
        <v/>
      </c>
      <c r="U148" s="5" t="str">
        <f>IFERROR(INDEX(#REF!,MATCH(B148,#REF!,0),0),"")</f>
        <v/>
      </c>
      <c r="V148" s="10">
        <f t="shared" si="6"/>
        <v>2</v>
      </c>
      <c r="W148" s="188">
        <f t="shared" si="7"/>
        <v>1915</v>
      </c>
      <c r="X148" s="188">
        <f t="shared" si="8"/>
        <v>957.5</v>
      </c>
      <c r="Y148" s="188" t="str">
        <f>IFERROR(SUMPRODUCT(LARGE(G148:U148,{1;2;3;4;5})),"NA")</f>
        <v>NA</v>
      </c>
      <c r="Z148" s="189" t="str">
        <f>IFERROR(SUMPRODUCT(LARGE(G148:U148,{1;2;3;4;5;6;7;8;9;10})),"NA")</f>
        <v>NA</v>
      </c>
    </row>
    <row r="149" spans="1:26" x14ac:dyDescent="0.3">
      <c r="A149" s="15">
        <v>146</v>
      </c>
      <c r="B149" s="9" t="s">
        <v>2046</v>
      </c>
      <c r="C149" s="1"/>
      <c r="D149" s="1"/>
      <c r="E149" s="1"/>
      <c r="F149" s="2"/>
      <c r="G149" s="10" t="str">
        <f>IFERROR(INDEX('03-25'!X:X,MATCH(B149,'03-25'!Y:Y,0),0),"")</f>
        <v/>
      </c>
      <c r="H149" s="11" t="str">
        <f>IFERROR(INDEX('04-08'!N:N,MATCH(B149,'04-08'!C:C,0),0),"")</f>
        <v/>
      </c>
      <c r="I149" s="11" t="str">
        <f>IFERROR(INDEX('04-29'!M:M,MATCH(B149,'04-29'!L:L,0),0),"")</f>
        <v/>
      </c>
      <c r="J149" s="11">
        <f>IFERROR(INDEX('05-27'!F:F,MATCH(B149,'05-27'!H:H,0),0),"")</f>
        <v>638</v>
      </c>
      <c r="K149" s="11">
        <f>IFERROR(INDEX('06-17'!U:U,MATCH(B149,'06-17'!W:W,0),0),"")</f>
        <v>625</v>
      </c>
      <c r="L149" s="11" t="str">
        <f>IFERROR(INDEX('07-02'!W:W,MATCH(B149,'07-02'!B:B,0),0),"")</f>
        <v/>
      </c>
      <c r="M149" s="11" t="str">
        <f>IFERROR(INDEX('07-14'!H:H,MATCH(B149,'07-14'!I:I,0),0),"")</f>
        <v/>
      </c>
      <c r="N149" s="11" t="str">
        <f>IFERROR(INDEX('07-15'!H:H,MATCH(B149,'07-15'!I:I,0),0),"")</f>
        <v/>
      </c>
      <c r="O149" s="11" t="str">
        <f>IFERROR(INDEX('07-16'!H:H,MATCH(B149,'07-16'!I:I,0),0),"")</f>
        <v/>
      </c>
      <c r="P149" s="11">
        <f>IFERROR(INDEX('07-22'!U:U,MATCH(B149,'07-22'!W:W,0),0),"")</f>
        <v>616</v>
      </c>
      <c r="Q149" s="11" t="str">
        <f>IFERROR(INDEX(#REF!,MATCH(B149,#REF!,0),0),"")</f>
        <v/>
      </c>
      <c r="R149" s="11" t="str">
        <f>IFERROR(INDEX(#REF!,MATCH(B149,#REF!,0),0),"")</f>
        <v/>
      </c>
      <c r="S149" s="11" t="str">
        <f>IFERROR(INDEX(#REF!,MATCH(B149,#REF!,0),0),"")</f>
        <v/>
      </c>
      <c r="T149" s="11" t="str">
        <f>IFERROR(INDEX(#REF!,MATCH(B149,#REF!,0),0),"")</f>
        <v/>
      </c>
      <c r="U149" s="5" t="str">
        <f>IFERROR(INDEX(#REF!,MATCH(B149,#REF!,0),0),"")</f>
        <v/>
      </c>
      <c r="V149" s="10">
        <f t="shared" si="6"/>
        <v>3</v>
      </c>
      <c r="W149" s="188">
        <f t="shared" si="7"/>
        <v>1879</v>
      </c>
      <c r="X149" s="188">
        <f t="shared" si="8"/>
        <v>626.33333333333337</v>
      </c>
      <c r="Y149" s="188" t="str">
        <f>IFERROR(SUMPRODUCT(LARGE(G149:U149,{1;2;3;4;5})),"NA")</f>
        <v>NA</v>
      </c>
      <c r="Z149" s="189" t="str">
        <f>IFERROR(SUMPRODUCT(LARGE(G149:U149,{1;2;3;4;5;6;7;8;9;10})),"NA")</f>
        <v>NA</v>
      </c>
    </row>
    <row r="150" spans="1:26" x14ac:dyDescent="0.3">
      <c r="A150" s="15">
        <v>147</v>
      </c>
      <c r="B150" s="9" t="s">
        <v>471</v>
      </c>
      <c r="C150" s="1"/>
      <c r="D150" s="1"/>
      <c r="E150" s="1"/>
      <c r="F150" s="2"/>
      <c r="G150" s="10">
        <f>IFERROR(INDEX('03-25'!X:X,MATCH(B150,'03-25'!Y:Y,0),0),"")</f>
        <v>639</v>
      </c>
      <c r="H150" s="11" t="str">
        <f>IFERROR(INDEX('04-08'!N:N,MATCH(B150,'04-08'!C:C,0),0),"")</f>
        <v/>
      </c>
      <c r="I150" s="11" t="str">
        <f>IFERROR(INDEX('04-29'!M:M,MATCH(B150,'04-29'!L:L,0),0),"")</f>
        <v/>
      </c>
      <c r="J150" s="11">
        <f>IFERROR(INDEX('05-27'!F:F,MATCH(B150,'05-27'!H:H,0),0),"")</f>
        <v>619</v>
      </c>
      <c r="K150" s="11">
        <f>IFERROR(INDEX('06-17'!U:U,MATCH(B150,'06-17'!W:W,0),0),"")</f>
        <v>595</v>
      </c>
      <c r="L150" s="11" t="str">
        <f>IFERROR(INDEX('07-02'!W:W,MATCH(B150,'07-02'!B:B,0),0),"")</f>
        <v/>
      </c>
      <c r="M150" s="11" t="str">
        <f>IFERROR(INDEX('07-14'!H:H,MATCH(B150,'07-14'!I:I,0),0),"")</f>
        <v/>
      </c>
      <c r="N150" s="11" t="str">
        <f>IFERROR(INDEX('07-15'!H:H,MATCH(B150,'07-15'!I:I,0),0),"")</f>
        <v/>
      </c>
      <c r="O150" s="11" t="str">
        <f>IFERROR(INDEX('07-16'!H:H,MATCH(B150,'07-16'!I:I,0),0),"")</f>
        <v/>
      </c>
      <c r="P150" s="11" t="str">
        <f>IFERROR(INDEX('07-22'!U:U,MATCH(B150,'07-22'!W:W,0),0),"")</f>
        <v/>
      </c>
      <c r="Q150" s="11" t="str">
        <f>IFERROR(INDEX(#REF!,MATCH(B150,#REF!,0),0),"")</f>
        <v/>
      </c>
      <c r="R150" s="11" t="str">
        <f>IFERROR(INDEX(#REF!,MATCH(B150,#REF!,0),0),"")</f>
        <v/>
      </c>
      <c r="S150" s="11" t="str">
        <f>IFERROR(INDEX(#REF!,MATCH(B150,#REF!,0),0),"")</f>
        <v/>
      </c>
      <c r="T150" s="11" t="str">
        <f>IFERROR(INDEX(#REF!,MATCH(B150,#REF!,0),0),"")</f>
        <v/>
      </c>
      <c r="U150" s="5" t="str">
        <f>IFERROR(INDEX(#REF!,MATCH(B150,#REF!,0),0),"")</f>
        <v/>
      </c>
      <c r="V150" s="10">
        <f t="shared" si="6"/>
        <v>3</v>
      </c>
      <c r="W150" s="188">
        <f t="shared" si="7"/>
        <v>1853</v>
      </c>
      <c r="X150" s="188">
        <f t="shared" si="8"/>
        <v>617.66666666666663</v>
      </c>
      <c r="Y150" s="188" t="str">
        <f>IFERROR(SUMPRODUCT(LARGE(G150:U150,{1;2;3;4;5})),"NA")</f>
        <v>NA</v>
      </c>
      <c r="Z150" s="189" t="str">
        <f>IFERROR(SUMPRODUCT(LARGE(G150:U150,{1;2;3;4;5;6;7;8;9;10})),"NA")</f>
        <v>NA</v>
      </c>
    </row>
    <row r="151" spans="1:26" x14ac:dyDescent="0.3">
      <c r="A151" s="15">
        <v>148</v>
      </c>
      <c r="B151" s="9" t="s">
        <v>2644</v>
      </c>
      <c r="C151" s="1"/>
      <c r="D151" s="1"/>
      <c r="E151" s="1"/>
      <c r="F151" s="2"/>
      <c r="G151" s="10" t="str">
        <f>IFERROR(INDEX('03-25'!X:X,MATCH(B151,'03-25'!Y:Y,0),0),"")</f>
        <v/>
      </c>
      <c r="H151" s="11" t="str">
        <f>IFERROR(INDEX('04-08'!N:N,MATCH(B151,'04-08'!C:C,0),0),"")</f>
        <v/>
      </c>
      <c r="I151" s="11" t="str">
        <f>IFERROR(INDEX('04-29'!M:M,MATCH(B151,'04-29'!L:L,0),0),"")</f>
        <v/>
      </c>
      <c r="J151" s="11" t="str">
        <f>IFERROR(INDEX('05-27'!F:F,MATCH(B151,'05-27'!H:H,0),0),"")</f>
        <v/>
      </c>
      <c r="K151" s="11">
        <f>IFERROR(INDEX('06-17'!U:U,MATCH(B151,'06-17'!W:W,0),0),"")</f>
        <v>594</v>
      </c>
      <c r="L151" s="11">
        <f>IFERROR(INDEX('07-02'!W:W,MATCH(B151,'07-02'!B:B,0),0),"")</f>
        <v>595</v>
      </c>
      <c r="M151" s="11" t="str">
        <f>IFERROR(INDEX('07-14'!H:H,MATCH(B151,'07-14'!I:I,0),0),"")</f>
        <v/>
      </c>
      <c r="N151" s="11" t="str">
        <f>IFERROR(INDEX('07-15'!H:H,MATCH(B151,'07-15'!I:I,0),0),"")</f>
        <v/>
      </c>
      <c r="O151" s="11" t="str">
        <f>IFERROR(INDEX('07-16'!H:H,MATCH(B151,'07-16'!I:I,0),0),"")</f>
        <v/>
      </c>
      <c r="P151" s="11">
        <f>IFERROR(INDEX('07-22'!U:U,MATCH(B151,'07-22'!W:W,0),0),"")</f>
        <v>652</v>
      </c>
      <c r="Q151" s="11" t="str">
        <f>IFERROR(INDEX(#REF!,MATCH(B151,#REF!,0),0),"")</f>
        <v/>
      </c>
      <c r="R151" s="11" t="str">
        <f>IFERROR(INDEX(#REF!,MATCH(B151,#REF!,0),0),"")</f>
        <v/>
      </c>
      <c r="S151" s="11" t="str">
        <f>IFERROR(INDEX(#REF!,MATCH(B151,#REF!,0),0),"")</f>
        <v/>
      </c>
      <c r="T151" s="11" t="str">
        <f>IFERROR(INDEX(#REF!,MATCH(B151,#REF!,0),0),"")</f>
        <v/>
      </c>
      <c r="U151" s="5" t="str">
        <f>IFERROR(INDEX(#REF!,MATCH(B151,#REF!,0),0),"")</f>
        <v/>
      </c>
      <c r="V151" s="10">
        <f t="shared" si="6"/>
        <v>3</v>
      </c>
      <c r="W151" s="188">
        <f t="shared" si="7"/>
        <v>1841</v>
      </c>
      <c r="X151" s="188">
        <f t="shared" si="8"/>
        <v>613.66666666666663</v>
      </c>
      <c r="Y151" s="188" t="str">
        <f>IFERROR(SUMPRODUCT(LARGE(G151:U151,{1;2;3;4;5})),"NA")</f>
        <v>NA</v>
      </c>
      <c r="Z151" s="189" t="str">
        <f>IFERROR(SUMPRODUCT(LARGE(G151:U151,{1;2;3;4;5;6;7;8;9;10})),"NA")</f>
        <v>NA</v>
      </c>
    </row>
    <row r="152" spans="1:26" x14ac:dyDescent="0.3">
      <c r="A152" s="15">
        <v>149</v>
      </c>
      <c r="B152" s="9" t="s">
        <v>1810</v>
      </c>
      <c r="C152" s="1"/>
      <c r="D152" s="1"/>
      <c r="E152" s="1"/>
      <c r="F152" s="2"/>
      <c r="G152" s="10" t="str">
        <f>IFERROR(INDEX('03-25'!X:X,MATCH(B152,'03-25'!Y:Y,0),0),"")</f>
        <v/>
      </c>
      <c r="H152" s="11" t="str">
        <f>IFERROR(INDEX('04-08'!N:N,MATCH(B152,'04-08'!C:C,0),0),"")</f>
        <v/>
      </c>
      <c r="I152" s="11">
        <f>IFERROR(INDEX('04-29'!M:M,MATCH(B152,'04-29'!L:L,0),0),"")</f>
        <v>660</v>
      </c>
      <c r="J152" s="11" t="str">
        <f>IFERROR(INDEX('05-27'!F:F,MATCH(B152,'05-27'!H:H,0),0),"")</f>
        <v/>
      </c>
      <c r="K152" s="11" t="str">
        <f>IFERROR(INDEX('06-17'!U:U,MATCH(B152,'06-17'!W:W,0),0),"")</f>
        <v/>
      </c>
      <c r="L152" s="11" t="str">
        <f>IFERROR(INDEX('07-02'!W:W,MATCH(B152,'07-02'!B:B,0),0),"")</f>
        <v/>
      </c>
      <c r="M152" s="11">
        <f>IFERROR(INDEX('07-14'!H:H,MATCH(B152,'07-14'!I:I,0),0),"")</f>
        <v>629</v>
      </c>
      <c r="N152" s="11">
        <f>IFERROR(INDEX('07-15'!H:H,MATCH(B152,'07-15'!I:I,0),0),"")</f>
        <v>524</v>
      </c>
      <c r="O152" s="11" t="str">
        <f>IFERROR(INDEX('07-16'!H:H,MATCH(B152,'07-16'!I:I,0),0),"")</f>
        <v/>
      </c>
      <c r="P152" s="11" t="str">
        <f>IFERROR(INDEX('07-22'!U:U,MATCH(B152,'07-22'!W:W,0),0),"")</f>
        <v/>
      </c>
      <c r="Q152" s="11" t="str">
        <f>IFERROR(INDEX(#REF!,MATCH(B152,#REF!,0),0),"")</f>
        <v/>
      </c>
      <c r="R152" s="11" t="str">
        <f>IFERROR(INDEX(#REF!,MATCH(B152,#REF!,0),0),"")</f>
        <v/>
      </c>
      <c r="S152" s="11" t="str">
        <f>IFERROR(INDEX(#REF!,MATCH(B152,#REF!,0),0),"")</f>
        <v/>
      </c>
      <c r="T152" s="11" t="str">
        <f>IFERROR(INDEX(#REF!,MATCH(B152,#REF!,0),0),"")</f>
        <v/>
      </c>
      <c r="U152" s="5" t="str">
        <f>IFERROR(INDEX(#REF!,MATCH(B152,#REF!,0),0),"")</f>
        <v/>
      </c>
      <c r="V152" s="10">
        <f t="shared" si="6"/>
        <v>3</v>
      </c>
      <c r="W152" s="188">
        <f t="shared" si="7"/>
        <v>1813</v>
      </c>
      <c r="X152" s="188">
        <f t="shared" si="8"/>
        <v>604.33333333333337</v>
      </c>
      <c r="Y152" s="188" t="str">
        <f>IFERROR(SUMPRODUCT(LARGE(G152:U152,{1;2;3;4;5})),"NA")</f>
        <v>NA</v>
      </c>
      <c r="Z152" s="189" t="str">
        <f>IFERROR(SUMPRODUCT(LARGE(G152:U152,{1;2;3;4;5;6;7;8;9;10})),"NA")</f>
        <v>NA</v>
      </c>
    </row>
    <row r="153" spans="1:26" x14ac:dyDescent="0.3">
      <c r="A153" s="15">
        <v>150</v>
      </c>
      <c r="B153" s="9" t="s">
        <v>2437</v>
      </c>
      <c r="C153" s="1"/>
      <c r="D153" s="1"/>
      <c r="E153" s="1"/>
      <c r="F153" s="2"/>
      <c r="G153" s="10" t="str">
        <f>IFERROR(INDEX('03-25'!X:X,MATCH(B153,'03-25'!Y:Y,0),0),"")</f>
        <v/>
      </c>
      <c r="H153" s="11" t="str">
        <f>IFERROR(INDEX('04-08'!N:N,MATCH(B153,'04-08'!C:C,0),0),"")</f>
        <v/>
      </c>
      <c r="I153" s="11" t="str">
        <f>IFERROR(INDEX('04-29'!M:M,MATCH(B153,'04-29'!L:L,0),0),"")</f>
        <v/>
      </c>
      <c r="J153" s="11" t="str">
        <f>IFERROR(INDEX('05-27'!F:F,MATCH(B153,'05-27'!H:H,0),0),"")</f>
        <v/>
      </c>
      <c r="K153" s="11">
        <f>IFERROR(INDEX('06-17'!U:U,MATCH(B153,'06-17'!W:W,0),0),"")</f>
        <v>596</v>
      </c>
      <c r="L153" s="11">
        <f>IFERROR(INDEX('07-02'!W:W,MATCH(B153,'07-02'!B:B,0),0),"")</f>
        <v>613</v>
      </c>
      <c r="M153" s="11" t="str">
        <f>IFERROR(INDEX('07-14'!H:H,MATCH(B153,'07-14'!I:I,0),0),"")</f>
        <v/>
      </c>
      <c r="N153" s="11" t="str">
        <f>IFERROR(INDEX('07-15'!H:H,MATCH(B153,'07-15'!I:I,0),0),"")</f>
        <v/>
      </c>
      <c r="O153" s="11" t="str">
        <f>IFERROR(INDEX('07-16'!H:H,MATCH(B153,'07-16'!I:I,0),0),"")</f>
        <v/>
      </c>
      <c r="P153" s="11">
        <f>IFERROR(INDEX('07-22'!U:U,MATCH(B153,'07-22'!W:W,0),0),"")</f>
        <v>600</v>
      </c>
      <c r="Q153" s="11" t="str">
        <f>IFERROR(INDEX(#REF!,MATCH(B153,#REF!,0),0),"")</f>
        <v/>
      </c>
      <c r="R153" s="11" t="str">
        <f>IFERROR(INDEX(#REF!,MATCH(B153,#REF!,0),0),"")</f>
        <v/>
      </c>
      <c r="S153" s="11" t="str">
        <f>IFERROR(INDEX(#REF!,MATCH(B153,#REF!,0),0),"")</f>
        <v/>
      </c>
      <c r="T153" s="11" t="str">
        <f>IFERROR(INDEX(#REF!,MATCH(B153,#REF!,0),0),"")</f>
        <v/>
      </c>
      <c r="U153" s="5" t="str">
        <f>IFERROR(INDEX(#REF!,MATCH(B153,#REF!,0),0),"")</f>
        <v/>
      </c>
      <c r="V153" s="10">
        <f t="shared" si="6"/>
        <v>3</v>
      </c>
      <c r="W153" s="188">
        <f t="shared" si="7"/>
        <v>1809</v>
      </c>
      <c r="X153" s="188">
        <f t="shared" si="8"/>
        <v>603</v>
      </c>
      <c r="Y153" s="188" t="str">
        <f>IFERROR(SUMPRODUCT(LARGE(G153:U153,{1;2;3;4;5})),"NA")</f>
        <v>NA</v>
      </c>
      <c r="Z153" s="189" t="str">
        <f>IFERROR(SUMPRODUCT(LARGE(G153:U153,{1;2;3;4;5;6;7;8;9;10})),"NA")</f>
        <v>NA</v>
      </c>
    </row>
    <row r="154" spans="1:26" x14ac:dyDescent="0.3">
      <c r="A154" s="15">
        <v>151</v>
      </c>
      <c r="B154" s="9" t="s">
        <v>1819</v>
      </c>
      <c r="C154" s="1"/>
      <c r="D154" s="1"/>
      <c r="E154" s="1"/>
      <c r="F154" s="2"/>
      <c r="G154" s="10" t="str">
        <f>IFERROR(INDEX('03-25'!X:X,MATCH(B154,'03-25'!Y:Y,0),0),"")</f>
        <v/>
      </c>
      <c r="H154" s="11" t="str">
        <f>IFERROR(INDEX('04-08'!N:N,MATCH(B154,'04-08'!C:C,0),0),"")</f>
        <v/>
      </c>
      <c r="I154" s="11">
        <f>IFERROR(INDEX('04-29'!M:M,MATCH(B154,'04-29'!L:L,0),0),"")</f>
        <v>645</v>
      </c>
      <c r="J154" s="11" t="str">
        <f>IFERROR(INDEX('05-27'!F:F,MATCH(B154,'05-27'!H:H,0),0),"")</f>
        <v/>
      </c>
      <c r="K154" s="11" t="str">
        <f>IFERROR(INDEX('06-17'!U:U,MATCH(B154,'06-17'!W:W,0),0),"")</f>
        <v/>
      </c>
      <c r="L154" s="11" t="str">
        <f>IFERROR(INDEX('07-02'!W:W,MATCH(B154,'07-02'!B:B,0),0),"")</f>
        <v/>
      </c>
      <c r="M154" s="11">
        <f>IFERROR(INDEX('07-14'!H:H,MATCH(B154,'07-14'!I:I,0),0),"")</f>
        <v>609</v>
      </c>
      <c r="N154" s="11">
        <f>IFERROR(INDEX('07-15'!H:H,MATCH(B154,'07-15'!I:I,0),0),"")</f>
        <v>512</v>
      </c>
      <c r="O154" s="11" t="str">
        <f>IFERROR(INDEX('07-16'!H:H,MATCH(B154,'07-16'!I:I,0),0),"")</f>
        <v/>
      </c>
      <c r="P154" s="11" t="str">
        <f>IFERROR(INDEX('07-22'!U:U,MATCH(B154,'07-22'!W:W,0),0),"")</f>
        <v/>
      </c>
      <c r="Q154" s="11" t="str">
        <f>IFERROR(INDEX(#REF!,MATCH(B154,#REF!,0),0),"")</f>
        <v/>
      </c>
      <c r="R154" s="11" t="str">
        <f>IFERROR(INDEX(#REF!,MATCH(B154,#REF!,0),0),"")</f>
        <v/>
      </c>
      <c r="S154" s="11" t="str">
        <f>IFERROR(INDEX(#REF!,MATCH(B154,#REF!,0),0),"")</f>
        <v/>
      </c>
      <c r="T154" s="11" t="str">
        <f>IFERROR(INDEX(#REF!,MATCH(B154,#REF!,0),0),"")</f>
        <v/>
      </c>
      <c r="U154" s="5" t="str">
        <f>IFERROR(INDEX(#REF!,MATCH(B154,#REF!,0),0),"")</f>
        <v/>
      </c>
      <c r="V154" s="10">
        <f t="shared" si="6"/>
        <v>3</v>
      </c>
      <c r="W154" s="188">
        <f t="shared" si="7"/>
        <v>1766</v>
      </c>
      <c r="X154" s="188">
        <f t="shared" si="8"/>
        <v>588.66666666666663</v>
      </c>
      <c r="Y154" s="188" t="str">
        <f>IFERROR(SUMPRODUCT(LARGE(G154:U154,{1;2;3;4;5})),"NA")</f>
        <v>NA</v>
      </c>
      <c r="Z154" s="189" t="str">
        <f>IFERROR(SUMPRODUCT(LARGE(G154:U154,{1;2;3;4;5;6;7;8;9;10})),"NA")</f>
        <v>NA</v>
      </c>
    </row>
    <row r="155" spans="1:26" x14ac:dyDescent="0.3">
      <c r="A155" s="15">
        <v>152</v>
      </c>
      <c r="B155" s="9" t="s">
        <v>3217</v>
      </c>
      <c r="C155" s="1"/>
      <c r="D155" s="1"/>
      <c r="E155" s="1"/>
      <c r="F155" s="2"/>
      <c r="G155" s="10" t="str">
        <f>IFERROR(INDEX('03-25'!X:X,MATCH(B155,'03-25'!Y:Y,0),0),"")</f>
        <v/>
      </c>
      <c r="H155" s="11" t="str">
        <f>IFERROR(INDEX('04-08'!N:N,MATCH(B155,'04-08'!C:C,0),0),"")</f>
        <v/>
      </c>
      <c r="I155" s="11" t="str">
        <f>IFERROR(INDEX('04-29'!M:M,MATCH(B155,'04-29'!L:L,0),0),"")</f>
        <v/>
      </c>
      <c r="J155" s="11" t="str">
        <f>IFERROR(INDEX('05-27'!F:F,MATCH(B155,'05-27'!H:H,0),0),"")</f>
        <v/>
      </c>
      <c r="K155" s="11" t="str">
        <f>IFERROR(INDEX('06-17'!U:U,MATCH(B155,'06-17'!W:W,0),0),"")</f>
        <v/>
      </c>
      <c r="L155" s="11" t="str">
        <f>IFERROR(INDEX('07-02'!W:W,MATCH(B155,'07-02'!B:B,0),0),"")</f>
        <v/>
      </c>
      <c r="M155" s="11" t="str">
        <f>IFERROR(INDEX('07-14'!H:H,MATCH(B155,'07-14'!I:I,0),0),"")</f>
        <v/>
      </c>
      <c r="N155" s="11" t="str">
        <f>IFERROR(INDEX('07-15'!H:H,MATCH(B155,'07-15'!I:I,0),0),"")</f>
        <v/>
      </c>
      <c r="O155" s="11">
        <f>IFERROR(INDEX('07-16'!H:H,MATCH(B155,'07-16'!I:I,0),0),"")</f>
        <v>964</v>
      </c>
      <c r="P155" s="11">
        <f>IFERROR(INDEX('07-22'!U:U,MATCH(B155,'07-22'!W:W,0),0),"")</f>
        <v>777</v>
      </c>
      <c r="Q155" s="11" t="str">
        <f>IFERROR(INDEX(#REF!,MATCH(B155,#REF!,0),0),"")</f>
        <v/>
      </c>
      <c r="R155" s="11" t="str">
        <f>IFERROR(INDEX(#REF!,MATCH(B155,#REF!,0),0),"")</f>
        <v/>
      </c>
      <c r="S155" s="11" t="str">
        <f>IFERROR(INDEX(#REF!,MATCH(B155,#REF!,0),0),"")</f>
        <v/>
      </c>
      <c r="T155" s="11" t="str">
        <f>IFERROR(INDEX(#REF!,MATCH(B155,#REF!,0),0),"")</f>
        <v/>
      </c>
      <c r="U155" s="5" t="str">
        <f>IFERROR(INDEX(#REF!,MATCH(B155,#REF!,0),0),"")</f>
        <v/>
      </c>
      <c r="V155" s="10">
        <f t="shared" si="6"/>
        <v>2</v>
      </c>
      <c r="W155" s="188">
        <f t="shared" si="7"/>
        <v>1741</v>
      </c>
      <c r="X155" s="188">
        <f t="shared" si="8"/>
        <v>870.5</v>
      </c>
      <c r="Y155" s="188" t="str">
        <f>IFERROR(SUMPRODUCT(LARGE(G155:U155,{1;2;3;4;5})),"NA")</f>
        <v>NA</v>
      </c>
      <c r="Z155" s="189" t="str">
        <f>IFERROR(SUMPRODUCT(LARGE(G155:U155,{1;2;3;4;5;6;7;8;9;10})),"NA")</f>
        <v>NA</v>
      </c>
    </row>
    <row r="156" spans="1:26" x14ac:dyDescent="0.3">
      <c r="A156" s="15">
        <v>153</v>
      </c>
      <c r="B156" s="9" t="s">
        <v>481</v>
      </c>
      <c r="C156" s="1"/>
      <c r="D156" s="1"/>
      <c r="E156" s="1"/>
      <c r="F156" s="2"/>
      <c r="G156" s="10">
        <f>IFERROR(INDEX('03-25'!X:X,MATCH(B156,'03-25'!Y:Y,0),0),"")</f>
        <v>625</v>
      </c>
      <c r="H156" s="11" t="str">
        <f>IFERROR(INDEX('04-08'!N:N,MATCH(B156,'04-08'!C:C,0),0),"")</f>
        <v/>
      </c>
      <c r="I156" s="11">
        <f>IFERROR(INDEX('04-29'!M:M,MATCH(B156,'04-29'!L:L,0),0),"")</f>
        <v>540</v>
      </c>
      <c r="J156" s="11" t="str">
        <f>IFERROR(INDEX('05-27'!F:F,MATCH(B156,'05-27'!H:H,0),0),"")</f>
        <v/>
      </c>
      <c r="K156" s="11" t="str">
        <f>IFERROR(INDEX('06-17'!U:U,MATCH(B156,'06-17'!W:W,0),0),"")</f>
        <v/>
      </c>
      <c r="L156" s="11" t="str">
        <f>IFERROR(INDEX('07-02'!W:W,MATCH(B156,'07-02'!B:B,0),0),"")</f>
        <v/>
      </c>
      <c r="M156" s="11">
        <f>IFERROR(INDEX('07-14'!H:H,MATCH(B156,'07-14'!I:I,0),0),"")</f>
        <v>575</v>
      </c>
      <c r="N156" s="11" t="str">
        <f>IFERROR(INDEX('07-15'!H:H,MATCH(B156,'07-15'!I:I,0),0),"")</f>
        <v/>
      </c>
      <c r="O156" s="11" t="str">
        <f>IFERROR(INDEX('07-16'!H:H,MATCH(B156,'07-16'!I:I,0),0),"")</f>
        <v/>
      </c>
      <c r="P156" s="11" t="str">
        <f>IFERROR(INDEX('07-22'!U:U,MATCH(B156,'07-22'!W:W,0),0),"")</f>
        <v/>
      </c>
      <c r="Q156" s="11" t="str">
        <f>IFERROR(INDEX(#REF!,MATCH(B156,#REF!,0),0),"")</f>
        <v/>
      </c>
      <c r="R156" s="11" t="str">
        <f>IFERROR(INDEX(#REF!,MATCH(B156,#REF!,0),0),"")</f>
        <v/>
      </c>
      <c r="S156" s="11" t="str">
        <f>IFERROR(INDEX(#REF!,MATCH(B156,#REF!,0),0),"")</f>
        <v/>
      </c>
      <c r="T156" s="11" t="str">
        <f>IFERROR(INDEX(#REF!,MATCH(B156,#REF!,0),0),"")</f>
        <v/>
      </c>
      <c r="U156" s="5" t="str">
        <f>IFERROR(INDEX(#REF!,MATCH(B156,#REF!,0),0),"")</f>
        <v/>
      </c>
      <c r="V156" s="10">
        <f t="shared" si="6"/>
        <v>3</v>
      </c>
      <c r="W156" s="188">
        <f t="shared" si="7"/>
        <v>1740</v>
      </c>
      <c r="X156" s="188">
        <f t="shared" si="8"/>
        <v>580</v>
      </c>
      <c r="Y156" s="188" t="str">
        <f>IFERROR(SUMPRODUCT(LARGE(G156:U156,{1;2;3;4;5})),"NA")</f>
        <v>NA</v>
      </c>
      <c r="Z156" s="189" t="str">
        <f>IFERROR(SUMPRODUCT(LARGE(G156:U156,{1;2;3;4;5;6;7;8;9;10})),"NA")</f>
        <v>NA</v>
      </c>
    </row>
    <row r="157" spans="1:26" x14ac:dyDescent="0.3">
      <c r="A157" s="15">
        <v>154</v>
      </c>
      <c r="B157" s="9" t="s">
        <v>2568</v>
      </c>
      <c r="C157" s="1"/>
      <c r="D157" s="1"/>
      <c r="E157" s="1"/>
      <c r="F157" s="2"/>
      <c r="G157" s="10" t="str">
        <f>IFERROR(INDEX('03-25'!X:X,MATCH(B157,'03-25'!Y:Y,0),0),"")</f>
        <v/>
      </c>
      <c r="H157" s="11" t="str">
        <f>IFERROR(INDEX('04-08'!N:N,MATCH(B157,'04-08'!C:C,0),0),"")</f>
        <v/>
      </c>
      <c r="I157" s="11" t="str">
        <f>IFERROR(INDEX('04-29'!M:M,MATCH(B157,'04-29'!L:L,0),0),"")</f>
        <v/>
      </c>
      <c r="J157" s="11" t="str">
        <f>IFERROR(INDEX('05-27'!F:F,MATCH(B157,'05-27'!H:H,0),0),"")</f>
        <v/>
      </c>
      <c r="K157" s="11" t="str">
        <f>IFERROR(INDEX('06-17'!U:U,MATCH(B157,'06-17'!W:W,0),0),"")</f>
        <v/>
      </c>
      <c r="L157" s="11">
        <f>IFERROR(INDEX('07-02'!W:W,MATCH(B157,'07-02'!B:B,0),0),"")</f>
        <v>774</v>
      </c>
      <c r="M157" s="11" t="str">
        <f>IFERROR(INDEX('07-14'!H:H,MATCH(B157,'07-14'!I:I,0),0),"")</f>
        <v/>
      </c>
      <c r="N157" s="11" t="str">
        <f>IFERROR(INDEX('07-15'!H:H,MATCH(B157,'07-15'!I:I,0),0),"")</f>
        <v/>
      </c>
      <c r="O157" s="11">
        <f>IFERROR(INDEX('07-16'!H:H,MATCH(B157,'07-16'!I:I,0),0),"")</f>
        <v>947</v>
      </c>
      <c r="P157" s="11" t="str">
        <f>IFERROR(INDEX('07-22'!U:U,MATCH(B157,'07-22'!W:W,0),0),"")</f>
        <v/>
      </c>
      <c r="Q157" s="11" t="str">
        <f>IFERROR(INDEX(#REF!,MATCH(B157,#REF!,0),0),"")</f>
        <v/>
      </c>
      <c r="R157" s="11" t="str">
        <f>IFERROR(INDEX(#REF!,MATCH(B157,#REF!,0),0),"")</f>
        <v/>
      </c>
      <c r="S157" s="11" t="str">
        <f>IFERROR(INDEX(#REF!,MATCH(B157,#REF!,0),0),"")</f>
        <v/>
      </c>
      <c r="T157" s="11" t="str">
        <f>IFERROR(INDEX(#REF!,MATCH(B157,#REF!,0),0),"")</f>
        <v/>
      </c>
      <c r="U157" s="5" t="str">
        <f>IFERROR(INDEX(#REF!,MATCH(B157,#REF!,0),0),"")</f>
        <v/>
      </c>
      <c r="V157" s="10">
        <f t="shared" si="6"/>
        <v>2</v>
      </c>
      <c r="W157" s="188">
        <f t="shared" si="7"/>
        <v>1721</v>
      </c>
      <c r="X157" s="188">
        <f t="shared" si="8"/>
        <v>860.5</v>
      </c>
      <c r="Y157" s="188" t="str">
        <f>IFERROR(SUMPRODUCT(LARGE(G157:U157,{1;2;3;4;5})),"NA")</f>
        <v>NA</v>
      </c>
      <c r="Z157" s="189" t="str">
        <f>IFERROR(SUMPRODUCT(LARGE(G157:U157,{1;2;3;4;5;6;7;8;9;10})),"NA")</f>
        <v>NA</v>
      </c>
    </row>
    <row r="158" spans="1:26" x14ac:dyDescent="0.3">
      <c r="A158" s="15">
        <v>155</v>
      </c>
      <c r="B158" s="9" t="s">
        <v>1868</v>
      </c>
      <c r="C158" s="1"/>
      <c r="D158" s="1"/>
      <c r="E158" s="1"/>
      <c r="F158" s="2"/>
      <c r="G158" s="10" t="str">
        <f>IFERROR(INDEX('03-25'!X:X,MATCH(B158,'03-25'!Y:Y,0),0),"")</f>
        <v/>
      </c>
      <c r="H158" s="11" t="str">
        <f>IFERROR(INDEX('04-08'!N:N,MATCH(B158,'04-08'!C:C,0),0),"")</f>
        <v/>
      </c>
      <c r="I158" s="11">
        <f>IFERROR(INDEX('04-29'!M:M,MATCH(B158,'04-29'!L:L,0),0),"")</f>
        <v>830</v>
      </c>
      <c r="J158" s="11" t="str">
        <f>IFERROR(INDEX('05-27'!F:F,MATCH(B158,'05-27'!H:H,0),0),"")</f>
        <v/>
      </c>
      <c r="K158" s="11" t="str">
        <f>IFERROR(INDEX('06-17'!U:U,MATCH(B158,'06-17'!W:W,0),0),"")</f>
        <v/>
      </c>
      <c r="L158" s="11">
        <f>IFERROR(INDEX('07-02'!W:W,MATCH(B158,'07-02'!B:B,0),0),"")</f>
        <v>886</v>
      </c>
      <c r="M158" s="11" t="str">
        <f>IFERROR(INDEX('07-14'!H:H,MATCH(B158,'07-14'!I:I,0),0),"")</f>
        <v/>
      </c>
      <c r="N158" s="11" t="str">
        <f>IFERROR(INDEX('07-15'!H:H,MATCH(B158,'07-15'!I:I,0),0),"")</f>
        <v/>
      </c>
      <c r="O158" s="11" t="str">
        <f>IFERROR(INDEX('07-16'!H:H,MATCH(B158,'07-16'!I:I,0),0),"")</f>
        <v/>
      </c>
      <c r="P158" s="11" t="str">
        <f>IFERROR(INDEX('07-22'!U:U,MATCH(B158,'07-22'!W:W,0),0),"")</f>
        <v/>
      </c>
      <c r="Q158" s="11" t="str">
        <f>IFERROR(INDEX(#REF!,MATCH(B158,#REF!,0),0),"")</f>
        <v/>
      </c>
      <c r="R158" s="11" t="str">
        <f>IFERROR(INDEX(#REF!,MATCH(B158,#REF!,0),0),"")</f>
        <v/>
      </c>
      <c r="S158" s="11" t="str">
        <f>IFERROR(INDEX(#REF!,MATCH(B158,#REF!,0),0),"")</f>
        <v/>
      </c>
      <c r="T158" s="11" t="str">
        <f>IFERROR(INDEX(#REF!,MATCH(B158,#REF!,0),0),"")</f>
        <v/>
      </c>
      <c r="U158" s="5" t="str">
        <f>IFERROR(INDEX(#REF!,MATCH(B158,#REF!,0),0),"")</f>
        <v/>
      </c>
      <c r="V158" s="10">
        <f t="shared" si="6"/>
        <v>2</v>
      </c>
      <c r="W158" s="188">
        <f t="shared" si="7"/>
        <v>1716</v>
      </c>
      <c r="X158" s="188">
        <f t="shared" si="8"/>
        <v>858</v>
      </c>
      <c r="Y158" s="188" t="str">
        <f>IFERROR(SUMPRODUCT(LARGE(G158:U158,{1;2;3;4;5})),"NA")</f>
        <v>NA</v>
      </c>
      <c r="Z158" s="189" t="str">
        <f>IFERROR(SUMPRODUCT(LARGE(G158:U158,{1;2;3;4;5;6;7;8;9;10})),"NA")</f>
        <v>NA</v>
      </c>
    </row>
    <row r="159" spans="1:26" x14ac:dyDescent="0.3">
      <c r="A159" s="15">
        <v>156</v>
      </c>
      <c r="B159" s="9" t="s">
        <v>1787</v>
      </c>
      <c r="C159" s="1"/>
      <c r="D159" s="1"/>
      <c r="E159" s="1"/>
      <c r="F159" s="2"/>
      <c r="G159" s="10" t="str">
        <f>IFERROR(INDEX('03-25'!X:X,MATCH(B159,'03-25'!Y:Y,0),0),"")</f>
        <v/>
      </c>
      <c r="H159" s="11" t="str">
        <f>IFERROR(INDEX('04-08'!N:N,MATCH(B159,'04-08'!C:C,0),0),"")</f>
        <v/>
      </c>
      <c r="I159" s="11">
        <f>IFERROR(INDEX('04-29'!M:M,MATCH(B159,'04-29'!L:L,0),0),"")</f>
        <v>841</v>
      </c>
      <c r="J159" s="11" t="str">
        <f>IFERROR(INDEX('05-27'!F:F,MATCH(B159,'05-27'!H:H,0),0),"")</f>
        <v/>
      </c>
      <c r="K159" s="11" t="str">
        <f>IFERROR(INDEX('06-17'!U:U,MATCH(B159,'06-17'!W:W,0),0),"")</f>
        <v/>
      </c>
      <c r="L159" s="11" t="str">
        <f>IFERROR(INDEX('07-02'!W:W,MATCH(B159,'07-02'!B:B,0),0),"")</f>
        <v/>
      </c>
      <c r="M159" s="11" t="str">
        <f>IFERROR(INDEX('07-14'!H:H,MATCH(B159,'07-14'!I:I,0),0),"")</f>
        <v/>
      </c>
      <c r="N159" s="11">
        <f>IFERROR(INDEX('07-15'!H:H,MATCH(B159,'07-15'!I:I,0),0),"")</f>
        <v>874</v>
      </c>
      <c r="O159" s="11" t="str">
        <f>IFERROR(INDEX('07-16'!H:H,MATCH(B159,'07-16'!I:I,0),0),"")</f>
        <v/>
      </c>
      <c r="P159" s="11" t="str">
        <f>IFERROR(INDEX('07-22'!U:U,MATCH(B159,'07-22'!W:W,0),0),"")</f>
        <v/>
      </c>
      <c r="Q159" s="11" t="str">
        <f>IFERROR(INDEX(#REF!,MATCH(B159,#REF!,0),0),"")</f>
        <v/>
      </c>
      <c r="R159" s="11" t="str">
        <f>IFERROR(INDEX(#REF!,MATCH(B159,#REF!,0),0),"")</f>
        <v/>
      </c>
      <c r="S159" s="11" t="str">
        <f>IFERROR(INDEX(#REF!,MATCH(B159,#REF!,0),0),"")</f>
        <v/>
      </c>
      <c r="T159" s="11" t="str">
        <f>IFERROR(INDEX(#REF!,MATCH(B159,#REF!,0),0),"")</f>
        <v/>
      </c>
      <c r="U159" s="5" t="str">
        <f>IFERROR(INDEX(#REF!,MATCH(B159,#REF!,0),0),"")</f>
        <v/>
      </c>
      <c r="V159" s="10">
        <f t="shared" si="6"/>
        <v>2</v>
      </c>
      <c r="W159" s="188">
        <f t="shared" si="7"/>
        <v>1715</v>
      </c>
      <c r="X159" s="188">
        <f t="shared" si="8"/>
        <v>857.5</v>
      </c>
      <c r="Y159" s="188" t="str">
        <f>IFERROR(SUMPRODUCT(LARGE(G159:U159,{1;2;3;4;5})),"NA")</f>
        <v>NA</v>
      </c>
      <c r="Z159" s="189" t="str">
        <f>IFERROR(SUMPRODUCT(LARGE(G159:U159,{1;2;3;4;5;6;7;8;9;10})),"NA")</f>
        <v>NA</v>
      </c>
    </row>
    <row r="160" spans="1:26" x14ac:dyDescent="0.3">
      <c r="A160" s="15">
        <v>157</v>
      </c>
      <c r="B160" s="9" t="s">
        <v>2455</v>
      </c>
      <c r="C160" s="1"/>
      <c r="D160" s="1"/>
      <c r="E160" s="1"/>
      <c r="F160" s="2"/>
      <c r="G160" s="10" t="str">
        <f>IFERROR(INDEX('03-25'!X:X,MATCH(B160,'03-25'!Y:Y,0),0),"")</f>
        <v/>
      </c>
      <c r="H160" s="11" t="str">
        <f>IFERROR(INDEX('04-08'!N:N,MATCH(B160,'04-08'!C:C,0),0),"")</f>
        <v/>
      </c>
      <c r="I160" s="11" t="str">
        <f>IFERROR(INDEX('04-29'!M:M,MATCH(B160,'04-29'!L:L,0),0),"")</f>
        <v/>
      </c>
      <c r="J160" s="11" t="str">
        <f>IFERROR(INDEX('05-27'!F:F,MATCH(B160,'05-27'!H:H,0),0),"")</f>
        <v/>
      </c>
      <c r="K160" s="11">
        <f>IFERROR(INDEX('06-17'!U:U,MATCH(B160,'06-17'!W:W,0),0),"")</f>
        <v>840</v>
      </c>
      <c r="L160" s="11">
        <f>IFERROR(INDEX('07-02'!W:W,MATCH(B160,'07-02'!B:B,0),0),"")</f>
        <v>871</v>
      </c>
      <c r="M160" s="11" t="str">
        <f>IFERROR(INDEX('07-14'!H:H,MATCH(B160,'07-14'!I:I,0),0),"")</f>
        <v/>
      </c>
      <c r="N160" s="11" t="str">
        <f>IFERROR(INDEX('07-15'!H:H,MATCH(B160,'07-15'!I:I,0),0),"")</f>
        <v/>
      </c>
      <c r="O160" s="11" t="str">
        <f>IFERROR(INDEX('07-16'!H:H,MATCH(B160,'07-16'!I:I,0),0),"")</f>
        <v/>
      </c>
      <c r="P160" s="11" t="str">
        <f>IFERROR(INDEX('07-22'!U:U,MATCH(B160,'07-22'!W:W,0),0),"")</f>
        <v/>
      </c>
      <c r="Q160" s="11" t="str">
        <f>IFERROR(INDEX(#REF!,MATCH(B160,#REF!,0),0),"")</f>
        <v/>
      </c>
      <c r="R160" s="11" t="str">
        <f>IFERROR(INDEX(#REF!,MATCH(B160,#REF!,0),0),"")</f>
        <v/>
      </c>
      <c r="S160" s="11" t="str">
        <f>IFERROR(INDEX(#REF!,MATCH(B160,#REF!,0),0),"")</f>
        <v/>
      </c>
      <c r="T160" s="11" t="str">
        <f>IFERROR(INDEX(#REF!,MATCH(B160,#REF!,0),0),"")</f>
        <v/>
      </c>
      <c r="U160" s="5" t="str">
        <f>IFERROR(INDEX(#REF!,MATCH(B160,#REF!,0),0),"")</f>
        <v/>
      </c>
      <c r="V160" s="10">
        <f t="shared" si="6"/>
        <v>2</v>
      </c>
      <c r="W160" s="188">
        <f t="shared" si="7"/>
        <v>1711</v>
      </c>
      <c r="X160" s="188">
        <f t="shared" si="8"/>
        <v>855.5</v>
      </c>
      <c r="Y160" s="188" t="str">
        <f>IFERROR(SUMPRODUCT(LARGE(G160:U160,{1;2;3;4;5})),"NA")</f>
        <v>NA</v>
      </c>
      <c r="Z160" s="189" t="str">
        <f>IFERROR(SUMPRODUCT(LARGE(G160:U160,{1;2;3;4;5;6;7;8;9;10})),"NA")</f>
        <v>NA</v>
      </c>
    </row>
    <row r="161" spans="1:26" x14ac:dyDescent="0.3">
      <c r="A161" s="15">
        <v>158</v>
      </c>
      <c r="B161" s="9" t="s">
        <v>2021</v>
      </c>
      <c r="C161" s="1"/>
      <c r="D161" s="1"/>
      <c r="E161" s="1"/>
      <c r="F161" s="2"/>
      <c r="G161" s="10" t="str">
        <f>IFERROR(INDEX('03-25'!X:X,MATCH(B161,'03-25'!Y:Y,0),0),"")</f>
        <v/>
      </c>
      <c r="H161" s="11" t="str">
        <f>IFERROR(INDEX('04-08'!N:N,MATCH(B161,'04-08'!C:C,0),0),"")</f>
        <v/>
      </c>
      <c r="I161" s="11" t="str">
        <f>IFERROR(INDEX('04-29'!M:M,MATCH(B161,'04-29'!L:L,0),0),"")</f>
        <v/>
      </c>
      <c r="J161" s="11">
        <f>IFERROR(INDEX('05-27'!F:F,MATCH(B161,'05-27'!H:H,0),0),"")</f>
        <v>848</v>
      </c>
      <c r="K161" s="11" t="str">
        <f>IFERROR(INDEX('06-17'!U:U,MATCH(B161,'06-17'!W:W,0),0),"")</f>
        <v/>
      </c>
      <c r="L161" s="11" t="str">
        <f>IFERROR(INDEX('07-02'!W:W,MATCH(B161,'07-02'!B:B,0),0),"")</f>
        <v/>
      </c>
      <c r="M161" s="11" t="str">
        <f>IFERROR(INDEX('07-14'!H:H,MATCH(B161,'07-14'!I:I,0),0),"")</f>
        <v/>
      </c>
      <c r="N161" s="11" t="str">
        <f>IFERROR(INDEX('07-15'!H:H,MATCH(B161,'07-15'!I:I,0),0),"")</f>
        <v/>
      </c>
      <c r="O161" s="11" t="str">
        <f>IFERROR(INDEX('07-16'!H:H,MATCH(B161,'07-16'!I:I,0),0),"")</f>
        <v/>
      </c>
      <c r="P161" s="11">
        <f>IFERROR(INDEX('07-22'!U:U,MATCH(B161,'07-22'!W:W,0),0),"")</f>
        <v>861</v>
      </c>
      <c r="Q161" s="11" t="str">
        <f>IFERROR(INDEX(#REF!,MATCH(B161,#REF!,0),0),"")</f>
        <v/>
      </c>
      <c r="R161" s="11" t="str">
        <f>IFERROR(INDEX(#REF!,MATCH(B161,#REF!,0),0),"")</f>
        <v/>
      </c>
      <c r="S161" s="11" t="str">
        <f>IFERROR(INDEX(#REF!,MATCH(B161,#REF!,0),0),"")</f>
        <v/>
      </c>
      <c r="T161" s="11" t="str">
        <f>IFERROR(INDEX(#REF!,MATCH(B161,#REF!,0),0),"")</f>
        <v/>
      </c>
      <c r="U161" s="5" t="str">
        <f>IFERROR(INDEX(#REF!,MATCH(B161,#REF!,0),0),"")</f>
        <v/>
      </c>
      <c r="V161" s="10">
        <f t="shared" si="6"/>
        <v>2</v>
      </c>
      <c r="W161" s="188">
        <f t="shared" si="7"/>
        <v>1709</v>
      </c>
      <c r="X161" s="188">
        <f t="shared" si="8"/>
        <v>854.5</v>
      </c>
      <c r="Y161" s="188" t="str">
        <f>IFERROR(SUMPRODUCT(LARGE(G161:U161,{1;2;3;4;5})),"NA")</f>
        <v>NA</v>
      </c>
      <c r="Z161" s="189" t="str">
        <f>IFERROR(SUMPRODUCT(LARGE(G161:U161,{1;2;3;4;5;6;7;8;9;10})),"NA")</f>
        <v>NA</v>
      </c>
    </row>
    <row r="162" spans="1:26" x14ac:dyDescent="0.3">
      <c r="A162" s="15">
        <v>159</v>
      </c>
      <c r="B162" s="9" t="s">
        <v>2424</v>
      </c>
      <c r="C162" s="1"/>
      <c r="D162" s="1"/>
      <c r="E162" s="1"/>
      <c r="F162" s="2"/>
      <c r="G162" s="10" t="str">
        <f>IFERROR(INDEX('03-25'!X:X,MATCH(B162,'03-25'!Y:Y,0),0),"")</f>
        <v/>
      </c>
      <c r="H162" s="11" t="str">
        <f>IFERROR(INDEX('04-08'!N:N,MATCH(B162,'04-08'!C:C,0),0),"")</f>
        <v/>
      </c>
      <c r="I162" s="11" t="str">
        <f>IFERROR(INDEX('04-29'!M:M,MATCH(B162,'04-29'!L:L,0),0),"")</f>
        <v/>
      </c>
      <c r="J162" s="11" t="str">
        <f>IFERROR(INDEX('05-27'!F:F,MATCH(B162,'05-27'!H:H,0),0),"")</f>
        <v/>
      </c>
      <c r="K162" s="11">
        <f>IFERROR(INDEX('06-17'!U:U,MATCH(B162,'06-17'!W:W,0),0),"")</f>
        <v>852</v>
      </c>
      <c r="L162" s="11" t="str">
        <f>IFERROR(INDEX('07-02'!W:W,MATCH(B162,'07-02'!B:B,0),0),"")</f>
        <v/>
      </c>
      <c r="M162" s="11" t="str">
        <f>IFERROR(INDEX('07-14'!H:H,MATCH(B162,'07-14'!I:I,0),0),"")</f>
        <v/>
      </c>
      <c r="N162" s="11" t="str">
        <f>IFERROR(INDEX('07-15'!H:H,MATCH(B162,'07-15'!I:I,0),0),"")</f>
        <v/>
      </c>
      <c r="O162" s="11" t="str">
        <f>IFERROR(INDEX('07-16'!H:H,MATCH(B162,'07-16'!I:I,0),0),"")</f>
        <v/>
      </c>
      <c r="P162" s="11">
        <f>IFERROR(INDEX('07-22'!U:U,MATCH(B162,'07-22'!W:W,0),0),"")</f>
        <v>856</v>
      </c>
      <c r="Q162" s="11" t="str">
        <f>IFERROR(INDEX(#REF!,MATCH(B162,#REF!,0),0),"")</f>
        <v/>
      </c>
      <c r="R162" s="11" t="str">
        <f>IFERROR(INDEX(#REF!,MATCH(B162,#REF!,0),0),"")</f>
        <v/>
      </c>
      <c r="S162" s="11" t="str">
        <f>IFERROR(INDEX(#REF!,MATCH(B162,#REF!,0),0),"")</f>
        <v/>
      </c>
      <c r="T162" s="11" t="str">
        <f>IFERROR(INDEX(#REF!,MATCH(B162,#REF!,0),0),"")</f>
        <v/>
      </c>
      <c r="U162" s="5" t="str">
        <f>IFERROR(INDEX(#REF!,MATCH(B162,#REF!,0),0),"")</f>
        <v/>
      </c>
      <c r="V162" s="10">
        <f t="shared" si="6"/>
        <v>2</v>
      </c>
      <c r="W162" s="188">
        <f t="shared" si="7"/>
        <v>1708</v>
      </c>
      <c r="X162" s="188">
        <f t="shared" si="8"/>
        <v>854</v>
      </c>
      <c r="Y162" s="188" t="str">
        <f>IFERROR(SUMPRODUCT(LARGE(G162:U162,{1;2;3;4;5})),"NA")</f>
        <v>NA</v>
      </c>
      <c r="Z162" s="189" t="str">
        <f>IFERROR(SUMPRODUCT(LARGE(G162:U162,{1;2;3;4;5;6;7;8;9;10})),"NA")</f>
        <v>NA</v>
      </c>
    </row>
    <row r="163" spans="1:26" x14ac:dyDescent="0.3">
      <c r="A163" s="15">
        <v>160</v>
      </c>
      <c r="B163" s="9" t="s">
        <v>476</v>
      </c>
      <c r="C163" s="1"/>
      <c r="D163" s="1"/>
      <c r="E163" s="1"/>
      <c r="F163" s="2"/>
      <c r="G163" s="10">
        <f>IFERROR(INDEX('03-25'!X:X,MATCH(B163,'03-25'!Y:Y,0),0),"")</f>
        <v>864</v>
      </c>
      <c r="H163" s="11" t="str">
        <f>IFERROR(INDEX('04-08'!N:N,MATCH(B163,'04-08'!C:C,0),0),"")</f>
        <v/>
      </c>
      <c r="I163" s="11" t="str">
        <f>IFERROR(INDEX('04-29'!M:M,MATCH(B163,'04-29'!L:L,0),0),"")</f>
        <v/>
      </c>
      <c r="J163" s="11">
        <f>IFERROR(INDEX('05-27'!F:F,MATCH(B163,'05-27'!H:H,0),0),"")</f>
        <v>823</v>
      </c>
      <c r="K163" s="11" t="str">
        <f>IFERROR(INDEX('06-17'!U:U,MATCH(B163,'06-17'!W:W,0),0),"")</f>
        <v/>
      </c>
      <c r="L163" s="11" t="str">
        <f>IFERROR(INDEX('07-02'!W:W,MATCH(B163,'07-02'!B:B,0),0),"")</f>
        <v/>
      </c>
      <c r="M163" s="11" t="str">
        <f>IFERROR(INDEX('07-14'!H:H,MATCH(B163,'07-14'!I:I,0),0),"")</f>
        <v/>
      </c>
      <c r="N163" s="11" t="str">
        <f>IFERROR(INDEX('07-15'!H:H,MATCH(B163,'07-15'!I:I,0),0),"")</f>
        <v/>
      </c>
      <c r="O163" s="11" t="str">
        <f>IFERROR(INDEX('07-16'!H:H,MATCH(B163,'07-16'!I:I,0),0),"")</f>
        <v/>
      </c>
      <c r="P163" s="11" t="str">
        <f>IFERROR(INDEX('07-22'!U:U,MATCH(B163,'07-22'!W:W,0),0),"")</f>
        <v/>
      </c>
      <c r="Q163" s="11" t="str">
        <f>IFERROR(INDEX(#REF!,MATCH(B163,#REF!,0),0),"")</f>
        <v/>
      </c>
      <c r="R163" s="11" t="str">
        <f>IFERROR(INDEX(#REF!,MATCH(B163,#REF!,0),0),"")</f>
        <v/>
      </c>
      <c r="S163" s="11" t="str">
        <f>IFERROR(INDEX(#REF!,MATCH(B163,#REF!,0),0),"")</f>
        <v/>
      </c>
      <c r="T163" s="11" t="str">
        <f>IFERROR(INDEX(#REF!,MATCH(B163,#REF!,0),0),"")</f>
        <v/>
      </c>
      <c r="U163" s="5" t="str">
        <f>IFERROR(INDEX(#REF!,MATCH(B163,#REF!,0),0),"")</f>
        <v/>
      </c>
      <c r="V163" s="10">
        <f t="shared" si="6"/>
        <v>2</v>
      </c>
      <c r="W163" s="188">
        <f t="shared" si="7"/>
        <v>1687</v>
      </c>
      <c r="X163" s="188">
        <f t="shared" si="8"/>
        <v>843.5</v>
      </c>
      <c r="Y163" s="188" t="str">
        <f>IFERROR(SUMPRODUCT(LARGE(G163:U163,{1;2;3;4;5})),"NA")</f>
        <v>NA</v>
      </c>
      <c r="Z163" s="189" t="str">
        <f>IFERROR(SUMPRODUCT(LARGE(G163:U163,{1;2;3;4;5;6;7;8;9;10})),"NA")</f>
        <v>NA</v>
      </c>
    </row>
    <row r="164" spans="1:26" x14ac:dyDescent="0.3">
      <c r="A164" s="15">
        <v>161</v>
      </c>
      <c r="B164" s="9" t="s">
        <v>1864</v>
      </c>
      <c r="C164" s="1"/>
      <c r="D164" s="1"/>
      <c r="E164" s="1"/>
      <c r="F164" s="2"/>
      <c r="G164" s="10" t="str">
        <f>IFERROR(INDEX('03-25'!X:X,MATCH(B164,'03-25'!Y:Y,0),0),"")</f>
        <v/>
      </c>
      <c r="H164" s="11" t="str">
        <f>IFERROR(INDEX('04-08'!N:N,MATCH(B164,'04-08'!C:C,0),0),"")</f>
        <v/>
      </c>
      <c r="I164" s="11">
        <f>IFERROR(INDEX('04-29'!M:M,MATCH(B164,'04-29'!L:L,0),0),"")</f>
        <v>801</v>
      </c>
      <c r="J164" s="11" t="str">
        <f>IFERROR(INDEX('05-27'!F:F,MATCH(B164,'05-27'!H:H,0),0),"")</f>
        <v/>
      </c>
      <c r="K164" s="11" t="str">
        <f>IFERROR(INDEX('06-17'!U:U,MATCH(B164,'06-17'!W:W,0),0),"")</f>
        <v/>
      </c>
      <c r="L164" s="11" t="str">
        <f>IFERROR(INDEX('07-02'!W:W,MATCH(B164,'07-02'!B:B,0),0),"")</f>
        <v/>
      </c>
      <c r="M164" s="11" t="str">
        <f>IFERROR(INDEX('07-14'!H:H,MATCH(B164,'07-14'!I:I,0),0),"")</f>
        <v/>
      </c>
      <c r="N164" s="11">
        <f>IFERROR(INDEX('07-15'!H:H,MATCH(B164,'07-15'!I:I,0),0),"")</f>
        <v>884</v>
      </c>
      <c r="O164" s="11" t="str">
        <f>IFERROR(INDEX('07-16'!H:H,MATCH(B164,'07-16'!I:I,0),0),"")</f>
        <v/>
      </c>
      <c r="P164" s="11" t="str">
        <f>IFERROR(INDEX('07-22'!U:U,MATCH(B164,'07-22'!W:W,0),0),"")</f>
        <v/>
      </c>
      <c r="Q164" s="11" t="str">
        <f>IFERROR(INDEX(#REF!,MATCH(B164,#REF!,0),0),"")</f>
        <v/>
      </c>
      <c r="R164" s="11" t="str">
        <f>IFERROR(INDEX(#REF!,MATCH(B164,#REF!,0),0),"")</f>
        <v/>
      </c>
      <c r="S164" s="11" t="str">
        <f>IFERROR(INDEX(#REF!,MATCH(B164,#REF!,0),0),"")</f>
        <v/>
      </c>
      <c r="T164" s="11" t="str">
        <f>IFERROR(INDEX(#REF!,MATCH(B164,#REF!,0),0),"")</f>
        <v/>
      </c>
      <c r="U164" s="5" t="str">
        <f>IFERROR(INDEX(#REF!,MATCH(B164,#REF!,0),0),"")</f>
        <v/>
      </c>
      <c r="V164" s="10">
        <f t="shared" si="6"/>
        <v>2</v>
      </c>
      <c r="W164" s="188">
        <f t="shared" si="7"/>
        <v>1685</v>
      </c>
      <c r="X164" s="188">
        <f t="shared" si="8"/>
        <v>842.5</v>
      </c>
      <c r="Y164" s="188" t="str">
        <f>IFERROR(SUMPRODUCT(LARGE(G164:U164,{1;2;3;4;5})),"NA")</f>
        <v>NA</v>
      </c>
      <c r="Z164" s="189" t="str">
        <f>IFERROR(SUMPRODUCT(LARGE(G164:U164,{1;2;3;4;5;6;7;8;9;10})),"NA")</f>
        <v>NA</v>
      </c>
    </row>
    <row r="165" spans="1:26" x14ac:dyDescent="0.3">
      <c r="A165" s="15">
        <v>162</v>
      </c>
      <c r="B165" s="9" t="s">
        <v>2037</v>
      </c>
      <c r="C165" s="1"/>
      <c r="D165" s="1"/>
      <c r="E165" s="1"/>
      <c r="F165" s="2"/>
      <c r="G165" s="10" t="str">
        <f>IFERROR(INDEX('03-25'!X:X,MATCH(B165,'03-25'!Y:Y,0),0),"")</f>
        <v/>
      </c>
      <c r="H165" s="11" t="str">
        <f>IFERROR(INDEX('04-08'!N:N,MATCH(B165,'04-08'!C:C,0),0),"")</f>
        <v/>
      </c>
      <c r="I165" s="11" t="str">
        <f>IFERROR(INDEX('04-29'!M:M,MATCH(B165,'04-29'!L:L,0),0),"")</f>
        <v/>
      </c>
      <c r="J165" s="11">
        <f>IFERROR(INDEX('05-27'!F:F,MATCH(B165,'05-27'!H:H,0),0),"")</f>
        <v>837</v>
      </c>
      <c r="K165" s="11" t="str">
        <f>IFERROR(INDEX('06-17'!U:U,MATCH(B165,'06-17'!W:W,0),0),"")</f>
        <v/>
      </c>
      <c r="L165" s="11" t="str">
        <f>IFERROR(INDEX('07-02'!W:W,MATCH(B165,'07-02'!B:B,0),0),"")</f>
        <v/>
      </c>
      <c r="M165" s="11" t="str">
        <f>IFERROR(INDEX('07-14'!H:H,MATCH(B165,'07-14'!I:I,0),0),"")</f>
        <v/>
      </c>
      <c r="N165" s="11" t="str">
        <f>IFERROR(INDEX('07-15'!H:H,MATCH(B165,'07-15'!I:I,0),0),"")</f>
        <v/>
      </c>
      <c r="O165" s="11" t="str">
        <f>IFERROR(INDEX('07-16'!H:H,MATCH(B165,'07-16'!I:I,0),0),"")</f>
        <v/>
      </c>
      <c r="P165" s="11">
        <f>IFERROR(INDEX('07-22'!U:U,MATCH(B165,'07-22'!W:W,0),0),"")</f>
        <v>826</v>
      </c>
      <c r="Q165" s="11" t="str">
        <f>IFERROR(INDEX(#REF!,MATCH(B165,#REF!,0),0),"")</f>
        <v/>
      </c>
      <c r="R165" s="11" t="str">
        <f>IFERROR(INDEX(#REF!,MATCH(B165,#REF!,0),0),"")</f>
        <v/>
      </c>
      <c r="S165" s="11" t="str">
        <f>IFERROR(INDEX(#REF!,MATCH(B165,#REF!,0),0),"")</f>
        <v/>
      </c>
      <c r="T165" s="11" t="str">
        <f>IFERROR(INDEX(#REF!,MATCH(B165,#REF!,0),0),"")</f>
        <v/>
      </c>
      <c r="U165" s="5" t="str">
        <f>IFERROR(INDEX(#REF!,MATCH(B165,#REF!,0),0),"")</f>
        <v/>
      </c>
      <c r="V165" s="10">
        <f t="shared" si="6"/>
        <v>2</v>
      </c>
      <c r="W165" s="188">
        <f t="shared" si="7"/>
        <v>1663</v>
      </c>
      <c r="X165" s="188">
        <f t="shared" si="8"/>
        <v>831.5</v>
      </c>
      <c r="Y165" s="188" t="str">
        <f>IFERROR(SUMPRODUCT(LARGE(G165:U165,{1;2;3;4;5})),"NA")</f>
        <v>NA</v>
      </c>
      <c r="Z165" s="189" t="str">
        <f>IFERROR(SUMPRODUCT(LARGE(G165:U165,{1;2;3;4;5;6;7;8;9;10})),"NA")</f>
        <v>NA</v>
      </c>
    </row>
    <row r="166" spans="1:26" x14ac:dyDescent="0.3">
      <c r="A166" s="15">
        <v>163</v>
      </c>
      <c r="B166" s="9" t="s">
        <v>1847</v>
      </c>
      <c r="C166" s="1"/>
      <c r="D166" s="1"/>
      <c r="E166" s="1"/>
      <c r="F166" s="2"/>
      <c r="G166" s="10" t="str">
        <f>IFERROR(INDEX('03-25'!X:X,MATCH(B166,'03-25'!Y:Y,0),0),"")</f>
        <v/>
      </c>
      <c r="H166" s="11" t="str">
        <f>IFERROR(INDEX('04-08'!N:N,MATCH(B166,'04-08'!C:C,0),0),"")</f>
        <v/>
      </c>
      <c r="I166" s="11">
        <f>IFERROR(INDEX('04-29'!M:M,MATCH(B166,'04-29'!L:L,0),0),"")</f>
        <v>782</v>
      </c>
      <c r="J166" s="11" t="str">
        <f>IFERROR(INDEX('05-27'!F:F,MATCH(B166,'05-27'!H:H,0),0),"")</f>
        <v/>
      </c>
      <c r="K166" s="11" t="str">
        <f>IFERROR(INDEX('06-17'!U:U,MATCH(B166,'06-17'!W:W,0),0),"")</f>
        <v/>
      </c>
      <c r="L166" s="11" t="str">
        <f>IFERROR(INDEX('07-02'!W:W,MATCH(B166,'07-02'!B:B,0),0),"")</f>
        <v/>
      </c>
      <c r="M166" s="11" t="str">
        <f>IFERROR(INDEX('07-14'!H:H,MATCH(B166,'07-14'!I:I,0),0),"")</f>
        <v/>
      </c>
      <c r="N166" s="11">
        <f>IFERROR(INDEX('07-15'!H:H,MATCH(B166,'07-15'!I:I,0),0),"")</f>
        <v>873</v>
      </c>
      <c r="O166" s="11" t="str">
        <f>IFERROR(INDEX('07-16'!H:H,MATCH(B166,'07-16'!I:I,0),0),"")</f>
        <v/>
      </c>
      <c r="P166" s="11" t="str">
        <f>IFERROR(INDEX('07-22'!U:U,MATCH(B166,'07-22'!W:W,0),0),"")</f>
        <v/>
      </c>
      <c r="Q166" s="11" t="str">
        <f>IFERROR(INDEX(#REF!,MATCH(B166,#REF!,0),0),"")</f>
        <v/>
      </c>
      <c r="R166" s="11" t="str">
        <f>IFERROR(INDEX(#REF!,MATCH(B166,#REF!,0),0),"")</f>
        <v/>
      </c>
      <c r="S166" s="11" t="str">
        <f>IFERROR(INDEX(#REF!,MATCH(B166,#REF!,0),0),"")</f>
        <v/>
      </c>
      <c r="T166" s="11" t="str">
        <f>IFERROR(INDEX(#REF!,MATCH(B166,#REF!,0),0),"")</f>
        <v/>
      </c>
      <c r="U166" s="5" t="str">
        <f>IFERROR(INDEX(#REF!,MATCH(B166,#REF!,0),0),"")</f>
        <v/>
      </c>
      <c r="V166" s="10">
        <f t="shared" si="6"/>
        <v>2</v>
      </c>
      <c r="W166" s="188">
        <f t="shared" si="7"/>
        <v>1655</v>
      </c>
      <c r="X166" s="188">
        <f t="shared" si="8"/>
        <v>827.5</v>
      </c>
      <c r="Y166" s="188" t="str">
        <f>IFERROR(SUMPRODUCT(LARGE(G166:U166,{1;2;3;4;5})),"NA")</f>
        <v>NA</v>
      </c>
      <c r="Z166" s="189" t="str">
        <f>IFERROR(SUMPRODUCT(LARGE(G166:U166,{1;2;3;4;5;6;7;8;9;10})),"NA")</f>
        <v>NA</v>
      </c>
    </row>
    <row r="167" spans="1:26" x14ac:dyDescent="0.3">
      <c r="A167" s="15">
        <v>164</v>
      </c>
      <c r="B167" s="9" t="s">
        <v>67</v>
      </c>
      <c r="C167" s="1"/>
      <c r="D167" s="1"/>
      <c r="E167" s="1"/>
      <c r="F167" s="2"/>
      <c r="G167" s="10">
        <f>IFERROR(INDEX('03-25'!X:X,MATCH(B167,'03-25'!Y:Y,0),0),"")</f>
        <v>769</v>
      </c>
      <c r="H167" s="11" t="str">
        <f>IFERROR(INDEX('04-08'!N:N,MATCH(B167,'04-08'!C:C,0),0),"")</f>
        <v/>
      </c>
      <c r="I167" s="11">
        <f>IFERROR(INDEX('04-29'!M:M,MATCH(B167,'04-29'!L:L,0),0),"")</f>
        <v>859</v>
      </c>
      <c r="J167" s="11" t="str">
        <f>IFERROR(INDEX('05-27'!F:F,MATCH(B167,'05-27'!H:H,0),0),"")</f>
        <v/>
      </c>
      <c r="K167" s="11" t="str">
        <f>IFERROR(INDEX('06-17'!U:U,MATCH(B167,'06-17'!W:W,0),0),"")</f>
        <v/>
      </c>
      <c r="L167" s="11" t="str">
        <f>IFERROR(INDEX('07-02'!W:W,MATCH(B167,'07-02'!B:B,0),0),"")</f>
        <v/>
      </c>
      <c r="M167" s="11" t="str">
        <f>IFERROR(INDEX('07-14'!H:H,MATCH(B167,'07-14'!I:I,0),0),"")</f>
        <v/>
      </c>
      <c r="N167" s="11" t="str">
        <f>IFERROR(INDEX('07-15'!H:H,MATCH(B167,'07-15'!I:I,0),0),"")</f>
        <v/>
      </c>
      <c r="O167" s="11" t="str">
        <f>IFERROR(INDEX('07-16'!H:H,MATCH(B167,'07-16'!I:I,0),0),"")</f>
        <v/>
      </c>
      <c r="P167" s="11" t="str">
        <f>IFERROR(INDEX('07-22'!U:U,MATCH(B167,'07-22'!W:W,0),0),"")</f>
        <v/>
      </c>
      <c r="Q167" s="11" t="str">
        <f>IFERROR(INDEX(#REF!,MATCH(B167,#REF!,0),0),"")</f>
        <v/>
      </c>
      <c r="R167" s="11" t="str">
        <f>IFERROR(INDEX(#REF!,MATCH(B167,#REF!,0),0),"")</f>
        <v/>
      </c>
      <c r="S167" s="11" t="str">
        <f>IFERROR(INDEX(#REF!,MATCH(B167,#REF!,0),0),"")</f>
        <v/>
      </c>
      <c r="T167" s="11" t="str">
        <f>IFERROR(INDEX(#REF!,MATCH(B167,#REF!,0),0),"")</f>
        <v/>
      </c>
      <c r="U167" s="5" t="str">
        <f>IFERROR(INDEX(#REF!,MATCH(B167,#REF!,0),0),"")</f>
        <v/>
      </c>
      <c r="V167" s="10">
        <f t="shared" si="6"/>
        <v>2</v>
      </c>
      <c r="W167" s="188">
        <f t="shared" si="7"/>
        <v>1628</v>
      </c>
      <c r="X167" s="188">
        <f t="shared" si="8"/>
        <v>814</v>
      </c>
      <c r="Y167" s="188" t="str">
        <f>IFERROR(SUMPRODUCT(LARGE(G167:U167,{1;2;3;4;5})),"NA")</f>
        <v>NA</v>
      </c>
      <c r="Z167" s="189" t="str">
        <f>IFERROR(SUMPRODUCT(LARGE(G167:U167,{1;2;3;4;5;6;7;8;9;10})),"NA")</f>
        <v>NA</v>
      </c>
    </row>
    <row r="168" spans="1:26" x14ac:dyDescent="0.3">
      <c r="A168" s="15">
        <v>165</v>
      </c>
      <c r="B168" s="9" t="s">
        <v>2060</v>
      </c>
      <c r="C168" s="1"/>
      <c r="D168" s="1"/>
      <c r="E168" s="1"/>
      <c r="F168" s="2"/>
      <c r="G168" s="10" t="str">
        <f>IFERROR(INDEX('03-25'!X:X,MATCH(B168,'03-25'!Y:Y,0),0),"")</f>
        <v/>
      </c>
      <c r="H168" s="11" t="str">
        <f>IFERROR(INDEX('04-08'!N:N,MATCH(B168,'04-08'!C:C,0),0),"")</f>
        <v/>
      </c>
      <c r="I168" s="11" t="str">
        <f>IFERROR(INDEX('04-29'!M:M,MATCH(B168,'04-29'!L:L,0),0),"")</f>
        <v/>
      </c>
      <c r="J168" s="11">
        <f>IFERROR(INDEX('05-27'!F:F,MATCH(B168,'05-27'!H:H,0),0),"")</f>
        <v>803</v>
      </c>
      <c r="K168" s="11" t="str">
        <f>IFERROR(INDEX('06-17'!U:U,MATCH(B168,'06-17'!W:W,0),0),"")</f>
        <v/>
      </c>
      <c r="L168" s="11">
        <f>IFERROR(INDEX('07-02'!W:W,MATCH(B168,'07-02'!B:B,0),0),"")</f>
        <v>818</v>
      </c>
      <c r="M168" s="11" t="str">
        <f>IFERROR(INDEX('07-14'!H:H,MATCH(B168,'07-14'!I:I,0),0),"")</f>
        <v/>
      </c>
      <c r="N168" s="11" t="str">
        <f>IFERROR(INDEX('07-15'!H:H,MATCH(B168,'07-15'!I:I,0),0),"")</f>
        <v/>
      </c>
      <c r="O168" s="11" t="str">
        <f>IFERROR(INDEX('07-16'!H:H,MATCH(B168,'07-16'!I:I,0),0),"")</f>
        <v/>
      </c>
      <c r="P168" s="11" t="str">
        <f>IFERROR(INDEX('07-22'!U:U,MATCH(B168,'07-22'!W:W,0),0),"")</f>
        <v/>
      </c>
      <c r="Q168" s="11" t="str">
        <f>IFERROR(INDEX(#REF!,MATCH(B168,#REF!,0),0),"")</f>
        <v/>
      </c>
      <c r="R168" s="11" t="str">
        <f>IFERROR(INDEX(#REF!,MATCH(B168,#REF!,0),0),"")</f>
        <v/>
      </c>
      <c r="S168" s="11" t="str">
        <f>IFERROR(INDEX(#REF!,MATCH(B168,#REF!,0),0),"")</f>
        <v/>
      </c>
      <c r="T168" s="11" t="str">
        <f>IFERROR(INDEX(#REF!,MATCH(B168,#REF!,0),0),"")</f>
        <v/>
      </c>
      <c r="U168" s="5" t="str">
        <f>IFERROR(INDEX(#REF!,MATCH(B168,#REF!,0),0),"")</f>
        <v/>
      </c>
      <c r="V168" s="10">
        <f t="shared" si="6"/>
        <v>2</v>
      </c>
      <c r="W168" s="188">
        <f t="shared" si="7"/>
        <v>1621</v>
      </c>
      <c r="X168" s="188">
        <f t="shared" si="8"/>
        <v>810.5</v>
      </c>
      <c r="Y168" s="188" t="str">
        <f>IFERROR(SUMPRODUCT(LARGE(G168:U168,{1;2;3;4;5})),"NA")</f>
        <v>NA</v>
      </c>
      <c r="Z168" s="189" t="str">
        <f>IFERROR(SUMPRODUCT(LARGE(G168:U168,{1;2;3;4;5;6;7;8;9;10})),"NA")</f>
        <v>NA</v>
      </c>
    </row>
    <row r="169" spans="1:26" x14ac:dyDescent="0.3">
      <c r="A169" s="15">
        <v>166</v>
      </c>
      <c r="B169" s="9" t="s">
        <v>231</v>
      </c>
      <c r="C169" s="1"/>
      <c r="D169" s="1"/>
      <c r="E169" s="1"/>
      <c r="F169" s="2"/>
      <c r="G169" s="10">
        <f>IFERROR(INDEX('03-25'!X:X,MATCH(B169,'03-25'!Y:Y,0),0),"")</f>
        <v>797</v>
      </c>
      <c r="H169" s="11" t="str">
        <f>IFERROR(INDEX('04-08'!N:N,MATCH(B169,'04-08'!C:C,0),0),"")</f>
        <v/>
      </c>
      <c r="I169" s="11">
        <f>IFERROR(INDEX('04-29'!M:M,MATCH(B169,'04-29'!L:L,0),0),"")</f>
        <v>803</v>
      </c>
      <c r="J169" s="11" t="str">
        <f>IFERROR(INDEX('05-27'!F:F,MATCH(B169,'05-27'!H:H,0),0),"")</f>
        <v/>
      </c>
      <c r="K169" s="11" t="str">
        <f>IFERROR(INDEX('06-17'!U:U,MATCH(B169,'06-17'!W:W,0),0),"")</f>
        <v/>
      </c>
      <c r="L169" s="11" t="str">
        <f>IFERROR(INDEX('07-02'!W:W,MATCH(B169,'07-02'!B:B,0),0),"")</f>
        <v/>
      </c>
      <c r="M169" s="11" t="str">
        <f>IFERROR(INDEX('07-14'!H:H,MATCH(B169,'07-14'!I:I,0),0),"")</f>
        <v/>
      </c>
      <c r="N169" s="11" t="str">
        <f>IFERROR(INDEX('07-15'!H:H,MATCH(B169,'07-15'!I:I,0),0),"")</f>
        <v/>
      </c>
      <c r="O169" s="11" t="str">
        <f>IFERROR(INDEX('07-16'!H:H,MATCH(B169,'07-16'!I:I,0),0),"")</f>
        <v/>
      </c>
      <c r="P169" s="11" t="str">
        <f>IFERROR(INDEX('07-22'!U:U,MATCH(B169,'07-22'!W:W,0),0),"")</f>
        <v/>
      </c>
      <c r="Q169" s="11" t="str">
        <f>IFERROR(INDEX(#REF!,MATCH(B169,#REF!,0),0),"")</f>
        <v/>
      </c>
      <c r="R169" s="11" t="str">
        <f>IFERROR(INDEX(#REF!,MATCH(B169,#REF!,0),0),"")</f>
        <v/>
      </c>
      <c r="S169" s="11" t="str">
        <f>IFERROR(INDEX(#REF!,MATCH(B169,#REF!,0),0),"")</f>
        <v/>
      </c>
      <c r="T169" s="11" t="str">
        <f>IFERROR(INDEX(#REF!,MATCH(B169,#REF!,0),0),"")</f>
        <v/>
      </c>
      <c r="U169" s="5" t="str">
        <f>IFERROR(INDEX(#REF!,MATCH(B169,#REF!,0),0),"")</f>
        <v/>
      </c>
      <c r="V169" s="10">
        <f t="shared" si="6"/>
        <v>2</v>
      </c>
      <c r="W169" s="188">
        <f t="shared" si="7"/>
        <v>1600</v>
      </c>
      <c r="X169" s="188">
        <f t="shared" si="8"/>
        <v>800</v>
      </c>
      <c r="Y169" s="188" t="str">
        <f>IFERROR(SUMPRODUCT(LARGE(G169:U169,{1;2;3;4;5})),"NA")</f>
        <v>NA</v>
      </c>
      <c r="Z169" s="189" t="str">
        <f>IFERROR(SUMPRODUCT(LARGE(G169:U169,{1;2;3;4;5;6;7;8;9;10})),"NA")</f>
        <v>NA</v>
      </c>
    </row>
    <row r="170" spans="1:26" x14ac:dyDescent="0.3">
      <c r="A170" s="15">
        <v>167</v>
      </c>
      <c r="B170" s="9" t="s">
        <v>1816</v>
      </c>
      <c r="C170" s="1"/>
      <c r="D170" s="1"/>
      <c r="E170" s="1"/>
      <c r="F170" s="2"/>
      <c r="G170" s="10" t="str">
        <f>IFERROR(INDEX('03-25'!X:X,MATCH(B170,'03-25'!Y:Y,0),0),"")</f>
        <v/>
      </c>
      <c r="H170" s="11" t="str">
        <f>IFERROR(INDEX('04-08'!N:N,MATCH(B170,'04-08'!C:C,0),0),"")</f>
        <v/>
      </c>
      <c r="I170" s="11">
        <f>IFERROR(INDEX('04-29'!M:M,MATCH(B170,'04-29'!L:L,0),0),"")</f>
        <v>718</v>
      </c>
      <c r="J170" s="11" t="str">
        <f>IFERROR(INDEX('05-27'!F:F,MATCH(B170,'05-27'!H:H,0),0),"")</f>
        <v/>
      </c>
      <c r="K170" s="11" t="str">
        <f>IFERROR(INDEX('06-17'!U:U,MATCH(B170,'06-17'!W:W,0),0),"")</f>
        <v/>
      </c>
      <c r="L170" s="11" t="str">
        <f>IFERROR(INDEX('07-02'!W:W,MATCH(B170,'07-02'!B:B,0),0),"")</f>
        <v/>
      </c>
      <c r="M170" s="11" t="str">
        <f>IFERROR(INDEX('07-14'!H:H,MATCH(B170,'07-14'!I:I,0),0),"")</f>
        <v/>
      </c>
      <c r="N170" s="11">
        <f>IFERROR(INDEX('07-15'!H:H,MATCH(B170,'07-15'!I:I,0),0),"")</f>
        <v>881</v>
      </c>
      <c r="O170" s="11" t="str">
        <f>IFERROR(INDEX('07-16'!H:H,MATCH(B170,'07-16'!I:I,0),0),"")</f>
        <v/>
      </c>
      <c r="P170" s="11" t="str">
        <f>IFERROR(INDEX('07-22'!U:U,MATCH(B170,'07-22'!W:W,0),0),"")</f>
        <v/>
      </c>
      <c r="Q170" s="11" t="str">
        <f>IFERROR(INDEX(#REF!,MATCH(B170,#REF!,0),0),"")</f>
        <v/>
      </c>
      <c r="R170" s="11" t="str">
        <f>IFERROR(INDEX(#REF!,MATCH(B170,#REF!,0),0),"")</f>
        <v/>
      </c>
      <c r="S170" s="11" t="str">
        <f>IFERROR(INDEX(#REF!,MATCH(B170,#REF!,0),0),"")</f>
        <v/>
      </c>
      <c r="T170" s="11" t="str">
        <f>IFERROR(INDEX(#REF!,MATCH(B170,#REF!,0),0),"")</f>
        <v/>
      </c>
      <c r="U170" s="5" t="str">
        <f>IFERROR(INDEX(#REF!,MATCH(B170,#REF!,0),0),"")</f>
        <v/>
      </c>
      <c r="V170" s="10">
        <f t="shared" si="6"/>
        <v>2</v>
      </c>
      <c r="W170" s="188">
        <f t="shared" si="7"/>
        <v>1599</v>
      </c>
      <c r="X170" s="188">
        <f t="shared" si="8"/>
        <v>799.5</v>
      </c>
      <c r="Y170" s="188" t="str">
        <f>IFERROR(SUMPRODUCT(LARGE(G170:U170,{1;2;3;4;5})),"NA")</f>
        <v>NA</v>
      </c>
      <c r="Z170" s="189" t="str">
        <f>IFERROR(SUMPRODUCT(LARGE(G170:U170,{1;2;3;4;5;6;7;8;9;10})),"NA")</f>
        <v>NA</v>
      </c>
    </row>
    <row r="171" spans="1:26" x14ac:dyDescent="0.3">
      <c r="A171" s="15">
        <v>168</v>
      </c>
      <c r="B171" s="9" t="s">
        <v>2450</v>
      </c>
      <c r="C171" s="1"/>
      <c r="D171" s="1"/>
      <c r="E171" s="1"/>
      <c r="F171" s="2"/>
      <c r="G171" s="10" t="str">
        <f>IFERROR(INDEX('03-25'!X:X,MATCH(B171,'03-25'!Y:Y,0),0),"")</f>
        <v/>
      </c>
      <c r="H171" s="11" t="str">
        <f>IFERROR(INDEX('04-08'!N:N,MATCH(B171,'04-08'!C:C,0),0),"")</f>
        <v/>
      </c>
      <c r="I171" s="11" t="str">
        <f>IFERROR(INDEX('04-29'!M:M,MATCH(B171,'04-29'!L:L,0),0),"")</f>
        <v/>
      </c>
      <c r="J171" s="11" t="str">
        <f>IFERROR(INDEX('05-27'!F:F,MATCH(B171,'05-27'!H:H,0),0),"")</f>
        <v/>
      </c>
      <c r="K171" s="11">
        <f>IFERROR(INDEX('06-17'!U:U,MATCH(B171,'06-17'!W:W,0),0),"")</f>
        <v>779</v>
      </c>
      <c r="L171" s="11">
        <f>IFERROR(INDEX('07-02'!W:W,MATCH(B171,'07-02'!B:B,0),0),"")</f>
        <v>817</v>
      </c>
      <c r="M171" s="11" t="str">
        <f>IFERROR(INDEX('07-14'!H:H,MATCH(B171,'07-14'!I:I,0),0),"")</f>
        <v/>
      </c>
      <c r="N171" s="11" t="str">
        <f>IFERROR(INDEX('07-15'!H:H,MATCH(B171,'07-15'!I:I,0),0),"")</f>
        <v/>
      </c>
      <c r="O171" s="11" t="str">
        <f>IFERROR(INDEX('07-16'!H:H,MATCH(B171,'07-16'!I:I,0),0),"")</f>
        <v/>
      </c>
      <c r="P171" s="11" t="str">
        <f>IFERROR(INDEX('07-22'!U:U,MATCH(B171,'07-22'!W:W,0),0),"")</f>
        <v/>
      </c>
      <c r="Q171" s="11" t="str">
        <f>IFERROR(INDEX(#REF!,MATCH(B171,#REF!,0),0),"")</f>
        <v/>
      </c>
      <c r="R171" s="11" t="str">
        <f>IFERROR(INDEX(#REF!,MATCH(B171,#REF!,0),0),"")</f>
        <v/>
      </c>
      <c r="S171" s="11" t="str">
        <f>IFERROR(INDEX(#REF!,MATCH(B171,#REF!,0),0),"")</f>
        <v/>
      </c>
      <c r="T171" s="11" t="str">
        <f>IFERROR(INDEX(#REF!,MATCH(B171,#REF!,0),0),"")</f>
        <v/>
      </c>
      <c r="U171" s="5" t="str">
        <f>IFERROR(INDEX(#REF!,MATCH(B171,#REF!,0),0),"")</f>
        <v/>
      </c>
      <c r="V171" s="10">
        <f t="shared" si="6"/>
        <v>2</v>
      </c>
      <c r="W171" s="188">
        <f t="shared" si="7"/>
        <v>1596</v>
      </c>
      <c r="X171" s="188">
        <f t="shared" si="8"/>
        <v>798</v>
      </c>
      <c r="Y171" s="188" t="str">
        <f>IFERROR(SUMPRODUCT(LARGE(G171:U171,{1;2;3;4;5})),"NA")</f>
        <v>NA</v>
      </c>
      <c r="Z171" s="189" t="str">
        <f>IFERROR(SUMPRODUCT(LARGE(G171:U171,{1;2;3;4;5;6;7;8;9;10})),"NA")</f>
        <v>NA</v>
      </c>
    </row>
    <row r="172" spans="1:26" x14ac:dyDescent="0.3">
      <c r="A172" s="15">
        <v>169</v>
      </c>
      <c r="B172" s="9" t="s">
        <v>2544</v>
      </c>
      <c r="C172" s="1"/>
      <c r="D172" s="1"/>
      <c r="E172" s="1"/>
      <c r="F172" s="2"/>
      <c r="G172" s="10" t="str">
        <f>IFERROR(INDEX('03-25'!X:X,MATCH(B172,'03-25'!Y:Y,0),0),"")</f>
        <v/>
      </c>
      <c r="H172" s="11" t="str">
        <f>IFERROR(INDEX('04-08'!N:N,MATCH(B172,'04-08'!C:C,0),0),"")</f>
        <v/>
      </c>
      <c r="I172" s="11" t="str">
        <f>IFERROR(INDEX('04-29'!M:M,MATCH(B172,'04-29'!L:L,0),0),"")</f>
        <v/>
      </c>
      <c r="J172" s="11" t="str">
        <f>IFERROR(INDEX('05-27'!F:F,MATCH(B172,'05-27'!H:H,0),0),"")</f>
        <v/>
      </c>
      <c r="K172" s="11" t="str">
        <f>IFERROR(INDEX('06-17'!U:U,MATCH(B172,'06-17'!W:W,0),0),"")</f>
        <v/>
      </c>
      <c r="L172" s="11">
        <f>IFERROR(INDEX('07-02'!W:W,MATCH(B172,'07-02'!B:B,0),0),"")</f>
        <v>805</v>
      </c>
      <c r="M172" s="11" t="str">
        <f>IFERROR(INDEX('07-14'!H:H,MATCH(B172,'07-14'!I:I,0),0),"")</f>
        <v/>
      </c>
      <c r="N172" s="11" t="str">
        <f>IFERROR(INDEX('07-15'!H:H,MATCH(B172,'07-15'!I:I,0),0),"")</f>
        <v/>
      </c>
      <c r="O172" s="11" t="str">
        <f>IFERROR(INDEX('07-16'!H:H,MATCH(B172,'07-16'!I:I,0),0),"")</f>
        <v/>
      </c>
      <c r="P172" s="11">
        <f>IFERROR(INDEX('07-22'!U:U,MATCH(B172,'07-22'!W:W,0),0),"")</f>
        <v>787</v>
      </c>
      <c r="Q172" s="11" t="str">
        <f>IFERROR(INDEX(#REF!,MATCH(B172,#REF!,0),0),"")</f>
        <v/>
      </c>
      <c r="R172" s="11" t="str">
        <f>IFERROR(INDEX(#REF!,MATCH(B172,#REF!,0),0),"")</f>
        <v/>
      </c>
      <c r="S172" s="11" t="str">
        <f>IFERROR(INDEX(#REF!,MATCH(B172,#REF!,0),0),"")</f>
        <v/>
      </c>
      <c r="T172" s="11" t="str">
        <f>IFERROR(INDEX(#REF!,MATCH(B172,#REF!,0),0),"")</f>
        <v/>
      </c>
      <c r="U172" s="5" t="str">
        <f>IFERROR(INDEX(#REF!,MATCH(B172,#REF!,0),0),"")</f>
        <v/>
      </c>
      <c r="V172" s="10">
        <f t="shared" si="6"/>
        <v>2</v>
      </c>
      <c r="W172" s="188">
        <f t="shared" si="7"/>
        <v>1592</v>
      </c>
      <c r="X172" s="188">
        <f t="shared" si="8"/>
        <v>796</v>
      </c>
      <c r="Y172" s="188" t="str">
        <f>IFERROR(SUMPRODUCT(LARGE(G172:U172,{1;2;3;4;5})),"NA")</f>
        <v>NA</v>
      </c>
      <c r="Z172" s="189" t="str">
        <f>IFERROR(SUMPRODUCT(LARGE(G172:U172,{1;2;3;4;5;6;7;8;9;10})),"NA")</f>
        <v>NA</v>
      </c>
    </row>
    <row r="173" spans="1:26" x14ac:dyDescent="0.3">
      <c r="A173" s="15">
        <v>170</v>
      </c>
      <c r="B173" s="9" t="s">
        <v>2080</v>
      </c>
      <c r="C173" s="1"/>
      <c r="D173" s="1"/>
      <c r="E173" s="1"/>
      <c r="F173" s="2"/>
      <c r="G173" s="10" t="str">
        <f>IFERROR(INDEX('03-25'!X:X,MATCH(B173,'03-25'!Y:Y,0),0),"")</f>
        <v/>
      </c>
      <c r="H173" s="11" t="str">
        <f>IFERROR(INDEX('04-08'!N:N,MATCH(B173,'04-08'!C:C,0),0),"")</f>
        <v/>
      </c>
      <c r="I173" s="11" t="str">
        <f>IFERROR(INDEX('04-29'!M:M,MATCH(B173,'04-29'!L:L,0),0),"")</f>
        <v/>
      </c>
      <c r="J173" s="11">
        <f>IFERROR(INDEX('05-27'!F:F,MATCH(B173,'05-27'!H:H,0),0),"")</f>
        <v>809</v>
      </c>
      <c r="K173" s="11" t="str">
        <f>IFERROR(INDEX('06-17'!U:U,MATCH(B173,'06-17'!W:W,0),0),"")</f>
        <v/>
      </c>
      <c r="L173" s="11" t="str">
        <f>IFERROR(INDEX('07-02'!W:W,MATCH(B173,'07-02'!B:B,0),0),"")</f>
        <v/>
      </c>
      <c r="M173" s="11" t="str">
        <f>IFERROR(INDEX('07-14'!H:H,MATCH(B173,'07-14'!I:I,0),0),"")</f>
        <v/>
      </c>
      <c r="N173" s="11" t="str">
        <f>IFERROR(INDEX('07-15'!H:H,MATCH(B173,'07-15'!I:I,0),0),"")</f>
        <v/>
      </c>
      <c r="O173" s="11" t="str">
        <f>IFERROR(INDEX('07-16'!H:H,MATCH(B173,'07-16'!I:I,0),0),"")</f>
        <v/>
      </c>
      <c r="P173" s="11">
        <f>IFERROR(INDEX('07-22'!U:U,MATCH(B173,'07-22'!W:W,0),0),"")</f>
        <v>770</v>
      </c>
      <c r="Q173" s="11" t="str">
        <f>IFERROR(INDEX(#REF!,MATCH(B173,#REF!,0),0),"")</f>
        <v/>
      </c>
      <c r="R173" s="11" t="str">
        <f>IFERROR(INDEX(#REF!,MATCH(B173,#REF!,0),0),"")</f>
        <v/>
      </c>
      <c r="S173" s="11" t="str">
        <f>IFERROR(INDEX(#REF!,MATCH(B173,#REF!,0),0),"")</f>
        <v/>
      </c>
      <c r="T173" s="11" t="str">
        <f>IFERROR(INDEX(#REF!,MATCH(B173,#REF!,0),0),"")</f>
        <v/>
      </c>
      <c r="U173" s="5" t="str">
        <f>IFERROR(INDEX(#REF!,MATCH(B173,#REF!,0),0),"")</f>
        <v/>
      </c>
      <c r="V173" s="10">
        <f t="shared" si="6"/>
        <v>2</v>
      </c>
      <c r="W173" s="188">
        <f t="shared" si="7"/>
        <v>1579</v>
      </c>
      <c r="X173" s="188">
        <f t="shared" si="8"/>
        <v>789.5</v>
      </c>
      <c r="Y173" s="188" t="str">
        <f>IFERROR(SUMPRODUCT(LARGE(G173:U173,{1;2;3;4;5})),"NA")</f>
        <v>NA</v>
      </c>
      <c r="Z173" s="189" t="str">
        <f>IFERROR(SUMPRODUCT(LARGE(G173:U173,{1;2;3;4;5;6;7;8;9;10})),"NA")</f>
        <v>NA</v>
      </c>
    </row>
    <row r="174" spans="1:26" x14ac:dyDescent="0.3">
      <c r="A174" s="15">
        <v>171</v>
      </c>
      <c r="B174" s="9" t="s">
        <v>2465</v>
      </c>
      <c r="C174" s="1"/>
      <c r="D174" s="1"/>
      <c r="E174" s="1"/>
      <c r="F174" s="2"/>
      <c r="G174" s="10" t="str">
        <f>IFERROR(INDEX('03-25'!X:X,MATCH(B174,'03-25'!Y:Y,0),0),"")</f>
        <v/>
      </c>
      <c r="H174" s="11" t="str">
        <f>IFERROR(INDEX('04-08'!N:N,MATCH(B174,'04-08'!C:C,0),0),"")</f>
        <v/>
      </c>
      <c r="I174" s="11" t="str">
        <f>IFERROR(INDEX('04-29'!M:M,MATCH(B174,'04-29'!L:L,0),0),"")</f>
        <v/>
      </c>
      <c r="J174" s="11" t="str">
        <f>IFERROR(INDEX('05-27'!F:F,MATCH(B174,'05-27'!H:H,0),0),"")</f>
        <v/>
      </c>
      <c r="K174" s="11">
        <f>IFERROR(INDEX('06-17'!U:U,MATCH(B174,'06-17'!W:W,0),0),"")</f>
        <v>745</v>
      </c>
      <c r="L174" s="11">
        <f>IFERROR(INDEX('07-02'!W:W,MATCH(B174,'07-02'!B:B,0),0),"")</f>
        <v>823</v>
      </c>
      <c r="M174" s="11" t="str">
        <f>IFERROR(INDEX('07-14'!H:H,MATCH(B174,'07-14'!I:I,0),0),"")</f>
        <v/>
      </c>
      <c r="N174" s="11" t="str">
        <f>IFERROR(INDEX('07-15'!H:H,MATCH(B174,'07-15'!I:I,0),0),"")</f>
        <v/>
      </c>
      <c r="O174" s="11" t="str">
        <f>IFERROR(INDEX('07-16'!H:H,MATCH(B174,'07-16'!I:I,0),0),"")</f>
        <v/>
      </c>
      <c r="P174" s="11" t="str">
        <f>IFERROR(INDEX('07-22'!U:U,MATCH(B174,'07-22'!W:W,0),0),"")</f>
        <v/>
      </c>
      <c r="Q174" s="11" t="str">
        <f>IFERROR(INDEX(#REF!,MATCH(B174,#REF!,0),0),"")</f>
        <v/>
      </c>
      <c r="R174" s="11" t="str">
        <f>IFERROR(INDEX(#REF!,MATCH(B174,#REF!,0),0),"")</f>
        <v/>
      </c>
      <c r="S174" s="11" t="str">
        <f>IFERROR(INDEX(#REF!,MATCH(B174,#REF!,0),0),"")</f>
        <v/>
      </c>
      <c r="T174" s="11" t="str">
        <f>IFERROR(INDEX(#REF!,MATCH(B174,#REF!,0),0),"")</f>
        <v/>
      </c>
      <c r="U174" s="5" t="str">
        <f>IFERROR(INDEX(#REF!,MATCH(B174,#REF!,0),0),"")</f>
        <v/>
      </c>
      <c r="V174" s="10">
        <f t="shared" si="6"/>
        <v>2</v>
      </c>
      <c r="W174" s="188">
        <f t="shared" si="7"/>
        <v>1568</v>
      </c>
      <c r="X174" s="188">
        <f t="shared" si="8"/>
        <v>784</v>
      </c>
      <c r="Y174" s="188" t="str">
        <f>IFERROR(SUMPRODUCT(LARGE(G174:U174,{1;2;3;4;5})),"NA")</f>
        <v>NA</v>
      </c>
      <c r="Z174" s="189" t="str">
        <f>IFERROR(SUMPRODUCT(LARGE(G174:U174,{1;2;3;4;5;6;7;8;9;10})),"NA")</f>
        <v>NA</v>
      </c>
    </row>
    <row r="175" spans="1:26" x14ac:dyDescent="0.3">
      <c r="A175" s="15">
        <v>172</v>
      </c>
      <c r="B175" s="9" t="s">
        <v>2420</v>
      </c>
      <c r="C175" s="1"/>
      <c r="D175" s="1"/>
      <c r="E175" s="1"/>
      <c r="F175" s="2"/>
      <c r="G175" s="10" t="str">
        <f>IFERROR(INDEX('03-25'!X:X,MATCH(B175,'03-25'!Y:Y,0),0),"")</f>
        <v/>
      </c>
      <c r="H175" s="11" t="str">
        <f>IFERROR(INDEX('04-08'!N:N,MATCH(B175,'04-08'!C:C,0),0),"")</f>
        <v/>
      </c>
      <c r="I175" s="11" t="str">
        <f>IFERROR(INDEX('04-29'!M:M,MATCH(B175,'04-29'!L:L,0),0),"")</f>
        <v/>
      </c>
      <c r="J175" s="11" t="str">
        <f>IFERROR(INDEX('05-27'!F:F,MATCH(B175,'05-27'!H:H,0),0),"")</f>
        <v/>
      </c>
      <c r="K175" s="11">
        <f>IFERROR(INDEX('06-17'!U:U,MATCH(B175,'06-17'!W:W,0),0),"")</f>
        <v>782</v>
      </c>
      <c r="L175" s="11" t="str">
        <f>IFERROR(INDEX('07-02'!W:W,MATCH(B175,'07-02'!B:B,0),0),"")</f>
        <v/>
      </c>
      <c r="M175" s="11" t="str">
        <f>IFERROR(INDEX('07-14'!H:H,MATCH(B175,'07-14'!I:I,0),0),"")</f>
        <v/>
      </c>
      <c r="N175" s="11" t="str">
        <f>IFERROR(INDEX('07-15'!H:H,MATCH(B175,'07-15'!I:I,0),0),"")</f>
        <v/>
      </c>
      <c r="O175" s="11" t="str">
        <f>IFERROR(INDEX('07-16'!H:H,MATCH(B175,'07-16'!I:I,0),0),"")</f>
        <v/>
      </c>
      <c r="P175" s="11">
        <f>IFERROR(INDEX('07-22'!U:U,MATCH(B175,'07-22'!W:W,0),0),"")</f>
        <v>784</v>
      </c>
      <c r="Q175" s="11" t="str">
        <f>IFERROR(INDEX(#REF!,MATCH(B175,#REF!,0),0),"")</f>
        <v/>
      </c>
      <c r="R175" s="11" t="str">
        <f>IFERROR(INDEX(#REF!,MATCH(B175,#REF!,0),0),"")</f>
        <v/>
      </c>
      <c r="S175" s="11" t="str">
        <f>IFERROR(INDEX(#REF!,MATCH(B175,#REF!,0),0),"")</f>
        <v/>
      </c>
      <c r="T175" s="11" t="str">
        <f>IFERROR(INDEX(#REF!,MATCH(B175,#REF!,0),0),"")</f>
        <v/>
      </c>
      <c r="U175" s="5" t="str">
        <f>IFERROR(INDEX(#REF!,MATCH(B175,#REF!,0),0),"")</f>
        <v/>
      </c>
      <c r="V175" s="10">
        <f t="shared" si="6"/>
        <v>2</v>
      </c>
      <c r="W175" s="188">
        <f t="shared" si="7"/>
        <v>1566</v>
      </c>
      <c r="X175" s="188">
        <f t="shared" si="8"/>
        <v>783</v>
      </c>
      <c r="Y175" s="188" t="str">
        <f>IFERROR(SUMPRODUCT(LARGE(G175:U175,{1;2;3;4;5})),"NA")</f>
        <v>NA</v>
      </c>
      <c r="Z175" s="189" t="str">
        <f>IFERROR(SUMPRODUCT(LARGE(G175:U175,{1;2;3;4;5;6;7;8;9;10})),"NA")</f>
        <v>NA</v>
      </c>
    </row>
    <row r="176" spans="1:26" x14ac:dyDescent="0.3">
      <c r="A176" s="15">
        <v>173</v>
      </c>
      <c r="B176" s="9" t="s">
        <v>2061</v>
      </c>
      <c r="C176" s="1"/>
      <c r="D176" s="1"/>
      <c r="E176" s="1"/>
      <c r="F176" s="2"/>
      <c r="G176" s="10" t="str">
        <f>IFERROR(INDEX('03-25'!X:X,MATCH(B176,'03-25'!Y:Y,0),0),"")</f>
        <v/>
      </c>
      <c r="H176" s="11" t="str">
        <f>IFERROR(INDEX('04-08'!N:N,MATCH(B176,'04-08'!C:C,0),0),"")</f>
        <v/>
      </c>
      <c r="I176" s="11" t="str">
        <f>IFERROR(INDEX('04-29'!M:M,MATCH(B176,'04-29'!L:L,0),0),"")</f>
        <v/>
      </c>
      <c r="J176" s="11">
        <f>IFERROR(INDEX('05-27'!F:F,MATCH(B176,'05-27'!H:H,0),0),"")</f>
        <v>808</v>
      </c>
      <c r="K176" s="11" t="str">
        <f>IFERROR(INDEX('06-17'!U:U,MATCH(B176,'06-17'!W:W,0),0),"")</f>
        <v/>
      </c>
      <c r="L176" s="11">
        <f>IFERROR(INDEX('07-02'!W:W,MATCH(B176,'07-02'!B:B,0),0),"")</f>
        <v>741</v>
      </c>
      <c r="M176" s="11" t="str">
        <f>IFERROR(INDEX('07-14'!H:H,MATCH(B176,'07-14'!I:I,0),0),"")</f>
        <v/>
      </c>
      <c r="N176" s="11" t="str">
        <f>IFERROR(INDEX('07-15'!H:H,MATCH(B176,'07-15'!I:I,0),0),"")</f>
        <v/>
      </c>
      <c r="O176" s="11" t="str">
        <f>IFERROR(INDEX('07-16'!H:H,MATCH(B176,'07-16'!I:I,0),0),"")</f>
        <v/>
      </c>
      <c r="P176" s="11" t="str">
        <f>IFERROR(INDEX('07-22'!U:U,MATCH(B176,'07-22'!W:W,0),0),"")</f>
        <v/>
      </c>
      <c r="Q176" s="11" t="str">
        <f>IFERROR(INDEX(#REF!,MATCH(B176,#REF!,0),0),"")</f>
        <v/>
      </c>
      <c r="R176" s="11" t="str">
        <f>IFERROR(INDEX(#REF!,MATCH(B176,#REF!,0),0),"")</f>
        <v/>
      </c>
      <c r="S176" s="11" t="str">
        <f>IFERROR(INDEX(#REF!,MATCH(B176,#REF!,0),0),"")</f>
        <v/>
      </c>
      <c r="T176" s="11" t="str">
        <f>IFERROR(INDEX(#REF!,MATCH(B176,#REF!,0),0),"")</f>
        <v/>
      </c>
      <c r="U176" s="5" t="str">
        <f>IFERROR(INDEX(#REF!,MATCH(B176,#REF!,0),0),"")</f>
        <v/>
      </c>
      <c r="V176" s="10">
        <f t="shared" si="6"/>
        <v>2</v>
      </c>
      <c r="W176" s="188">
        <f t="shared" si="7"/>
        <v>1549</v>
      </c>
      <c r="X176" s="188">
        <f t="shared" si="8"/>
        <v>774.5</v>
      </c>
      <c r="Y176" s="188" t="str">
        <f>IFERROR(SUMPRODUCT(LARGE(G176:U176,{1;2;3;4;5})),"NA")</f>
        <v>NA</v>
      </c>
      <c r="Z176" s="189" t="str">
        <f>IFERROR(SUMPRODUCT(LARGE(G176:U176,{1;2;3;4;5;6;7;8;9;10})),"NA")</f>
        <v>NA</v>
      </c>
    </row>
    <row r="177" spans="1:26" x14ac:dyDescent="0.3">
      <c r="A177" s="15">
        <v>174</v>
      </c>
      <c r="B177" s="9" t="s">
        <v>25</v>
      </c>
      <c r="C177" s="1"/>
      <c r="D177" s="1"/>
      <c r="E177" s="1"/>
      <c r="F177" s="2"/>
      <c r="G177" s="10" t="str">
        <f>IFERROR(INDEX('03-25'!X:X,MATCH(B177,'03-25'!Y:Y,0),0),"")</f>
        <v/>
      </c>
      <c r="H177" s="11">
        <f>IFERROR(INDEX('04-08'!N:N,MATCH(B177,'04-08'!C:C,0),0),"")</f>
        <v>764</v>
      </c>
      <c r="I177" s="11" t="str">
        <f>IFERROR(INDEX('04-29'!M:M,MATCH(B177,'04-29'!L:L,0),0),"")</f>
        <v/>
      </c>
      <c r="J177" s="11" t="str">
        <f>IFERROR(INDEX('05-27'!F:F,MATCH(B177,'05-27'!H:H,0),0),"")</f>
        <v/>
      </c>
      <c r="K177" s="11" t="str">
        <f>IFERROR(INDEX('06-17'!U:U,MATCH(B177,'06-17'!W:W,0),0),"")</f>
        <v/>
      </c>
      <c r="L177" s="11">
        <f>IFERROR(INDEX('07-02'!W:W,MATCH(B177,'07-02'!B:B,0),0),"")</f>
        <v>771</v>
      </c>
      <c r="M177" s="11" t="str">
        <f>IFERROR(INDEX('07-14'!H:H,MATCH(B177,'07-14'!I:I,0),0),"")</f>
        <v/>
      </c>
      <c r="N177" s="11" t="str">
        <f>IFERROR(INDEX('07-15'!H:H,MATCH(B177,'07-15'!I:I,0),0),"")</f>
        <v/>
      </c>
      <c r="O177" s="11" t="str">
        <f>IFERROR(INDEX('07-16'!H:H,MATCH(B177,'07-16'!I:I,0),0),"")</f>
        <v/>
      </c>
      <c r="P177" s="11" t="str">
        <f>IFERROR(INDEX('07-22'!U:U,MATCH(B177,'07-22'!W:W,0),0),"")</f>
        <v/>
      </c>
      <c r="Q177" s="11" t="str">
        <f>IFERROR(INDEX(#REF!,MATCH(B177,#REF!,0),0),"")</f>
        <v/>
      </c>
      <c r="R177" s="11" t="str">
        <f>IFERROR(INDEX(#REF!,MATCH(B177,#REF!,0),0),"")</f>
        <v/>
      </c>
      <c r="S177" s="11" t="str">
        <f>IFERROR(INDEX(#REF!,MATCH(B177,#REF!,0),0),"")</f>
        <v/>
      </c>
      <c r="T177" s="11" t="str">
        <f>IFERROR(INDEX(#REF!,MATCH(B177,#REF!,0),0),"")</f>
        <v/>
      </c>
      <c r="U177" s="5" t="str">
        <f>IFERROR(INDEX(#REF!,MATCH(B177,#REF!,0),0),"")</f>
        <v/>
      </c>
      <c r="V177" s="10">
        <f t="shared" si="6"/>
        <v>2</v>
      </c>
      <c r="W177" s="188">
        <f t="shared" si="7"/>
        <v>1535</v>
      </c>
      <c r="X177" s="188">
        <f t="shared" si="8"/>
        <v>767.5</v>
      </c>
      <c r="Y177" s="188" t="str">
        <f>IFERROR(SUMPRODUCT(LARGE(G177:U177,{1;2;3;4;5})),"NA")</f>
        <v>NA</v>
      </c>
      <c r="Z177" s="189" t="str">
        <f>IFERROR(SUMPRODUCT(LARGE(G177:U177,{1;2;3;4;5;6;7;8;9;10})),"NA")</f>
        <v>NA</v>
      </c>
    </row>
    <row r="178" spans="1:26" x14ac:dyDescent="0.3">
      <c r="A178" s="15">
        <v>175</v>
      </c>
      <c r="B178" s="9" t="s">
        <v>405</v>
      </c>
      <c r="C178" s="1"/>
      <c r="D178" s="1"/>
      <c r="E178" s="1"/>
      <c r="F178" s="2"/>
      <c r="G178" s="10" t="str">
        <f>IFERROR(INDEX('03-25'!X:X,MATCH(B178,'03-25'!Y:Y,0),0),"")</f>
        <v/>
      </c>
      <c r="H178" s="11">
        <f>IFERROR(INDEX('04-08'!N:N,MATCH(B178,'04-08'!C:C,0),0),"")</f>
        <v>759</v>
      </c>
      <c r="I178" s="11" t="str">
        <f>IFERROR(INDEX('04-29'!M:M,MATCH(B178,'04-29'!L:L,0),0),"")</f>
        <v/>
      </c>
      <c r="J178" s="11" t="str">
        <f>IFERROR(INDEX('05-27'!F:F,MATCH(B178,'05-27'!H:H,0),0),"")</f>
        <v/>
      </c>
      <c r="K178" s="11" t="str">
        <f>IFERROR(INDEX('06-17'!U:U,MATCH(B178,'06-17'!W:W,0),0),"")</f>
        <v/>
      </c>
      <c r="L178" s="11">
        <f>IFERROR(INDEX('07-02'!W:W,MATCH(B178,'07-02'!B:B,0),0),"")</f>
        <v>776</v>
      </c>
      <c r="M178" s="11" t="str">
        <f>IFERROR(INDEX('07-14'!H:H,MATCH(B178,'07-14'!I:I,0),0),"")</f>
        <v/>
      </c>
      <c r="N178" s="11" t="str">
        <f>IFERROR(INDEX('07-15'!H:H,MATCH(B178,'07-15'!I:I,0),0),"")</f>
        <v/>
      </c>
      <c r="O178" s="11" t="str">
        <f>IFERROR(INDEX('07-16'!H:H,MATCH(B178,'07-16'!I:I,0),0),"")</f>
        <v/>
      </c>
      <c r="P178" s="11" t="str">
        <f>IFERROR(INDEX('07-22'!U:U,MATCH(B178,'07-22'!W:W,0),0),"")</f>
        <v/>
      </c>
      <c r="Q178" s="11" t="str">
        <f>IFERROR(INDEX(#REF!,MATCH(B178,#REF!,0),0),"")</f>
        <v/>
      </c>
      <c r="R178" s="11" t="str">
        <f>IFERROR(INDEX(#REF!,MATCH(B178,#REF!,0),0),"")</f>
        <v/>
      </c>
      <c r="S178" s="11" t="str">
        <f>IFERROR(INDEX(#REF!,MATCH(B178,#REF!,0),0),"")</f>
        <v/>
      </c>
      <c r="T178" s="11" t="str">
        <f>IFERROR(INDEX(#REF!,MATCH(B178,#REF!,0),0),"")</f>
        <v/>
      </c>
      <c r="U178" s="5" t="str">
        <f>IFERROR(INDEX(#REF!,MATCH(B178,#REF!,0),0),"")</f>
        <v/>
      </c>
      <c r="V178" s="10">
        <f t="shared" si="6"/>
        <v>2</v>
      </c>
      <c r="W178" s="188">
        <f t="shared" si="7"/>
        <v>1535</v>
      </c>
      <c r="X178" s="188">
        <f t="shared" si="8"/>
        <v>767.5</v>
      </c>
      <c r="Y178" s="188" t="str">
        <f>IFERROR(SUMPRODUCT(LARGE(G178:U178,{1;2;3;4;5})),"NA")</f>
        <v>NA</v>
      </c>
      <c r="Z178" s="189" t="str">
        <f>IFERROR(SUMPRODUCT(LARGE(G178:U178,{1;2;3;4;5;6;7;8;9;10})),"NA")</f>
        <v>NA</v>
      </c>
    </row>
    <row r="179" spans="1:26" x14ac:dyDescent="0.3">
      <c r="A179" s="15">
        <v>176</v>
      </c>
      <c r="B179" s="9" t="s">
        <v>72</v>
      </c>
      <c r="C179" s="1"/>
      <c r="D179" s="1"/>
      <c r="E179" s="1"/>
      <c r="F179" s="2"/>
      <c r="G179" s="10">
        <f>IFERROR(INDEX('03-25'!X:X,MATCH(B179,'03-25'!Y:Y,0),0),"")</f>
        <v>741</v>
      </c>
      <c r="H179" s="11" t="str">
        <f>IFERROR(INDEX('04-08'!N:N,MATCH(B179,'04-08'!C:C,0),0),"")</f>
        <v/>
      </c>
      <c r="I179" s="11">
        <f>IFERROR(INDEX('04-29'!M:M,MATCH(B179,'04-29'!L:L,0),0),"")</f>
        <v>792</v>
      </c>
      <c r="J179" s="11" t="str">
        <f>IFERROR(INDEX('05-27'!F:F,MATCH(B179,'05-27'!H:H,0),0),"")</f>
        <v/>
      </c>
      <c r="K179" s="11" t="str">
        <f>IFERROR(INDEX('06-17'!U:U,MATCH(B179,'06-17'!W:W,0),0),"")</f>
        <v/>
      </c>
      <c r="L179" s="11" t="str">
        <f>IFERROR(INDEX('07-02'!W:W,MATCH(B179,'07-02'!B:B,0),0),"")</f>
        <v/>
      </c>
      <c r="M179" s="11" t="str">
        <f>IFERROR(INDEX('07-14'!H:H,MATCH(B179,'07-14'!I:I,0),0),"")</f>
        <v/>
      </c>
      <c r="N179" s="11" t="str">
        <f>IFERROR(INDEX('07-15'!H:H,MATCH(B179,'07-15'!I:I,0),0),"")</f>
        <v/>
      </c>
      <c r="O179" s="11" t="str">
        <f>IFERROR(INDEX('07-16'!H:H,MATCH(B179,'07-16'!I:I,0),0),"")</f>
        <v/>
      </c>
      <c r="P179" s="11" t="str">
        <f>IFERROR(INDEX('07-22'!U:U,MATCH(B179,'07-22'!W:W,0),0),"")</f>
        <v/>
      </c>
      <c r="Q179" s="11" t="str">
        <f>IFERROR(INDEX(#REF!,MATCH(B179,#REF!,0),0),"")</f>
        <v/>
      </c>
      <c r="R179" s="11" t="str">
        <f>IFERROR(INDEX(#REF!,MATCH(B179,#REF!,0),0),"")</f>
        <v/>
      </c>
      <c r="S179" s="11" t="str">
        <f>IFERROR(INDEX(#REF!,MATCH(B179,#REF!,0),0),"")</f>
        <v/>
      </c>
      <c r="T179" s="11" t="str">
        <f>IFERROR(INDEX(#REF!,MATCH(B179,#REF!,0),0),"")</f>
        <v/>
      </c>
      <c r="U179" s="5" t="str">
        <f>IFERROR(INDEX(#REF!,MATCH(B179,#REF!,0),0),"")</f>
        <v/>
      </c>
      <c r="V179" s="10">
        <f t="shared" si="6"/>
        <v>2</v>
      </c>
      <c r="W179" s="188">
        <f t="shared" si="7"/>
        <v>1533</v>
      </c>
      <c r="X179" s="188">
        <f t="shared" si="8"/>
        <v>766.5</v>
      </c>
      <c r="Y179" s="188" t="str">
        <f>IFERROR(SUMPRODUCT(LARGE(G179:U179,{1;2;3;4;5})),"NA")</f>
        <v>NA</v>
      </c>
      <c r="Z179" s="189" t="str">
        <f>IFERROR(SUMPRODUCT(LARGE(G179:U179,{1;2;3;4;5;6;7;8;9;10})),"NA")</f>
        <v>NA</v>
      </c>
    </row>
    <row r="180" spans="1:26" x14ac:dyDescent="0.3">
      <c r="A180" s="15">
        <v>177</v>
      </c>
      <c r="B180" s="9" t="s">
        <v>2576</v>
      </c>
      <c r="C180" s="1"/>
      <c r="D180" s="1"/>
      <c r="E180" s="1"/>
      <c r="F180" s="2"/>
      <c r="G180" s="10" t="str">
        <f>IFERROR(INDEX('03-25'!X:X,MATCH(B180,'03-25'!Y:Y,0),0),"")</f>
        <v/>
      </c>
      <c r="H180" s="11" t="str">
        <f>IFERROR(INDEX('04-08'!N:N,MATCH(B180,'04-08'!C:C,0),0),"")</f>
        <v/>
      </c>
      <c r="I180" s="11" t="str">
        <f>IFERROR(INDEX('04-29'!M:M,MATCH(B180,'04-29'!L:L,0),0),"")</f>
        <v/>
      </c>
      <c r="J180" s="11" t="str">
        <f>IFERROR(INDEX('05-27'!F:F,MATCH(B180,'05-27'!H:H,0),0),"")</f>
        <v/>
      </c>
      <c r="K180" s="11">
        <f>IFERROR(INDEX('06-17'!U:U,MATCH(B180,'06-17'!W:W,0),0),"")</f>
        <v>764</v>
      </c>
      <c r="L180" s="11">
        <f>IFERROR(INDEX('07-02'!W:W,MATCH(B180,'07-02'!B:B,0),0),"")</f>
        <v>766</v>
      </c>
      <c r="M180" s="11" t="str">
        <f>IFERROR(INDEX('07-14'!H:H,MATCH(B180,'07-14'!I:I,0),0),"")</f>
        <v/>
      </c>
      <c r="N180" s="11" t="str">
        <f>IFERROR(INDEX('07-15'!H:H,MATCH(B180,'07-15'!I:I,0),0),"")</f>
        <v/>
      </c>
      <c r="O180" s="11" t="str">
        <f>IFERROR(INDEX('07-16'!H:H,MATCH(B180,'07-16'!I:I,0),0),"")</f>
        <v/>
      </c>
      <c r="P180" s="11" t="str">
        <f>IFERROR(INDEX('07-22'!U:U,MATCH(B180,'07-22'!W:W,0),0),"")</f>
        <v/>
      </c>
      <c r="Q180" s="11" t="str">
        <f>IFERROR(INDEX(#REF!,MATCH(B180,#REF!,0),0),"")</f>
        <v/>
      </c>
      <c r="R180" s="11" t="str">
        <f>IFERROR(INDEX(#REF!,MATCH(B180,#REF!,0),0),"")</f>
        <v/>
      </c>
      <c r="S180" s="11" t="str">
        <f>IFERROR(INDEX(#REF!,MATCH(B180,#REF!,0),0),"")</f>
        <v/>
      </c>
      <c r="T180" s="11" t="str">
        <f>IFERROR(INDEX(#REF!,MATCH(B180,#REF!,0),0),"")</f>
        <v/>
      </c>
      <c r="U180" s="5" t="str">
        <f>IFERROR(INDEX(#REF!,MATCH(B180,#REF!,0),0),"")</f>
        <v/>
      </c>
      <c r="V180" s="10">
        <f t="shared" si="6"/>
        <v>2</v>
      </c>
      <c r="W180" s="188">
        <f t="shared" si="7"/>
        <v>1530</v>
      </c>
      <c r="X180" s="188">
        <f t="shared" si="8"/>
        <v>765</v>
      </c>
      <c r="Y180" s="188" t="str">
        <f>IFERROR(SUMPRODUCT(LARGE(G180:U180,{1;2;3;4;5})),"NA")</f>
        <v>NA</v>
      </c>
      <c r="Z180" s="189" t="str">
        <f>IFERROR(SUMPRODUCT(LARGE(G180:U180,{1;2;3;4;5;6;7;8;9;10})),"NA")</f>
        <v>NA</v>
      </c>
    </row>
    <row r="181" spans="1:26" x14ac:dyDescent="0.3">
      <c r="A181" s="15">
        <v>178</v>
      </c>
      <c r="B181" s="9" t="s">
        <v>2463</v>
      </c>
      <c r="C181" s="1"/>
      <c r="D181" s="1"/>
      <c r="E181" s="1"/>
      <c r="F181" s="2"/>
      <c r="G181" s="10" t="str">
        <f>IFERROR(INDEX('03-25'!X:X,MATCH(B181,'03-25'!Y:Y,0),0),"")</f>
        <v/>
      </c>
      <c r="H181" s="11" t="str">
        <f>IFERROR(INDEX('04-08'!N:N,MATCH(B181,'04-08'!C:C,0),0),"")</f>
        <v/>
      </c>
      <c r="I181" s="11" t="str">
        <f>IFERROR(INDEX('04-29'!M:M,MATCH(B181,'04-29'!L:L,0),0),"")</f>
        <v/>
      </c>
      <c r="J181" s="11" t="str">
        <f>IFERROR(INDEX('05-27'!F:F,MATCH(B181,'05-27'!H:H,0),0),"")</f>
        <v/>
      </c>
      <c r="K181" s="11">
        <f>IFERROR(INDEX('06-17'!U:U,MATCH(B181,'06-17'!W:W,0),0),"")</f>
        <v>745</v>
      </c>
      <c r="L181" s="11" t="str">
        <f>IFERROR(INDEX('07-02'!W:W,MATCH(B181,'07-02'!B:B,0),0),"")</f>
        <v/>
      </c>
      <c r="M181" s="11" t="str">
        <f>IFERROR(INDEX('07-14'!H:H,MATCH(B181,'07-14'!I:I,0),0),"")</f>
        <v/>
      </c>
      <c r="N181" s="11" t="str">
        <f>IFERROR(INDEX('07-15'!H:H,MATCH(B181,'07-15'!I:I,0),0),"")</f>
        <v/>
      </c>
      <c r="O181" s="11" t="str">
        <f>IFERROR(INDEX('07-16'!H:H,MATCH(B181,'07-16'!I:I,0),0),"")</f>
        <v/>
      </c>
      <c r="P181" s="11">
        <f>IFERROR(INDEX('07-22'!U:U,MATCH(B181,'07-22'!W:W,0),0),"")</f>
        <v>783</v>
      </c>
      <c r="Q181" s="11" t="str">
        <f>IFERROR(INDEX(#REF!,MATCH(B181,#REF!,0),0),"")</f>
        <v/>
      </c>
      <c r="R181" s="11" t="str">
        <f>IFERROR(INDEX(#REF!,MATCH(B181,#REF!,0),0),"")</f>
        <v/>
      </c>
      <c r="S181" s="11" t="str">
        <f>IFERROR(INDEX(#REF!,MATCH(B181,#REF!,0),0),"")</f>
        <v/>
      </c>
      <c r="T181" s="11" t="str">
        <f>IFERROR(INDEX(#REF!,MATCH(B181,#REF!,0),0),"")</f>
        <v/>
      </c>
      <c r="U181" s="5" t="str">
        <f>IFERROR(INDEX(#REF!,MATCH(B181,#REF!,0),0),"")</f>
        <v/>
      </c>
      <c r="V181" s="10">
        <f t="shared" si="6"/>
        <v>2</v>
      </c>
      <c r="W181" s="188">
        <f t="shared" si="7"/>
        <v>1528</v>
      </c>
      <c r="X181" s="188">
        <f t="shared" si="8"/>
        <v>764</v>
      </c>
      <c r="Y181" s="188" t="str">
        <f>IFERROR(SUMPRODUCT(LARGE(G181:U181,{1;2;3;4;5})),"NA")</f>
        <v>NA</v>
      </c>
      <c r="Z181" s="189" t="str">
        <f>IFERROR(SUMPRODUCT(LARGE(G181:U181,{1;2;3;4;5;6;7;8;9;10})),"NA")</f>
        <v>NA</v>
      </c>
    </row>
    <row r="182" spans="1:26" x14ac:dyDescent="0.3">
      <c r="A182" s="15">
        <v>179</v>
      </c>
      <c r="B182" s="9" t="s">
        <v>1848</v>
      </c>
      <c r="C182" s="1"/>
      <c r="D182" s="1"/>
      <c r="E182" s="1"/>
      <c r="F182" s="2"/>
      <c r="G182" s="10" t="str">
        <f>IFERROR(INDEX('03-25'!X:X,MATCH(B182,'03-25'!Y:Y,0),0),"")</f>
        <v/>
      </c>
      <c r="H182" s="11" t="str">
        <f>IFERROR(INDEX('04-08'!N:N,MATCH(B182,'04-08'!C:C,0),0),"")</f>
        <v/>
      </c>
      <c r="I182" s="11">
        <f>IFERROR(INDEX('04-29'!M:M,MATCH(B182,'04-29'!L:L,0),0),"")</f>
        <v>708</v>
      </c>
      <c r="J182" s="11" t="str">
        <f>IFERROR(INDEX('05-27'!F:F,MATCH(B182,'05-27'!H:H,0),0),"")</f>
        <v/>
      </c>
      <c r="K182" s="11" t="str">
        <f>IFERROR(INDEX('06-17'!U:U,MATCH(B182,'06-17'!W:W,0),0),"")</f>
        <v/>
      </c>
      <c r="L182" s="11" t="str">
        <f>IFERROR(INDEX('07-02'!W:W,MATCH(B182,'07-02'!B:B,0),0),"")</f>
        <v/>
      </c>
      <c r="M182" s="11" t="str">
        <f>IFERROR(INDEX('07-14'!H:H,MATCH(B182,'07-14'!I:I,0),0),"")</f>
        <v/>
      </c>
      <c r="N182" s="11">
        <f>IFERROR(INDEX('07-15'!H:H,MATCH(B182,'07-15'!I:I,0),0),"")</f>
        <v>812</v>
      </c>
      <c r="O182" s="11" t="str">
        <f>IFERROR(INDEX('07-16'!H:H,MATCH(B182,'07-16'!I:I,0),0),"")</f>
        <v/>
      </c>
      <c r="P182" s="11" t="str">
        <f>IFERROR(INDEX('07-22'!U:U,MATCH(B182,'07-22'!W:W,0),0),"")</f>
        <v/>
      </c>
      <c r="Q182" s="11" t="str">
        <f>IFERROR(INDEX(#REF!,MATCH(B182,#REF!,0),0),"")</f>
        <v/>
      </c>
      <c r="R182" s="11" t="str">
        <f>IFERROR(INDEX(#REF!,MATCH(B182,#REF!,0),0),"")</f>
        <v/>
      </c>
      <c r="S182" s="11" t="str">
        <f>IFERROR(INDEX(#REF!,MATCH(B182,#REF!,0),0),"")</f>
        <v/>
      </c>
      <c r="T182" s="11" t="str">
        <f>IFERROR(INDEX(#REF!,MATCH(B182,#REF!,0),0),"")</f>
        <v/>
      </c>
      <c r="U182" s="5" t="str">
        <f>IFERROR(INDEX(#REF!,MATCH(B182,#REF!,0),0),"")</f>
        <v/>
      </c>
      <c r="V182" s="10">
        <f t="shared" si="6"/>
        <v>2</v>
      </c>
      <c r="W182" s="188">
        <f t="shared" si="7"/>
        <v>1520</v>
      </c>
      <c r="X182" s="188">
        <f t="shared" si="8"/>
        <v>760</v>
      </c>
      <c r="Y182" s="188" t="str">
        <f>IFERROR(SUMPRODUCT(LARGE(G182:U182,{1;2;3;4;5})),"NA")</f>
        <v>NA</v>
      </c>
      <c r="Z182" s="189" t="str">
        <f>IFERROR(SUMPRODUCT(LARGE(G182:U182,{1;2;3;4;5;6;7;8;9;10})),"NA")</f>
        <v>NA</v>
      </c>
    </row>
    <row r="183" spans="1:26" x14ac:dyDescent="0.3">
      <c r="A183" s="15">
        <v>180</v>
      </c>
      <c r="B183" s="9" t="s">
        <v>2461</v>
      </c>
      <c r="C183" s="1"/>
      <c r="D183" s="1"/>
      <c r="E183" s="1"/>
      <c r="F183" s="2"/>
      <c r="G183" s="10" t="str">
        <f>IFERROR(INDEX('03-25'!X:X,MATCH(B183,'03-25'!Y:Y,0),0),"")</f>
        <v/>
      </c>
      <c r="H183" s="11" t="str">
        <f>IFERROR(INDEX('04-08'!N:N,MATCH(B183,'04-08'!C:C,0),0),"")</f>
        <v/>
      </c>
      <c r="I183" s="11" t="str">
        <f>IFERROR(INDEX('04-29'!M:M,MATCH(B183,'04-29'!L:L,0),0),"")</f>
        <v/>
      </c>
      <c r="J183" s="11" t="str">
        <f>IFERROR(INDEX('05-27'!F:F,MATCH(B183,'05-27'!H:H,0),0),"")</f>
        <v/>
      </c>
      <c r="K183" s="11">
        <f>IFERROR(INDEX('06-17'!U:U,MATCH(B183,'06-17'!W:W,0),0),"")</f>
        <v>738</v>
      </c>
      <c r="L183" s="11">
        <f>IFERROR(INDEX('07-02'!W:W,MATCH(B183,'07-02'!B:B,0),0),"")</f>
        <v>776</v>
      </c>
      <c r="M183" s="11" t="str">
        <f>IFERROR(INDEX('07-14'!H:H,MATCH(B183,'07-14'!I:I,0),0),"")</f>
        <v/>
      </c>
      <c r="N183" s="11" t="str">
        <f>IFERROR(INDEX('07-15'!H:H,MATCH(B183,'07-15'!I:I,0),0),"")</f>
        <v/>
      </c>
      <c r="O183" s="11" t="str">
        <f>IFERROR(INDEX('07-16'!H:H,MATCH(B183,'07-16'!I:I,0),0),"")</f>
        <v/>
      </c>
      <c r="P183" s="11" t="str">
        <f>IFERROR(INDEX('07-22'!U:U,MATCH(B183,'07-22'!W:W,0),0),"")</f>
        <v/>
      </c>
      <c r="Q183" s="11" t="str">
        <f>IFERROR(INDEX(#REF!,MATCH(B183,#REF!,0),0),"")</f>
        <v/>
      </c>
      <c r="R183" s="11" t="str">
        <f>IFERROR(INDEX(#REF!,MATCH(B183,#REF!,0),0),"")</f>
        <v/>
      </c>
      <c r="S183" s="11" t="str">
        <f>IFERROR(INDEX(#REF!,MATCH(B183,#REF!,0),0),"")</f>
        <v/>
      </c>
      <c r="T183" s="11" t="str">
        <f>IFERROR(INDEX(#REF!,MATCH(B183,#REF!,0),0),"")</f>
        <v/>
      </c>
      <c r="U183" s="5" t="str">
        <f>IFERROR(INDEX(#REF!,MATCH(B183,#REF!,0),0),"")</f>
        <v/>
      </c>
      <c r="V183" s="10">
        <f t="shared" si="6"/>
        <v>2</v>
      </c>
      <c r="W183" s="188">
        <f t="shared" si="7"/>
        <v>1514</v>
      </c>
      <c r="X183" s="188">
        <f t="shared" si="8"/>
        <v>757</v>
      </c>
      <c r="Y183" s="188" t="str">
        <f>IFERROR(SUMPRODUCT(LARGE(G183:U183,{1;2;3;4;5})),"NA")</f>
        <v>NA</v>
      </c>
      <c r="Z183" s="189" t="str">
        <f>IFERROR(SUMPRODUCT(LARGE(G183:U183,{1;2;3;4;5;6;7;8;9;10})),"NA")</f>
        <v>NA</v>
      </c>
    </row>
    <row r="184" spans="1:26" x14ac:dyDescent="0.3">
      <c r="A184" s="15">
        <v>181</v>
      </c>
      <c r="B184" s="9" t="s">
        <v>2468</v>
      </c>
      <c r="C184" s="1"/>
      <c r="D184" s="1"/>
      <c r="E184" s="1"/>
      <c r="F184" s="2"/>
      <c r="G184" s="10" t="str">
        <f>IFERROR(INDEX('03-25'!X:X,MATCH(B184,'03-25'!Y:Y,0),0),"")</f>
        <v/>
      </c>
      <c r="H184" s="11" t="str">
        <f>IFERROR(INDEX('04-08'!N:N,MATCH(B184,'04-08'!C:C,0),0),"")</f>
        <v/>
      </c>
      <c r="I184" s="11" t="str">
        <f>IFERROR(INDEX('04-29'!M:M,MATCH(B184,'04-29'!L:L,0),0),"")</f>
        <v/>
      </c>
      <c r="J184" s="11" t="str">
        <f>IFERROR(INDEX('05-27'!F:F,MATCH(B184,'05-27'!H:H,0),0),"")</f>
        <v/>
      </c>
      <c r="K184" s="11">
        <f>IFERROR(INDEX('06-17'!U:U,MATCH(B184,'06-17'!W:W,0),0),"")</f>
        <v>725</v>
      </c>
      <c r="L184" s="11" t="str">
        <f>IFERROR(INDEX('07-02'!W:W,MATCH(B184,'07-02'!B:B,0),0),"")</f>
        <v/>
      </c>
      <c r="M184" s="11" t="str">
        <f>IFERROR(INDEX('07-14'!H:H,MATCH(B184,'07-14'!I:I,0),0),"")</f>
        <v/>
      </c>
      <c r="N184" s="11" t="str">
        <f>IFERROR(INDEX('07-15'!H:H,MATCH(B184,'07-15'!I:I,0),0),"")</f>
        <v/>
      </c>
      <c r="O184" s="11" t="str">
        <f>IFERROR(INDEX('07-16'!H:H,MATCH(B184,'07-16'!I:I,0),0),"")</f>
        <v/>
      </c>
      <c r="P184" s="11">
        <f>IFERROR(INDEX('07-22'!U:U,MATCH(B184,'07-22'!W:W,0),0),"")</f>
        <v>780</v>
      </c>
      <c r="Q184" s="11" t="str">
        <f>IFERROR(INDEX(#REF!,MATCH(B184,#REF!,0),0),"")</f>
        <v/>
      </c>
      <c r="R184" s="11" t="str">
        <f>IFERROR(INDEX(#REF!,MATCH(B184,#REF!,0),0),"")</f>
        <v/>
      </c>
      <c r="S184" s="11" t="str">
        <f>IFERROR(INDEX(#REF!,MATCH(B184,#REF!,0),0),"")</f>
        <v/>
      </c>
      <c r="T184" s="11" t="str">
        <f>IFERROR(INDEX(#REF!,MATCH(B184,#REF!,0),0),"")</f>
        <v/>
      </c>
      <c r="U184" s="5" t="str">
        <f>IFERROR(INDEX(#REF!,MATCH(B184,#REF!,0),0),"")</f>
        <v/>
      </c>
      <c r="V184" s="10">
        <f t="shared" si="6"/>
        <v>2</v>
      </c>
      <c r="W184" s="188">
        <f t="shared" si="7"/>
        <v>1505</v>
      </c>
      <c r="X184" s="188">
        <f t="shared" si="8"/>
        <v>752.5</v>
      </c>
      <c r="Y184" s="188" t="str">
        <f>IFERROR(SUMPRODUCT(LARGE(G184:U184,{1;2;3;4;5})),"NA")</f>
        <v>NA</v>
      </c>
      <c r="Z184" s="189" t="str">
        <f>IFERROR(SUMPRODUCT(LARGE(G184:U184,{1;2;3;4;5;6;7;8;9;10})),"NA")</f>
        <v>NA</v>
      </c>
    </row>
    <row r="185" spans="1:26" x14ac:dyDescent="0.3">
      <c r="A185" s="15">
        <v>182</v>
      </c>
      <c r="B185" s="9" t="s">
        <v>2026</v>
      </c>
      <c r="C185" s="1"/>
      <c r="D185" s="1"/>
      <c r="E185" s="1"/>
      <c r="F185" s="2"/>
      <c r="G185" s="10" t="str">
        <f>IFERROR(INDEX('03-25'!X:X,MATCH(B185,'03-25'!Y:Y,0),0),"")</f>
        <v/>
      </c>
      <c r="H185" s="11" t="str">
        <f>IFERROR(INDEX('04-08'!N:N,MATCH(B185,'04-08'!C:C,0),0),"")</f>
        <v/>
      </c>
      <c r="I185" s="11" t="str">
        <f>IFERROR(INDEX('04-29'!M:M,MATCH(B185,'04-29'!L:L,0),0),"")</f>
        <v/>
      </c>
      <c r="J185" s="11">
        <f>IFERROR(INDEX('05-27'!F:F,MATCH(B185,'05-27'!H:H,0),0),"")</f>
        <v>735</v>
      </c>
      <c r="K185" s="11" t="str">
        <f>IFERROR(INDEX('06-17'!U:U,MATCH(B185,'06-17'!W:W,0),0),"")</f>
        <v/>
      </c>
      <c r="L185" s="11">
        <f>IFERROR(INDEX('07-02'!W:W,MATCH(B185,'07-02'!B:B,0),0),"")</f>
        <v>768</v>
      </c>
      <c r="M185" s="11" t="str">
        <f>IFERROR(INDEX('07-14'!H:H,MATCH(B185,'07-14'!I:I,0),0),"")</f>
        <v/>
      </c>
      <c r="N185" s="11" t="str">
        <f>IFERROR(INDEX('07-15'!H:H,MATCH(B185,'07-15'!I:I,0),0),"")</f>
        <v/>
      </c>
      <c r="O185" s="11" t="str">
        <f>IFERROR(INDEX('07-16'!H:H,MATCH(B185,'07-16'!I:I,0),0),"")</f>
        <v/>
      </c>
      <c r="P185" s="11" t="str">
        <f>IFERROR(INDEX('07-22'!U:U,MATCH(B185,'07-22'!W:W,0),0),"")</f>
        <v/>
      </c>
      <c r="Q185" s="11" t="str">
        <f>IFERROR(INDEX(#REF!,MATCH(B185,#REF!,0),0),"")</f>
        <v/>
      </c>
      <c r="R185" s="11" t="str">
        <f>IFERROR(INDEX(#REF!,MATCH(B185,#REF!,0),0),"")</f>
        <v/>
      </c>
      <c r="S185" s="11" t="str">
        <f>IFERROR(INDEX(#REF!,MATCH(B185,#REF!,0),0),"")</f>
        <v/>
      </c>
      <c r="T185" s="11" t="str">
        <f>IFERROR(INDEX(#REF!,MATCH(B185,#REF!,0),0),"")</f>
        <v/>
      </c>
      <c r="U185" s="5" t="str">
        <f>IFERROR(INDEX(#REF!,MATCH(B185,#REF!,0),0),"")</f>
        <v/>
      </c>
      <c r="V185" s="10">
        <f t="shared" si="6"/>
        <v>2</v>
      </c>
      <c r="W185" s="188">
        <f t="shared" si="7"/>
        <v>1503</v>
      </c>
      <c r="X185" s="188">
        <f t="shared" si="8"/>
        <v>751.5</v>
      </c>
      <c r="Y185" s="188" t="str">
        <f>IFERROR(SUMPRODUCT(LARGE(G185:U185,{1;2;3;4;5})),"NA")</f>
        <v>NA</v>
      </c>
      <c r="Z185" s="189" t="str">
        <f>IFERROR(SUMPRODUCT(LARGE(G185:U185,{1;2;3;4;5;6;7;8;9;10})),"NA")</f>
        <v>NA</v>
      </c>
    </row>
    <row r="186" spans="1:26" x14ac:dyDescent="0.3">
      <c r="A186" s="15">
        <v>183</v>
      </c>
      <c r="B186" s="9" t="s">
        <v>2054</v>
      </c>
      <c r="C186" s="1"/>
      <c r="D186" s="1"/>
      <c r="E186" s="1"/>
      <c r="F186" s="2"/>
      <c r="G186" s="10" t="str">
        <f>IFERROR(INDEX('03-25'!X:X,MATCH(B186,'03-25'!Y:Y,0),0),"")</f>
        <v/>
      </c>
      <c r="H186" s="11" t="str">
        <f>IFERROR(INDEX('04-08'!N:N,MATCH(B186,'04-08'!C:C,0),0),"")</f>
        <v/>
      </c>
      <c r="I186" s="11" t="str">
        <f>IFERROR(INDEX('04-29'!M:M,MATCH(B186,'04-29'!L:L,0),0),"")</f>
        <v/>
      </c>
      <c r="J186" s="11">
        <f>IFERROR(INDEX('05-27'!F:F,MATCH(B186,'05-27'!H:H,0),0),"")</f>
        <v>736</v>
      </c>
      <c r="K186" s="11" t="str">
        <f>IFERROR(INDEX('06-17'!U:U,MATCH(B186,'06-17'!W:W,0),0),"")</f>
        <v/>
      </c>
      <c r="L186" s="11">
        <f>IFERROR(INDEX('07-02'!W:W,MATCH(B186,'07-02'!B:B,0),0),"")</f>
        <v>762</v>
      </c>
      <c r="M186" s="11" t="str">
        <f>IFERROR(INDEX('07-14'!H:H,MATCH(B186,'07-14'!I:I,0),0),"")</f>
        <v/>
      </c>
      <c r="N186" s="11" t="str">
        <f>IFERROR(INDEX('07-15'!H:H,MATCH(B186,'07-15'!I:I,0),0),"")</f>
        <v/>
      </c>
      <c r="O186" s="11" t="str">
        <f>IFERROR(INDEX('07-16'!H:H,MATCH(B186,'07-16'!I:I,0),0),"")</f>
        <v/>
      </c>
      <c r="P186" s="11" t="str">
        <f>IFERROR(INDEX('07-22'!U:U,MATCH(B186,'07-22'!W:W,0),0),"")</f>
        <v/>
      </c>
      <c r="Q186" s="11" t="str">
        <f>IFERROR(INDEX(#REF!,MATCH(B186,#REF!,0),0),"")</f>
        <v/>
      </c>
      <c r="R186" s="11" t="str">
        <f>IFERROR(INDEX(#REF!,MATCH(B186,#REF!,0),0),"")</f>
        <v/>
      </c>
      <c r="S186" s="11" t="str">
        <f>IFERROR(INDEX(#REF!,MATCH(B186,#REF!,0),0),"")</f>
        <v/>
      </c>
      <c r="T186" s="11" t="str">
        <f>IFERROR(INDEX(#REF!,MATCH(B186,#REF!,0),0),"")</f>
        <v/>
      </c>
      <c r="U186" s="5" t="str">
        <f>IFERROR(INDEX(#REF!,MATCH(B186,#REF!,0),0),"")</f>
        <v/>
      </c>
      <c r="V186" s="10">
        <f t="shared" si="6"/>
        <v>2</v>
      </c>
      <c r="W186" s="188">
        <f t="shared" si="7"/>
        <v>1498</v>
      </c>
      <c r="X186" s="188">
        <f t="shared" si="8"/>
        <v>749</v>
      </c>
      <c r="Y186" s="188" t="str">
        <f>IFERROR(SUMPRODUCT(LARGE(G186:U186,{1;2;3;4;5})),"NA")</f>
        <v>NA</v>
      </c>
      <c r="Z186" s="189" t="str">
        <f>IFERROR(SUMPRODUCT(LARGE(G186:U186,{1;2;3;4;5;6;7;8;9;10})),"NA")</f>
        <v>NA</v>
      </c>
    </row>
    <row r="187" spans="1:26" x14ac:dyDescent="0.3">
      <c r="A187" s="15">
        <v>184</v>
      </c>
      <c r="B187" s="9" t="s">
        <v>2471</v>
      </c>
      <c r="C187" s="1"/>
      <c r="D187" s="1"/>
      <c r="E187" s="1"/>
      <c r="F187" s="2"/>
      <c r="G187" s="10" t="str">
        <f>IFERROR(INDEX('03-25'!X:X,MATCH(B187,'03-25'!Y:Y,0),0),"")</f>
        <v/>
      </c>
      <c r="H187" s="11" t="str">
        <f>IFERROR(INDEX('04-08'!N:N,MATCH(B187,'04-08'!C:C,0),0),"")</f>
        <v/>
      </c>
      <c r="I187" s="11" t="str">
        <f>IFERROR(INDEX('04-29'!M:M,MATCH(B187,'04-29'!L:L,0),0),"")</f>
        <v/>
      </c>
      <c r="J187" s="11" t="str">
        <f>IFERROR(INDEX('05-27'!F:F,MATCH(B187,'05-27'!H:H,0),0),"")</f>
        <v/>
      </c>
      <c r="K187" s="11">
        <f>IFERROR(INDEX('06-17'!U:U,MATCH(B187,'06-17'!W:W,0),0),"")</f>
        <v>750</v>
      </c>
      <c r="L187" s="11" t="str">
        <f>IFERROR(INDEX('07-02'!W:W,MATCH(B187,'07-02'!B:B,0),0),"")</f>
        <v/>
      </c>
      <c r="M187" s="11" t="str">
        <f>IFERROR(INDEX('07-14'!H:H,MATCH(B187,'07-14'!I:I,0),0),"")</f>
        <v/>
      </c>
      <c r="N187" s="11" t="str">
        <f>IFERROR(INDEX('07-15'!H:H,MATCH(B187,'07-15'!I:I,0),0),"")</f>
        <v/>
      </c>
      <c r="O187" s="11" t="str">
        <f>IFERROR(INDEX('07-16'!H:H,MATCH(B187,'07-16'!I:I,0),0),"")</f>
        <v/>
      </c>
      <c r="P187" s="11">
        <f>IFERROR(INDEX('07-22'!U:U,MATCH(B187,'07-22'!W:W,0),0),"")</f>
        <v>732</v>
      </c>
      <c r="Q187" s="11" t="str">
        <f>IFERROR(INDEX(#REF!,MATCH(B187,#REF!,0),0),"")</f>
        <v/>
      </c>
      <c r="R187" s="11" t="str">
        <f>IFERROR(INDEX(#REF!,MATCH(B187,#REF!,0),0),"")</f>
        <v/>
      </c>
      <c r="S187" s="11" t="str">
        <f>IFERROR(INDEX(#REF!,MATCH(B187,#REF!,0),0),"")</f>
        <v/>
      </c>
      <c r="T187" s="11" t="str">
        <f>IFERROR(INDEX(#REF!,MATCH(B187,#REF!,0),0),"")</f>
        <v/>
      </c>
      <c r="U187" s="5" t="str">
        <f>IFERROR(INDEX(#REF!,MATCH(B187,#REF!,0),0),"")</f>
        <v/>
      </c>
      <c r="V187" s="10">
        <f t="shared" si="6"/>
        <v>2</v>
      </c>
      <c r="W187" s="188">
        <f t="shared" si="7"/>
        <v>1482</v>
      </c>
      <c r="X187" s="188">
        <f t="shared" si="8"/>
        <v>741</v>
      </c>
      <c r="Y187" s="188" t="str">
        <f>IFERROR(SUMPRODUCT(LARGE(G187:U187,{1;2;3;4;5})),"NA")</f>
        <v>NA</v>
      </c>
      <c r="Z187" s="189" t="str">
        <f>IFERROR(SUMPRODUCT(LARGE(G187:U187,{1;2;3;4;5;6;7;8;9;10})),"NA")</f>
        <v>NA</v>
      </c>
    </row>
    <row r="188" spans="1:26" x14ac:dyDescent="0.3">
      <c r="A188" s="15">
        <v>185</v>
      </c>
      <c r="B188" s="9" t="s">
        <v>2448</v>
      </c>
      <c r="C188" s="1"/>
      <c r="D188" s="1"/>
      <c r="E188" s="1"/>
      <c r="F188" s="2"/>
      <c r="G188" s="10" t="str">
        <f>IFERROR(INDEX('03-25'!X:X,MATCH(B188,'03-25'!Y:Y,0),0),"")</f>
        <v/>
      </c>
      <c r="H188" s="11" t="str">
        <f>IFERROR(INDEX('04-08'!N:N,MATCH(B188,'04-08'!C:C,0),0),"")</f>
        <v/>
      </c>
      <c r="I188" s="11" t="str">
        <f>IFERROR(INDEX('04-29'!M:M,MATCH(B188,'04-29'!L:L,0),0),"")</f>
        <v/>
      </c>
      <c r="J188" s="11" t="str">
        <f>IFERROR(INDEX('05-27'!F:F,MATCH(B188,'05-27'!H:H,0),0),"")</f>
        <v/>
      </c>
      <c r="K188" s="11">
        <f>IFERROR(INDEX('06-17'!U:U,MATCH(B188,'06-17'!W:W,0),0),"")</f>
        <v>714</v>
      </c>
      <c r="L188" s="11" t="str">
        <f>IFERROR(INDEX('07-02'!W:W,MATCH(B188,'07-02'!B:B,0),0),"")</f>
        <v/>
      </c>
      <c r="M188" s="11" t="str">
        <f>IFERROR(INDEX('07-14'!H:H,MATCH(B188,'07-14'!I:I,0),0),"")</f>
        <v/>
      </c>
      <c r="N188" s="11" t="str">
        <f>IFERROR(INDEX('07-15'!H:H,MATCH(B188,'07-15'!I:I,0),0),"")</f>
        <v/>
      </c>
      <c r="O188" s="11" t="str">
        <f>IFERROR(INDEX('07-16'!H:H,MATCH(B188,'07-16'!I:I,0),0),"")</f>
        <v/>
      </c>
      <c r="P188" s="11">
        <f>IFERROR(INDEX('07-22'!U:U,MATCH(B188,'07-22'!W:W,0),0),"")</f>
        <v>767</v>
      </c>
      <c r="Q188" s="11" t="str">
        <f>IFERROR(INDEX(#REF!,MATCH(B188,#REF!,0),0),"")</f>
        <v/>
      </c>
      <c r="R188" s="11" t="str">
        <f>IFERROR(INDEX(#REF!,MATCH(B188,#REF!,0),0),"")</f>
        <v/>
      </c>
      <c r="S188" s="11" t="str">
        <f>IFERROR(INDEX(#REF!,MATCH(B188,#REF!,0),0),"")</f>
        <v/>
      </c>
      <c r="T188" s="11" t="str">
        <f>IFERROR(INDEX(#REF!,MATCH(B188,#REF!,0),0),"")</f>
        <v/>
      </c>
      <c r="U188" s="5" t="str">
        <f>IFERROR(INDEX(#REF!,MATCH(B188,#REF!,0),0),"")</f>
        <v/>
      </c>
      <c r="V188" s="10">
        <f t="shared" si="6"/>
        <v>2</v>
      </c>
      <c r="W188" s="188">
        <f t="shared" si="7"/>
        <v>1481</v>
      </c>
      <c r="X188" s="188">
        <f t="shared" si="8"/>
        <v>740.5</v>
      </c>
      <c r="Y188" s="188" t="str">
        <f>IFERROR(SUMPRODUCT(LARGE(G188:U188,{1;2;3;4;5})),"NA")</f>
        <v>NA</v>
      </c>
      <c r="Z188" s="189" t="str">
        <f>IFERROR(SUMPRODUCT(LARGE(G188:U188,{1;2;3;4;5;6;7;8;9;10})),"NA")</f>
        <v>NA</v>
      </c>
    </row>
    <row r="189" spans="1:26" x14ac:dyDescent="0.3">
      <c r="A189" s="15">
        <v>186</v>
      </c>
      <c r="B189" s="9" t="s">
        <v>2421</v>
      </c>
      <c r="C189" s="1"/>
      <c r="D189" s="1"/>
      <c r="E189" s="1"/>
      <c r="F189" s="2"/>
      <c r="G189" s="10" t="str">
        <f>IFERROR(INDEX('03-25'!X:X,MATCH(B189,'03-25'!Y:Y,0),0),"")</f>
        <v/>
      </c>
      <c r="H189" s="11" t="str">
        <f>IFERROR(INDEX('04-08'!N:N,MATCH(B189,'04-08'!C:C,0),0),"")</f>
        <v/>
      </c>
      <c r="I189" s="11" t="str">
        <f>IFERROR(INDEX('04-29'!M:M,MATCH(B189,'04-29'!L:L,0),0),"")</f>
        <v/>
      </c>
      <c r="J189" s="11" t="str">
        <f>IFERROR(INDEX('05-27'!F:F,MATCH(B189,'05-27'!H:H,0),0),"")</f>
        <v/>
      </c>
      <c r="K189" s="11">
        <f>IFERROR(INDEX('06-17'!U:U,MATCH(B189,'06-17'!W:W,0),0),"")</f>
        <v>726</v>
      </c>
      <c r="L189" s="11">
        <f>IFERROR(INDEX('07-02'!W:W,MATCH(B189,'07-02'!B:B,0),0),"")</f>
        <v>733</v>
      </c>
      <c r="M189" s="11" t="str">
        <f>IFERROR(INDEX('07-14'!H:H,MATCH(B189,'07-14'!I:I,0),0),"")</f>
        <v/>
      </c>
      <c r="N189" s="11" t="str">
        <f>IFERROR(INDEX('07-15'!H:H,MATCH(B189,'07-15'!I:I,0),0),"")</f>
        <v/>
      </c>
      <c r="O189" s="11" t="str">
        <f>IFERROR(INDEX('07-16'!H:H,MATCH(B189,'07-16'!I:I,0),0),"")</f>
        <v/>
      </c>
      <c r="P189" s="11" t="str">
        <f>IFERROR(INDEX('07-22'!U:U,MATCH(B189,'07-22'!W:W,0),0),"")</f>
        <v/>
      </c>
      <c r="Q189" s="11" t="str">
        <f>IFERROR(INDEX(#REF!,MATCH(B189,#REF!,0),0),"")</f>
        <v/>
      </c>
      <c r="R189" s="11" t="str">
        <f>IFERROR(INDEX(#REF!,MATCH(B189,#REF!,0),0),"")</f>
        <v/>
      </c>
      <c r="S189" s="11" t="str">
        <f>IFERROR(INDEX(#REF!,MATCH(B189,#REF!,0),0),"")</f>
        <v/>
      </c>
      <c r="T189" s="11" t="str">
        <f>IFERROR(INDEX(#REF!,MATCH(B189,#REF!,0),0),"")</f>
        <v/>
      </c>
      <c r="U189" s="5" t="str">
        <f>IFERROR(INDEX(#REF!,MATCH(B189,#REF!,0),0),"")</f>
        <v/>
      </c>
      <c r="V189" s="10">
        <f t="shared" si="6"/>
        <v>2</v>
      </c>
      <c r="W189" s="188">
        <f t="shared" si="7"/>
        <v>1459</v>
      </c>
      <c r="X189" s="188">
        <f t="shared" si="8"/>
        <v>729.5</v>
      </c>
      <c r="Y189" s="188" t="str">
        <f>IFERROR(SUMPRODUCT(LARGE(G189:U189,{1;2;3;4;5})),"NA")</f>
        <v>NA</v>
      </c>
      <c r="Z189" s="189" t="str">
        <f>IFERROR(SUMPRODUCT(LARGE(G189:U189,{1;2;3;4;5;6;7;8;9;10})),"NA")</f>
        <v>NA</v>
      </c>
    </row>
    <row r="190" spans="1:26" x14ac:dyDescent="0.3">
      <c r="A190" s="15">
        <v>187</v>
      </c>
      <c r="B190" s="9" t="s">
        <v>2015</v>
      </c>
      <c r="C190" s="1"/>
      <c r="D190" s="1"/>
      <c r="E190" s="1"/>
      <c r="F190" s="2"/>
      <c r="G190" s="10" t="str">
        <f>IFERROR(INDEX('03-25'!X:X,MATCH(B190,'03-25'!Y:Y,0),0),"")</f>
        <v/>
      </c>
      <c r="H190" s="11" t="str">
        <f>IFERROR(INDEX('04-08'!N:N,MATCH(B190,'04-08'!C:C,0),0),"")</f>
        <v/>
      </c>
      <c r="I190" s="11" t="str">
        <f>IFERROR(INDEX('04-29'!M:M,MATCH(B190,'04-29'!L:L,0),0),"")</f>
        <v/>
      </c>
      <c r="J190" s="11">
        <f>IFERROR(INDEX('05-27'!F:F,MATCH(B190,'05-27'!H:H,0),0),"")</f>
        <v>811</v>
      </c>
      <c r="K190" s="11" t="str">
        <f>IFERROR(INDEX('06-17'!U:U,MATCH(B190,'06-17'!W:W,0),0),"")</f>
        <v/>
      </c>
      <c r="L190" s="11">
        <f>IFERROR(INDEX('07-02'!W:W,MATCH(B190,'07-02'!B:B,0),0),"")</f>
        <v>641</v>
      </c>
      <c r="M190" s="11" t="str">
        <f>IFERROR(INDEX('07-14'!H:H,MATCH(B190,'07-14'!I:I,0),0),"")</f>
        <v/>
      </c>
      <c r="N190" s="11" t="str">
        <f>IFERROR(INDEX('07-15'!H:H,MATCH(B190,'07-15'!I:I,0),0),"")</f>
        <v/>
      </c>
      <c r="O190" s="11" t="str">
        <f>IFERROR(INDEX('07-16'!H:H,MATCH(B190,'07-16'!I:I,0),0),"")</f>
        <v/>
      </c>
      <c r="P190" s="11" t="str">
        <f>IFERROR(INDEX('07-22'!U:U,MATCH(B190,'07-22'!W:W,0),0),"")</f>
        <v/>
      </c>
      <c r="Q190" s="11" t="str">
        <f>IFERROR(INDEX(#REF!,MATCH(B190,#REF!,0),0),"")</f>
        <v/>
      </c>
      <c r="R190" s="11" t="str">
        <f>IFERROR(INDEX(#REF!,MATCH(B190,#REF!,0),0),"")</f>
        <v/>
      </c>
      <c r="S190" s="11" t="str">
        <f>IFERROR(INDEX(#REF!,MATCH(B190,#REF!,0),0),"")</f>
        <v/>
      </c>
      <c r="T190" s="11" t="str">
        <f>IFERROR(INDEX(#REF!,MATCH(B190,#REF!,0),0),"")</f>
        <v/>
      </c>
      <c r="U190" s="5" t="str">
        <f>IFERROR(INDEX(#REF!,MATCH(B190,#REF!,0),0),"")</f>
        <v/>
      </c>
      <c r="V190" s="10">
        <f t="shared" si="6"/>
        <v>2</v>
      </c>
      <c r="W190" s="188">
        <f t="shared" si="7"/>
        <v>1452</v>
      </c>
      <c r="X190" s="188">
        <f t="shared" si="8"/>
        <v>726</v>
      </c>
      <c r="Y190" s="188" t="str">
        <f>IFERROR(SUMPRODUCT(LARGE(G190:U190,{1;2;3;4;5})),"NA")</f>
        <v>NA</v>
      </c>
      <c r="Z190" s="189" t="str">
        <f>IFERROR(SUMPRODUCT(LARGE(G190:U190,{1;2;3;4;5;6;7;8;9;10})),"NA")</f>
        <v>NA</v>
      </c>
    </row>
    <row r="191" spans="1:26" x14ac:dyDescent="0.3">
      <c r="A191" s="15">
        <v>188</v>
      </c>
      <c r="B191" s="9" t="s">
        <v>2451</v>
      </c>
      <c r="C191" s="1"/>
      <c r="D191" s="1"/>
      <c r="E191" s="1"/>
      <c r="F191" s="2"/>
      <c r="G191" s="10" t="str">
        <f>IFERROR(INDEX('03-25'!X:X,MATCH(B191,'03-25'!Y:Y,0),0),"")</f>
        <v/>
      </c>
      <c r="H191" s="11" t="str">
        <f>IFERROR(INDEX('04-08'!N:N,MATCH(B191,'04-08'!C:C,0),0),"")</f>
        <v/>
      </c>
      <c r="I191" s="11" t="str">
        <f>IFERROR(INDEX('04-29'!M:M,MATCH(B191,'04-29'!L:L,0),0),"")</f>
        <v/>
      </c>
      <c r="J191" s="11" t="str">
        <f>IFERROR(INDEX('05-27'!F:F,MATCH(B191,'05-27'!H:H,0),0),"")</f>
        <v/>
      </c>
      <c r="K191" s="11">
        <f>IFERROR(INDEX('06-17'!U:U,MATCH(B191,'06-17'!W:W,0),0),"")</f>
        <v>724</v>
      </c>
      <c r="L191" s="11">
        <f>IFERROR(INDEX('07-02'!W:W,MATCH(B191,'07-02'!B:B,0),0),"")</f>
        <v>722</v>
      </c>
      <c r="M191" s="11" t="str">
        <f>IFERROR(INDEX('07-14'!H:H,MATCH(B191,'07-14'!I:I,0),0),"")</f>
        <v/>
      </c>
      <c r="N191" s="11" t="str">
        <f>IFERROR(INDEX('07-15'!H:H,MATCH(B191,'07-15'!I:I,0),0),"")</f>
        <v/>
      </c>
      <c r="O191" s="11" t="str">
        <f>IFERROR(INDEX('07-16'!H:H,MATCH(B191,'07-16'!I:I,0),0),"")</f>
        <v/>
      </c>
      <c r="P191" s="11" t="str">
        <f>IFERROR(INDEX('07-22'!U:U,MATCH(B191,'07-22'!W:W,0),0),"")</f>
        <v/>
      </c>
      <c r="Q191" s="11" t="str">
        <f>IFERROR(INDEX(#REF!,MATCH(B191,#REF!,0),0),"")</f>
        <v/>
      </c>
      <c r="R191" s="11" t="str">
        <f>IFERROR(INDEX(#REF!,MATCH(B191,#REF!,0),0),"")</f>
        <v/>
      </c>
      <c r="S191" s="11" t="str">
        <f>IFERROR(INDEX(#REF!,MATCH(B191,#REF!,0),0),"")</f>
        <v/>
      </c>
      <c r="T191" s="11" t="str">
        <f>IFERROR(INDEX(#REF!,MATCH(B191,#REF!,0),0),"")</f>
        <v/>
      </c>
      <c r="U191" s="5" t="str">
        <f>IFERROR(INDEX(#REF!,MATCH(B191,#REF!,0),0),"")</f>
        <v/>
      </c>
      <c r="V191" s="10">
        <f t="shared" si="6"/>
        <v>2</v>
      </c>
      <c r="W191" s="188">
        <f t="shared" si="7"/>
        <v>1446</v>
      </c>
      <c r="X191" s="188">
        <f t="shared" si="8"/>
        <v>723</v>
      </c>
      <c r="Y191" s="188" t="str">
        <f>IFERROR(SUMPRODUCT(LARGE(G191:U191,{1;2;3;4;5})),"NA")</f>
        <v>NA</v>
      </c>
      <c r="Z191" s="189" t="str">
        <f>IFERROR(SUMPRODUCT(LARGE(G191:U191,{1;2;3;4;5;6;7;8;9;10})),"NA")</f>
        <v>NA</v>
      </c>
    </row>
    <row r="192" spans="1:26" x14ac:dyDescent="0.3">
      <c r="A192" s="15">
        <v>189</v>
      </c>
      <c r="B192" s="9" t="s">
        <v>3212</v>
      </c>
      <c r="C192" s="1"/>
      <c r="D192" s="1"/>
      <c r="E192" s="1"/>
      <c r="F192" s="2"/>
      <c r="G192" s="10" t="str">
        <f>IFERROR(INDEX('03-25'!X:X,MATCH(B192,'03-25'!Y:Y,0),0),"")</f>
        <v/>
      </c>
      <c r="H192" s="11" t="str">
        <f>IFERROR(INDEX('04-08'!N:N,MATCH(B192,'04-08'!C:C,0),0),"")</f>
        <v/>
      </c>
      <c r="I192" s="11" t="str">
        <f>IFERROR(INDEX('04-29'!M:M,MATCH(B192,'04-29'!L:L,0),0),"")</f>
        <v/>
      </c>
      <c r="J192" s="11" t="str">
        <f>IFERROR(INDEX('05-27'!F:F,MATCH(B192,'05-27'!H:H,0),0),"")</f>
        <v/>
      </c>
      <c r="K192" s="11" t="str">
        <f>IFERROR(INDEX('06-17'!U:U,MATCH(B192,'06-17'!W:W,0),0),"")</f>
        <v/>
      </c>
      <c r="L192" s="11" t="str">
        <f>IFERROR(INDEX('07-02'!W:W,MATCH(B192,'07-02'!B:B,0),0),"")</f>
        <v/>
      </c>
      <c r="M192" s="11">
        <f>IFERROR(INDEX('07-14'!H:H,MATCH(B192,'07-14'!I:I,0),0),"")</f>
        <v>800</v>
      </c>
      <c r="N192" s="11">
        <f>IFERROR(INDEX('07-15'!H:H,MATCH(B192,'07-15'!I:I,0),0),"")</f>
        <v>642</v>
      </c>
      <c r="O192" s="11" t="str">
        <f>IFERROR(INDEX('07-16'!H:H,MATCH(B192,'07-16'!I:I,0),0),"")</f>
        <v/>
      </c>
      <c r="P192" s="11" t="str">
        <f>IFERROR(INDEX('07-22'!U:U,MATCH(B192,'07-22'!W:W,0),0),"")</f>
        <v/>
      </c>
      <c r="Q192" s="11" t="str">
        <f>IFERROR(INDEX(#REF!,MATCH(B192,#REF!,0),0),"")</f>
        <v/>
      </c>
      <c r="R192" s="11" t="str">
        <f>IFERROR(INDEX(#REF!,MATCH(B192,#REF!,0),0),"")</f>
        <v/>
      </c>
      <c r="S192" s="11" t="str">
        <f>IFERROR(INDEX(#REF!,MATCH(B192,#REF!,0),0),"")</f>
        <v/>
      </c>
      <c r="T192" s="11" t="str">
        <f>IFERROR(INDEX(#REF!,MATCH(B192,#REF!,0),0),"")</f>
        <v/>
      </c>
      <c r="U192" s="5" t="str">
        <f>IFERROR(INDEX(#REF!,MATCH(B192,#REF!,0),0),"")</f>
        <v/>
      </c>
      <c r="V192" s="10">
        <f t="shared" si="6"/>
        <v>2</v>
      </c>
      <c r="W192" s="188">
        <f t="shared" si="7"/>
        <v>1442</v>
      </c>
      <c r="X192" s="188">
        <f t="shared" si="8"/>
        <v>721</v>
      </c>
      <c r="Y192" s="188" t="str">
        <f>IFERROR(SUMPRODUCT(LARGE(G192:U192,{1;2;3;4;5})),"NA")</f>
        <v>NA</v>
      </c>
      <c r="Z192" s="189" t="str">
        <f>IFERROR(SUMPRODUCT(LARGE(G192:U192,{1;2;3;4;5;6;7;8;9;10})),"NA")</f>
        <v>NA</v>
      </c>
    </row>
    <row r="193" spans="1:26" x14ac:dyDescent="0.3">
      <c r="A193" s="15">
        <v>190</v>
      </c>
      <c r="B193" s="9" t="s">
        <v>1821</v>
      </c>
      <c r="C193" s="1"/>
      <c r="D193" s="1"/>
      <c r="E193" s="1"/>
      <c r="F193" s="2"/>
      <c r="G193" s="10" t="str">
        <f>IFERROR(INDEX('03-25'!X:X,MATCH(B193,'03-25'!Y:Y,0),0),"")</f>
        <v/>
      </c>
      <c r="H193" s="11" t="str">
        <f>IFERROR(INDEX('04-08'!N:N,MATCH(B193,'04-08'!C:C,0),0),"")</f>
        <v/>
      </c>
      <c r="I193" s="11">
        <f>IFERROR(INDEX('04-29'!M:M,MATCH(B193,'04-29'!L:L,0),0),"")</f>
        <v>800</v>
      </c>
      <c r="J193" s="11" t="str">
        <f>IFERROR(INDEX('05-27'!F:F,MATCH(B193,'05-27'!H:H,0),0),"")</f>
        <v/>
      </c>
      <c r="K193" s="11" t="str">
        <f>IFERROR(INDEX('06-17'!U:U,MATCH(B193,'06-17'!W:W,0),0),"")</f>
        <v/>
      </c>
      <c r="L193" s="11" t="str">
        <f>IFERROR(INDEX('07-02'!W:W,MATCH(B193,'07-02'!B:B,0),0),"")</f>
        <v/>
      </c>
      <c r="M193" s="11" t="str">
        <f>IFERROR(INDEX('07-14'!H:H,MATCH(B193,'07-14'!I:I,0),0),"")</f>
        <v/>
      </c>
      <c r="N193" s="11">
        <f>IFERROR(INDEX('07-15'!H:H,MATCH(B193,'07-15'!I:I,0),0),"")</f>
        <v>640</v>
      </c>
      <c r="O193" s="11" t="str">
        <f>IFERROR(INDEX('07-16'!H:H,MATCH(B193,'07-16'!I:I,0),0),"")</f>
        <v/>
      </c>
      <c r="P193" s="11" t="str">
        <f>IFERROR(INDEX('07-22'!U:U,MATCH(B193,'07-22'!W:W,0),0),"")</f>
        <v/>
      </c>
      <c r="Q193" s="11" t="str">
        <f>IFERROR(INDEX(#REF!,MATCH(B193,#REF!,0),0),"")</f>
        <v/>
      </c>
      <c r="R193" s="11" t="str">
        <f>IFERROR(INDEX(#REF!,MATCH(B193,#REF!,0),0),"")</f>
        <v/>
      </c>
      <c r="S193" s="11" t="str">
        <f>IFERROR(INDEX(#REF!,MATCH(B193,#REF!,0),0),"")</f>
        <v/>
      </c>
      <c r="T193" s="11" t="str">
        <f>IFERROR(INDEX(#REF!,MATCH(B193,#REF!,0),0),"")</f>
        <v/>
      </c>
      <c r="U193" s="5" t="str">
        <f>IFERROR(INDEX(#REF!,MATCH(B193,#REF!,0),0),"")</f>
        <v/>
      </c>
      <c r="V193" s="10">
        <f t="shared" ref="V193:V256" si="9">COUNTIF(G193:U193,"&gt;0")</f>
        <v>2</v>
      </c>
      <c r="W193" s="188">
        <f t="shared" ref="W193:W256" si="10">SUM(G193:U193)</f>
        <v>1440</v>
      </c>
      <c r="X193" s="188">
        <f t="shared" ref="X193" si="11">W193/V193</f>
        <v>720</v>
      </c>
      <c r="Y193" s="188" t="str">
        <f>IFERROR(SUMPRODUCT(LARGE(G193:U193,{1;2;3;4;5})),"NA")</f>
        <v>NA</v>
      </c>
      <c r="Z193" s="189" t="str">
        <f>IFERROR(SUMPRODUCT(LARGE(G193:U193,{1;2;3;4;5;6;7;8;9;10})),"NA")</f>
        <v>NA</v>
      </c>
    </row>
    <row r="194" spans="1:26" x14ac:dyDescent="0.3">
      <c r="A194" s="15">
        <v>191</v>
      </c>
      <c r="B194" s="9" t="s">
        <v>2670</v>
      </c>
      <c r="C194" s="1"/>
      <c r="D194" s="1"/>
      <c r="E194" s="1"/>
      <c r="F194" s="2"/>
      <c r="G194" s="10" t="str">
        <f>IFERROR(INDEX('03-25'!X:X,MATCH(B194,'03-25'!Y:Y,0),0),"")</f>
        <v/>
      </c>
      <c r="H194" s="11" t="str">
        <f>IFERROR(INDEX('04-08'!N:N,MATCH(B194,'04-08'!C:C,0),0),"")</f>
        <v/>
      </c>
      <c r="I194" s="11" t="str">
        <f>IFERROR(INDEX('04-29'!M:M,MATCH(B194,'04-29'!L:L,0),0),"")</f>
        <v/>
      </c>
      <c r="J194" s="11" t="str">
        <f>IFERROR(INDEX('05-27'!F:F,MATCH(B194,'05-27'!H:H,0),0),"")</f>
        <v/>
      </c>
      <c r="K194" s="11" t="str">
        <f>IFERROR(INDEX('06-17'!U:U,MATCH(B194,'06-17'!W:W,0),0),"")</f>
        <v/>
      </c>
      <c r="L194" s="11">
        <f>IFERROR(INDEX('07-02'!W:W,MATCH(B194,'07-02'!B:B,0),0),"")</f>
        <v>697</v>
      </c>
      <c r="M194" s="11" t="str">
        <f>IFERROR(INDEX('07-14'!H:H,MATCH(B194,'07-14'!I:I,0),0),"")</f>
        <v/>
      </c>
      <c r="N194" s="11" t="str">
        <f>IFERROR(INDEX('07-15'!H:H,MATCH(B194,'07-15'!I:I,0),0),"")</f>
        <v/>
      </c>
      <c r="O194" s="11" t="str">
        <f>IFERROR(INDEX('07-16'!H:H,MATCH(B194,'07-16'!I:I,0),0),"")</f>
        <v/>
      </c>
      <c r="P194" s="11">
        <f>IFERROR(INDEX('07-22'!U:U,MATCH(B194,'07-22'!W:W,0),0),"")</f>
        <v>736</v>
      </c>
      <c r="Q194" s="11" t="str">
        <f>IFERROR(INDEX(#REF!,MATCH(B194,#REF!,0),0),"")</f>
        <v/>
      </c>
      <c r="R194" s="11" t="str">
        <f>IFERROR(INDEX(#REF!,MATCH(B194,#REF!,0),0),"")</f>
        <v/>
      </c>
      <c r="S194" s="11" t="str">
        <f>IFERROR(INDEX(#REF!,MATCH(B194,#REF!,0),0),"")</f>
        <v/>
      </c>
      <c r="T194" s="11" t="str">
        <f>IFERROR(INDEX(#REF!,MATCH(B194,#REF!,0),0),"")</f>
        <v/>
      </c>
      <c r="U194" s="5" t="str">
        <f>IFERROR(INDEX(#REF!,MATCH(B194,#REF!,0),0),"")</f>
        <v/>
      </c>
      <c r="V194" s="10">
        <f t="shared" si="9"/>
        <v>2</v>
      </c>
      <c r="W194" s="188">
        <f t="shared" si="10"/>
        <v>1433</v>
      </c>
      <c r="X194" s="188">
        <f t="shared" ref="X194:X257" si="12">W194/V194</f>
        <v>716.5</v>
      </c>
      <c r="Y194" s="188" t="str">
        <f>IFERROR(SUMPRODUCT(LARGE(G194:U194,{1;2;3;4;5})),"NA")</f>
        <v>NA</v>
      </c>
      <c r="Z194" s="189" t="str">
        <f>IFERROR(SUMPRODUCT(LARGE(G194:U194,{1;2;3;4;5;6;7;8;9;10})),"NA")</f>
        <v>NA</v>
      </c>
    </row>
    <row r="195" spans="1:26" x14ac:dyDescent="0.3">
      <c r="A195" s="15">
        <v>192</v>
      </c>
      <c r="B195" s="9" t="s">
        <v>3214</v>
      </c>
      <c r="C195" s="1"/>
      <c r="D195" s="1"/>
      <c r="E195" s="1"/>
      <c r="F195" s="2"/>
      <c r="G195" s="10" t="str">
        <f>IFERROR(INDEX('03-25'!X:X,MATCH(B195,'03-25'!Y:Y,0),0),"")</f>
        <v/>
      </c>
      <c r="H195" s="11" t="str">
        <f>IFERROR(INDEX('04-08'!N:N,MATCH(B195,'04-08'!C:C,0),0),"")</f>
        <v/>
      </c>
      <c r="I195" s="11" t="str">
        <f>IFERROR(INDEX('04-29'!M:M,MATCH(B195,'04-29'!L:L,0),0),"")</f>
        <v/>
      </c>
      <c r="J195" s="11" t="str">
        <f>IFERROR(INDEX('05-27'!F:F,MATCH(B195,'05-27'!H:H,0),0),"")</f>
        <v/>
      </c>
      <c r="K195" s="11" t="str">
        <f>IFERROR(INDEX('06-17'!U:U,MATCH(B195,'06-17'!W:W,0),0),"")</f>
        <v/>
      </c>
      <c r="L195" s="11" t="str">
        <f>IFERROR(INDEX('07-02'!W:W,MATCH(B195,'07-02'!B:B,0),0),"")</f>
        <v/>
      </c>
      <c r="M195" s="11">
        <f>IFERROR(INDEX('07-14'!H:H,MATCH(B195,'07-14'!I:I,0),0),"")</f>
        <v>788</v>
      </c>
      <c r="N195" s="11">
        <f>IFERROR(INDEX('07-15'!H:H,MATCH(B195,'07-15'!I:I,0),0),"")</f>
        <v>642</v>
      </c>
      <c r="O195" s="11" t="str">
        <f>IFERROR(INDEX('07-16'!H:H,MATCH(B195,'07-16'!I:I,0),0),"")</f>
        <v/>
      </c>
      <c r="P195" s="11" t="str">
        <f>IFERROR(INDEX('07-22'!U:U,MATCH(B195,'07-22'!W:W,0),0),"")</f>
        <v/>
      </c>
      <c r="Q195" s="11" t="str">
        <f>IFERROR(INDEX(#REF!,MATCH(B195,#REF!,0),0),"")</f>
        <v/>
      </c>
      <c r="R195" s="11" t="str">
        <f>IFERROR(INDEX(#REF!,MATCH(B195,#REF!,0),0),"")</f>
        <v/>
      </c>
      <c r="S195" s="11" t="str">
        <f>IFERROR(INDEX(#REF!,MATCH(B195,#REF!,0),0),"")</f>
        <v/>
      </c>
      <c r="T195" s="11" t="str">
        <f>IFERROR(INDEX(#REF!,MATCH(B195,#REF!,0),0),"")</f>
        <v/>
      </c>
      <c r="U195" s="5" t="str">
        <f>IFERROR(INDEX(#REF!,MATCH(B195,#REF!,0),0),"")</f>
        <v/>
      </c>
      <c r="V195" s="10">
        <f t="shared" si="9"/>
        <v>2</v>
      </c>
      <c r="W195" s="188">
        <f t="shared" si="10"/>
        <v>1430</v>
      </c>
      <c r="X195" s="188">
        <f t="shared" si="12"/>
        <v>715</v>
      </c>
      <c r="Y195" s="188" t="str">
        <f>IFERROR(SUMPRODUCT(LARGE(G195:U195,{1;2;3;4;5})),"NA")</f>
        <v>NA</v>
      </c>
      <c r="Z195" s="189" t="str">
        <f>IFERROR(SUMPRODUCT(LARGE(G195:U195,{1;2;3;4;5;6;7;8;9;10})),"NA")</f>
        <v>NA</v>
      </c>
    </row>
    <row r="196" spans="1:26" x14ac:dyDescent="0.3">
      <c r="A196" s="15">
        <v>193</v>
      </c>
      <c r="B196" s="9" t="s">
        <v>2442</v>
      </c>
      <c r="C196" s="1"/>
      <c r="D196" s="1"/>
      <c r="E196" s="1"/>
      <c r="F196" s="2"/>
      <c r="G196" s="10" t="str">
        <f>IFERROR(INDEX('03-25'!X:X,MATCH(B196,'03-25'!Y:Y,0),0),"")</f>
        <v/>
      </c>
      <c r="H196" s="11" t="str">
        <f>IFERROR(INDEX('04-08'!N:N,MATCH(B196,'04-08'!C:C,0),0),"")</f>
        <v/>
      </c>
      <c r="I196" s="11" t="str">
        <f>IFERROR(INDEX('04-29'!M:M,MATCH(B196,'04-29'!L:L,0),0),"")</f>
        <v/>
      </c>
      <c r="J196" s="11" t="str">
        <f>IFERROR(INDEX('05-27'!F:F,MATCH(B196,'05-27'!H:H,0),0),"")</f>
        <v/>
      </c>
      <c r="K196" s="11">
        <f>IFERROR(INDEX('06-17'!U:U,MATCH(B196,'06-17'!W:W,0),0),"")</f>
        <v>731</v>
      </c>
      <c r="L196" s="11" t="str">
        <f>IFERROR(INDEX('07-02'!W:W,MATCH(B196,'07-02'!B:B,0),0),"")</f>
        <v/>
      </c>
      <c r="M196" s="11">
        <f>IFERROR(INDEX('07-14'!H:H,MATCH(B196,'07-14'!I:I,0),0),"")</f>
        <v>692</v>
      </c>
      <c r="N196" s="11" t="str">
        <f>IFERROR(INDEX('07-15'!H:H,MATCH(B196,'07-15'!I:I,0),0),"")</f>
        <v/>
      </c>
      <c r="O196" s="11" t="str">
        <f>IFERROR(INDEX('07-16'!H:H,MATCH(B196,'07-16'!I:I,0),0),"")</f>
        <v/>
      </c>
      <c r="P196" s="11" t="str">
        <f>IFERROR(INDEX('07-22'!U:U,MATCH(B196,'07-22'!W:W,0),0),"")</f>
        <v/>
      </c>
      <c r="Q196" s="11" t="str">
        <f>IFERROR(INDEX(#REF!,MATCH(B196,#REF!,0),0),"")</f>
        <v/>
      </c>
      <c r="R196" s="11" t="str">
        <f>IFERROR(INDEX(#REF!,MATCH(B196,#REF!,0),0),"")</f>
        <v/>
      </c>
      <c r="S196" s="11" t="str">
        <f>IFERROR(INDEX(#REF!,MATCH(B196,#REF!,0),0),"")</f>
        <v/>
      </c>
      <c r="T196" s="11" t="str">
        <f>IFERROR(INDEX(#REF!,MATCH(B196,#REF!,0),0),"")</f>
        <v/>
      </c>
      <c r="U196" s="5" t="str">
        <f>IFERROR(INDEX(#REF!,MATCH(B196,#REF!,0),0),"")</f>
        <v/>
      </c>
      <c r="V196" s="10">
        <f t="shared" si="9"/>
        <v>2</v>
      </c>
      <c r="W196" s="188">
        <f t="shared" si="10"/>
        <v>1423</v>
      </c>
      <c r="X196" s="188">
        <f t="shared" si="12"/>
        <v>711.5</v>
      </c>
      <c r="Y196" s="188" t="str">
        <f>IFERROR(SUMPRODUCT(LARGE(G196:U196,{1;2;3;4;5})),"NA")</f>
        <v>NA</v>
      </c>
      <c r="Z196" s="189" t="str">
        <f>IFERROR(SUMPRODUCT(LARGE(G196:U196,{1;2;3;4;5;6;7;8;9;10})),"NA")</f>
        <v>NA</v>
      </c>
    </row>
    <row r="197" spans="1:26" s="28" customFormat="1" x14ac:dyDescent="0.3">
      <c r="A197" s="15">
        <v>194</v>
      </c>
      <c r="B197" s="2" t="s">
        <v>496</v>
      </c>
      <c r="C197" s="1"/>
      <c r="D197" s="1"/>
      <c r="E197" s="1"/>
      <c r="F197" s="2"/>
      <c r="G197" s="10">
        <f>IFERROR(INDEX('03-25'!X:X,MATCH(B197,'03-25'!Y:Y,0),0),"")</f>
        <v>434</v>
      </c>
      <c r="H197" s="11" t="str">
        <f>IFERROR(INDEX('04-08'!N:N,MATCH(B197,'04-08'!C:C,0),0),"")</f>
        <v/>
      </c>
      <c r="I197" s="11">
        <f>IFERROR(INDEX('04-29'!M:M,MATCH(B197,'04-29'!L:L,0),0),"")</f>
        <v>491</v>
      </c>
      <c r="J197" s="11" t="str">
        <f>IFERROR(INDEX('05-27'!F:F,MATCH(B197,'05-27'!H:H,0),0),"")</f>
        <v/>
      </c>
      <c r="K197" s="11" t="str">
        <f>IFERROR(INDEX('06-17'!U:U,MATCH(B197,'06-17'!W:W,0),0),"")</f>
        <v/>
      </c>
      <c r="L197" s="11" t="str">
        <f>IFERROR(INDEX('07-02'!W:W,MATCH(B197,'07-02'!B:B,0),0),"")</f>
        <v/>
      </c>
      <c r="M197" s="11">
        <f>IFERROR(INDEX('07-14'!H:H,MATCH(B197,'07-14'!I:I,0),0),"")</f>
        <v>497</v>
      </c>
      <c r="N197" s="11" t="str">
        <f>IFERROR(INDEX('07-15'!H:H,MATCH(B197,'07-15'!I:I,0),0),"")</f>
        <v/>
      </c>
      <c r="O197" s="11" t="str">
        <f>IFERROR(INDEX('07-16'!H:H,MATCH(B197,'07-16'!I:I,0),0),"")</f>
        <v/>
      </c>
      <c r="P197" s="11" t="str">
        <f>IFERROR(INDEX('07-22'!U:U,MATCH(B197,'07-22'!W:W,0),0),"")</f>
        <v/>
      </c>
      <c r="Q197" s="11" t="str">
        <f>IFERROR(INDEX(#REF!,MATCH(B197,#REF!,0),0),"")</f>
        <v/>
      </c>
      <c r="R197" s="11" t="str">
        <f>IFERROR(INDEX(#REF!,MATCH(B197,#REF!,0),0),"")</f>
        <v/>
      </c>
      <c r="S197" s="11" t="str">
        <f>IFERROR(INDEX(#REF!,MATCH(B197,#REF!,0),0),"")</f>
        <v/>
      </c>
      <c r="T197" s="11" t="str">
        <f>IFERROR(INDEX(#REF!,MATCH(B197,#REF!,0),0),"")</f>
        <v/>
      </c>
      <c r="U197" s="5" t="str">
        <f>IFERROR(INDEX(#REF!,MATCH(B197,#REF!,0),0),"")</f>
        <v/>
      </c>
      <c r="V197" s="10">
        <f t="shared" si="9"/>
        <v>3</v>
      </c>
      <c r="W197" s="188">
        <f t="shared" si="10"/>
        <v>1422</v>
      </c>
      <c r="X197" s="188">
        <f t="shared" si="12"/>
        <v>474</v>
      </c>
      <c r="Y197" s="188" t="str">
        <f>IFERROR(SUMPRODUCT(LARGE(G197:U197,{1;2;3;4;5})),"NA")</f>
        <v>NA</v>
      </c>
      <c r="Z197" s="189" t="str">
        <f>IFERROR(SUMPRODUCT(LARGE(G197:U197,{1;2;3;4;5;6;7;8;9;10})),"NA")</f>
        <v>NA</v>
      </c>
    </row>
    <row r="198" spans="1:26" s="28" customFormat="1" x14ac:dyDescent="0.3">
      <c r="A198" s="15">
        <v>195</v>
      </c>
      <c r="B198" s="2" t="s">
        <v>2616</v>
      </c>
      <c r="C198" s="1"/>
      <c r="D198" s="1"/>
      <c r="E198" s="1"/>
      <c r="F198" s="2"/>
      <c r="G198" s="10" t="str">
        <f>IFERROR(INDEX('03-25'!X:X,MATCH(B198,'03-25'!Y:Y,0),0),"")</f>
        <v/>
      </c>
      <c r="H198" s="11" t="str">
        <f>IFERROR(INDEX('04-08'!N:N,MATCH(B198,'04-08'!C:C,0),0),"")</f>
        <v/>
      </c>
      <c r="I198" s="11" t="str">
        <f>IFERROR(INDEX('04-29'!M:M,MATCH(B198,'04-29'!L:L,0),0),"")</f>
        <v/>
      </c>
      <c r="J198" s="11">
        <f>IFERROR(INDEX('05-27'!F:F,MATCH(B198,'05-27'!H:H,0),0),"")</f>
        <v>692</v>
      </c>
      <c r="K198" s="11" t="str">
        <f>IFERROR(INDEX('06-17'!U:U,MATCH(B198,'06-17'!W:W,0),0),"")</f>
        <v/>
      </c>
      <c r="L198" s="11">
        <f>IFERROR(INDEX('07-02'!W:W,MATCH(B198,'07-02'!B:B,0),0),"")</f>
        <v>706</v>
      </c>
      <c r="M198" s="11" t="str">
        <f>IFERROR(INDEX('07-14'!H:H,MATCH(B198,'07-14'!I:I,0),0),"")</f>
        <v/>
      </c>
      <c r="N198" s="11" t="str">
        <f>IFERROR(INDEX('07-15'!H:H,MATCH(B198,'07-15'!I:I,0),0),"")</f>
        <v/>
      </c>
      <c r="O198" s="11" t="str">
        <f>IFERROR(INDEX('07-16'!H:H,MATCH(B198,'07-16'!I:I,0),0),"")</f>
        <v/>
      </c>
      <c r="P198" s="11" t="str">
        <f>IFERROR(INDEX('07-22'!U:U,MATCH(B198,'07-22'!W:W,0),0),"")</f>
        <v/>
      </c>
      <c r="Q198" s="11" t="str">
        <f>IFERROR(INDEX(#REF!,MATCH(B198,#REF!,0),0),"")</f>
        <v/>
      </c>
      <c r="R198" s="11" t="str">
        <f>IFERROR(INDEX(#REF!,MATCH(B198,#REF!,0),0),"")</f>
        <v/>
      </c>
      <c r="S198" s="11" t="str">
        <f>IFERROR(INDEX(#REF!,MATCH(B198,#REF!,0),0),"")</f>
        <v/>
      </c>
      <c r="T198" s="11" t="str">
        <f>IFERROR(INDEX(#REF!,MATCH(B198,#REF!,0),0),"")</f>
        <v/>
      </c>
      <c r="U198" s="5" t="str">
        <f>IFERROR(INDEX(#REF!,MATCH(B198,#REF!,0),0),"")</f>
        <v/>
      </c>
      <c r="V198" s="10">
        <f t="shared" si="9"/>
        <v>2</v>
      </c>
      <c r="W198" s="188">
        <f t="shared" si="10"/>
        <v>1398</v>
      </c>
      <c r="X198" s="188">
        <f t="shared" si="12"/>
        <v>699</v>
      </c>
      <c r="Y198" s="188" t="str">
        <f>IFERROR(SUMPRODUCT(LARGE(G198:U198,{1;2;3;4;5})),"NA")</f>
        <v>NA</v>
      </c>
      <c r="Z198" s="189" t="str">
        <f>IFERROR(SUMPRODUCT(LARGE(G198:U198,{1;2;3;4;5;6;7;8;9;10})),"NA")</f>
        <v>NA</v>
      </c>
    </row>
    <row r="199" spans="1:26" s="28" customFormat="1" x14ac:dyDescent="0.3">
      <c r="A199" s="15">
        <v>196</v>
      </c>
      <c r="B199" s="2" t="s">
        <v>2672</v>
      </c>
      <c r="C199" s="1"/>
      <c r="D199" s="1"/>
      <c r="E199" s="1"/>
      <c r="F199" s="2"/>
      <c r="G199" s="10" t="str">
        <f>IFERROR(INDEX('03-25'!X:X,MATCH(B199,'03-25'!Y:Y,0),0),"")</f>
        <v/>
      </c>
      <c r="H199" s="11" t="str">
        <f>IFERROR(INDEX('04-08'!N:N,MATCH(B199,'04-08'!C:C,0),0),"")</f>
        <v/>
      </c>
      <c r="I199" s="11" t="str">
        <f>IFERROR(INDEX('04-29'!M:M,MATCH(B199,'04-29'!L:L,0),0),"")</f>
        <v/>
      </c>
      <c r="J199" s="11" t="str">
        <f>IFERROR(INDEX('05-27'!F:F,MATCH(B199,'05-27'!H:H,0),0),"")</f>
        <v/>
      </c>
      <c r="K199" s="11" t="str">
        <f>IFERROR(INDEX('06-17'!U:U,MATCH(B199,'06-17'!W:W,0),0),"")</f>
        <v/>
      </c>
      <c r="L199" s="11">
        <f>IFERROR(INDEX('07-02'!W:W,MATCH(B199,'07-02'!B:B,0),0),"")</f>
        <v>692</v>
      </c>
      <c r="M199" s="11" t="str">
        <f>IFERROR(INDEX('07-14'!H:H,MATCH(B199,'07-14'!I:I,0),0),"")</f>
        <v/>
      </c>
      <c r="N199" s="11" t="str">
        <f>IFERROR(INDEX('07-15'!H:H,MATCH(B199,'07-15'!I:I,0),0),"")</f>
        <v/>
      </c>
      <c r="O199" s="11" t="str">
        <f>IFERROR(INDEX('07-16'!H:H,MATCH(B199,'07-16'!I:I,0),0),"")</f>
        <v/>
      </c>
      <c r="P199" s="11">
        <f>IFERROR(INDEX('07-22'!U:U,MATCH(B199,'07-22'!W:W,0),0),"")</f>
        <v>701</v>
      </c>
      <c r="Q199" s="11" t="str">
        <f>IFERROR(INDEX(#REF!,MATCH(B199,#REF!,0),0),"")</f>
        <v/>
      </c>
      <c r="R199" s="11" t="str">
        <f>IFERROR(INDEX(#REF!,MATCH(B199,#REF!,0),0),"")</f>
        <v/>
      </c>
      <c r="S199" s="11" t="str">
        <f>IFERROR(INDEX(#REF!,MATCH(B199,#REF!,0),0),"")</f>
        <v/>
      </c>
      <c r="T199" s="11" t="str">
        <f>IFERROR(INDEX(#REF!,MATCH(B199,#REF!,0),0),"")</f>
        <v/>
      </c>
      <c r="U199" s="5" t="str">
        <f>IFERROR(INDEX(#REF!,MATCH(B199,#REF!,0),0),"")</f>
        <v/>
      </c>
      <c r="V199" s="10">
        <f t="shared" si="9"/>
        <v>2</v>
      </c>
      <c r="W199" s="188">
        <f t="shared" si="10"/>
        <v>1393</v>
      </c>
      <c r="X199" s="188">
        <f t="shared" si="12"/>
        <v>696.5</v>
      </c>
      <c r="Y199" s="188" t="str">
        <f>IFERROR(SUMPRODUCT(LARGE(G199:U199,{1;2;3;4;5})),"NA")</f>
        <v>NA</v>
      </c>
      <c r="Z199" s="189" t="str">
        <f>IFERROR(SUMPRODUCT(LARGE(G199:U199,{1;2;3;4;5;6;7;8;9;10})),"NA")</f>
        <v>NA</v>
      </c>
    </row>
    <row r="200" spans="1:26" s="28" customFormat="1" x14ac:dyDescent="0.3">
      <c r="A200" s="15">
        <v>197</v>
      </c>
      <c r="B200" s="2" t="s">
        <v>2435</v>
      </c>
      <c r="C200" s="1"/>
      <c r="D200" s="1"/>
      <c r="E200" s="1"/>
      <c r="F200" s="2"/>
      <c r="G200" s="10" t="str">
        <f>IFERROR(INDEX('03-25'!X:X,MATCH(B200,'03-25'!Y:Y,0),0),"")</f>
        <v/>
      </c>
      <c r="H200" s="11" t="str">
        <f>IFERROR(INDEX('04-08'!N:N,MATCH(B200,'04-08'!C:C,0),0),"")</f>
        <v/>
      </c>
      <c r="I200" s="11" t="str">
        <f>IFERROR(INDEX('04-29'!M:M,MATCH(B200,'04-29'!L:L,0),0),"")</f>
        <v/>
      </c>
      <c r="J200" s="11" t="str">
        <f>IFERROR(INDEX('05-27'!F:F,MATCH(B200,'05-27'!H:H,0),0),"")</f>
        <v/>
      </c>
      <c r="K200" s="11">
        <f>IFERROR(INDEX('06-17'!U:U,MATCH(B200,'06-17'!W:W,0),0),"")</f>
        <v>680</v>
      </c>
      <c r="L200" s="11" t="str">
        <f>IFERROR(INDEX('07-02'!W:W,MATCH(B200,'07-02'!B:B,0),0),"")</f>
        <v/>
      </c>
      <c r="M200" s="11" t="str">
        <f>IFERROR(INDEX('07-14'!H:H,MATCH(B200,'07-14'!I:I,0),0),"")</f>
        <v/>
      </c>
      <c r="N200" s="11" t="str">
        <f>IFERROR(INDEX('07-15'!H:H,MATCH(B200,'07-15'!I:I,0),0),"")</f>
        <v/>
      </c>
      <c r="O200" s="11" t="str">
        <f>IFERROR(INDEX('07-16'!H:H,MATCH(B200,'07-16'!I:I,0),0),"")</f>
        <v/>
      </c>
      <c r="P200" s="11">
        <f>IFERROR(INDEX('07-22'!U:U,MATCH(B200,'07-22'!W:W,0),0),"")</f>
        <v>703</v>
      </c>
      <c r="Q200" s="11" t="str">
        <f>IFERROR(INDEX(#REF!,MATCH(B200,#REF!,0),0),"")</f>
        <v/>
      </c>
      <c r="R200" s="11" t="str">
        <f>IFERROR(INDEX(#REF!,MATCH(B200,#REF!,0),0),"")</f>
        <v/>
      </c>
      <c r="S200" s="11" t="str">
        <f>IFERROR(INDEX(#REF!,MATCH(B200,#REF!,0),0),"")</f>
        <v/>
      </c>
      <c r="T200" s="11" t="str">
        <f>IFERROR(INDEX(#REF!,MATCH(B200,#REF!,0),0),"")</f>
        <v/>
      </c>
      <c r="U200" s="5" t="str">
        <f>IFERROR(INDEX(#REF!,MATCH(B200,#REF!,0),0),"")</f>
        <v/>
      </c>
      <c r="V200" s="10">
        <f t="shared" si="9"/>
        <v>2</v>
      </c>
      <c r="W200" s="188">
        <f t="shared" si="10"/>
        <v>1383</v>
      </c>
      <c r="X200" s="188">
        <f t="shared" si="12"/>
        <v>691.5</v>
      </c>
      <c r="Y200" s="188" t="str">
        <f>IFERROR(SUMPRODUCT(LARGE(G200:U200,{1;2;3;4;5})),"NA")</f>
        <v>NA</v>
      </c>
      <c r="Z200" s="189" t="str">
        <f>IFERROR(SUMPRODUCT(LARGE(G200:U200,{1;2;3;4;5;6;7;8;9;10})),"NA")</f>
        <v>NA</v>
      </c>
    </row>
    <row r="201" spans="1:26" s="28" customFormat="1" x14ac:dyDescent="0.3">
      <c r="A201" s="15">
        <v>198</v>
      </c>
      <c r="B201" s="2" t="s">
        <v>3159</v>
      </c>
      <c r="C201" s="1"/>
      <c r="D201" s="1"/>
      <c r="E201" s="1"/>
      <c r="F201" s="2"/>
      <c r="G201" s="10" t="str">
        <f>IFERROR(INDEX('03-25'!X:X,MATCH(B201,'03-25'!Y:Y,0),0),"")</f>
        <v/>
      </c>
      <c r="H201" s="11" t="str">
        <f>IFERROR(INDEX('04-08'!N:N,MATCH(B201,'04-08'!C:C,0),0),"")</f>
        <v/>
      </c>
      <c r="I201" s="11" t="str">
        <f>IFERROR(INDEX('04-29'!M:M,MATCH(B201,'04-29'!L:L,0),0),"")</f>
        <v/>
      </c>
      <c r="J201" s="11" t="str">
        <f>IFERROR(INDEX('05-27'!F:F,MATCH(B201,'05-27'!H:H,0),0),"")</f>
        <v/>
      </c>
      <c r="K201" s="11">
        <f>IFERROR(INDEX('06-17'!U:U,MATCH(B201,'06-17'!W:W,0),0),"")</f>
        <v>684</v>
      </c>
      <c r="L201" s="11" t="str">
        <f>IFERROR(INDEX('07-02'!W:W,MATCH(B201,'07-02'!B:B,0),0),"")</f>
        <v/>
      </c>
      <c r="M201" s="11" t="str">
        <f>IFERROR(INDEX('07-14'!H:H,MATCH(B201,'07-14'!I:I,0),0),"")</f>
        <v/>
      </c>
      <c r="N201" s="11" t="str">
        <f>IFERROR(INDEX('07-15'!H:H,MATCH(B201,'07-15'!I:I,0),0),"")</f>
        <v/>
      </c>
      <c r="O201" s="11" t="str">
        <f>IFERROR(INDEX('07-16'!H:H,MATCH(B201,'07-16'!I:I,0),0),"")</f>
        <v/>
      </c>
      <c r="P201" s="11">
        <f>IFERROR(INDEX('07-22'!U:U,MATCH(B201,'07-22'!W:W,0),0),"")</f>
        <v>695</v>
      </c>
      <c r="Q201" s="11" t="str">
        <f>IFERROR(INDEX(#REF!,MATCH(B201,#REF!,0),0),"")</f>
        <v/>
      </c>
      <c r="R201" s="11" t="str">
        <f>IFERROR(INDEX(#REF!,MATCH(B201,#REF!,0),0),"")</f>
        <v/>
      </c>
      <c r="S201" s="11" t="str">
        <f>IFERROR(INDEX(#REF!,MATCH(B201,#REF!,0),0),"")</f>
        <v/>
      </c>
      <c r="T201" s="11" t="str">
        <f>IFERROR(INDEX(#REF!,MATCH(B201,#REF!,0),0),"")</f>
        <v/>
      </c>
      <c r="U201" s="5" t="str">
        <f>IFERROR(INDEX(#REF!,MATCH(B201,#REF!,0),0),"")</f>
        <v/>
      </c>
      <c r="V201" s="10">
        <f t="shared" si="9"/>
        <v>2</v>
      </c>
      <c r="W201" s="188">
        <f t="shared" si="10"/>
        <v>1379</v>
      </c>
      <c r="X201" s="188">
        <f t="shared" si="12"/>
        <v>689.5</v>
      </c>
      <c r="Y201" s="188" t="str">
        <f>IFERROR(SUMPRODUCT(LARGE(G201:U201,{1;2;3;4;5})),"NA")</f>
        <v>NA</v>
      </c>
      <c r="Z201" s="189" t="str">
        <f>IFERROR(SUMPRODUCT(LARGE(G201:U201,{1;2;3;4;5;6;7;8;9;10})),"NA")</f>
        <v>NA</v>
      </c>
    </row>
    <row r="202" spans="1:26" s="28" customFormat="1" x14ac:dyDescent="0.3">
      <c r="A202" s="15">
        <v>199</v>
      </c>
      <c r="B202" s="2" t="s">
        <v>2025</v>
      </c>
      <c r="C202" s="1"/>
      <c r="D202" s="1"/>
      <c r="E202" s="1"/>
      <c r="F202" s="2"/>
      <c r="G202" s="10" t="str">
        <f>IFERROR(INDEX('03-25'!X:X,MATCH(B202,'03-25'!Y:Y,0),0),"")</f>
        <v/>
      </c>
      <c r="H202" s="11" t="str">
        <f>IFERROR(INDEX('04-08'!N:N,MATCH(B202,'04-08'!C:C,0),0),"")</f>
        <v/>
      </c>
      <c r="I202" s="11" t="str">
        <f>IFERROR(INDEX('04-29'!M:M,MATCH(B202,'04-29'!L:L,0),0),"")</f>
        <v/>
      </c>
      <c r="J202" s="11">
        <f>IFERROR(INDEX('05-27'!F:F,MATCH(B202,'05-27'!H:H,0),0),"")</f>
        <v>686</v>
      </c>
      <c r="K202" s="11" t="str">
        <f>IFERROR(INDEX('06-17'!U:U,MATCH(B202,'06-17'!W:W,0),0),"")</f>
        <v/>
      </c>
      <c r="L202" s="11" t="str">
        <f>IFERROR(INDEX('07-02'!W:W,MATCH(B202,'07-02'!B:B,0),0),"")</f>
        <v/>
      </c>
      <c r="M202" s="11" t="str">
        <f>IFERROR(INDEX('07-14'!H:H,MATCH(B202,'07-14'!I:I,0),0),"")</f>
        <v/>
      </c>
      <c r="N202" s="11" t="str">
        <f>IFERROR(INDEX('07-15'!H:H,MATCH(B202,'07-15'!I:I,0),0),"")</f>
        <v/>
      </c>
      <c r="O202" s="11" t="str">
        <f>IFERROR(INDEX('07-16'!H:H,MATCH(B202,'07-16'!I:I,0),0),"")</f>
        <v/>
      </c>
      <c r="P202" s="11">
        <f>IFERROR(INDEX('07-22'!U:U,MATCH(B202,'07-22'!W:W,0),0),"")</f>
        <v>653</v>
      </c>
      <c r="Q202" s="11" t="str">
        <f>IFERROR(INDEX(#REF!,MATCH(B202,#REF!,0),0),"")</f>
        <v/>
      </c>
      <c r="R202" s="11" t="str">
        <f>IFERROR(INDEX(#REF!,MATCH(B202,#REF!,0),0),"")</f>
        <v/>
      </c>
      <c r="S202" s="11" t="str">
        <f>IFERROR(INDEX(#REF!,MATCH(B202,#REF!,0),0),"")</f>
        <v/>
      </c>
      <c r="T202" s="11" t="str">
        <f>IFERROR(INDEX(#REF!,MATCH(B202,#REF!,0),0),"")</f>
        <v/>
      </c>
      <c r="U202" s="5" t="str">
        <f>IFERROR(INDEX(#REF!,MATCH(B202,#REF!,0),0),"")</f>
        <v/>
      </c>
      <c r="V202" s="10">
        <f t="shared" si="9"/>
        <v>2</v>
      </c>
      <c r="W202" s="188">
        <f t="shared" si="10"/>
        <v>1339</v>
      </c>
      <c r="X202" s="188">
        <f t="shared" si="12"/>
        <v>669.5</v>
      </c>
      <c r="Y202" s="188" t="str">
        <f>IFERROR(SUMPRODUCT(LARGE(G202:U202,{1;2;3;4;5})),"NA")</f>
        <v>NA</v>
      </c>
      <c r="Z202" s="189" t="str">
        <f>IFERROR(SUMPRODUCT(LARGE(G202:U202,{1;2;3;4;5;6;7;8;9;10})),"NA")</f>
        <v>NA</v>
      </c>
    </row>
    <row r="203" spans="1:26" s="28" customFormat="1" x14ac:dyDescent="0.3">
      <c r="A203" s="15">
        <v>200</v>
      </c>
      <c r="B203" s="2" t="s">
        <v>1802</v>
      </c>
      <c r="C203" s="1"/>
      <c r="D203" s="1"/>
      <c r="E203" s="1"/>
      <c r="F203" s="2"/>
      <c r="G203" s="10" t="str">
        <f>IFERROR(INDEX('03-25'!X:X,MATCH(B203,'03-25'!Y:Y,0),0),"")</f>
        <v/>
      </c>
      <c r="H203" s="11" t="str">
        <f>IFERROR(INDEX('04-08'!N:N,MATCH(B203,'04-08'!C:C,0),0),"")</f>
        <v/>
      </c>
      <c r="I203" s="11">
        <f>IFERROR(INDEX('04-29'!M:M,MATCH(B203,'04-29'!L:L,0),0),"")</f>
        <v>768</v>
      </c>
      <c r="J203" s="11" t="str">
        <f>IFERROR(INDEX('05-27'!F:F,MATCH(B203,'05-27'!H:H,0),0),"")</f>
        <v/>
      </c>
      <c r="K203" s="11" t="str">
        <f>IFERROR(INDEX('06-17'!U:U,MATCH(B203,'06-17'!W:W,0),0),"")</f>
        <v/>
      </c>
      <c r="L203" s="11" t="str">
        <f>IFERROR(INDEX('07-02'!W:W,MATCH(B203,'07-02'!B:B,0),0),"")</f>
        <v/>
      </c>
      <c r="M203" s="11" t="str">
        <f>IFERROR(INDEX('07-14'!H:H,MATCH(B203,'07-14'!I:I,0),0),"")</f>
        <v/>
      </c>
      <c r="N203" s="11">
        <f>IFERROR(INDEX('07-15'!H:H,MATCH(B203,'07-15'!I:I,0),0),"")</f>
        <v>571</v>
      </c>
      <c r="O203" s="11" t="str">
        <f>IFERROR(INDEX('07-16'!H:H,MATCH(B203,'07-16'!I:I,0),0),"")</f>
        <v/>
      </c>
      <c r="P203" s="11" t="str">
        <f>IFERROR(INDEX('07-22'!U:U,MATCH(B203,'07-22'!W:W,0),0),"")</f>
        <v/>
      </c>
      <c r="Q203" s="11" t="str">
        <f>IFERROR(INDEX(#REF!,MATCH(B203,#REF!,0),0),"")</f>
        <v/>
      </c>
      <c r="R203" s="11" t="str">
        <f>IFERROR(INDEX(#REF!,MATCH(B203,#REF!,0),0),"")</f>
        <v/>
      </c>
      <c r="S203" s="11" t="str">
        <f>IFERROR(INDEX(#REF!,MATCH(B203,#REF!,0),0),"")</f>
        <v/>
      </c>
      <c r="T203" s="11" t="str">
        <f>IFERROR(INDEX(#REF!,MATCH(B203,#REF!,0),0),"")</f>
        <v/>
      </c>
      <c r="U203" s="5" t="str">
        <f>IFERROR(INDEX(#REF!,MATCH(B203,#REF!,0),0),"")</f>
        <v/>
      </c>
      <c r="V203" s="10">
        <f t="shared" si="9"/>
        <v>2</v>
      </c>
      <c r="W203" s="188">
        <f t="shared" si="10"/>
        <v>1339</v>
      </c>
      <c r="X203" s="188">
        <f t="shared" si="12"/>
        <v>669.5</v>
      </c>
      <c r="Y203" s="188" t="str">
        <f>IFERROR(SUMPRODUCT(LARGE(G203:U203,{1;2;3;4;5})),"NA")</f>
        <v>NA</v>
      </c>
      <c r="Z203" s="189" t="str">
        <f>IFERROR(SUMPRODUCT(LARGE(G203:U203,{1;2;3;4;5;6;7;8;9;10})),"NA")</f>
        <v>NA</v>
      </c>
    </row>
    <row r="204" spans="1:26" s="28" customFormat="1" x14ac:dyDescent="0.3">
      <c r="A204" s="15">
        <v>201</v>
      </c>
      <c r="B204" s="2" t="s">
        <v>2438</v>
      </c>
      <c r="C204" s="1"/>
      <c r="D204" s="1"/>
      <c r="E204" s="1"/>
      <c r="F204" s="2"/>
      <c r="G204" s="10" t="str">
        <f>IFERROR(INDEX('03-25'!X:X,MATCH(B204,'03-25'!Y:Y,0),0),"")</f>
        <v/>
      </c>
      <c r="H204" s="11" t="str">
        <f>IFERROR(INDEX('04-08'!N:N,MATCH(B204,'04-08'!C:C,0),0),"")</f>
        <v/>
      </c>
      <c r="I204" s="11" t="str">
        <f>IFERROR(INDEX('04-29'!M:M,MATCH(B204,'04-29'!L:L,0),0),"")</f>
        <v/>
      </c>
      <c r="J204" s="11" t="str">
        <f>IFERROR(INDEX('05-27'!F:F,MATCH(B204,'05-27'!H:H,0),0),"")</f>
        <v/>
      </c>
      <c r="K204" s="11">
        <f>IFERROR(INDEX('06-17'!U:U,MATCH(B204,'06-17'!W:W,0),0),"")</f>
        <v>652</v>
      </c>
      <c r="L204" s="11" t="str">
        <f>IFERROR(INDEX('07-02'!W:W,MATCH(B204,'07-02'!B:B,0),0),"")</f>
        <v/>
      </c>
      <c r="M204" s="11" t="str">
        <f>IFERROR(INDEX('07-14'!H:H,MATCH(B204,'07-14'!I:I,0),0),"")</f>
        <v/>
      </c>
      <c r="N204" s="11" t="str">
        <f>IFERROR(INDEX('07-15'!H:H,MATCH(B204,'07-15'!I:I,0),0),"")</f>
        <v/>
      </c>
      <c r="O204" s="11" t="str">
        <f>IFERROR(INDEX('07-16'!H:H,MATCH(B204,'07-16'!I:I,0),0),"")</f>
        <v/>
      </c>
      <c r="P204" s="11">
        <f>IFERROR(INDEX('07-22'!U:U,MATCH(B204,'07-22'!W:W,0),0),"")</f>
        <v>675</v>
      </c>
      <c r="Q204" s="11" t="str">
        <f>IFERROR(INDEX(#REF!,MATCH(B204,#REF!,0),0),"")</f>
        <v/>
      </c>
      <c r="R204" s="11" t="str">
        <f>IFERROR(INDEX(#REF!,MATCH(B204,#REF!,0),0),"")</f>
        <v/>
      </c>
      <c r="S204" s="11" t="str">
        <f>IFERROR(INDEX(#REF!,MATCH(B204,#REF!,0),0),"")</f>
        <v/>
      </c>
      <c r="T204" s="11" t="str">
        <f>IFERROR(INDEX(#REF!,MATCH(B204,#REF!,0),0),"")</f>
        <v/>
      </c>
      <c r="U204" s="5" t="str">
        <f>IFERROR(INDEX(#REF!,MATCH(B204,#REF!,0),0),"")</f>
        <v/>
      </c>
      <c r="V204" s="10">
        <f t="shared" si="9"/>
        <v>2</v>
      </c>
      <c r="W204" s="188">
        <f t="shared" si="10"/>
        <v>1327</v>
      </c>
      <c r="X204" s="188">
        <f t="shared" si="12"/>
        <v>663.5</v>
      </c>
      <c r="Y204" s="188" t="str">
        <f>IFERROR(SUMPRODUCT(LARGE(G204:U204,{1;2;3;4;5})),"NA")</f>
        <v>NA</v>
      </c>
      <c r="Z204" s="189" t="str">
        <f>IFERROR(SUMPRODUCT(LARGE(G204:U204,{1;2;3;4;5;6;7;8;9;10})),"NA")</f>
        <v>NA</v>
      </c>
    </row>
    <row r="205" spans="1:26" s="28" customFormat="1" x14ac:dyDescent="0.3">
      <c r="A205" s="15">
        <v>202</v>
      </c>
      <c r="B205" s="2" t="s">
        <v>2705</v>
      </c>
      <c r="C205" s="1"/>
      <c r="D205" s="1"/>
      <c r="E205" s="1"/>
      <c r="F205" s="2"/>
      <c r="G205" s="10" t="str">
        <f>IFERROR(INDEX('03-25'!X:X,MATCH(B205,'03-25'!Y:Y,0),0),"")</f>
        <v/>
      </c>
      <c r="H205" s="11" t="str">
        <f>IFERROR(INDEX('04-08'!N:N,MATCH(B205,'04-08'!C:C,0),0),"")</f>
        <v/>
      </c>
      <c r="I205" s="11" t="str">
        <f>IFERROR(INDEX('04-29'!M:M,MATCH(B205,'04-29'!L:L,0),0),"")</f>
        <v/>
      </c>
      <c r="J205" s="11" t="str">
        <f>IFERROR(INDEX('05-27'!F:F,MATCH(B205,'05-27'!H:H,0),0),"")</f>
        <v/>
      </c>
      <c r="K205" s="11" t="str">
        <f>IFERROR(INDEX('06-17'!U:U,MATCH(B205,'06-17'!W:W,0),0),"")</f>
        <v/>
      </c>
      <c r="L205" s="11">
        <f>IFERROR(INDEX('07-02'!W:W,MATCH(B205,'07-02'!B:B,0),0),"")</f>
        <v>614</v>
      </c>
      <c r="M205" s="11" t="str">
        <f>IFERROR(INDEX('07-14'!H:H,MATCH(B205,'07-14'!I:I,0),0),"")</f>
        <v/>
      </c>
      <c r="N205" s="11" t="str">
        <f>IFERROR(INDEX('07-15'!H:H,MATCH(B205,'07-15'!I:I,0),0),"")</f>
        <v/>
      </c>
      <c r="O205" s="11" t="str">
        <f>IFERROR(INDEX('07-16'!H:H,MATCH(B205,'07-16'!I:I,0),0),"")</f>
        <v/>
      </c>
      <c r="P205" s="11">
        <f>IFERROR(INDEX('07-22'!U:U,MATCH(B205,'07-22'!W:W,0),0),"")</f>
        <v>703</v>
      </c>
      <c r="Q205" s="11" t="str">
        <f>IFERROR(INDEX(#REF!,MATCH(B205,#REF!,0),0),"")</f>
        <v/>
      </c>
      <c r="R205" s="11" t="str">
        <f>IFERROR(INDEX(#REF!,MATCH(B205,#REF!,0),0),"")</f>
        <v/>
      </c>
      <c r="S205" s="11" t="str">
        <f>IFERROR(INDEX(#REF!,MATCH(B205,#REF!,0),0),"")</f>
        <v/>
      </c>
      <c r="T205" s="11" t="str">
        <f>IFERROR(INDEX(#REF!,MATCH(B205,#REF!,0),0),"")</f>
        <v/>
      </c>
      <c r="U205" s="5" t="str">
        <f>IFERROR(INDEX(#REF!,MATCH(B205,#REF!,0),0),"")</f>
        <v/>
      </c>
      <c r="V205" s="10">
        <f t="shared" si="9"/>
        <v>2</v>
      </c>
      <c r="W205" s="188">
        <f t="shared" si="10"/>
        <v>1317</v>
      </c>
      <c r="X205" s="188">
        <f t="shared" si="12"/>
        <v>658.5</v>
      </c>
      <c r="Y205" s="188" t="str">
        <f>IFERROR(SUMPRODUCT(LARGE(G205:U205,{1;2;3;4;5})),"NA")</f>
        <v>NA</v>
      </c>
      <c r="Z205" s="189" t="str">
        <f>IFERROR(SUMPRODUCT(LARGE(G205:U205,{1;2;3;4;5;6;7;8;9;10})),"NA")</f>
        <v>NA</v>
      </c>
    </row>
    <row r="206" spans="1:26" s="28" customFormat="1" x14ac:dyDescent="0.3">
      <c r="A206" s="15">
        <v>203</v>
      </c>
      <c r="B206" s="2" t="s">
        <v>509</v>
      </c>
      <c r="C206" s="1"/>
      <c r="D206" s="1"/>
      <c r="E206" s="1"/>
      <c r="F206" s="2"/>
      <c r="G206" s="10">
        <f>IFERROR(INDEX('03-25'!X:X,MATCH(B206,'03-25'!Y:Y,0),0),"")</f>
        <v>694</v>
      </c>
      <c r="H206" s="11" t="str">
        <f>IFERROR(INDEX('04-08'!N:N,MATCH(B206,'04-08'!C:C,0),0),"")</f>
        <v/>
      </c>
      <c r="I206" s="11" t="str">
        <f>IFERROR(INDEX('04-29'!M:M,MATCH(B206,'04-29'!L:L,0),0),"")</f>
        <v/>
      </c>
      <c r="J206" s="11" t="str">
        <f>IFERROR(INDEX('05-27'!F:F,MATCH(B206,'05-27'!H:H,0),0),"")</f>
        <v/>
      </c>
      <c r="K206" s="11" t="str">
        <f>IFERROR(INDEX('06-17'!U:U,MATCH(B206,'06-17'!W:W,0),0),"")</f>
        <v/>
      </c>
      <c r="L206" s="11" t="str">
        <f>IFERROR(INDEX('07-02'!W:W,MATCH(B206,'07-02'!B:B,0),0),"")</f>
        <v/>
      </c>
      <c r="M206" s="11">
        <f>IFERROR(INDEX('07-14'!H:H,MATCH(B206,'07-14'!I:I,0),0),"")</f>
        <v>619</v>
      </c>
      <c r="N206" s="11" t="str">
        <f>IFERROR(INDEX('07-15'!H:H,MATCH(B206,'07-15'!I:I,0),0),"")</f>
        <v/>
      </c>
      <c r="O206" s="11" t="str">
        <f>IFERROR(INDEX('07-16'!H:H,MATCH(B206,'07-16'!I:I,0),0),"")</f>
        <v/>
      </c>
      <c r="P206" s="11" t="str">
        <f>IFERROR(INDEX('07-22'!U:U,MATCH(B206,'07-22'!W:W,0),0),"")</f>
        <v/>
      </c>
      <c r="Q206" s="11" t="str">
        <f>IFERROR(INDEX(#REF!,MATCH(B206,#REF!,0),0),"")</f>
        <v/>
      </c>
      <c r="R206" s="11" t="str">
        <f>IFERROR(INDEX(#REF!,MATCH(B206,#REF!,0),0),"")</f>
        <v/>
      </c>
      <c r="S206" s="11" t="str">
        <f>IFERROR(INDEX(#REF!,MATCH(B206,#REF!,0),0),"")</f>
        <v/>
      </c>
      <c r="T206" s="11" t="str">
        <f>IFERROR(INDEX(#REF!,MATCH(B206,#REF!,0),0),"")</f>
        <v/>
      </c>
      <c r="U206" s="5" t="str">
        <f>IFERROR(INDEX(#REF!,MATCH(B206,#REF!,0),0),"")</f>
        <v/>
      </c>
      <c r="V206" s="10">
        <f t="shared" si="9"/>
        <v>2</v>
      </c>
      <c r="W206" s="188">
        <f t="shared" si="10"/>
        <v>1313</v>
      </c>
      <c r="X206" s="188">
        <f t="shared" si="12"/>
        <v>656.5</v>
      </c>
      <c r="Y206" s="188" t="str">
        <f>IFERROR(SUMPRODUCT(LARGE(G206:U206,{1;2;3;4;5})),"NA")</f>
        <v>NA</v>
      </c>
      <c r="Z206" s="189" t="str">
        <f>IFERROR(SUMPRODUCT(LARGE(G206:U206,{1;2;3;4;5;6;7;8;9;10})),"NA")</f>
        <v>NA</v>
      </c>
    </row>
    <row r="207" spans="1:26" s="28" customFormat="1" x14ac:dyDescent="0.3">
      <c r="A207" s="15">
        <v>204</v>
      </c>
      <c r="B207" s="2" t="s">
        <v>2643</v>
      </c>
      <c r="C207" s="1"/>
      <c r="D207" s="1"/>
      <c r="E207" s="1"/>
      <c r="F207" s="2"/>
      <c r="G207" s="10" t="str">
        <f>IFERROR(INDEX('03-25'!X:X,MATCH(B207,'03-25'!Y:Y,0),0),"")</f>
        <v/>
      </c>
      <c r="H207" s="11" t="str">
        <f>IFERROR(INDEX('04-08'!N:N,MATCH(B207,'04-08'!C:C,0),0),"")</f>
        <v/>
      </c>
      <c r="I207" s="11" t="str">
        <f>IFERROR(INDEX('04-29'!M:M,MATCH(B207,'04-29'!L:L,0),0),"")</f>
        <v/>
      </c>
      <c r="J207" s="11" t="str">
        <f>IFERROR(INDEX('05-27'!F:F,MATCH(B207,'05-27'!H:H,0),0),"")</f>
        <v/>
      </c>
      <c r="K207" s="11" t="str">
        <f>IFERROR(INDEX('06-17'!U:U,MATCH(B207,'06-17'!W:W,0),0),"")</f>
        <v/>
      </c>
      <c r="L207" s="11">
        <f>IFERROR(INDEX('07-02'!W:W,MATCH(B207,'07-02'!B:B,0),0),"")</f>
        <v>597</v>
      </c>
      <c r="M207" s="11" t="str">
        <f>IFERROR(INDEX('07-14'!H:H,MATCH(B207,'07-14'!I:I,0),0),"")</f>
        <v/>
      </c>
      <c r="N207" s="11" t="str">
        <f>IFERROR(INDEX('07-15'!H:H,MATCH(B207,'07-15'!I:I,0),0),"")</f>
        <v/>
      </c>
      <c r="O207" s="11" t="str">
        <f>IFERROR(INDEX('07-16'!H:H,MATCH(B207,'07-16'!I:I,0),0),"")</f>
        <v/>
      </c>
      <c r="P207" s="11">
        <f>IFERROR(INDEX('07-22'!U:U,MATCH(B207,'07-22'!W:W,0),0),"")</f>
        <v>697</v>
      </c>
      <c r="Q207" s="11" t="str">
        <f>IFERROR(INDEX(#REF!,MATCH(B207,#REF!,0),0),"")</f>
        <v/>
      </c>
      <c r="R207" s="11" t="str">
        <f>IFERROR(INDEX(#REF!,MATCH(B207,#REF!,0),0),"")</f>
        <v/>
      </c>
      <c r="S207" s="11" t="str">
        <f>IFERROR(INDEX(#REF!,MATCH(B207,#REF!,0),0),"")</f>
        <v/>
      </c>
      <c r="T207" s="11" t="str">
        <f>IFERROR(INDEX(#REF!,MATCH(B207,#REF!,0),0),"")</f>
        <v/>
      </c>
      <c r="U207" s="5" t="str">
        <f>IFERROR(INDEX(#REF!,MATCH(B207,#REF!,0),0),"")</f>
        <v/>
      </c>
      <c r="V207" s="10">
        <f t="shared" si="9"/>
        <v>2</v>
      </c>
      <c r="W207" s="188">
        <f t="shared" si="10"/>
        <v>1294</v>
      </c>
      <c r="X207" s="188">
        <f t="shared" si="12"/>
        <v>647</v>
      </c>
      <c r="Y207" s="188" t="str">
        <f>IFERROR(SUMPRODUCT(LARGE(G207:U207,{1;2;3;4;5})),"NA")</f>
        <v>NA</v>
      </c>
      <c r="Z207" s="189" t="str">
        <f>IFERROR(SUMPRODUCT(LARGE(G207:U207,{1;2;3;4;5;6;7;8;9;10})),"NA")</f>
        <v>NA</v>
      </c>
    </row>
    <row r="208" spans="1:26" s="28" customFormat="1" x14ac:dyDescent="0.3">
      <c r="A208" s="15">
        <v>205</v>
      </c>
      <c r="B208" s="2" t="s">
        <v>3199</v>
      </c>
      <c r="C208" s="1"/>
      <c r="D208" s="1"/>
      <c r="E208" s="1"/>
      <c r="F208" s="2"/>
      <c r="G208" s="10" t="str">
        <f>IFERROR(INDEX('03-25'!X:X,MATCH(B208,'03-25'!Y:Y,0),0),"")</f>
        <v/>
      </c>
      <c r="H208" s="11" t="str">
        <f>IFERROR(INDEX('04-08'!N:N,MATCH(B208,'04-08'!C:C,0),0),"")</f>
        <v/>
      </c>
      <c r="I208" s="11" t="str">
        <f>IFERROR(INDEX('04-29'!M:M,MATCH(B208,'04-29'!L:L,0),0),"")</f>
        <v/>
      </c>
      <c r="J208" s="11" t="str">
        <f>IFERROR(INDEX('05-27'!F:F,MATCH(B208,'05-27'!H:H,0),0),"")</f>
        <v/>
      </c>
      <c r="K208" s="11" t="str">
        <f>IFERROR(INDEX('06-17'!U:U,MATCH(B208,'06-17'!W:W,0),0),"")</f>
        <v/>
      </c>
      <c r="L208" s="11" t="str">
        <f>IFERROR(INDEX('07-02'!W:W,MATCH(B208,'07-02'!B:B,0),0),"")</f>
        <v/>
      </c>
      <c r="M208" s="11">
        <f>IFERROR(INDEX('07-14'!H:H,MATCH(B208,'07-14'!I:I,0),0),"")</f>
        <v>716</v>
      </c>
      <c r="N208" s="11">
        <f>IFERROR(INDEX('07-15'!H:H,MATCH(B208,'07-15'!I:I,0),0),"")</f>
        <v>568</v>
      </c>
      <c r="O208" s="11" t="str">
        <f>IFERROR(INDEX('07-16'!H:H,MATCH(B208,'07-16'!I:I,0),0),"")</f>
        <v/>
      </c>
      <c r="P208" s="11" t="str">
        <f>IFERROR(INDEX('07-22'!U:U,MATCH(B208,'07-22'!W:W,0),0),"")</f>
        <v/>
      </c>
      <c r="Q208" s="11" t="str">
        <f>IFERROR(INDEX(#REF!,MATCH(B208,#REF!,0),0),"")</f>
        <v/>
      </c>
      <c r="R208" s="11" t="str">
        <f>IFERROR(INDEX(#REF!,MATCH(B208,#REF!,0),0),"")</f>
        <v/>
      </c>
      <c r="S208" s="11" t="str">
        <f>IFERROR(INDEX(#REF!,MATCH(B208,#REF!,0),0),"")</f>
        <v/>
      </c>
      <c r="T208" s="11" t="str">
        <f>IFERROR(INDEX(#REF!,MATCH(B208,#REF!,0),0),"")</f>
        <v/>
      </c>
      <c r="U208" s="5" t="str">
        <f>IFERROR(INDEX(#REF!,MATCH(B208,#REF!,0),0),"")</f>
        <v/>
      </c>
      <c r="V208" s="10">
        <f t="shared" si="9"/>
        <v>2</v>
      </c>
      <c r="W208" s="188">
        <f t="shared" si="10"/>
        <v>1284</v>
      </c>
      <c r="X208" s="188">
        <f t="shared" si="12"/>
        <v>642</v>
      </c>
      <c r="Y208" s="188" t="str">
        <f>IFERROR(SUMPRODUCT(LARGE(G208:U208,{1;2;3;4;5})),"NA")</f>
        <v>NA</v>
      </c>
      <c r="Z208" s="189" t="str">
        <f>IFERROR(SUMPRODUCT(LARGE(G208:U208,{1;2;3;4;5;6;7;8;9;10})),"NA")</f>
        <v>NA</v>
      </c>
    </row>
    <row r="209" spans="1:26" s="28" customFormat="1" x14ac:dyDescent="0.3">
      <c r="A209" s="15">
        <v>206</v>
      </c>
      <c r="B209" s="2" t="s">
        <v>1840</v>
      </c>
      <c r="C209" s="1"/>
      <c r="D209" s="1"/>
      <c r="E209" s="1"/>
      <c r="F209" s="2"/>
      <c r="G209" s="10" t="str">
        <f>IFERROR(INDEX('03-25'!X:X,MATCH(B209,'03-25'!Y:Y,0),0),"")</f>
        <v/>
      </c>
      <c r="H209" s="11" t="str">
        <f>IFERROR(INDEX('04-08'!N:N,MATCH(B209,'04-08'!C:C,0),0),"")</f>
        <v/>
      </c>
      <c r="I209" s="11">
        <f>IFERROR(INDEX('04-29'!M:M,MATCH(B209,'04-29'!L:L,0),0),"")</f>
        <v>688</v>
      </c>
      <c r="J209" s="11" t="str">
        <f>IFERROR(INDEX('05-27'!F:F,MATCH(B209,'05-27'!H:H,0),0),"")</f>
        <v/>
      </c>
      <c r="K209" s="11" t="str">
        <f>IFERROR(INDEX('06-17'!U:U,MATCH(B209,'06-17'!W:W,0),0),"")</f>
        <v/>
      </c>
      <c r="L209" s="11" t="str">
        <f>IFERROR(INDEX('07-02'!W:W,MATCH(B209,'07-02'!B:B,0),0),"")</f>
        <v/>
      </c>
      <c r="M209" s="11" t="str">
        <f>IFERROR(INDEX('07-14'!H:H,MATCH(B209,'07-14'!I:I,0),0),"")</f>
        <v/>
      </c>
      <c r="N209" s="11">
        <f>IFERROR(INDEX('07-15'!H:H,MATCH(B209,'07-15'!I:I,0),0),"")</f>
        <v>594</v>
      </c>
      <c r="O209" s="11" t="str">
        <f>IFERROR(INDEX('07-16'!H:H,MATCH(B209,'07-16'!I:I,0),0),"")</f>
        <v/>
      </c>
      <c r="P209" s="11" t="str">
        <f>IFERROR(INDEX('07-22'!U:U,MATCH(B209,'07-22'!W:W,0),0),"")</f>
        <v/>
      </c>
      <c r="Q209" s="11" t="str">
        <f>IFERROR(INDEX(#REF!,MATCH(B209,#REF!,0),0),"")</f>
        <v/>
      </c>
      <c r="R209" s="11" t="str">
        <f>IFERROR(INDEX(#REF!,MATCH(B209,#REF!,0),0),"")</f>
        <v/>
      </c>
      <c r="S209" s="11" t="str">
        <f>IFERROR(INDEX(#REF!,MATCH(B209,#REF!,0),0),"")</f>
        <v/>
      </c>
      <c r="T209" s="11" t="str">
        <f>IFERROR(INDEX(#REF!,MATCH(B209,#REF!,0),0),"")</f>
        <v/>
      </c>
      <c r="U209" s="5" t="str">
        <f>IFERROR(INDEX(#REF!,MATCH(B209,#REF!,0),0),"")</f>
        <v/>
      </c>
      <c r="V209" s="10">
        <f t="shared" si="9"/>
        <v>2</v>
      </c>
      <c r="W209" s="188">
        <f t="shared" si="10"/>
        <v>1282</v>
      </c>
      <c r="X209" s="188">
        <f t="shared" si="12"/>
        <v>641</v>
      </c>
      <c r="Y209" s="188" t="str">
        <f>IFERROR(SUMPRODUCT(LARGE(G209:U209,{1;2;3;4;5})),"NA")</f>
        <v>NA</v>
      </c>
      <c r="Z209" s="189" t="str">
        <f>IFERROR(SUMPRODUCT(LARGE(G209:U209,{1;2;3;4;5;6;7;8;9;10})),"NA")</f>
        <v>NA</v>
      </c>
    </row>
    <row r="210" spans="1:26" s="28" customFormat="1" x14ac:dyDescent="0.3">
      <c r="A210" s="15">
        <v>207</v>
      </c>
      <c r="B210" s="2" t="s">
        <v>1829</v>
      </c>
      <c r="C210" s="1"/>
      <c r="D210" s="1"/>
      <c r="E210" s="1"/>
      <c r="F210" s="2"/>
      <c r="G210" s="10" t="str">
        <f>IFERROR(INDEX('03-25'!X:X,MATCH(B210,'03-25'!Y:Y,0),0),"")</f>
        <v/>
      </c>
      <c r="H210" s="11" t="str">
        <f>IFERROR(INDEX('04-08'!N:N,MATCH(B210,'04-08'!C:C,0),0),"")</f>
        <v/>
      </c>
      <c r="I210" s="11">
        <f>IFERROR(INDEX('04-29'!M:M,MATCH(B210,'04-29'!L:L,0),0),"")</f>
        <v>742</v>
      </c>
      <c r="J210" s="11" t="str">
        <f>IFERROR(INDEX('05-27'!F:F,MATCH(B210,'05-27'!H:H,0),0),"")</f>
        <v/>
      </c>
      <c r="K210" s="11" t="str">
        <f>IFERROR(INDEX('06-17'!U:U,MATCH(B210,'06-17'!W:W,0),0),"")</f>
        <v/>
      </c>
      <c r="L210" s="11" t="str">
        <f>IFERROR(INDEX('07-02'!W:W,MATCH(B210,'07-02'!B:B,0),0),"")</f>
        <v/>
      </c>
      <c r="M210" s="11" t="str">
        <f>IFERROR(INDEX('07-14'!H:H,MATCH(B210,'07-14'!I:I,0),0),"")</f>
        <v/>
      </c>
      <c r="N210" s="11">
        <f>IFERROR(INDEX('07-15'!H:H,MATCH(B210,'07-15'!I:I,0),0),"")</f>
        <v>534</v>
      </c>
      <c r="O210" s="11" t="str">
        <f>IFERROR(INDEX('07-16'!H:H,MATCH(B210,'07-16'!I:I,0),0),"")</f>
        <v/>
      </c>
      <c r="P210" s="11" t="str">
        <f>IFERROR(INDEX('07-22'!U:U,MATCH(B210,'07-22'!W:W,0),0),"")</f>
        <v/>
      </c>
      <c r="Q210" s="11" t="str">
        <f>IFERROR(INDEX(#REF!,MATCH(B210,#REF!,0),0),"")</f>
        <v/>
      </c>
      <c r="R210" s="11" t="str">
        <f>IFERROR(INDEX(#REF!,MATCH(B210,#REF!,0),0),"")</f>
        <v/>
      </c>
      <c r="S210" s="11" t="str">
        <f>IFERROR(INDEX(#REF!,MATCH(B210,#REF!,0),0),"")</f>
        <v/>
      </c>
      <c r="T210" s="11" t="str">
        <f>IFERROR(INDEX(#REF!,MATCH(B210,#REF!,0),0),"")</f>
        <v/>
      </c>
      <c r="U210" s="5" t="str">
        <f>IFERROR(INDEX(#REF!,MATCH(B210,#REF!,0),0),"")</f>
        <v/>
      </c>
      <c r="V210" s="10">
        <f t="shared" si="9"/>
        <v>2</v>
      </c>
      <c r="W210" s="188">
        <f t="shared" si="10"/>
        <v>1276</v>
      </c>
      <c r="X210" s="188">
        <f t="shared" si="12"/>
        <v>638</v>
      </c>
      <c r="Y210" s="188" t="str">
        <f>IFERROR(SUMPRODUCT(LARGE(G210:U210,{1;2;3;4;5})),"NA")</f>
        <v>NA</v>
      </c>
      <c r="Z210" s="189" t="str">
        <f>IFERROR(SUMPRODUCT(LARGE(G210:U210,{1;2;3;4;5;6;7;8;9;10})),"NA")</f>
        <v>NA</v>
      </c>
    </row>
    <row r="211" spans="1:26" s="28" customFormat="1" x14ac:dyDescent="0.3">
      <c r="A211" s="15">
        <v>208</v>
      </c>
      <c r="B211" s="2" t="s">
        <v>1839</v>
      </c>
      <c r="C211" s="1"/>
      <c r="D211" s="1"/>
      <c r="E211" s="1"/>
      <c r="F211" s="2"/>
      <c r="G211" s="10" t="str">
        <f>IFERROR(INDEX('03-25'!X:X,MATCH(B211,'03-25'!Y:Y,0),0),"")</f>
        <v/>
      </c>
      <c r="H211" s="11" t="str">
        <f>IFERROR(INDEX('04-08'!N:N,MATCH(B211,'04-08'!C:C,0),0),"")</f>
        <v/>
      </c>
      <c r="I211" s="11">
        <f>IFERROR(INDEX('04-29'!M:M,MATCH(B211,'04-29'!L:L,0),0),"")</f>
        <v>708</v>
      </c>
      <c r="J211" s="11" t="str">
        <f>IFERROR(INDEX('05-27'!F:F,MATCH(B211,'05-27'!H:H,0),0),"")</f>
        <v/>
      </c>
      <c r="K211" s="11" t="str">
        <f>IFERROR(INDEX('06-17'!U:U,MATCH(B211,'06-17'!W:W,0),0),"")</f>
        <v/>
      </c>
      <c r="L211" s="11" t="str">
        <f>IFERROR(INDEX('07-02'!W:W,MATCH(B211,'07-02'!B:B,0),0),"")</f>
        <v/>
      </c>
      <c r="M211" s="11" t="str">
        <f>IFERROR(INDEX('07-14'!H:H,MATCH(B211,'07-14'!I:I,0),0),"")</f>
        <v/>
      </c>
      <c r="N211" s="11">
        <f>IFERROR(INDEX('07-15'!H:H,MATCH(B211,'07-15'!I:I,0),0),"")</f>
        <v>568</v>
      </c>
      <c r="O211" s="11" t="str">
        <f>IFERROR(INDEX('07-16'!H:H,MATCH(B211,'07-16'!I:I,0),0),"")</f>
        <v/>
      </c>
      <c r="P211" s="11" t="str">
        <f>IFERROR(INDEX('07-22'!U:U,MATCH(B211,'07-22'!W:W,0),0),"")</f>
        <v/>
      </c>
      <c r="Q211" s="11" t="str">
        <f>IFERROR(INDEX(#REF!,MATCH(B211,#REF!,0),0),"")</f>
        <v/>
      </c>
      <c r="R211" s="11" t="str">
        <f>IFERROR(INDEX(#REF!,MATCH(B211,#REF!,0),0),"")</f>
        <v/>
      </c>
      <c r="S211" s="11" t="str">
        <f>IFERROR(INDEX(#REF!,MATCH(B211,#REF!,0),0),"")</f>
        <v/>
      </c>
      <c r="T211" s="11" t="str">
        <f>IFERROR(INDEX(#REF!,MATCH(B211,#REF!,0),0),"")</f>
        <v/>
      </c>
      <c r="U211" s="5" t="str">
        <f>IFERROR(INDEX(#REF!,MATCH(B211,#REF!,0),0),"")</f>
        <v/>
      </c>
      <c r="V211" s="10">
        <f t="shared" si="9"/>
        <v>2</v>
      </c>
      <c r="W211" s="188">
        <f t="shared" si="10"/>
        <v>1276</v>
      </c>
      <c r="X211" s="188">
        <f t="shared" si="12"/>
        <v>638</v>
      </c>
      <c r="Y211" s="188" t="str">
        <f>IFERROR(SUMPRODUCT(LARGE(G211:U211,{1;2;3;4;5})),"NA")</f>
        <v>NA</v>
      </c>
      <c r="Z211" s="189" t="str">
        <f>IFERROR(SUMPRODUCT(LARGE(G211:U211,{1;2;3;4;5;6;7;8;9;10})),"NA")</f>
        <v>NA</v>
      </c>
    </row>
    <row r="212" spans="1:26" s="28" customFormat="1" x14ac:dyDescent="0.3">
      <c r="A212" s="15">
        <v>209</v>
      </c>
      <c r="B212" s="2" t="s">
        <v>1838</v>
      </c>
      <c r="C212" s="1"/>
      <c r="D212" s="1"/>
      <c r="E212" s="1"/>
      <c r="F212" s="2"/>
      <c r="G212" s="10" t="str">
        <f>IFERROR(INDEX('03-25'!X:X,MATCH(B212,'03-25'!Y:Y,0),0),"")</f>
        <v/>
      </c>
      <c r="H212" s="11" t="str">
        <f>IFERROR(INDEX('04-08'!N:N,MATCH(B212,'04-08'!C:C,0),0),"")</f>
        <v/>
      </c>
      <c r="I212" s="11">
        <f>IFERROR(INDEX('04-29'!M:M,MATCH(B212,'04-29'!L:L,0),0),"")</f>
        <v>722</v>
      </c>
      <c r="J212" s="11" t="str">
        <f>IFERROR(INDEX('05-27'!F:F,MATCH(B212,'05-27'!H:H,0),0),"")</f>
        <v/>
      </c>
      <c r="K212" s="11" t="str">
        <f>IFERROR(INDEX('06-17'!U:U,MATCH(B212,'06-17'!W:W,0),0),"")</f>
        <v/>
      </c>
      <c r="L212" s="11" t="str">
        <f>IFERROR(INDEX('07-02'!W:W,MATCH(B212,'07-02'!B:B,0),0),"")</f>
        <v/>
      </c>
      <c r="M212" s="11" t="str">
        <f>IFERROR(INDEX('07-14'!H:H,MATCH(B212,'07-14'!I:I,0),0),"")</f>
        <v/>
      </c>
      <c r="N212" s="11">
        <f>IFERROR(INDEX('07-15'!H:H,MATCH(B212,'07-15'!I:I,0),0),"")</f>
        <v>553</v>
      </c>
      <c r="O212" s="11" t="str">
        <f>IFERROR(INDEX('07-16'!H:H,MATCH(B212,'07-16'!I:I,0),0),"")</f>
        <v/>
      </c>
      <c r="P212" s="11" t="str">
        <f>IFERROR(INDEX('07-22'!U:U,MATCH(B212,'07-22'!W:W,0),0),"")</f>
        <v/>
      </c>
      <c r="Q212" s="11" t="str">
        <f>IFERROR(INDEX(#REF!,MATCH(B212,#REF!,0),0),"")</f>
        <v/>
      </c>
      <c r="R212" s="11" t="str">
        <f>IFERROR(INDEX(#REF!,MATCH(B212,#REF!,0),0),"")</f>
        <v/>
      </c>
      <c r="S212" s="11" t="str">
        <f>IFERROR(INDEX(#REF!,MATCH(B212,#REF!,0),0),"")</f>
        <v/>
      </c>
      <c r="T212" s="11" t="str">
        <f>IFERROR(INDEX(#REF!,MATCH(B212,#REF!,0),0),"")</f>
        <v/>
      </c>
      <c r="U212" s="5" t="str">
        <f>IFERROR(INDEX(#REF!,MATCH(B212,#REF!,0),0),"")</f>
        <v/>
      </c>
      <c r="V212" s="10">
        <f t="shared" si="9"/>
        <v>2</v>
      </c>
      <c r="W212" s="188">
        <f t="shared" si="10"/>
        <v>1275</v>
      </c>
      <c r="X212" s="188">
        <f t="shared" si="12"/>
        <v>637.5</v>
      </c>
      <c r="Y212" s="188" t="str">
        <f>IFERROR(SUMPRODUCT(LARGE(G212:U212,{1;2;3;4;5})),"NA")</f>
        <v>NA</v>
      </c>
      <c r="Z212" s="189" t="str">
        <f>IFERROR(SUMPRODUCT(LARGE(G212:U212,{1;2;3;4;5;6;7;8;9;10})),"NA")</f>
        <v>NA</v>
      </c>
    </row>
    <row r="213" spans="1:26" s="28" customFormat="1" x14ac:dyDescent="0.3">
      <c r="A213" s="15">
        <v>210</v>
      </c>
      <c r="B213" s="2" t="s">
        <v>1808</v>
      </c>
      <c r="C213" s="1"/>
      <c r="D213" s="1"/>
      <c r="E213" s="1"/>
      <c r="F213" s="2"/>
      <c r="G213" s="10" t="str">
        <f>IFERROR(INDEX('03-25'!X:X,MATCH(B213,'03-25'!Y:Y,0),0),"")</f>
        <v/>
      </c>
      <c r="H213" s="11" t="str">
        <f>IFERROR(INDEX('04-08'!N:N,MATCH(B213,'04-08'!C:C,0),0),"")</f>
        <v/>
      </c>
      <c r="I213" s="11">
        <f>IFERROR(INDEX('04-29'!M:M,MATCH(B213,'04-29'!L:L,0),0),"")</f>
        <v>686</v>
      </c>
      <c r="J213" s="11" t="str">
        <f>IFERROR(INDEX('05-27'!F:F,MATCH(B213,'05-27'!H:H,0),0),"")</f>
        <v/>
      </c>
      <c r="K213" s="11" t="str">
        <f>IFERROR(INDEX('06-17'!U:U,MATCH(B213,'06-17'!W:W,0),0),"")</f>
        <v/>
      </c>
      <c r="L213" s="11" t="str">
        <f>IFERROR(INDEX('07-02'!W:W,MATCH(B213,'07-02'!B:B,0),0),"")</f>
        <v/>
      </c>
      <c r="M213" s="11" t="str">
        <f>IFERROR(INDEX('07-14'!H:H,MATCH(B213,'07-14'!I:I,0),0),"")</f>
        <v/>
      </c>
      <c r="N213" s="11">
        <f>IFERROR(INDEX('07-15'!H:H,MATCH(B213,'07-15'!I:I,0),0),"")</f>
        <v>584</v>
      </c>
      <c r="O213" s="11" t="str">
        <f>IFERROR(INDEX('07-16'!H:H,MATCH(B213,'07-16'!I:I,0),0),"")</f>
        <v/>
      </c>
      <c r="P213" s="11" t="str">
        <f>IFERROR(INDEX('07-22'!U:U,MATCH(B213,'07-22'!W:W,0),0),"")</f>
        <v/>
      </c>
      <c r="Q213" s="11" t="str">
        <f>IFERROR(INDEX(#REF!,MATCH(B213,#REF!,0),0),"")</f>
        <v/>
      </c>
      <c r="R213" s="11" t="str">
        <f>IFERROR(INDEX(#REF!,MATCH(B213,#REF!,0),0),"")</f>
        <v/>
      </c>
      <c r="S213" s="11" t="str">
        <f>IFERROR(INDEX(#REF!,MATCH(B213,#REF!,0),0),"")</f>
        <v/>
      </c>
      <c r="T213" s="11" t="str">
        <f>IFERROR(INDEX(#REF!,MATCH(B213,#REF!,0),0),"")</f>
        <v/>
      </c>
      <c r="U213" s="5" t="str">
        <f>IFERROR(INDEX(#REF!,MATCH(B213,#REF!,0),0),"")</f>
        <v/>
      </c>
      <c r="V213" s="10">
        <f t="shared" si="9"/>
        <v>2</v>
      </c>
      <c r="W213" s="188">
        <f t="shared" si="10"/>
        <v>1270</v>
      </c>
      <c r="X213" s="188">
        <f t="shared" si="12"/>
        <v>635</v>
      </c>
      <c r="Y213" s="188" t="str">
        <f>IFERROR(SUMPRODUCT(LARGE(G213:U213,{1;2;3;4;5})),"NA")</f>
        <v>NA</v>
      </c>
      <c r="Z213" s="189" t="str">
        <f>IFERROR(SUMPRODUCT(LARGE(G213:U213,{1;2;3;4;5;6;7;8;9;10})),"NA")</f>
        <v>NA</v>
      </c>
    </row>
    <row r="214" spans="1:26" s="28" customFormat="1" x14ac:dyDescent="0.3">
      <c r="A214" s="15">
        <v>211</v>
      </c>
      <c r="B214" s="2" t="s">
        <v>2033</v>
      </c>
      <c r="C214" s="1"/>
      <c r="D214" s="1"/>
      <c r="E214" s="1"/>
      <c r="F214" s="2"/>
      <c r="G214" s="10" t="str">
        <f>IFERROR(INDEX('03-25'!X:X,MATCH(B214,'03-25'!Y:Y,0),0),"")</f>
        <v/>
      </c>
      <c r="H214" s="11" t="str">
        <f>IFERROR(INDEX('04-08'!N:N,MATCH(B214,'04-08'!C:C,0),0),"")</f>
        <v/>
      </c>
      <c r="I214" s="11" t="str">
        <f>IFERROR(INDEX('04-29'!M:M,MATCH(B214,'04-29'!L:L,0),0),"")</f>
        <v/>
      </c>
      <c r="J214" s="11">
        <f>IFERROR(INDEX('05-27'!F:F,MATCH(B214,'05-27'!H:H,0),0),"")</f>
        <v>638</v>
      </c>
      <c r="K214" s="11">
        <f>IFERROR(INDEX('06-17'!U:U,MATCH(B214,'06-17'!W:W,0),0),"")</f>
        <v>624</v>
      </c>
      <c r="L214" s="11" t="str">
        <f>IFERROR(INDEX('07-02'!W:W,MATCH(B214,'07-02'!B:B,0),0),"")</f>
        <v/>
      </c>
      <c r="M214" s="11" t="str">
        <f>IFERROR(INDEX('07-14'!H:H,MATCH(B214,'07-14'!I:I,0),0),"")</f>
        <v/>
      </c>
      <c r="N214" s="11" t="str">
        <f>IFERROR(INDEX('07-15'!H:H,MATCH(B214,'07-15'!I:I,0),0),"")</f>
        <v/>
      </c>
      <c r="O214" s="11" t="str">
        <f>IFERROR(INDEX('07-16'!H:H,MATCH(B214,'07-16'!I:I,0),0),"")</f>
        <v/>
      </c>
      <c r="P214" s="11" t="str">
        <f>IFERROR(INDEX('07-22'!U:U,MATCH(B214,'07-22'!W:W,0),0),"")</f>
        <v/>
      </c>
      <c r="Q214" s="11" t="str">
        <f>IFERROR(INDEX(#REF!,MATCH(B214,#REF!,0),0),"")</f>
        <v/>
      </c>
      <c r="R214" s="11" t="str">
        <f>IFERROR(INDEX(#REF!,MATCH(B214,#REF!,0),0),"")</f>
        <v/>
      </c>
      <c r="S214" s="11" t="str">
        <f>IFERROR(INDEX(#REF!,MATCH(B214,#REF!,0),0),"")</f>
        <v/>
      </c>
      <c r="T214" s="11" t="str">
        <f>IFERROR(INDEX(#REF!,MATCH(B214,#REF!,0),0),"")</f>
        <v/>
      </c>
      <c r="U214" s="5" t="str">
        <f>IFERROR(INDEX(#REF!,MATCH(B214,#REF!,0),0),"")</f>
        <v/>
      </c>
      <c r="V214" s="10">
        <f t="shared" si="9"/>
        <v>2</v>
      </c>
      <c r="W214" s="188">
        <f t="shared" si="10"/>
        <v>1262</v>
      </c>
      <c r="X214" s="188">
        <f t="shared" si="12"/>
        <v>631</v>
      </c>
      <c r="Y214" s="188" t="str">
        <f>IFERROR(SUMPRODUCT(LARGE(G214:U214,{1;2;3;4;5})),"NA")</f>
        <v>NA</v>
      </c>
      <c r="Z214" s="189" t="str">
        <f>IFERROR(SUMPRODUCT(LARGE(G214:U214,{1;2;3;4;5;6;7;8;9;10})),"NA")</f>
        <v>NA</v>
      </c>
    </row>
    <row r="215" spans="1:26" s="28" customFormat="1" x14ac:dyDescent="0.3">
      <c r="A215" s="15">
        <v>212</v>
      </c>
      <c r="B215" s="2" t="s">
        <v>1807</v>
      </c>
      <c r="C215" s="1"/>
      <c r="D215" s="1"/>
      <c r="E215" s="1"/>
      <c r="F215" s="2"/>
      <c r="G215" s="10" t="str">
        <f>IFERROR(INDEX('03-25'!X:X,MATCH(B215,'03-25'!Y:Y,0),0),"")</f>
        <v/>
      </c>
      <c r="H215" s="11" t="str">
        <f>IFERROR(INDEX('04-08'!N:N,MATCH(B215,'04-08'!C:C,0),0),"")</f>
        <v/>
      </c>
      <c r="I215" s="11">
        <f>IFERROR(INDEX('04-29'!M:M,MATCH(B215,'04-29'!L:L,0),0),"")</f>
        <v>703</v>
      </c>
      <c r="J215" s="11" t="str">
        <f>IFERROR(INDEX('05-27'!F:F,MATCH(B215,'05-27'!H:H,0),0),"")</f>
        <v/>
      </c>
      <c r="K215" s="11" t="str">
        <f>IFERROR(INDEX('06-17'!U:U,MATCH(B215,'06-17'!W:W,0),0),"")</f>
        <v/>
      </c>
      <c r="L215" s="11" t="str">
        <f>IFERROR(INDEX('07-02'!W:W,MATCH(B215,'07-02'!B:B,0),0),"")</f>
        <v/>
      </c>
      <c r="M215" s="11" t="str">
        <f>IFERROR(INDEX('07-14'!H:H,MATCH(B215,'07-14'!I:I,0),0),"")</f>
        <v/>
      </c>
      <c r="N215" s="11">
        <f>IFERROR(INDEX('07-15'!H:H,MATCH(B215,'07-15'!I:I,0),0),"")</f>
        <v>558</v>
      </c>
      <c r="O215" s="11" t="str">
        <f>IFERROR(INDEX('07-16'!H:H,MATCH(B215,'07-16'!I:I,0),0),"")</f>
        <v/>
      </c>
      <c r="P215" s="11" t="str">
        <f>IFERROR(INDEX('07-22'!U:U,MATCH(B215,'07-22'!W:W,0),0),"")</f>
        <v/>
      </c>
      <c r="Q215" s="11" t="str">
        <f>IFERROR(INDEX(#REF!,MATCH(B215,#REF!,0),0),"")</f>
        <v/>
      </c>
      <c r="R215" s="11" t="str">
        <f>IFERROR(INDEX(#REF!,MATCH(B215,#REF!,0),0),"")</f>
        <v/>
      </c>
      <c r="S215" s="11" t="str">
        <f>IFERROR(INDEX(#REF!,MATCH(B215,#REF!,0),0),"")</f>
        <v/>
      </c>
      <c r="T215" s="11" t="str">
        <f>IFERROR(INDEX(#REF!,MATCH(B215,#REF!,0),0),"")</f>
        <v/>
      </c>
      <c r="U215" s="5" t="str">
        <f>IFERROR(INDEX(#REF!,MATCH(B215,#REF!,0),0),"")</f>
        <v/>
      </c>
      <c r="V215" s="10">
        <f t="shared" si="9"/>
        <v>2</v>
      </c>
      <c r="W215" s="188">
        <f t="shared" si="10"/>
        <v>1261</v>
      </c>
      <c r="X215" s="188">
        <f t="shared" si="12"/>
        <v>630.5</v>
      </c>
      <c r="Y215" s="188" t="str">
        <f>IFERROR(SUMPRODUCT(LARGE(G215:U215,{1;2;3;4;5})),"NA")</f>
        <v>NA</v>
      </c>
      <c r="Z215" s="189" t="str">
        <f>IFERROR(SUMPRODUCT(LARGE(G215:U215,{1;2;3;4;5;6;7;8;9;10})),"NA")</f>
        <v>NA</v>
      </c>
    </row>
    <row r="216" spans="1:26" s="28" customFormat="1" x14ac:dyDescent="0.3">
      <c r="A216" s="15">
        <v>213</v>
      </c>
      <c r="B216" s="2" t="s">
        <v>2470</v>
      </c>
      <c r="C216" s="1"/>
      <c r="D216" s="1"/>
      <c r="E216" s="1"/>
      <c r="F216" s="2"/>
      <c r="G216" s="10" t="str">
        <f>IFERROR(INDEX('03-25'!X:X,MATCH(B216,'03-25'!Y:Y,0),0),"")</f>
        <v/>
      </c>
      <c r="H216" s="11" t="str">
        <f>IFERROR(INDEX('04-08'!N:N,MATCH(B216,'04-08'!C:C,0),0),"")</f>
        <v/>
      </c>
      <c r="I216" s="11" t="str">
        <f>IFERROR(INDEX('04-29'!M:M,MATCH(B216,'04-29'!L:L,0),0),"")</f>
        <v/>
      </c>
      <c r="J216" s="11" t="str">
        <f>IFERROR(INDEX('05-27'!F:F,MATCH(B216,'05-27'!H:H,0),0),"")</f>
        <v/>
      </c>
      <c r="K216" s="11">
        <f>IFERROR(INDEX('06-17'!U:U,MATCH(B216,'06-17'!W:W,0),0),"")</f>
        <v>608</v>
      </c>
      <c r="L216" s="11">
        <f>IFERROR(INDEX('07-02'!W:W,MATCH(B216,'07-02'!B:B,0),0),"")</f>
        <v>648</v>
      </c>
      <c r="M216" s="11" t="str">
        <f>IFERROR(INDEX('07-14'!H:H,MATCH(B216,'07-14'!I:I,0),0),"")</f>
        <v/>
      </c>
      <c r="N216" s="11" t="str">
        <f>IFERROR(INDEX('07-15'!H:H,MATCH(B216,'07-15'!I:I,0),0),"")</f>
        <v/>
      </c>
      <c r="O216" s="11" t="str">
        <f>IFERROR(INDEX('07-16'!H:H,MATCH(B216,'07-16'!I:I,0),0),"")</f>
        <v/>
      </c>
      <c r="P216" s="11" t="str">
        <f>IFERROR(INDEX('07-22'!U:U,MATCH(B216,'07-22'!W:W,0),0),"")</f>
        <v/>
      </c>
      <c r="Q216" s="11" t="str">
        <f>IFERROR(INDEX(#REF!,MATCH(B216,#REF!,0),0),"")</f>
        <v/>
      </c>
      <c r="R216" s="11" t="str">
        <f>IFERROR(INDEX(#REF!,MATCH(B216,#REF!,0),0),"")</f>
        <v/>
      </c>
      <c r="S216" s="11" t="str">
        <f>IFERROR(INDEX(#REF!,MATCH(B216,#REF!,0),0),"")</f>
        <v/>
      </c>
      <c r="T216" s="11" t="str">
        <f>IFERROR(INDEX(#REF!,MATCH(B216,#REF!,0),0),"")</f>
        <v/>
      </c>
      <c r="U216" s="5" t="str">
        <f>IFERROR(INDEX(#REF!,MATCH(B216,#REF!,0),0),"")</f>
        <v/>
      </c>
      <c r="V216" s="10">
        <f t="shared" si="9"/>
        <v>2</v>
      </c>
      <c r="W216" s="188">
        <f t="shared" si="10"/>
        <v>1256</v>
      </c>
      <c r="X216" s="188">
        <f t="shared" si="12"/>
        <v>628</v>
      </c>
      <c r="Y216" s="188" t="str">
        <f>IFERROR(SUMPRODUCT(LARGE(G216:U216,{1;2;3;4;5})),"NA")</f>
        <v>NA</v>
      </c>
      <c r="Z216" s="189" t="str">
        <f>IFERROR(SUMPRODUCT(LARGE(G216:U216,{1;2;3;4;5;6;7;8;9;10})),"NA")</f>
        <v>NA</v>
      </c>
    </row>
    <row r="217" spans="1:26" s="28" customFormat="1" x14ac:dyDescent="0.3">
      <c r="A217" s="15">
        <v>214</v>
      </c>
      <c r="B217" s="2" t="s">
        <v>3124</v>
      </c>
      <c r="C217" s="1"/>
      <c r="D217" s="1"/>
      <c r="E217" s="1"/>
      <c r="F217" s="2"/>
      <c r="G217" s="10" t="str">
        <f>IFERROR(INDEX('03-25'!X:X,MATCH(B217,'03-25'!Y:Y,0),0),"")</f>
        <v/>
      </c>
      <c r="H217" s="11" t="str">
        <f>IFERROR(INDEX('04-08'!N:N,MATCH(B217,'04-08'!C:C,0),0),"")</f>
        <v/>
      </c>
      <c r="I217" s="11" t="str">
        <f>IFERROR(INDEX('04-29'!M:M,MATCH(B217,'04-29'!L:L,0),0),"")</f>
        <v/>
      </c>
      <c r="J217" s="11" t="str">
        <f>IFERROR(INDEX('05-27'!F:F,MATCH(B217,'05-27'!H:H,0),0),"")</f>
        <v/>
      </c>
      <c r="K217" s="11" t="str">
        <f>IFERROR(INDEX('06-17'!U:U,MATCH(B217,'06-17'!W:W,0),0),"")</f>
        <v/>
      </c>
      <c r="L217" s="11" t="str">
        <f>IFERROR(INDEX('07-02'!W:W,MATCH(B217,'07-02'!B:B,0),0),"")</f>
        <v/>
      </c>
      <c r="M217" s="11">
        <f>IFERROR(INDEX('07-14'!H:H,MATCH(B217,'07-14'!I:I,0),0),"")</f>
        <v>700</v>
      </c>
      <c r="N217" s="11">
        <f>IFERROR(INDEX('07-15'!H:H,MATCH(B217,'07-15'!I:I,0),0),"")</f>
        <v>551</v>
      </c>
      <c r="O217" s="11" t="str">
        <f>IFERROR(INDEX('07-16'!H:H,MATCH(B217,'07-16'!I:I,0),0),"")</f>
        <v/>
      </c>
      <c r="P217" s="11" t="str">
        <f>IFERROR(INDEX('07-22'!U:U,MATCH(B217,'07-22'!W:W,0),0),"")</f>
        <v/>
      </c>
      <c r="Q217" s="11" t="str">
        <f>IFERROR(INDEX(#REF!,MATCH(B217,#REF!,0),0),"")</f>
        <v/>
      </c>
      <c r="R217" s="11" t="str">
        <f>IFERROR(INDEX(#REF!,MATCH(B217,#REF!,0),0),"")</f>
        <v/>
      </c>
      <c r="S217" s="11" t="str">
        <f>IFERROR(INDEX(#REF!,MATCH(B217,#REF!,0),0),"")</f>
        <v/>
      </c>
      <c r="T217" s="11" t="str">
        <f>IFERROR(INDEX(#REF!,MATCH(B217,#REF!,0),0),"")</f>
        <v/>
      </c>
      <c r="U217" s="5" t="str">
        <f>IFERROR(INDEX(#REF!,MATCH(B217,#REF!,0),0),"")</f>
        <v/>
      </c>
      <c r="V217" s="10">
        <f t="shared" si="9"/>
        <v>2</v>
      </c>
      <c r="W217" s="188">
        <f t="shared" si="10"/>
        <v>1251</v>
      </c>
      <c r="X217" s="188">
        <f t="shared" si="12"/>
        <v>625.5</v>
      </c>
      <c r="Y217" s="188" t="str">
        <f>IFERROR(SUMPRODUCT(LARGE(G217:U217,{1;2;3;4;5})),"NA")</f>
        <v>NA</v>
      </c>
      <c r="Z217" s="189" t="str">
        <f>IFERROR(SUMPRODUCT(LARGE(G217:U217,{1;2;3;4;5;6;7;8;9;10})),"NA")</f>
        <v>NA</v>
      </c>
    </row>
    <row r="218" spans="1:26" s="28" customFormat="1" x14ac:dyDescent="0.3">
      <c r="A218" s="15">
        <v>215</v>
      </c>
      <c r="B218" s="2" t="s">
        <v>2058</v>
      </c>
      <c r="C218" s="1"/>
      <c r="D218" s="1"/>
      <c r="E218" s="1"/>
      <c r="F218" s="2"/>
      <c r="G218" s="10" t="str">
        <f>IFERROR(INDEX('03-25'!X:X,MATCH(B218,'03-25'!Y:Y,0),0),"")</f>
        <v/>
      </c>
      <c r="H218" s="11" t="str">
        <f>IFERROR(INDEX('04-08'!N:N,MATCH(B218,'04-08'!C:C,0),0),"")</f>
        <v/>
      </c>
      <c r="I218" s="11" t="str">
        <f>IFERROR(INDEX('04-29'!M:M,MATCH(B218,'04-29'!L:L,0),0),"")</f>
        <v/>
      </c>
      <c r="J218" s="11">
        <f>IFERROR(INDEX('05-27'!F:F,MATCH(B218,'05-27'!H:H,0),0),"")</f>
        <v>613</v>
      </c>
      <c r="K218" s="11">
        <f>IFERROR(INDEX('06-17'!U:U,MATCH(B218,'06-17'!W:W,0),0),"")</f>
        <v>637</v>
      </c>
      <c r="L218" s="11" t="str">
        <f>IFERROR(INDEX('07-02'!W:W,MATCH(B218,'07-02'!B:B,0),0),"")</f>
        <v/>
      </c>
      <c r="M218" s="11" t="str">
        <f>IFERROR(INDEX('07-14'!H:H,MATCH(B218,'07-14'!I:I,0),0),"")</f>
        <v/>
      </c>
      <c r="N218" s="11" t="str">
        <f>IFERROR(INDEX('07-15'!H:H,MATCH(B218,'07-15'!I:I,0),0),"")</f>
        <v/>
      </c>
      <c r="O218" s="11" t="str">
        <f>IFERROR(INDEX('07-16'!H:H,MATCH(B218,'07-16'!I:I,0),0),"")</f>
        <v/>
      </c>
      <c r="P218" s="11" t="str">
        <f>IFERROR(INDEX('07-22'!U:U,MATCH(B218,'07-22'!W:W,0),0),"")</f>
        <v/>
      </c>
      <c r="Q218" s="11" t="str">
        <f>IFERROR(INDEX(#REF!,MATCH(B218,#REF!,0),0),"")</f>
        <v/>
      </c>
      <c r="R218" s="11" t="str">
        <f>IFERROR(INDEX(#REF!,MATCH(B218,#REF!,0),0),"")</f>
        <v/>
      </c>
      <c r="S218" s="11" t="str">
        <f>IFERROR(INDEX(#REF!,MATCH(B218,#REF!,0),0),"")</f>
        <v/>
      </c>
      <c r="T218" s="11" t="str">
        <f>IFERROR(INDEX(#REF!,MATCH(B218,#REF!,0),0),"")</f>
        <v/>
      </c>
      <c r="U218" s="5" t="str">
        <f>IFERROR(INDEX(#REF!,MATCH(B218,#REF!,0),0),"")</f>
        <v/>
      </c>
      <c r="V218" s="10">
        <f t="shared" si="9"/>
        <v>2</v>
      </c>
      <c r="W218" s="188">
        <f t="shared" si="10"/>
        <v>1250</v>
      </c>
      <c r="X218" s="188">
        <f t="shared" si="12"/>
        <v>625</v>
      </c>
      <c r="Y218" s="188" t="str">
        <f>IFERROR(SUMPRODUCT(LARGE(G218:U218,{1;2;3;4;5})),"NA")</f>
        <v>NA</v>
      </c>
      <c r="Z218" s="189" t="str">
        <f>IFERROR(SUMPRODUCT(LARGE(G218:U218,{1;2;3;4;5;6;7;8;9;10})),"NA")</f>
        <v>NA</v>
      </c>
    </row>
    <row r="219" spans="1:26" s="28" customFormat="1" x14ac:dyDescent="0.3">
      <c r="A219" s="15">
        <v>216</v>
      </c>
      <c r="B219" s="2" t="s">
        <v>1797</v>
      </c>
      <c r="C219" s="1"/>
      <c r="D219" s="1"/>
      <c r="E219" s="1"/>
      <c r="F219" s="2"/>
      <c r="G219" s="10" t="str">
        <f>IFERROR(INDEX('03-25'!X:X,MATCH(B219,'03-25'!Y:Y,0),0),"")</f>
        <v/>
      </c>
      <c r="H219" s="11" t="str">
        <f>IFERROR(INDEX('04-08'!N:N,MATCH(B219,'04-08'!C:C,0),0),"")</f>
        <v/>
      </c>
      <c r="I219" s="11">
        <f>IFERROR(INDEX('04-29'!M:M,MATCH(B219,'04-29'!L:L,0),0),"")</f>
        <v>721</v>
      </c>
      <c r="J219" s="11" t="str">
        <f>IFERROR(INDEX('05-27'!F:F,MATCH(B219,'05-27'!H:H,0),0),"")</f>
        <v/>
      </c>
      <c r="K219" s="11" t="str">
        <f>IFERROR(INDEX('06-17'!U:U,MATCH(B219,'06-17'!W:W,0),0),"")</f>
        <v/>
      </c>
      <c r="L219" s="11" t="str">
        <f>IFERROR(INDEX('07-02'!W:W,MATCH(B219,'07-02'!B:B,0),0),"")</f>
        <v/>
      </c>
      <c r="M219" s="11" t="str">
        <f>IFERROR(INDEX('07-14'!H:H,MATCH(B219,'07-14'!I:I,0),0),"")</f>
        <v/>
      </c>
      <c r="N219" s="11">
        <f>IFERROR(INDEX('07-15'!H:H,MATCH(B219,'07-15'!I:I,0),0),"")</f>
        <v>528</v>
      </c>
      <c r="O219" s="11" t="str">
        <f>IFERROR(INDEX('07-16'!H:H,MATCH(B219,'07-16'!I:I,0),0),"")</f>
        <v/>
      </c>
      <c r="P219" s="11" t="str">
        <f>IFERROR(INDEX('07-22'!U:U,MATCH(B219,'07-22'!W:W,0),0),"")</f>
        <v/>
      </c>
      <c r="Q219" s="11" t="str">
        <f>IFERROR(INDEX(#REF!,MATCH(B219,#REF!,0),0),"")</f>
        <v/>
      </c>
      <c r="R219" s="11" t="str">
        <f>IFERROR(INDEX(#REF!,MATCH(B219,#REF!,0),0),"")</f>
        <v/>
      </c>
      <c r="S219" s="11" t="str">
        <f>IFERROR(INDEX(#REF!,MATCH(B219,#REF!,0),0),"")</f>
        <v/>
      </c>
      <c r="T219" s="11" t="str">
        <f>IFERROR(INDEX(#REF!,MATCH(B219,#REF!,0),0),"")</f>
        <v/>
      </c>
      <c r="U219" s="5" t="str">
        <f>IFERROR(INDEX(#REF!,MATCH(B219,#REF!,0),0),"")</f>
        <v/>
      </c>
      <c r="V219" s="10">
        <f t="shared" si="9"/>
        <v>2</v>
      </c>
      <c r="W219" s="188">
        <f t="shared" si="10"/>
        <v>1249</v>
      </c>
      <c r="X219" s="188">
        <f t="shared" si="12"/>
        <v>624.5</v>
      </c>
      <c r="Y219" s="188" t="str">
        <f>IFERROR(SUMPRODUCT(LARGE(G219:U219,{1;2;3;4;5})),"NA")</f>
        <v>NA</v>
      </c>
      <c r="Z219" s="189" t="str">
        <f>IFERROR(SUMPRODUCT(LARGE(G219:U219,{1;2;3;4;5;6;7;8;9;10})),"NA")</f>
        <v>NA</v>
      </c>
    </row>
    <row r="220" spans="1:26" s="28" customFormat="1" x14ac:dyDescent="0.3">
      <c r="A220" s="15">
        <v>217</v>
      </c>
      <c r="B220" s="2" t="s">
        <v>3133</v>
      </c>
      <c r="C220" s="1"/>
      <c r="D220" s="1"/>
      <c r="E220" s="1"/>
      <c r="F220" s="2"/>
      <c r="G220" s="10" t="str">
        <f>IFERROR(INDEX('03-25'!X:X,MATCH(B220,'03-25'!Y:Y,0),0),"")</f>
        <v/>
      </c>
      <c r="H220" s="11" t="str">
        <f>IFERROR(INDEX('04-08'!N:N,MATCH(B220,'04-08'!C:C,0),0),"")</f>
        <v/>
      </c>
      <c r="I220" s="11" t="str">
        <f>IFERROR(INDEX('04-29'!M:M,MATCH(B220,'04-29'!L:L,0),0),"")</f>
        <v/>
      </c>
      <c r="J220" s="11" t="str">
        <f>IFERROR(INDEX('05-27'!F:F,MATCH(B220,'05-27'!H:H,0),0),"")</f>
        <v/>
      </c>
      <c r="K220" s="11" t="str">
        <f>IFERROR(INDEX('06-17'!U:U,MATCH(B220,'06-17'!W:W,0),0),"")</f>
        <v/>
      </c>
      <c r="L220" s="11" t="str">
        <f>IFERROR(INDEX('07-02'!W:W,MATCH(B220,'07-02'!B:B,0),0),"")</f>
        <v/>
      </c>
      <c r="M220" s="11">
        <f>IFERROR(INDEX('07-14'!H:H,MATCH(B220,'07-14'!I:I,0),0),"")</f>
        <v>663</v>
      </c>
      <c r="N220" s="11">
        <f>IFERROR(INDEX('07-15'!H:H,MATCH(B220,'07-15'!I:I,0),0),"")</f>
        <v>577</v>
      </c>
      <c r="O220" s="11" t="str">
        <f>IFERROR(INDEX('07-16'!H:H,MATCH(B220,'07-16'!I:I,0),0),"")</f>
        <v/>
      </c>
      <c r="P220" s="11" t="str">
        <f>IFERROR(INDEX('07-22'!U:U,MATCH(B220,'07-22'!W:W,0),0),"")</f>
        <v/>
      </c>
      <c r="Q220" s="11" t="str">
        <f>IFERROR(INDEX(#REF!,MATCH(B220,#REF!,0),0),"")</f>
        <v/>
      </c>
      <c r="R220" s="11" t="str">
        <f>IFERROR(INDEX(#REF!,MATCH(B220,#REF!,0),0),"")</f>
        <v/>
      </c>
      <c r="S220" s="11" t="str">
        <f>IFERROR(INDEX(#REF!,MATCH(B220,#REF!,0),0),"")</f>
        <v/>
      </c>
      <c r="T220" s="11" t="str">
        <f>IFERROR(INDEX(#REF!,MATCH(B220,#REF!,0),0),"")</f>
        <v/>
      </c>
      <c r="U220" s="5" t="str">
        <f>IFERROR(INDEX(#REF!,MATCH(B220,#REF!,0),0),"")</f>
        <v/>
      </c>
      <c r="V220" s="10">
        <f t="shared" si="9"/>
        <v>2</v>
      </c>
      <c r="W220" s="188">
        <f t="shared" si="10"/>
        <v>1240</v>
      </c>
      <c r="X220" s="188">
        <f t="shared" si="12"/>
        <v>620</v>
      </c>
      <c r="Y220" s="188" t="str">
        <f>IFERROR(SUMPRODUCT(LARGE(G220:U220,{1;2;3;4;5})),"NA")</f>
        <v>NA</v>
      </c>
      <c r="Z220" s="189" t="str">
        <f>IFERROR(SUMPRODUCT(LARGE(G220:U220,{1;2;3;4;5;6;7;8;9;10})),"NA")</f>
        <v>NA</v>
      </c>
    </row>
    <row r="221" spans="1:26" s="28" customFormat="1" x14ac:dyDescent="0.3">
      <c r="A221" s="15">
        <v>218</v>
      </c>
      <c r="B221" s="2" t="s">
        <v>22</v>
      </c>
      <c r="C221" s="1"/>
      <c r="D221" s="1"/>
      <c r="E221" s="1"/>
      <c r="F221" s="2"/>
      <c r="G221" s="10" t="str">
        <f>IFERROR(INDEX('03-25'!X:X,MATCH(B221,'03-25'!Y:Y,0),0),"")</f>
        <v/>
      </c>
      <c r="H221" s="11">
        <f>IFERROR(INDEX('04-08'!N:N,MATCH(B221,'04-08'!C:C,0),0),"")</f>
        <v>611</v>
      </c>
      <c r="I221" s="11" t="str">
        <f>IFERROR(INDEX('04-29'!M:M,MATCH(B221,'04-29'!L:L,0),0),"")</f>
        <v/>
      </c>
      <c r="J221" s="11" t="str">
        <f>IFERROR(INDEX('05-27'!F:F,MATCH(B221,'05-27'!H:H,0),0),"")</f>
        <v/>
      </c>
      <c r="K221" s="11" t="str">
        <f>IFERROR(INDEX('06-17'!U:U,MATCH(B221,'06-17'!W:W,0),0),"")</f>
        <v/>
      </c>
      <c r="L221" s="11">
        <f>IFERROR(INDEX('07-02'!W:W,MATCH(B221,'07-02'!B:B,0),0),"")</f>
        <v>627</v>
      </c>
      <c r="M221" s="11" t="str">
        <f>IFERROR(INDEX('07-14'!H:H,MATCH(B221,'07-14'!I:I,0),0),"")</f>
        <v/>
      </c>
      <c r="N221" s="11" t="str">
        <f>IFERROR(INDEX('07-15'!H:H,MATCH(B221,'07-15'!I:I,0),0),"")</f>
        <v/>
      </c>
      <c r="O221" s="11" t="str">
        <f>IFERROR(INDEX('07-16'!H:H,MATCH(B221,'07-16'!I:I,0),0),"")</f>
        <v/>
      </c>
      <c r="P221" s="11" t="str">
        <f>IFERROR(INDEX('07-22'!U:U,MATCH(B221,'07-22'!W:W,0),0),"")</f>
        <v/>
      </c>
      <c r="Q221" s="11" t="str">
        <f>IFERROR(INDEX(#REF!,MATCH(B221,#REF!,0),0),"")</f>
        <v/>
      </c>
      <c r="R221" s="11" t="str">
        <f>IFERROR(INDEX(#REF!,MATCH(B221,#REF!,0),0),"")</f>
        <v/>
      </c>
      <c r="S221" s="11" t="str">
        <f>IFERROR(INDEX(#REF!,MATCH(B221,#REF!,0),0),"")</f>
        <v/>
      </c>
      <c r="T221" s="11" t="str">
        <f>IFERROR(INDEX(#REF!,MATCH(B221,#REF!,0),0),"")</f>
        <v/>
      </c>
      <c r="U221" s="5" t="str">
        <f>IFERROR(INDEX(#REF!,MATCH(B221,#REF!,0),0),"")</f>
        <v/>
      </c>
      <c r="V221" s="10">
        <f t="shared" si="9"/>
        <v>2</v>
      </c>
      <c r="W221" s="188">
        <f t="shared" si="10"/>
        <v>1238</v>
      </c>
      <c r="X221" s="188">
        <f t="shared" si="12"/>
        <v>619</v>
      </c>
      <c r="Y221" s="188" t="str">
        <f>IFERROR(SUMPRODUCT(LARGE(G221:U221,{1;2;3;4;5})),"NA")</f>
        <v>NA</v>
      </c>
      <c r="Z221" s="189" t="str">
        <f>IFERROR(SUMPRODUCT(LARGE(G221:U221,{1;2;3;4;5;6;7;8;9;10})),"NA")</f>
        <v>NA</v>
      </c>
    </row>
    <row r="222" spans="1:26" s="28" customFormat="1" x14ac:dyDescent="0.3">
      <c r="A222" s="15">
        <v>219</v>
      </c>
      <c r="B222" s="2" t="s">
        <v>1809</v>
      </c>
      <c r="C222" s="1"/>
      <c r="D222" s="1"/>
      <c r="E222" s="1"/>
      <c r="F222" s="2"/>
      <c r="G222" s="10" t="str">
        <f>IFERROR(INDEX('03-25'!X:X,MATCH(B222,'03-25'!Y:Y,0),0),"")</f>
        <v/>
      </c>
      <c r="H222" s="11" t="str">
        <f>IFERROR(INDEX('04-08'!N:N,MATCH(B222,'04-08'!C:C,0),0),"")</f>
        <v/>
      </c>
      <c r="I222" s="11">
        <f>IFERROR(INDEX('04-29'!M:M,MATCH(B222,'04-29'!L:L,0),0),"")</f>
        <v>678</v>
      </c>
      <c r="J222" s="11" t="str">
        <f>IFERROR(INDEX('05-27'!F:F,MATCH(B222,'05-27'!H:H,0),0),"")</f>
        <v/>
      </c>
      <c r="K222" s="11" t="str">
        <f>IFERROR(INDEX('06-17'!U:U,MATCH(B222,'06-17'!W:W,0),0),"")</f>
        <v/>
      </c>
      <c r="L222" s="11" t="str">
        <f>IFERROR(INDEX('07-02'!W:W,MATCH(B222,'07-02'!B:B,0),0),"")</f>
        <v/>
      </c>
      <c r="M222" s="11" t="str">
        <f>IFERROR(INDEX('07-14'!H:H,MATCH(B222,'07-14'!I:I,0),0),"")</f>
        <v/>
      </c>
      <c r="N222" s="11">
        <f>IFERROR(INDEX('07-15'!H:H,MATCH(B222,'07-15'!I:I,0),0),"")</f>
        <v>558</v>
      </c>
      <c r="O222" s="11" t="str">
        <f>IFERROR(INDEX('07-16'!H:H,MATCH(B222,'07-16'!I:I,0),0),"")</f>
        <v/>
      </c>
      <c r="P222" s="11" t="str">
        <f>IFERROR(INDEX('07-22'!U:U,MATCH(B222,'07-22'!W:W,0),0),"")</f>
        <v/>
      </c>
      <c r="Q222" s="11" t="str">
        <f>IFERROR(INDEX(#REF!,MATCH(B222,#REF!,0),0),"")</f>
        <v/>
      </c>
      <c r="R222" s="11" t="str">
        <f>IFERROR(INDEX(#REF!,MATCH(B222,#REF!,0),0),"")</f>
        <v/>
      </c>
      <c r="S222" s="11" t="str">
        <f>IFERROR(INDEX(#REF!,MATCH(B222,#REF!,0),0),"")</f>
        <v/>
      </c>
      <c r="T222" s="11" t="str">
        <f>IFERROR(INDEX(#REF!,MATCH(B222,#REF!,0),0),"")</f>
        <v/>
      </c>
      <c r="U222" s="5" t="str">
        <f>IFERROR(INDEX(#REF!,MATCH(B222,#REF!,0),0),"")</f>
        <v/>
      </c>
      <c r="V222" s="10">
        <f t="shared" si="9"/>
        <v>2</v>
      </c>
      <c r="W222" s="188">
        <f t="shared" si="10"/>
        <v>1236</v>
      </c>
      <c r="X222" s="188">
        <f t="shared" si="12"/>
        <v>618</v>
      </c>
      <c r="Y222" s="188" t="str">
        <f>IFERROR(SUMPRODUCT(LARGE(G222:U222,{1;2;3;4;5})),"NA")</f>
        <v>NA</v>
      </c>
      <c r="Z222" s="189" t="str">
        <f>IFERROR(SUMPRODUCT(LARGE(G222:U222,{1;2;3;4;5;6;7;8;9;10})),"NA")</f>
        <v>NA</v>
      </c>
    </row>
    <row r="223" spans="1:26" s="28" customFormat="1" x14ac:dyDescent="0.3">
      <c r="A223" s="15">
        <v>220</v>
      </c>
      <c r="B223" s="2" t="s">
        <v>3131</v>
      </c>
      <c r="C223" s="1"/>
      <c r="D223" s="1"/>
      <c r="E223" s="1"/>
      <c r="F223" s="2"/>
      <c r="G223" s="10" t="str">
        <f>IFERROR(INDEX('03-25'!X:X,MATCH(B223,'03-25'!Y:Y,0),0),"")</f>
        <v/>
      </c>
      <c r="H223" s="11" t="str">
        <f>IFERROR(INDEX('04-08'!N:N,MATCH(B223,'04-08'!C:C,0),0),"")</f>
        <v/>
      </c>
      <c r="I223" s="11">
        <f>IFERROR(INDEX('04-29'!M:M,MATCH(B223,'04-29'!L:L,0),0),"")</f>
        <v>682</v>
      </c>
      <c r="J223" s="11" t="str">
        <f>IFERROR(INDEX('05-27'!F:F,MATCH(B223,'05-27'!H:H,0),0),"")</f>
        <v/>
      </c>
      <c r="K223" s="11" t="str">
        <f>IFERROR(INDEX('06-17'!U:U,MATCH(B223,'06-17'!W:W,0),0),"")</f>
        <v/>
      </c>
      <c r="L223" s="11" t="str">
        <f>IFERROR(INDEX('07-02'!W:W,MATCH(B223,'07-02'!B:B,0),0),"")</f>
        <v/>
      </c>
      <c r="M223" s="11" t="str">
        <f>IFERROR(INDEX('07-14'!H:H,MATCH(B223,'07-14'!I:I,0),0),"")</f>
        <v/>
      </c>
      <c r="N223" s="11">
        <f>IFERROR(INDEX('07-15'!H:H,MATCH(B223,'07-15'!I:I,0),0),"")</f>
        <v>552</v>
      </c>
      <c r="O223" s="11" t="str">
        <f>IFERROR(INDEX('07-16'!H:H,MATCH(B223,'07-16'!I:I,0),0),"")</f>
        <v/>
      </c>
      <c r="P223" s="11" t="str">
        <f>IFERROR(INDEX('07-22'!U:U,MATCH(B223,'07-22'!W:W,0),0),"")</f>
        <v/>
      </c>
      <c r="Q223" s="11" t="str">
        <f>IFERROR(INDEX(#REF!,MATCH(B223,#REF!,0),0),"")</f>
        <v/>
      </c>
      <c r="R223" s="11" t="str">
        <f>IFERROR(INDEX(#REF!,MATCH(B223,#REF!,0),0),"")</f>
        <v/>
      </c>
      <c r="S223" s="11" t="str">
        <f>IFERROR(INDEX(#REF!,MATCH(B223,#REF!,0),0),"")</f>
        <v/>
      </c>
      <c r="T223" s="11" t="str">
        <f>IFERROR(INDEX(#REF!,MATCH(B223,#REF!,0),0),"")</f>
        <v/>
      </c>
      <c r="U223" s="5" t="str">
        <f>IFERROR(INDEX(#REF!,MATCH(B223,#REF!,0),0),"")</f>
        <v/>
      </c>
      <c r="V223" s="10">
        <f t="shared" si="9"/>
        <v>2</v>
      </c>
      <c r="W223" s="188">
        <f t="shared" si="10"/>
        <v>1234</v>
      </c>
      <c r="X223" s="188">
        <f t="shared" si="12"/>
        <v>617</v>
      </c>
      <c r="Y223" s="188" t="str">
        <f>IFERROR(SUMPRODUCT(LARGE(G223:U223,{1;2;3;4;5})),"NA")</f>
        <v>NA</v>
      </c>
      <c r="Z223" s="189" t="str">
        <f>IFERROR(SUMPRODUCT(LARGE(G223:U223,{1;2;3;4;5;6;7;8;9;10})),"NA")</f>
        <v>NA</v>
      </c>
    </row>
    <row r="224" spans="1:26" s="28" customFormat="1" x14ac:dyDescent="0.3">
      <c r="A224" s="15">
        <v>221</v>
      </c>
      <c r="B224" s="2" t="s">
        <v>229</v>
      </c>
      <c r="C224" s="1"/>
      <c r="D224" s="1"/>
      <c r="E224" s="1"/>
      <c r="F224" s="2"/>
      <c r="G224" s="10">
        <f>IFERROR(INDEX('03-25'!X:X,MATCH(B224,'03-25'!Y:Y,0),0),"")</f>
        <v>602</v>
      </c>
      <c r="H224" s="11" t="str">
        <f>IFERROR(INDEX('04-08'!N:N,MATCH(B224,'04-08'!C:C,0),0),"")</f>
        <v/>
      </c>
      <c r="I224" s="11">
        <f>IFERROR(INDEX('04-29'!M:M,MATCH(B224,'04-29'!L:L,0),0),"")</f>
        <v>628</v>
      </c>
      <c r="J224" s="11" t="str">
        <f>IFERROR(INDEX('05-27'!F:F,MATCH(B224,'05-27'!H:H,0),0),"")</f>
        <v/>
      </c>
      <c r="K224" s="11" t="str">
        <f>IFERROR(INDEX('06-17'!U:U,MATCH(B224,'06-17'!W:W,0),0),"")</f>
        <v/>
      </c>
      <c r="L224" s="11" t="str">
        <f>IFERROR(INDEX('07-02'!W:W,MATCH(B224,'07-02'!B:B,0),0),"")</f>
        <v/>
      </c>
      <c r="M224" s="11" t="str">
        <f>IFERROR(INDEX('07-14'!H:H,MATCH(B224,'07-14'!I:I,0),0),"")</f>
        <v/>
      </c>
      <c r="N224" s="11" t="str">
        <f>IFERROR(INDEX('07-15'!H:H,MATCH(B224,'07-15'!I:I,0),0),"")</f>
        <v/>
      </c>
      <c r="O224" s="11" t="str">
        <f>IFERROR(INDEX('07-16'!H:H,MATCH(B224,'07-16'!I:I,0),0),"")</f>
        <v/>
      </c>
      <c r="P224" s="11" t="str">
        <f>IFERROR(INDEX('07-22'!U:U,MATCH(B224,'07-22'!W:W,0),0),"")</f>
        <v/>
      </c>
      <c r="Q224" s="11" t="str">
        <f>IFERROR(INDEX(#REF!,MATCH(B224,#REF!,0),0),"")</f>
        <v/>
      </c>
      <c r="R224" s="11" t="str">
        <f>IFERROR(INDEX(#REF!,MATCH(B224,#REF!,0),0),"")</f>
        <v/>
      </c>
      <c r="S224" s="11" t="str">
        <f>IFERROR(INDEX(#REF!,MATCH(B224,#REF!,0),0),"")</f>
        <v/>
      </c>
      <c r="T224" s="11" t="str">
        <f>IFERROR(INDEX(#REF!,MATCH(B224,#REF!,0),0),"")</f>
        <v/>
      </c>
      <c r="U224" s="5" t="str">
        <f>IFERROR(INDEX(#REF!,MATCH(B224,#REF!,0),0),"")</f>
        <v/>
      </c>
      <c r="V224" s="10">
        <f t="shared" si="9"/>
        <v>2</v>
      </c>
      <c r="W224" s="188">
        <f t="shared" si="10"/>
        <v>1230</v>
      </c>
      <c r="X224" s="188">
        <f t="shared" si="12"/>
        <v>615</v>
      </c>
      <c r="Y224" s="188" t="str">
        <f>IFERROR(SUMPRODUCT(LARGE(G224:U224,{1;2;3;4;5})),"NA")</f>
        <v>NA</v>
      </c>
      <c r="Z224" s="189" t="str">
        <f>IFERROR(SUMPRODUCT(LARGE(G224:U224,{1;2;3;4;5;6;7;8;9;10})),"NA")</f>
        <v>NA</v>
      </c>
    </row>
    <row r="225" spans="1:26" s="28" customFormat="1" x14ac:dyDescent="0.3">
      <c r="A225" s="15">
        <v>222</v>
      </c>
      <c r="B225" s="2" t="s">
        <v>3099</v>
      </c>
      <c r="C225" s="1"/>
      <c r="D225" s="1"/>
      <c r="E225" s="1"/>
      <c r="F225" s="2"/>
      <c r="G225" s="10" t="str">
        <f>IFERROR(INDEX('03-25'!X:X,MATCH(B225,'03-25'!Y:Y,0),0),"")</f>
        <v/>
      </c>
      <c r="H225" s="11" t="str">
        <f>IFERROR(INDEX('04-08'!N:N,MATCH(B225,'04-08'!C:C,0),0),"")</f>
        <v/>
      </c>
      <c r="I225" s="11" t="str">
        <f>IFERROR(INDEX('04-29'!M:M,MATCH(B225,'04-29'!L:L,0),0),"")</f>
        <v/>
      </c>
      <c r="J225" s="11" t="str">
        <f>IFERROR(INDEX('05-27'!F:F,MATCH(B225,'05-27'!H:H,0),0),"")</f>
        <v/>
      </c>
      <c r="K225" s="11" t="str">
        <f>IFERROR(INDEX('06-17'!U:U,MATCH(B225,'06-17'!W:W,0),0),"")</f>
        <v/>
      </c>
      <c r="L225" s="11">
        <f>IFERROR(INDEX('07-02'!W:W,MATCH(B225,'07-02'!B:B,0),0),"")</f>
        <v>611</v>
      </c>
      <c r="M225" s="11" t="str">
        <f>IFERROR(INDEX('07-14'!H:H,MATCH(B225,'07-14'!I:I,0),0),"")</f>
        <v/>
      </c>
      <c r="N225" s="11" t="str">
        <f>IFERROR(INDEX('07-15'!H:H,MATCH(B225,'07-15'!I:I,0),0),"")</f>
        <v/>
      </c>
      <c r="O225" s="11" t="str">
        <f>IFERROR(INDEX('07-16'!H:H,MATCH(B225,'07-16'!I:I,0),0),"")</f>
        <v/>
      </c>
      <c r="P225" s="11">
        <f>IFERROR(INDEX('07-22'!U:U,MATCH(B225,'07-22'!W:W,0),0),"")</f>
        <v>611</v>
      </c>
      <c r="Q225" s="11" t="str">
        <f>IFERROR(INDEX(#REF!,MATCH(B225,#REF!,0),0),"")</f>
        <v/>
      </c>
      <c r="R225" s="11" t="str">
        <f>IFERROR(INDEX(#REF!,MATCH(B225,#REF!,0),0),"")</f>
        <v/>
      </c>
      <c r="S225" s="11" t="str">
        <f>IFERROR(INDEX(#REF!,MATCH(B225,#REF!,0),0),"")</f>
        <v/>
      </c>
      <c r="T225" s="11" t="str">
        <f>IFERROR(INDEX(#REF!,MATCH(B225,#REF!,0),0),"")</f>
        <v/>
      </c>
      <c r="U225" s="5" t="str">
        <f>IFERROR(INDEX(#REF!,MATCH(B225,#REF!,0),0),"")</f>
        <v/>
      </c>
      <c r="V225" s="10">
        <f t="shared" si="9"/>
        <v>2</v>
      </c>
      <c r="W225" s="188">
        <f t="shared" si="10"/>
        <v>1222</v>
      </c>
      <c r="X225" s="188">
        <f t="shared" si="12"/>
        <v>611</v>
      </c>
      <c r="Y225" s="188" t="str">
        <f>IFERROR(SUMPRODUCT(LARGE(G225:U225,{1;2;3;4;5})),"NA")</f>
        <v>NA</v>
      </c>
      <c r="Z225" s="189" t="str">
        <f>IFERROR(SUMPRODUCT(LARGE(G225:U225,{1;2;3;4;5;6;7;8;9;10})),"NA")</f>
        <v>NA</v>
      </c>
    </row>
    <row r="226" spans="1:26" s="28" customFormat="1" x14ac:dyDescent="0.3">
      <c r="A226" s="15">
        <v>223</v>
      </c>
      <c r="B226" s="2" t="s">
        <v>103</v>
      </c>
      <c r="C226" s="1"/>
      <c r="D226" s="1"/>
      <c r="E226" s="1"/>
      <c r="F226" s="2"/>
      <c r="G226" s="10">
        <f>IFERROR(INDEX('03-25'!X:X,MATCH(B226,'03-25'!Y:Y,0),0),"")</f>
        <v>651</v>
      </c>
      <c r="H226" s="11" t="str">
        <f>IFERROR(INDEX('04-08'!N:N,MATCH(B226,'04-08'!C:C,0),0),"")</f>
        <v/>
      </c>
      <c r="I226" s="11">
        <f>IFERROR(INDEX('04-29'!M:M,MATCH(B226,'04-29'!L:L,0),0),"")</f>
        <v>566</v>
      </c>
      <c r="J226" s="11" t="str">
        <f>IFERROR(INDEX('05-27'!F:F,MATCH(B226,'05-27'!H:H,0),0),"")</f>
        <v/>
      </c>
      <c r="K226" s="11" t="str">
        <f>IFERROR(INDEX('06-17'!U:U,MATCH(B226,'06-17'!W:W,0),0),"")</f>
        <v/>
      </c>
      <c r="L226" s="11" t="str">
        <f>IFERROR(INDEX('07-02'!W:W,MATCH(B226,'07-02'!B:B,0),0),"")</f>
        <v/>
      </c>
      <c r="M226" s="11" t="str">
        <f>IFERROR(INDEX('07-14'!H:H,MATCH(B226,'07-14'!I:I,0),0),"")</f>
        <v/>
      </c>
      <c r="N226" s="11" t="str">
        <f>IFERROR(INDEX('07-15'!H:H,MATCH(B226,'07-15'!I:I,0),0),"")</f>
        <v/>
      </c>
      <c r="O226" s="11" t="str">
        <f>IFERROR(INDEX('07-16'!H:H,MATCH(B226,'07-16'!I:I,0),0),"")</f>
        <v/>
      </c>
      <c r="P226" s="11" t="str">
        <f>IFERROR(INDEX('07-22'!U:U,MATCH(B226,'07-22'!W:W,0),0),"")</f>
        <v/>
      </c>
      <c r="Q226" s="11" t="str">
        <f>IFERROR(INDEX(#REF!,MATCH(B226,#REF!,0),0),"")</f>
        <v/>
      </c>
      <c r="R226" s="11" t="str">
        <f>IFERROR(INDEX(#REF!,MATCH(B226,#REF!,0),0),"")</f>
        <v/>
      </c>
      <c r="S226" s="11" t="str">
        <f>IFERROR(INDEX(#REF!,MATCH(B226,#REF!,0),0),"")</f>
        <v/>
      </c>
      <c r="T226" s="11" t="str">
        <f>IFERROR(INDEX(#REF!,MATCH(B226,#REF!,0),0),"")</f>
        <v/>
      </c>
      <c r="U226" s="5" t="str">
        <f>IFERROR(INDEX(#REF!,MATCH(B226,#REF!,0),0),"")</f>
        <v/>
      </c>
      <c r="V226" s="10">
        <f t="shared" si="9"/>
        <v>2</v>
      </c>
      <c r="W226" s="188">
        <f t="shared" si="10"/>
        <v>1217</v>
      </c>
      <c r="X226" s="188">
        <f t="shared" si="12"/>
        <v>608.5</v>
      </c>
      <c r="Y226" s="188" t="str">
        <f>IFERROR(SUMPRODUCT(LARGE(G226:U226,{1;2;3;4;5})),"NA")</f>
        <v>NA</v>
      </c>
      <c r="Z226" s="189" t="str">
        <f>IFERROR(SUMPRODUCT(LARGE(G226:U226,{1;2;3;4;5;6;7;8;9;10})),"NA")</f>
        <v>NA</v>
      </c>
    </row>
    <row r="227" spans="1:26" s="28" customFormat="1" x14ac:dyDescent="0.3">
      <c r="A227" s="15">
        <v>224</v>
      </c>
      <c r="B227" s="2" t="s">
        <v>2647</v>
      </c>
      <c r="C227" s="1"/>
      <c r="D227" s="1"/>
      <c r="E227" s="1"/>
      <c r="F227" s="2"/>
      <c r="G227" s="10" t="str">
        <f>IFERROR(INDEX('03-25'!X:X,MATCH(B227,'03-25'!Y:Y,0),0),"")</f>
        <v/>
      </c>
      <c r="H227" s="11" t="str">
        <f>IFERROR(INDEX('04-08'!N:N,MATCH(B227,'04-08'!C:C,0),0),"")</f>
        <v/>
      </c>
      <c r="I227" s="11" t="str">
        <f>IFERROR(INDEX('04-29'!M:M,MATCH(B227,'04-29'!L:L,0),0),"")</f>
        <v/>
      </c>
      <c r="J227" s="11" t="str">
        <f>IFERROR(INDEX('05-27'!F:F,MATCH(B227,'05-27'!H:H,0),0),"")</f>
        <v/>
      </c>
      <c r="K227" s="11" t="str">
        <f>IFERROR(INDEX('06-17'!U:U,MATCH(B227,'06-17'!W:W,0),0),"")</f>
        <v/>
      </c>
      <c r="L227" s="11">
        <f>IFERROR(INDEX('07-02'!W:W,MATCH(B227,'07-02'!B:B,0),0),"")</f>
        <v>587</v>
      </c>
      <c r="M227" s="11" t="str">
        <f>IFERROR(INDEX('07-14'!H:H,MATCH(B227,'07-14'!I:I,0),0),"")</f>
        <v/>
      </c>
      <c r="N227" s="11" t="str">
        <f>IFERROR(INDEX('07-15'!H:H,MATCH(B227,'07-15'!I:I,0),0),"")</f>
        <v/>
      </c>
      <c r="O227" s="11" t="str">
        <f>IFERROR(INDEX('07-16'!H:H,MATCH(B227,'07-16'!I:I,0),0),"")</f>
        <v/>
      </c>
      <c r="P227" s="11">
        <f>IFERROR(INDEX('07-22'!U:U,MATCH(B227,'07-22'!W:W,0),0),"")</f>
        <v>627</v>
      </c>
      <c r="Q227" s="11" t="str">
        <f>IFERROR(INDEX(#REF!,MATCH(B227,#REF!,0),0),"")</f>
        <v/>
      </c>
      <c r="R227" s="11" t="str">
        <f>IFERROR(INDEX(#REF!,MATCH(B227,#REF!,0),0),"")</f>
        <v/>
      </c>
      <c r="S227" s="11" t="str">
        <f>IFERROR(INDEX(#REF!,MATCH(B227,#REF!,0),0),"")</f>
        <v/>
      </c>
      <c r="T227" s="11" t="str">
        <f>IFERROR(INDEX(#REF!,MATCH(B227,#REF!,0),0),"")</f>
        <v/>
      </c>
      <c r="U227" s="5" t="str">
        <f>IFERROR(INDEX(#REF!,MATCH(B227,#REF!,0),0),"")</f>
        <v/>
      </c>
      <c r="V227" s="10">
        <f t="shared" si="9"/>
        <v>2</v>
      </c>
      <c r="W227" s="188">
        <f t="shared" si="10"/>
        <v>1214</v>
      </c>
      <c r="X227" s="188">
        <f t="shared" si="12"/>
        <v>607</v>
      </c>
      <c r="Y227" s="188" t="str">
        <f>IFERROR(SUMPRODUCT(LARGE(G227:U227,{1;2;3;4;5})),"NA")</f>
        <v>NA</v>
      </c>
      <c r="Z227" s="189" t="str">
        <f>IFERROR(SUMPRODUCT(LARGE(G227:U227,{1;2;3;4;5;6;7;8;9;10})),"NA")</f>
        <v>NA</v>
      </c>
    </row>
    <row r="228" spans="1:26" s="28" customFormat="1" x14ac:dyDescent="0.3">
      <c r="A228" s="15">
        <v>225</v>
      </c>
      <c r="B228" s="2" t="s">
        <v>2423</v>
      </c>
      <c r="C228" s="1"/>
      <c r="D228" s="1"/>
      <c r="E228" s="1"/>
      <c r="F228" s="2"/>
      <c r="G228" s="10" t="str">
        <f>IFERROR(INDEX('03-25'!X:X,MATCH(B228,'03-25'!Y:Y,0),0),"")</f>
        <v/>
      </c>
      <c r="H228" s="11" t="str">
        <f>IFERROR(INDEX('04-08'!N:N,MATCH(B228,'04-08'!C:C,0),0),"")</f>
        <v/>
      </c>
      <c r="I228" s="11" t="str">
        <f>IFERROR(INDEX('04-29'!M:M,MATCH(B228,'04-29'!L:L,0),0),"")</f>
        <v/>
      </c>
      <c r="J228" s="11" t="str">
        <f>IFERROR(INDEX('05-27'!F:F,MATCH(B228,'05-27'!H:H,0),0),"")</f>
        <v/>
      </c>
      <c r="K228" s="11">
        <f>IFERROR(INDEX('06-17'!U:U,MATCH(B228,'06-17'!W:W,0),0),"")</f>
        <v>608</v>
      </c>
      <c r="L228" s="11" t="str">
        <f>IFERROR(INDEX('07-02'!W:W,MATCH(B228,'07-02'!B:B,0),0),"")</f>
        <v/>
      </c>
      <c r="M228" s="11" t="str">
        <f>IFERROR(INDEX('07-14'!H:H,MATCH(B228,'07-14'!I:I,0),0),"")</f>
        <v/>
      </c>
      <c r="N228" s="11" t="str">
        <f>IFERROR(INDEX('07-15'!H:H,MATCH(B228,'07-15'!I:I,0),0),"")</f>
        <v/>
      </c>
      <c r="O228" s="11" t="str">
        <f>IFERROR(INDEX('07-16'!H:H,MATCH(B228,'07-16'!I:I,0),0),"")</f>
        <v/>
      </c>
      <c r="P228" s="11">
        <f>IFERROR(INDEX('07-22'!U:U,MATCH(B228,'07-22'!W:W,0),0),"")</f>
        <v>602</v>
      </c>
      <c r="Q228" s="11" t="str">
        <f>IFERROR(INDEX(#REF!,MATCH(B228,#REF!,0),0),"")</f>
        <v/>
      </c>
      <c r="R228" s="11" t="str">
        <f>IFERROR(INDEX(#REF!,MATCH(B228,#REF!,0),0),"")</f>
        <v/>
      </c>
      <c r="S228" s="11" t="str">
        <f>IFERROR(INDEX(#REF!,MATCH(B228,#REF!,0),0),"")</f>
        <v/>
      </c>
      <c r="T228" s="11" t="str">
        <f>IFERROR(INDEX(#REF!,MATCH(B228,#REF!,0),0),"")</f>
        <v/>
      </c>
      <c r="U228" s="5" t="str">
        <f>IFERROR(INDEX(#REF!,MATCH(B228,#REF!,0),0),"")</f>
        <v/>
      </c>
      <c r="V228" s="10">
        <f t="shared" si="9"/>
        <v>2</v>
      </c>
      <c r="W228" s="188">
        <f t="shared" si="10"/>
        <v>1210</v>
      </c>
      <c r="X228" s="188">
        <f t="shared" si="12"/>
        <v>605</v>
      </c>
      <c r="Y228" s="188" t="str">
        <f>IFERROR(SUMPRODUCT(LARGE(G228:U228,{1;2;3;4;5})),"NA")</f>
        <v>NA</v>
      </c>
      <c r="Z228" s="189" t="str">
        <f>IFERROR(SUMPRODUCT(LARGE(G228:U228,{1;2;3;4;5;6;7;8;9;10})),"NA")</f>
        <v>NA</v>
      </c>
    </row>
    <row r="229" spans="1:26" s="28" customFormat="1" x14ac:dyDescent="0.3">
      <c r="A229" s="15">
        <v>226</v>
      </c>
      <c r="B229" s="2" t="s">
        <v>1851</v>
      </c>
      <c r="C229" s="1"/>
      <c r="D229" s="1"/>
      <c r="E229" s="1"/>
      <c r="F229" s="2"/>
      <c r="G229" s="10" t="str">
        <f>IFERROR(INDEX('03-25'!X:X,MATCH(B229,'03-25'!Y:Y,0),0),"")</f>
        <v/>
      </c>
      <c r="H229" s="11" t="str">
        <f>IFERROR(INDEX('04-08'!N:N,MATCH(B229,'04-08'!C:C,0),0),"")</f>
        <v/>
      </c>
      <c r="I229" s="11">
        <f>IFERROR(INDEX('04-29'!M:M,MATCH(B229,'04-29'!L:L,0),0),"")</f>
        <v>679</v>
      </c>
      <c r="J229" s="11" t="str">
        <f>IFERROR(INDEX('05-27'!F:F,MATCH(B229,'05-27'!H:H,0),0),"")</f>
        <v/>
      </c>
      <c r="K229" s="11" t="str">
        <f>IFERROR(INDEX('06-17'!U:U,MATCH(B229,'06-17'!W:W,0),0),"")</f>
        <v/>
      </c>
      <c r="L229" s="11" t="str">
        <f>IFERROR(INDEX('07-02'!W:W,MATCH(B229,'07-02'!B:B,0),0),"")</f>
        <v/>
      </c>
      <c r="M229" s="11" t="str">
        <f>IFERROR(INDEX('07-14'!H:H,MATCH(B229,'07-14'!I:I,0),0),"")</f>
        <v/>
      </c>
      <c r="N229" s="11">
        <f>IFERROR(INDEX('07-15'!H:H,MATCH(B229,'07-15'!I:I,0),0),"")</f>
        <v>521</v>
      </c>
      <c r="O229" s="11" t="str">
        <f>IFERROR(INDEX('07-16'!H:H,MATCH(B229,'07-16'!I:I,0),0),"")</f>
        <v/>
      </c>
      <c r="P229" s="11" t="str">
        <f>IFERROR(INDEX('07-22'!U:U,MATCH(B229,'07-22'!W:W,0),0),"")</f>
        <v/>
      </c>
      <c r="Q229" s="11" t="str">
        <f>IFERROR(INDEX(#REF!,MATCH(B229,#REF!,0),0),"")</f>
        <v/>
      </c>
      <c r="R229" s="11" t="str">
        <f>IFERROR(INDEX(#REF!,MATCH(B229,#REF!,0),0),"")</f>
        <v/>
      </c>
      <c r="S229" s="11" t="str">
        <f>IFERROR(INDEX(#REF!,MATCH(B229,#REF!,0),0),"")</f>
        <v/>
      </c>
      <c r="T229" s="11" t="str">
        <f>IFERROR(INDEX(#REF!,MATCH(B229,#REF!,0),0),"")</f>
        <v/>
      </c>
      <c r="U229" s="5" t="str">
        <f>IFERROR(INDEX(#REF!,MATCH(B229,#REF!,0),0),"")</f>
        <v/>
      </c>
      <c r="V229" s="10">
        <f t="shared" si="9"/>
        <v>2</v>
      </c>
      <c r="W229" s="188">
        <f t="shared" si="10"/>
        <v>1200</v>
      </c>
      <c r="X229" s="188">
        <f t="shared" si="12"/>
        <v>600</v>
      </c>
      <c r="Y229" s="188" t="str">
        <f>IFERROR(SUMPRODUCT(LARGE(G229:U229,{1;2;3;4;5})),"NA")</f>
        <v>NA</v>
      </c>
      <c r="Z229" s="189" t="str">
        <f>IFERROR(SUMPRODUCT(LARGE(G229:U229,{1;2;3;4;5;6;7;8;9;10})),"NA")</f>
        <v>NA</v>
      </c>
    </row>
    <row r="230" spans="1:26" s="28" customFormat="1" x14ac:dyDescent="0.3">
      <c r="A230" s="15">
        <v>227</v>
      </c>
      <c r="B230" s="2" t="s">
        <v>1850</v>
      </c>
      <c r="C230" s="1"/>
      <c r="D230" s="1"/>
      <c r="E230" s="1"/>
      <c r="F230" s="2"/>
      <c r="G230" s="10" t="str">
        <f>IFERROR(INDEX('03-25'!X:X,MATCH(B230,'03-25'!Y:Y,0),0),"")</f>
        <v/>
      </c>
      <c r="H230" s="11" t="str">
        <f>IFERROR(INDEX('04-08'!N:N,MATCH(B230,'04-08'!C:C,0),0),"")</f>
        <v/>
      </c>
      <c r="I230" s="11">
        <f>IFERROR(INDEX('04-29'!M:M,MATCH(B230,'04-29'!L:L,0),0),"")</f>
        <v>681</v>
      </c>
      <c r="J230" s="11" t="str">
        <f>IFERROR(INDEX('05-27'!F:F,MATCH(B230,'05-27'!H:H,0),0),"")</f>
        <v/>
      </c>
      <c r="K230" s="11" t="str">
        <f>IFERROR(INDEX('06-17'!U:U,MATCH(B230,'06-17'!W:W,0),0),"")</f>
        <v/>
      </c>
      <c r="L230" s="11" t="str">
        <f>IFERROR(INDEX('07-02'!W:W,MATCH(B230,'07-02'!B:B,0),0),"")</f>
        <v/>
      </c>
      <c r="M230" s="11" t="str">
        <f>IFERROR(INDEX('07-14'!H:H,MATCH(B230,'07-14'!I:I,0),0),"")</f>
        <v/>
      </c>
      <c r="N230" s="11">
        <f>IFERROR(INDEX('07-15'!H:H,MATCH(B230,'07-15'!I:I,0),0),"")</f>
        <v>506</v>
      </c>
      <c r="O230" s="11" t="str">
        <f>IFERROR(INDEX('07-16'!H:H,MATCH(B230,'07-16'!I:I,0),0),"")</f>
        <v/>
      </c>
      <c r="P230" s="11" t="str">
        <f>IFERROR(INDEX('07-22'!U:U,MATCH(B230,'07-22'!W:W,0),0),"")</f>
        <v/>
      </c>
      <c r="Q230" s="11" t="str">
        <f>IFERROR(INDEX(#REF!,MATCH(B230,#REF!,0),0),"")</f>
        <v/>
      </c>
      <c r="R230" s="11" t="str">
        <f>IFERROR(INDEX(#REF!,MATCH(B230,#REF!,0),0),"")</f>
        <v/>
      </c>
      <c r="S230" s="11" t="str">
        <f>IFERROR(INDEX(#REF!,MATCH(B230,#REF!,0),0),"")</f>
        <v/>
      </c>
      <c r="T230" s="11" t="str">
        <f>IFERROR(INDEX(#REF!,MATCH(B230,#REF!,0),0),"")</f>
        <v/>
      </c>
      <c r="U230" s="5" t="str">
        <f>IFERROR(INDEX(#REF!,MATCH(B230,#REF!,0),0),"")</f>
        <v/>
      </c>
      <c r="V230" s="10">
        <f t="shared" si="9"/>
        <v>2</v>
      </c>
      <c r="W230" s="188">
        <f t="shared" si="10"/>
        <v>1187</v>
      </c>
      <c r="X230" s="188">
        <f t="shared" si="12"/>
        <v>593.5</v>
      </c>
      <c r="Y230" s="188" t="str">
        <f>IFERROR(SUMPRODUCT(LARGE(G230:U230,{1;2;3;4;5})),"NA")</f>
        <v>NA</v>
      </c>
      <c r="Z230" s="189" t="str">
        <f>IFERROR(SUMPRODUCT(LARGE(G230:U230,{1;2;3;4;5;6;7;8;9;10})),"NA")</f>
        <v>NA</v>
      </c>
    </row>
    <row r="231" spans="1:26" s="28" customFormat="1" x14ac:dyDescent="0.3">
      <c r="A231" s="15">
        <v>228</v>
      </c>
      <c r="B231" s="2" t="s">
        <v>1798</v>
      </c>
      <c r="C231" s="1"/>
      <c r="D231" s="1"/>
      <c r="E231" s="1"/>
      <c r="F231" s="2"/>
      <c r="G231" s="10" t="str">
        <f>IFERROR(INDEX('03-25'!X:X,MATCH(B231,'03-25'!Y:Y,0),0),"")</f>
        <v/>
      </c>
      <c r="H231" s="11" t="str">
        <f>IFERROR(INDEX('04-08'!N:N,MATCH(B231,'04-08'!C:C,0),0),"")</f>
        <v/>
      </c>
      <c r="I231" s="11">
        <f>IFERROR(INDEX('04-29'!M:M,MATCH(B231,'04-29'!L:L,0),0),"")</f>
        <v>654</v>
      </c>
      <c r="J231" s="11" t="str">
        <f>IFERROR(INDEX('05-27'!F:F,MATCH(B231,'05-27'!H:H,0),0),"")</f>
        <v/>
      </c>
      <c r="K231" s="11" t="str">
        <f>IFERROR(INDEX('06-17'!U:U,MATCH(B231,'06-17'!W:W,0),0),"")</f>
        <v/>
      </c>
      <c r="L231" s="11" t="str">
        <f>IFERROR(INDEX('07-02'!W:W,MATCH(B231,'07-02'!B:B,0),0),"")</f>
        <v/>
      </c>
      <c r="M231" s="11" t="str">
        <f>IFERROR(INDEX('07-14'!H:H,MATCH(B231,'07-14'!I:I,0),0),"")</f>
        <v/>
      </c>
      <c r="N231" s="11">
        <f>IFERROR(INDEX('07-15'!H:H,MATCH(B231,'07-15'!I:I,0),0),"")</f>
        <v>529</v>
      </c>
      <c r="O231" s="11" t="str">
        <f>IFERROR(INDEX('07-16'!H:H,MATCH(B231,'07-16'!I:I,0),0),"")</f>
        <v/>
      </c>
      <c r="P231" s="11" t="str">
        <f>IFERROR(INDEX('07-22'!U:U,MATCH(B231,'07-22'!W:W,0),0),"")</f>
        <v/>
      </c>
      <c r="Q231" s="11" t="str">
        <f>IFERROR(INDEX(#REF!,MATCH(B231,#REF!,0),0),"")</f>
        <v/>
      </c>
      <c r="R231" s="11" t="str">
        <f>IFERROR(INDEX(#REF!,MATCH(B231,#REF!,0),0),"")</f>
        <v/>
      </c>
      <c r="S231" s="11" t="str">
        <f>IFERROR(INDEX(#REF!,MATCH(B231,#REF!,0),0),"")</f>
        <v/>
      </c>
      <c r="T231" s="11" t="str">
        <f>IFERROR(INDEX(#REF!,MATCH(B231,#REF!,0),0),"")</f>
        <v/>
      </c>
      <c r="U231" s="5" t="str">
        <f>IFERROR(INDEX(#REF!,MATCH(B231,#REF!,0),0),"")</f>
        <v/>
      </c>
      <c r="V231" s="10">
        <f t="shared" si="9"/>
        <v>2</v>
      </c>
      <c r="W231" s="188">
        <f t="shared" si="10"/>
        <v>1183</v>
      </c>
      <c r="X231" s="188">
        <f t="shared" si="12"/>
        <v>591.5</v>
      </c>
      <c r="Y231" s="188" t="str">
        <f>IFERROR(SUMPRODUCT(LARGE(G231:U231,{1;2;3;4;5})),"NA")</f>
        <v>NA</v>
      </c>
      <c r="Z231" s="189" t="str">
        <f>IFERROR(SUMPRODUCT(LARGE(G231:U231,{1;2;3;4;5;6;7;8;9;10})),"NA")</f>
        <v>NA</v>
      </c>
    </row>
    <row r="232" spans="1:26" s="28" customFormat="1" x14ac:dyDescent="0.3">
      <c r="A232" s="15">
        <v>229</v>
      </c>
      <c r="B232" s="2" t="s">
        <v>2034</v>
      </c>
      <c r="C232" s="1"/>
      <c r="D232" s="1"/>
      <c r="E232" s="1"/>
      <c r="F232" s="2"/>
      <c r="G232" s="10" t="str">
        <f>IFERROR(INDEX('03-25'!X:X,MATCH(B232,'03-25'!Y:Y,0),0),"")</f>
        <v/>
      </c>
      <c r="H232" s="11" t="str">
        <f>IFERROR(INDEX('04-08'!N:N,MATCH(B232,'04-08'!C:C,0),0),"")</f>
        <v/>
      </c>
      <c r="I232" s="11" t="str">
        <f>IFERROR(INDEX('04-29'!M:M,MATCH(B232,'04-29'!L:L,0),0),"")</f>
        <v/>
      </c>
      <c r="J232" s="11">
        <f>IFERROR(INDEX('05-27'!F:F,MATCH(B232,'05-27'!H:H,0),0),"")</f>
        <v>591</v>
      </c>
      <c r="K232" s="11" t="str">
        <f>IFERROR(INDEX('06-17'!U:U,MATCH(B232,'06-17'!W:W,0),0),"")</f>
        <v/>
      </c>
      <c r="L232" s="11" t="str">
        <f>IFERROR(INDEX('07-02'!W:W,MATCH(B232,'07-02'!B:B,0),0),"")</f>
        <v/>
      </c>
      <c r="M232" s="11" t="str">
        <f>IFERROR(INDEX('07-14'!H:H,MATCH(B232,'07-14'!I:I,0),0),"")</f>
        <v/>
      </c>
      <c r="N232" s="11" t="str">
        <f>IFERROR(INDEX('07-15'!H:H,MATCH(B232,'07-15'!I:I,0),0),"")</f>
        <v/>
      </c>
      <c r="O232" s="11" t="str">
        <f>IFERROR(INDEX('07-16'!H:H,MATCH(B232,'07-16'!I:I,0),0),"")</f>
        <v/>
      </c>
      <c r="P232" s="11">
        <f>IFERROR(INDEX('07-22'!U:U,MATCH(B232,'07-22'!W:W,0),0),"")</f>
        <v>586</v>
      </c>
      <c r="Q232" s="11" t="str">
        <f>IFERROR(INDEX(#REF!,MATCH(B232,#REF!,0),0),"")</f>
        <v/>
      </c>
      <c r="R232" s="11" t="str">
        <f>IFERROR(INDEX(#REF!,MATCH(B232,#REF!,0),0),"")</f>
        <v/>
      </c>
      <c r="S232" s="11" t="str">
        <f>IFERROR(INDEX(#REF!,MATCH(B232,#REF!,0),0),"")</f>
        <v/>
      </c>
      <c r="T232" s="11" t="str">
        <f>IFERROR(INDEX(#REF!,MATCH(B232,#REF!,0),0),"")</f>
        <v/>
      </c>
      <c r="U232" s="5" t="str">
        <f>IFERROR(INDEX(#REF!,MATCH(B232,#REF!,0),0),"")</f>
        <v/>
      </c>
      <c r="V232" s="10">
        <f t="shared" si="9"/>
        <v>2</v>
      </c>
      <c r="W232" s="188">
        <f t="shared" si="10"/>
        <v>1177</v>
      </c>
      <c r="X232" s="188">
        <f t="shared" si="12"/>
        <v>588.5</v>
      </c>
      <c r="Y232" s="188" t="str">
        <f>IFERROR(SUMPRODUCT(LARGE(G232:U232,{1;2;3;4;5})),"NA")</f>
        <v>NA</v>
      </c>
      <c r="Z232" s="189" t="str">
        <f>IFERROR(SUMPRODUCT(LARGE(G232:U232,{1;2;3;4;5;6;7;8;9;10})),"NA")</f>
        <v>NA</v>
      </c>
    </row>
    <row r="233" spans="1:26" s="28" customFormat="1" x14ac:dyDescent="0.3">
      <c r="A233" s="15">
        <v>230</v>
      </c>
      <c r="B233" s="2" t="s">
        <v>2447</v>
      </c>
      <c r="C233" s="1"/>
      <c r="D233" s="1"/>
      <c r="E233" s="1"/>
      <c r="F233" s="2"/>
      <c r="G233" s="10" t="str">
        <f>IFERROR(INDEX('03-25'!X:X,MATCH(B233,'03-25'!Y:Y,0),0),"")</f>
        <v/>
      </c>
      <c r="H233" s="11" t="str">
        <f>IFERROR(INDEX('04-08'!N:N,MATCH(B233,'04-08'!C:C,0),0),"")</f>
        <v/>
      </c>
      <c r="I233" s="11" t="str">
        <f>IFERROR(INDEX('04-29'!M:M,MATCH(B233,'04-29'!L:L,0),0),"")</f>
        <v/>
      </c>
      <c r="J233" s="11" t="str">
        <f>IFERROR(INDEX('05-27'!F:F,MATCH(B233,'05-27'!H:H,0),0),"")</f>
        <v/>
      </c>
      <c r="K233" s="11">
        <f>IFERROR(INDEX('06-17'!U:U,MATCH(B233,'06-17'!W:W,0),0),"")</f>
        <v>601</v>
      </c>
      <c r="L233" s="11">
        <f>IFERROR(INDEX('07-02'!W:W,MATCH(B233,'07-02'!B:B,0),0),"")</f>
        <v>573</v>
      </c>
      <c r="M233" s="11" t="str">
        <f>IFERROR(INDEX('07-14'!H:H,MATCH(B233,'07-14'!I:I,0),0),"")</f>
        <v/>
      </c>
      <c r="N233" s="11" t="str">
        <f>IFERROR(INDEX('07-15'!H:H,MATCH(B233,'07-15'!I:I,0),0),"")</f>
        <v/>
      </c>
      <c r="O233" s="11" t="str">
        <f>IFERROR(INDEX('07-16'!H:H,MATCH(B233,'07-16'!I:I,0),0),"")</f>
        <v/>
      </c>
      <c r="P233" s="11" t="str">
        <f>IFERROR(INDEX('07-22'!U:U,MATCH(B233,'07-22'!W:W,0),0),"")</f>
        <v/>
      </c>
      <c r="Q233" s="11" t="str">
        <f>IFERROR(INDEX(#REF!,MATCH(B233,#REF!,0),0),"")</f>
        <v/>
      </c>
      <c r="R233" s="11" t="str">
        <f>IFERROR(INDEX(#REF!,MATCH(B233,#REF!,0),0),"")</f>
        <v/>
      </c>
      <c r="S233" s="11" t="str">
        <f>IFERROR(INDEX(#REF!,MATCH(B233,#REF!,0),0),"")</f>
        <v/>
      </c>
      <c r="T233" s="11" t="str">
        <f>IFERROR(INDEX(#REF!,MATCH(B233,#REF!,0),0),"")</f>
        <v/>
      </c>
      <c r="U233" s="5" t="str">
        <f>IFERROR(INDEX(#REF!,MATCH(B233,#REF!,0),0),"")</f>
        <v/>
      </c>
      <c r="V233" s="10">
        <f t="shared" si="9"/>
        <v>2</v>
      </c>
      <c r="W233" s="188">
        <f t="shared" si="10"/>
        <v>1174</v>
      </c>
      <c r="X233" s="188">
        <f t="shared" si="12"/>
        <v>587</v>
      </c>
      <c r="Y233" s="188" t="str">
        <f>IFERROR(SUMPRODUCT(LARGE(G233:U233,{1;2;3;4;5})),"NA")</f>
        <v>NA</v>
      </c>
      <c r="Z233" s="189" t="str">
        <f>IFERROR(SUMPRODUCT(LARGE(G233:U233,{1;2;3;4;5;6;7;8;9;10})),"NA")</f>
        <v>NA</v>
      </c>
    </row>
    <row r="234" spans="1:26" s="28" customFormat="1" x14ac:dyDescent="0.3">
      <c r="A234" s="15">
        <v>231</v>
      </c>
      <c r="B234" s="2" t="s">
        <v>1836</v>
      </c>
      <c r="C234" s="1"/>
      <c r="D234" s="1"/>
      <c r="E234" s="1"/>
      <c r="F234" s="2"/>
      <c r="G234" s="10" t="str">
        <f>IFERROR(INDEX('03-25'!X:X,MATCH(B234,'03-25'!Y:Y,0),0),"")</f>
        <v/>
      </c>
      <c r="H234" s="11" t="str">
        <f>IFERROR(INDEX('04-08'!N:N,MATCH(B234,'04-08'!C:C,0),0),"")</f>
        <v/>
      </c>
      <c r="I234" s="11">
        <f>IFERROR(INDEX('04-29'!M:M,MATCH(B234,'04-29'!L:L,0),0),"")</f>
        <v>648</v>
      </c>
      <c r="J234" s="11" t="str">
        <f>IFERROR(INDEX('05-27'!F:F,MATCH(B234,'05-27'!H:H,0),0),"")</f>
        <v/>
      </c>
      <c r="K234" s="11" t="str">
        <f>IFERROR(INDEX('06-17'!U:U,MATCH(B234,'06-17'!W:W,0),0),"")</f>
        <v/>
      </c>
      <c r="L234" s="11" t="str">
        <f>IFERROR(INDEX('07-02'!W:W,MATCH(B234,'07-02'!B:B,0),0),"")</f>
        <v/>
      </c>
      <c r="M234" s="11" t="str">
        <f>IFERROR(INDEX('07-14'!H:H,MATCH(B234,'07-14'!I:I,0),0),"")</f>
        <v/>
      </c>
      <c r="N234" s="11">
        <f>IFERROR(INDEX('07-15'!H:H,MATCH(B234,'07-15'!I:I,0),0),"")</f>
        <v>516</v>
      </c>
      <c r="O234" s="11" t="str">
        <f>IFERROR(INDEX('07-16'!H:H,MATCH(B234,'07-16'!I:I,0),0),"")</f>
        <v/>
      </c>
      <c r="P234" s="11" t="str">
        <f>IFERROR(INDEX('07-22'!U:U,MATCH(B234,'07-22'!W:W,0),0),"")</f>
        <v/>
      </c>
      <c r="Q234" s="11" t="str">
        <f>IFERROR(INDEX(#REF!,MATCH(B234,#REF!,0),0),"")</f>
        <v/>
      </c>
      <c r="R234" s="11" t="str">
        <f>IFERROR(INDEX(#REF!,MATCH(B234,#REF!,0),0),"")</f>
        <v/>
      </c>
      <c r="S234" s="11" t="str">
        <f>IFERROR(INDEX(#REF!,MATCH(B234,#REF!,0),0),"")</f>
        <v/>
      </c>
      <c r="T234" s="11" t="str">
        <f>IFERROR(INDEX(#REF!,MATCH(B234,#REF!,0),0),"")</f>
        <v/>
      </c>
      <c r="U234" s="5" t="str">
        <f>IFERROR(INDEX(#REF!,MATCH(B234,#REF!,0),0),"")</f>
        <v/>
      </c>
      <c r="V234" s="10">
        <f t="shared" si="9"/>
        <v>2</v>
      </c>
      <c r="W234" s="188">
        <f t="shared" si="10"/>
        <v>1164</v>
      </c>
      <c r="X234" s="188">
        <f t="shared" si="12"/>
        <v>582</v>
      </c>
      <c r="Y234" s="188" t="str">
        <f>IFERROR(SUMPRODUCT(LARGE(G234:U234,{1;2;3;4;5})),"NA")</f>
        <v>NA</v>
      </c>
      <c r="Z234" s="189" t="str">
        <f>IFERROR(SUMPRODUCT(LARGE(G234:U234,{1;2;3;4;5;6;7;8;9;10})),"NA")</f>
        <v>NA</v>
      </c>
    </row>
    <row r="235" spans="1:26" s="28" customFormat="1" x14ac:dyDescent="0.3">
      <c r="A235" s="15">
        <v>232</v>
      </c>
      <c r="B235" s="2" t="s">
        <v>2441</v>
      </c>
      <c r="C235" s="1"/>
      <c r="D235" s="1"/>
      <c r="E235" s="1"/>
      <c r="F235" s="2"/>
      <c r="G235" s="10" t="str">
        <f>IFERROR(INDEX('03-25'!X:X,MATCH(B235,'03-25'!Y:Y,0),0),"")</f>
        <v/>
      </c>
      <c r="H235" s="11" t="str">
        <f>IFERROR(INDEX('04-08'!N:N,MATCH(B235,'04-08'!C:C,0),0),"")</f>
        <v/>
      </c>
      <c r="I235" s="11" t="str">
        <f>IFERROR(INDEX('04-29'!M:M,MATCH(B235,'04-29'!L:L,0),0),"")</f>
        <v/>
      </c>
      <c r="J235" s="11" t="str">
        <f>IFERROR(INDEX('05-27'!F:F,MATCH(B235,'05-27'!H:H,0),0),"")</f>
        <v/>
      </c>
      <c r="K235" s="11">
        <f>IFERROR(INDEX('06-17'!U:U,MATCH(B235,'06-17'!W:W,0),0),"")</f>
        <v>578</v>
      </c>
      <c r="L235" s="11" t="str">
        <f>IFERROR(INDEX('07-02'!W:W,MATCH(B235,'07-02'!B:B,0),0),"")</f>
        <v/>
      </c>
      <c r="M235" s="11" t="str">
        <f>IFERROR(INDEX('07-14'!H:H,MATCH(B235,'07-14'!I:I,0),0),"")</f>
        <v/>
      </c>
      <c r="N235" s="11" t="str">
        <f>IFERROR(INDEX('07-15'!H:H,MATCH(B235,'07-15'!I:I,0),0),"")</f>
        <v/>
      </c>
      <c r="O235" s="11" t="str">
        <f>IFERROR(INDEX('07-16'!H:H,MATCH(B235,'07-16'!I:I,0),0),"")</f>
        <v/>
      </c>
      <c r="P235" s="11">
        <f>IFERROR(INDEX('07-22'!U:U,MATCH(B235,'07-22'!W:W,0),0),"")</f>
        <v>584</v>
      </c>
      <c r="Q235" s="11" t="str">
        <f>IFERROR(INDEX(#REF!,MATCH(B235,#REF!,0),0),"")</f>
        <v/>
      </c>
      <c r="R235" s="11" t="str">
        <f>IFERROR(INDEX(#REF!,MATCH(B235,#REF!,0),0),"")</f>
        <v/>
      </c>
      <c r="S235" s="11" t="str">
        <f>IFERROR(INDEX(#REF!,MATCH(B235,#REF!,0),0),"")</f>
        <v/>
      </c>
      <c r="T235" s="11" t="str">
        <f>IFERROR(INDEX(#REF!,MATCH(B235,#REF!,0),0),"")</f>
        <v/>
      </c>
      <c r="U235" s="5" t="str">
        <f>IFERROR(INDEX(#REF!,MATCH(B235,#REF!,0),0),"")</f>
        <v/>
      </c>
      <c r="V235" s="10">
        <f t="shared" si="9"/>
        <v>2</v>
      </c>
      <c r="W235" s="188">
        <f t="shared" si="10"/>
        <v>1162</v>
      </c>
      <c r="X235" s="188">
        <f t="shared" si="12"/>
        <v>581</v>
      </c>
      <c r="Y235" s="188" t="str">
        <f>IFERROR(SUMPRODUCT(LARGE(G235:U235,{1;2;3;4;5})),"NA")</f>
        <v>NA</v>
      </c>
      <c r="Z235" s="189" t="str">
        <f>IFERROR(SUMPRODUCT(LARGE(G235:U235,{1;2;3;4;5;6;7;8;9;10})),"NA")</f>
        <v>NA</v>
      </c>
    </row>
    <row r="236" spans="1:26" s="28" customFormat="1" x14ac:dyDescent="0.3">
      <c r="A236" s="15">
        <v>233</v>
      </c>
      <c r="B236" s="2" t="s">
        <v>1801</v>
      </c>
      <c r="C236" s="1"/>
      <c r="D236" s="1"/>
      <c r="E236" s="1"/>
      <c r="F236" s="2"/>
      <c r="G236" s="10" t="str">
        <f>IFERROR(INDEX('03-25'!X:X,MATCH(B236,'03-25'!Y:Y,0),0),"")</f>
        <v/>
      </c>
      <c r="H236" s="11" t="str">
        <f>IFERROR(INDEX('04-08'!N:N,MATCH(B236,'04-08'!C:C,0),0),"")</f>
        <v/>
      </c>
      <c r="I236" s="11">
        <f>IFERROR(INDEX('04-29'!M:M,MATCH(B236,'04-29'!L:L,0),0),"")</f>
        <v>649</v>
      </c>
      <c r="J236" s="11" t="str">
        <f>IFERROR(INDEX('05-27'!F:F,MATCH(B236,'05-27'!H:H,0),0),"")</f>
        <v/>
      </c>
      <c r="K236" s="11" t="str">
        <f>IFERROR(INDEX('06-17'!U:U,MATCH(B236,'06-17'!W:W,0),0),"")</f>
        <v/>
      </c>
      <c r="L236" s="11" t="str">
        <f>IFERROR(INDEX('07-02'!W:W,MATCH(B236,'07-02'!B:B,0),0),"")</f>
        <v/>
      </c>
      <c r="M236" s="11" t="str">
        <f>IFERROR(INDEX('07-14'!H:H,MATCH(B236,'07-14'!I:I,0),0),"")</f>
        <v/>
      </c>
      <c r="N236" s="11">
        <f>IFERROR(INDEX('07-15'!H:H,MATCH(B236,'07-15'!I:I,0),0),"")</f>
        <v>512</v>
      </c>
      <c r="O236" s="11" t="str">
        <f>IFERROR(INDEX('07-16'!H:H,MATCH(B236,'07-16'!I:I,0),0),"")</f>
        <v/>
      </c>
      <c r="P236" s="11" t="str">
        <f>IFERROR(INDEX('07-22'!U:U,MATCH(B236,'07-22'!W:W,0),0),"")</f>
        <v/>
      </c>
      <c r="Q236" s="11" t="str">
        <f>IFERROR(INDEX(#REF!,MATCH(B236,#REF!,0),0),"")</f>
        <v/>
      </c>
      <c r="R236" s="11" t="str">
        <f>IFERROR(INDEX(#REF!,MATCH(B236,#REF!,0),0),"")</f>
        <v/>
      </c>
      <c r="S236" s="11" t="str">
        <f>IFERROR(INDEX(#REF!,MATCH(B236,#REF!,0),0),"")</f>
        <v/>
      </c>
      <c r="T236" s="11" t="str">
        <f>IFERROR(INDEX(#REF!,MATCH(B236,#REF!,0),0),"")</f>
        <v/>
      </c>
      <c r="U236" s="5" t="str">
        <f>IFERROR(INDEX(#REF!,MATCH(B236,#REF!,0),0),"")</f>
        <v/>
      </c>
      <c r="V236" s="10">
        <f t="shared" si="9"/>
        <v>2</v>
      </c>
      <c r="W236" s="188">
        <f t="shared" si="10"/>
        <v>1161</v>
      </c>
      <c r="X236" s="188">
        <f t="shared" si="12"/>
        <v>580.5</v>
      </c>
      <c r="Y236" s="188" t="str">
        <f>IFERROR(SUMPRODUCT(LARGE(G236:U236,{1;2;3;4;5})),"NA")</f>
        <v>NA</v>
      </c>
      <c r="Z236" s="189" t="str">
        <f>IFERROR(SUMPRODUCT(LARGE(G236:U236,{1;2;3;4;5;6;7;8;9;10})),"NA")</f>
        <v>NA</v>
      </c>
    </row>
    <row r="237" spans="1:26" s="28" customFormat="1" x14ac:dyDescent="0.3">
      <c r="A237" s="15">
        <v>234</v>
      </c>
      <c r="B237" s="2" t="s">
        <v>1790</v>
      </c>
      <c r="C237" s="1"/>
      <c r="D237" s="1"/>
      <c r="E237" s="1"/>
      <c r="F237" s="2"/>
      <c r="G237" s="10" t="str">
        <f>IFERROR(INDEX('03-25'!X:X,MATCH(B237,'03-25'!Y:Y,0),0),"")</f>
        <v/>
      </c>
      <c r="H237" s="11" t="str">
        <f>IFERROR(INDEX('04-08'!N:N,MATCH(B237,'04-08'!C:C,0),0),"")</f>
        <v/>
      </c>
      <c r="I237" s="11">
        <f>IFERROR(INDEX('04-29'!M:M,MATCH(B237,'04-29'!L:L,0),0),"")</f>
        <v>642</v>
      </c>
      <c r="J237" s="11" t="str">
        <f>IFERROR(INDEX('05-27'!F:F,MATCH(B237,'05-27'!H:H,0),0),"")</f>
        <v/>
      </c>
      <c r="K237" s="11" t="str">
        <f>IFERROR(INDEX('06-17'!U:U,MATCH(B237,'06-17'!W:W,0),0),"")</f>
        <v/>
      </c>
      <c r="L237" s="11" t="str">
        <f>IFERROR(INDEX('07-02'!W:W,MATCH(B237,'07-02'!B:B,0),0),"")</f>
        <v/>
      </c>
      <c r="M237" s="11" t="str">
        <f>IFERROR(INDEX('07-14'!H:H,MATCH(B237,'07-14'!I:I,0),0),"")</f>
        <v/>
      </c>
      <c r="N237" s="11">
        <f>IFERROR(INDEX('07-15'!H:H,MATCH(B237,'07-15'!I:I,0),0),"")</f>
        <v>516</v>
      </c>
      <c r="O237" s="11" t="str">
        <f>IFERROR(INDEX('07-16'!H:H,MATCH(B237,'07-16'!I:I,0),0),"")</f>
        <v/>
      </c>
      <c r="P237" s="11" t="str">
        <f>IFERROR(INDEX('07-22'!U:U,MATCH(B237,'07-22'!W:W,0),0),"")</f>
        <v/>
      </c>
      <c r="Q237" s="11" t="str">
        <f>IFERROR(INDEX(#REF!,MATCH(B237,#REF!,0),0),"")</f>
        <v/>
      </c>
      <c r="R237" s="11" t="str">
        <f>IFERROR(INDEX(#REF!,MATCH(B237,#REF!,0),0),"")</f>
        <v/>
      </c>
      <c r="S237" s="11" t="str">
        <f>IFERROR(INDEX(#REF!,MATCH(B237,#REF!,0),0),"")</f>
        <v/>
      </c>
      <c r="T237" s="11" t="str">
        <f>IFERROR(INDEX(#REF!,MATCH(B237,#REF!,0),0),"")</f>
        <v/>
      </c>
      <c r="U237" s="5" t="str">
        <f>IFERROR(INDEX(#REF!,MATCH(B237,#REF!,0),0),"")</f>
        <v/>
      </c>
      <c r="V237" s="10">
        <f t="shared" si="9"/>
        <v>2</v>
      </c>
      <c r="W237" s="188">
        <f t="shared" si="10"/>
        <v>1158</v>
      </c>
      <c r="X237" s="188">
        <f t="shared" si="12"/>
        <v>579</v>
      </c>
      <c r="Y237" s="188" t="str">
        <f>IFERROR(SUMPRODUCT(LARGE(G237:U237,{1;2;3;4;5})),"NA")</f>
        <v>NA</v>
      </c>
      <c r="Z237" s="189" t="str">
        <f>IFERROR(SUMPRODUCT(LARGE(G237:U237,{1;2;3;4;5;6;7;8;9;10})),"NA")</f>
        <v>NA</v>
      </c>
    </row>
    <row r="238" spans="1:26" s="28" customFormat="1" x14ac:dyDescent="0.3">
      <c r="A238" s="15">
        <v>235</v>
      </c>
      <c r="B238" s="2" t="s">
        <v>1813</v>
      </c>
      <c r="C238" s="1"/>
      <c r="D238" s="1"/>
      <c r="E238" s="1"/>
      <c r="F238" s="2"/>
      <c r="G238" s="10" t="str">
        <f>IFERROR(INDEX('03-25'!X:X,MATCH(B238,'03-25'!Y:Y,0),0),"")</f>
        <v/>
      </c>
      <c r="H238" s="11" t="str">
        <f>IFERROR(INDEX('04-08'!N:N,MATCH(B238,'04-08'!C:C,0),0),"")</f>
        <v/>
      </c>
      <c r="I238" s="11">
        <f>IFERROR(INDEX('04-29'!M:M,MATCH(B238,'04-29'!L:L,0),0),"")</f>
        <v>645</v>
      </c>
      <c r="J238" s="11" t="str">
        <f>IFERROR(INDEX('05-27'!F:F,MATCH(B238,'05-27'!H:H,0),0),"")</f>
        <v/>
      </c>
      <c r="K238" s="11" t="str">
        <f>IFERROR(INDEX('06-17'!U:U,MATCH(B238,'06-17'!W:W,0),0),"")</f>
        <v/>
      </c>
      <c r="L238" s="11" t="str">
        <f>IFERROR(INDEX('07-02'!W:W,MATCH(B238,'07-02'!B:B,0),0),"")</f>
        <v/>
      </c>
      <c r="M238" s="11" t="str">
        <f>IFERROR(INDEX('07-14'!H:H,MATCH(B238,'07-14'!I:I,0),0),"")</f>
        <v/>
      </c>
      <c r="N238" s="11">
        <f>IFERROR(INDEX('07-15'!H:H,MATCH(B238,'07-15'!I:I,0),0),"")</f>
        <v>509</v>
      </c>
      <c r="O238" s="11" t="str">
        <f>IFERROR(INDEX('07-16'!H:H,MATCH(B238,'07-16'!I:I,0),0),"")</f>
        <v/>
      </c>
      <c r="P238" s="11" t="str">
        <f>IFERROR(INDEX('07-22'!U:U,MATCH(B238,'07-22'!W:W,0),0),"")</f>
        <v/>
      </c>
      <c r="Q238" s="11" t="str">
        <f>IFERROR(INDEX(#REF!,MATCH(B238,#REF!,0),0),"")</f>
        <v/>
      </c>
      <c r="R238" s="11" t="str">
        <f>IFERROR(INDEX(#REF!,MATCH(B238,#REF!,0),0),"")</f>
        <v/>
      </c>
      <c r="S238" s="11" t="str">
        <f>IFERROR(INDEX(#REF!,MATCH(B238,#REF!,0),0),"")</f>
        <v/>
      </c>
      <c r="T238" s="11" t="str">
        <f>IFERROR(INDEX(#REF!,MATCH(B238,#REF!,0),0),"")</f>
        <v/>
      </c>
      <c r="U238" s="5" t="str">
        <f>IFERROR(INDEX(#REF!,MATCH(B238,#REF!,0),0),"")</f>
        <v/>
      </c>
      <c r="V238" s="10">
        <f t="shared" si="9"/>
        <v>2</v>
      </c>
      <c r="W238" s="188">
        <f t="shared" si="10"/>
        <v>1154</v>
      </c>
      <c r="X238" s="188">
        <f t="shared" si="12"/>
        <v>577</v>
      </c>
      <c r="Y238" s="188" t="str">
        <f>IFERROR(SUMPRODUCT(LARGE(G238:U238,{1;2;3;4;5})),"NA")</f>
        <v>NA</v>
      </c>
      <c r="Z238" s="189" t="str">
        <f>IFERROR(SUMPRODUCT(LARGE(G238:U238,{1;2;3;4;5;6;7;8;9;10})),"NA")</f>
        <v>NA</v>
      </c>
    </row>
    <row r="239" spans="1:26" s="28" customFormat="1" x14ac:dyDescent="0.3">
      <c r="A239" s="15">
        <v>236</v>
      </c>
      <c r="B239" s="2" t="s">
        <v>2464</v>
      </c>
      <c r="C239" s="1"/>
      <c r="D239" s="1"/>
      <c r="E239" s="1"/>
      <c r="F239" s="2"/>
      <c r="G239" s="10" t="str">
        <f>IFERROR(INDEX('03-25'!X:X,MATCH(B239,'03-25'!Y:Y,0),0),"")</f>
        <v/>
      </c>
      <c r="H239" s="11" t="str">
        <f>IFERROR(INDEX('04-08'!N:N,MATCH(B239,'04-08'!C:C,0),0),"")</f>
        <v/>
      </c>
      <c r="I239" s="11" t="str">
        <f>IFERROR(INDEX('04-29'!M:M,MATCH(B239,'04-29'!L:L,0),0),"")</f>
        <v/>
      </c>
      <c r="J239" s="11" t="str">
        <f>IFERROR(INDEX('05-27'!F:F,MATCH(B239,'05-27'!H:H,0),0),"")</f>
        <v/>
      </c>
      <c r="K239" s="11">
        <f>IFERROR(INDEX('06-17'!U:U,MATCH(B239,'06-17'!W:W,0),0),"")</f>
        <v>556</v>
      </c>
      <c r="L239" s="11" t="str">
        <f>IFERROR(INDEX('07-02'!W:W,MATCH(B239,'07-02'!B:B,0),0),"")</f>
        <v/>
      </c>
      <c r="M239" s="11" t="str">
        <f>IFERROR(INDEX('07-14'!H:H,MATCH(B239,'07-14'!I:I,0),0),"")</f>
        <v/>
      </c>
      <c r="N239" s="11" t="str">
        <f>IFERROR(INDEX('07-15'!H:H,MATCH(B239,'07-15'!I:I,0),0),"")</f>
        <v/>
      </c>
      <c r="O239" s="11" t="str">
        <f>IFERROR(INDEX('07-16'!H:H,MATCH(B239,'07-16'!I:I,0),0),"")</f>
        <v/>
      </c>
      <c r="P239" s="11">
        <f>IFERROR(INDEX('07-22'!U:U,MATCH(B239,'07-22'!W:W,0),0),"")</f>
        <v>593</v>
      </c>
      <c r="Q239" s="11" t="str">
        <f>IFERROR(INDEX(#REF!,MATCH(B239,#REF!,0),0),"")</f>
        <v/>
      </c>
      <c r="R239" s="11" t="str">
        <f>IFERROR(INDEX(#REF!,MATCH(B239,#REF!,0),0),"")</f>
        <v/>
      </c>
      <c r="S239" s="11" t="str">
        <f>IFERROR(INDEX(#REF!,MATCH(B239,#REF!,0),0),"")</f>
        <v/>
      </c>
      <c r="T239" s="11" t="str">
        <f>IFERROR(INDEX(#REF!,MATCH(B239,#REF!,0),0),"")</f>
        <v/>
      </c>
      <c r="U239" s="5" t="str">
        <f>IFERROR(INDEX(#REF!,MATCH(B239,#REF!,0),0),"")</f>
        <v/>
      </c>
      <c r="V239" s="10">
        <f t="shared" si="9"/>
        <v>2</v>
      </c>
      <c r="W239" s="188">
        <f t="shared" si="10"/>
        <v>1149</v>
      </c>
      <c r="X239" s="188">
        <f t="shared" si="12"/>
        <v>574.5</v>
      </c>
      <c r="Y239" s="188" t="str">
        <f>IFERROR(SUMPRODUCT(LARGE(G239:U239,{1;2;3;4;5})),"NA")</f>
        <v>NA</v>
      </c>
      <c r="Z239" s="189" t="str">
        <f>IFERROR(SUMPRODUCT(LARGE(G239:U239,{1;2;3;4;5;6;7;8;9;10})),"NA")</f>
        <v>NA</v>
      </c>
    </row>
    <row r="240" spans="1:26" s="28" customFormat="1" x14ac:dyDescent="0.3">
      <c r="A240" s="15">
        <v>237</v>
      </c>
      <c r="B240" s="2" t="s">
        <v>2456</v>
      </c>
      <c r="C240" s="1"/>
      <c r="D240" s="1"/>
      <c r="E240" s="1"/>
      <c r="F240" s="2"/>
      <c r="G240" s="10" t="str">
        <f>IFERROR(INDEX('03-25'!X:X,MATCH(B240,'03-25'!Y:Y,0),0),"")</f>
        <v/>
      </c>
      <c r="H240" s="11" t="str">
        <f>IFERROR(INDEX('04-08'!N:N,MATCH(B240,'04-08'!C:C,0),0),"")</f>
        <v/>
      </c>
      <c r="I240" s="11" t="str">
        <f>IFERROR(INDEX('04-29'!M:M,MATCH(B240,'04-29'!L:L,0),0),"")</f>
        <v/>
      </c>
      <c r="J240" s="11" t="str">
        <f>IFERROR(INDEX('05-27'!F:F,MATCH(B240,'05-27'!H:H,0),0),"")</f>
        <v/>
      </c>
      <c r="K240" s="11">
        <f>IFERROR(INDEX('06-17'!U:U,MATCH(B240,'06-17'!W:W,0),0),"")</f>
        <v>560</v>
      </c>
      <c r="L240" s="11" t="str">
        <f>IFERROR(INDEX('07-02'!W:W,MATCH(B240,'07-02'!B:B,0),0),"")</f>
        <v/>
      </c>
      <c r="M240" s="11" t="str">
        <f>IFERROR(INDEX('07-14'!H:H,MATCH(B240,'07-14'!I:I,0),0),"")</f>
        <v/>
      </c>
      <c r="N240" s="11" t="str">
        <f>IFERROR(INDEX('07-15'!H:H,MATCH(B240,'07-15'!I:I,0),0),"")</f>
        <v/>
      </c>
      <c r="O240" s="11" t="str">
        <f>IFERROR(INDEX('07-16'!H:H,MATCH(B240,'07-16'!I:I,0),0),"")</f>
        <v/>
      </c>
      <c r="P240" s="11">
        <f>IFERROR(INDEX('07-22'!U:U,MATCH(B240,'07-22'!W:W,0),0),"")</f>
        <v>582</v>
      </c>
      <c r="Q240" s="11" t="str">
        <f>IFERROR(INDEX(#REF!,MATCH(B240,#REF!,0),0),"")</f>
        <v/>
      </c>
      <c r="R240" s="11" t="str">
        <f>IFERROR(INDEX(#REF!,MATCH(B240,#REF!,0),0),"")</f>
        <v/>
      </c>
      <c r="S240" s="11" t="str">
        <f>IFERROR(INDEX(#REF!,MATCH(B240,#REF!,0),0),"")</f>
        <v/>
      </c>
      <c r="T240" s="11" t="str">
        <f>IFERROR(INDEX(#REF!,MATCH(B240,#REF!,0),0),"")</f>
        <v/>
      </c>
      <c r="U240" s="5" t="str">
        <f>IFERROR(INDEX(#REF!,MATCH(B240,#REF!,0),0),"")</f>
        <v/>
      </c>
      <c r="V240" s="10">
        <f t="shared" si="9"/>
        <v>2</v>
      </c>
      <c r="W240" s="188">
        <f t="shared" si="10"/>
        <v>1142</v>
      </c>
      <c r="X240" s="188">
        <f t="shared" si="12"/>
        <v>571</v>
      </c>
      <c r="Y240" s="188" t="str">
        <f>IFERROR(SUMPRODUCT(LARGE(G240:U240,{1;2;3;4;5})),"NA")</f>
        <v>NA</v>
      </c>
      <c r="Z240" s="189" t="str">
        <f>IFERROR(SUMPRODUCT(LARGE(G240:U240,{1;2;3;4;5;6;7;8;9;10})),"NA")</f>
        <v>NA</v>
      </c>
    </row>
    <row r="241" spans="1:26" s="28" customFormat="1" x14ac:dyDescent="0.3">
      <c r="A241" s="15">
        <v>238</v>
      </c>
      <c r="B241" s="2" t="s">
        <v>2733</v>
      </c>
      <c r="C241" s="1"/>
      <c r="D241" s="1"/>
      <c r="E241" s="1"/>
      <c r="F241" s="2"/>
      <c r="G241" s="10" t="str">
        <f>IFERROR(INDEX('03-25'!X:X,MATCH(B241,'03-25'!Y:Y,0),0),"")</f>
        <v/>
      </c>
      <c r="H241" s="11" t="str">
        <f>IFERROR(INDEX('04-08'!N:N,MATCH(B241,'04-08'!C:C,0),0),"")</f>
        <v/>
      </c>
      <c r="I241" s="11" t="str">
        <f>IFERROR(INDEX('04-29'!M:M,MATCH(B241,'04-29'!L:L,0),0),"")</f>
        <v/>
      </c>
      <c r="J241" s="11" t="str">
        <f>IFERROR(INDEX('05-27'!F:F,MATCH(B241,'05-27'!H:H,0),0),"")</f>
        <v/>
      </c>
      <c r="K241" s="11" t="str">
        <f>IFERROR(INDEX('06-17'!U:U,MATCH(B241,'06-17'!W:W,0),0),"")</f>
        <v/>
      </c>
      <c r="L241" s="11">
        <f>IFERROR(INDEX('07-02'!W:W,MATCH(B241,'07-02'!B:B,0),0),"")</f>
        <v>557</v>
      </c>
      <c r="M241" s="11" t="str">
        <f>IFERROR(INDEX('07-14'!H:H,MATCH(B241,'07-14'!I:I,0),0),"")</f>
        <v/>
      </c>
      <c r="N241" s="11" t="str">
        <f>IFERROR(INDEX('07-15'!H:H,MATCH(B241,'07-15'!I:I,0),0),"")</f>
        <v/>
      </c>
      <c r="O241" s="11" t="str">
        <f>IFERROR(INDEX('07-16'!H:H,MATCH(B241,'07-16'!I:I,0),0),"")</f>
        <v/>
      </c>
      <c r="P241" s="11">
        <f>IFERROR(INDEX('07-22'!U:U,MATCH(B241,'07-22'!W:W,0),0),"")</f>
        <v>583</v>
      </c>
      <c r="Q241" s="11" t="str">
        <f>IFERROR(INDEX(#REF!,MATCH(B241,#REF!,0),0),"")</f>
        <v/>
      </c>
      <c r="R241" s="11" t="str">
        <f>IFERROR(INDEX(#REF!,MATCH(B241,#REF!,0),0),"")</f>
        <v/>
      </c>
      <c r="S241" s="11" t="str">
        <f>IFERROR(INDEX(#REF!,MATCH(B241,#REF!,0),0),"")</f>
        <v/>
      </c>
      <c r="T241" s="11" t="str">
        <f>IFERROR(INDEX(#REF!,MATCH(B241,#REF!,0),0),"")</f>
        <v/>
      </c>
      <c r="U241" s="5" t="str">
        <f>IFERROR(INDEX(#REF!,MATCH(B241,#REF!,0),0),"")</f>
        <v/>
      </c>
      <c r="V241" s="10">
        <f t="shared" si="9"/>
        <v>2</v>
      </c>
      <c r="W241" s="188">
        <f t="shared" si="10"/>
        <v>1140</v>
      </c>
      <c r="X241" s="188">
        <f t="shared" si="12"/>
        <v>570</v>
      </c>
      <c r="Y241" s="188" t="str">
        <f>IFERROR(SUMPRODUCT(LARGE(G241:U241,{1;2;3;4;5})),"NA")</f>
        <v>NA</v>
      </c>
      <c r="Z241" s="189" t="str">
        <f>IFERROR(SUMPRODUCT(LARGE(G241:U241,{1;2;3;4;5;6;7;8;9;10})),"NA")</f>
        <v>NA</v>
      </c>
    </row>
    <row r="242" spans="1:26" s="28" customFormat="1" x14ac:dyDescent="0.3">
      <c r="A242" s="15">
        <v>239</v>
      </c>
      <c r="B242" s="2" t="s">
        <v>2445</v>
      </c>
      <c r="C242" s="1"/>
      <c r="D242" s="1"/>
      <c r="E242" s="1"/>
      <c r="F242" s="2"/>
      <c r="G242" s="10" t="str">
        <f>IFERROR(INDEX('03-25'!X:X,MATCH(B242,'03-25'!Y:Y,0),0),"")</f>
        <v/>
      </c>
      <c r="H242" s="11" t="str">
        <f>IFERROR(INDEX('04-08'!N:N,MATCH(B242,'04-08'!C:C,0),0),"")</f>
        <v/>
      </c>
      <c r="I242" s="11" t="str">
        <f>IFERROR(INDEX('04-29'!M:M,MATCH(B242,'04-29'!L:L,0),0),"")</f>
        <v/>
      </c>
      <c r="J242" s="11" t="str">
        <f>IFERROR(INDEX('05-27'!F:F,MATCH(B242,'05-27'!H:H,0),0),"")</f>
        <v/>
      </c>
      <c r="K242" s="11">
        <f>IFERROR(INDEX('06-17'!U:U,MATCH(B242,'06-17'!W:W,0),0),"")</f>
        <v>542</v>
      </c>
      <c r="L242" s="11" t="str">
        <f>IFERROR(INDEX('07-02'!W:W,MATCH(B242,'07-02'!B:B,0),0),"")</f>
        <v/>
      </c>
      <c r="M242" s="11" t="str">
        <f>IFERROR(INDEX('07-14'!H:H,MATCH(B242,'07-14'!I:I,0),0),"")</f>
        <v/>
      </c>
      <c r="N242" s="11" t="str">
        <f>IFERROR(INDEX('07-15'!H:H,MATCH(B242,'07-15'!I:I,0),0),"")</f>
        <v/>
      </c>
      <c r="O242" s="11" t="str">
        <f>IFERROR(INDEX('07-16'!H:H,MATCH(B242,'07-16'!I:I,0),0),"")</f>
        <v/>
      </c>
      <c r="P242" s="11">
        <f>IFERROR(INDEX('07-22'!U:U,MATCH(B242,'07-22'!W:W,0),0),"")</f>
        <v>592</v>
      </c>
      <c r="Q242" s="11" t="str">
        <f>IFERROR(INDEX(#REF!,MATCH(B242,#REF!,0),0),"")</f>
        <v/>
      </c>
      <c r="R242" s="11" t="str">
        <f>IFERROR(INDEX(#REF!,MATCH(B242,#REF!,0),0),"")</f>
        <v/>
      </c>
      <c r="S242" s="11" t="str">
        <f>IFERROR(INDEX(#REF!,MATCH(B242,#REF!,0),0),"")</f>
        <v/>
      </c>
      <c r="T242" s="11" t="str">
        <f>IFERROR(INDEX(#REF!,MATCH(B242,#REF!,0),0),"")</f>
        <v/>
      </c>
      <c r="U242" s="5" t="str">
        <f>IFERROR(INDEX(#REF!,MATCH(B242,#REF!,0),0),"")</f>
        <v/>
      </c>
      <c r="V242" s="10">
        <f t="shared" si="9"/>
        <v>2</v>
      </c>
      <c r="W242" s="188">
        <f t="shared" si="10"/>
        <v>1134</v>
      </c>
      <c r="X242" s="188">
        <f t="shared" si="12"/>
        <v>567</v>
      </c>
      <c r="Y242" s="188" t="str">
        <f>IFERROR(SUMPRODUCT(LARGE(G242:U242,{1;2;3;4;5})),"NA")</f>
        <v>NA</v>
      </c>
      <c r="Z242" s="189" t="str">
        <f>IFERROR(SUMPRODUCT(LARGE(G242:U242,{1;2;3;4;5;6;7;8;9;10})),"NA")</f>
        <v>NA</v>
      </c>
    </row>
    <row r="243" spans="1:26" s="28" customFormat="1" x14ac:dyDescent="0.3">
      <c r="A243" s="15">
        <v>240</v>
      </c>
      <c r="B243" s="2" t="s">
        <v>3194</v>
      </c>
      <c r="C243" s="1"/>
      <c r="D243" s="1"/>
      <c r="E243" s="1"/>
      <c r="F243" s="2"/>
      <c r="G243" s="10" t="str">
        <f>IFERROR(INDEX('03-25'!X:X,MATCH(B243,'03-25'!Y:Y,0),0),"")</f>
        <v/>
      </c>
      <c r="H243" s="11" t="str">
        <f>IFERROR(INDEX('04-08'!N:N,MATCH(B243,'04-08'!C:C,0),0),"")</f>
        <v/>
      </c>
      <c r="I243" s="11" t="str">
        <f>IFERROR(INDEX('04-29'!M:M,MATCH(B243,'04-29'!L:L,0),0),"")</f>
        <v/>
      </c>
      <c r="J243" s="11" t="str">
        <f>IFERROR(INDEX('05-27'!F:F,MATCH(B243,'05-27'!H:H,0),0),"")</f>
        <v/>
      </c>
      <c r="K243" s="11" t="str">
        <f>IFERROR(INDEX('06-17'!U:U,MATCH(B243,'06-17'!W:W,0),0),"")</f>
        <v/>
      </c>
      <c r="L243" s="11" t="str">
        <f>IFERROR(INDEX('07-02'!W:W,MATCH(B243,'07-02'!B:B,0),0),"")</f>
        <v/>
      </c>
      <c r="M243" s="11">
        <f>IFERROR(INDEX('07-14'!H:H,MATCH(B243,'07-14'!I:I,0),0),"")</f>
        <v>636</v>
      </c>
      <c r="N243" s="11">
        <f>IFERROR(INDEX('07-15'!H:H,MATCH(B243,'07-15'!I:I,0),0),"")</f>
        <v>484</v>
      </c>
      <c r="O243" s="11" t="str">
        <f>IFERROR(INDEX('07-16'!H:H,MATCH(B243,'07-16'!I:I,0),0),"")</f>
        <v/>
      </c>
      <c r="P243" s="11" t="str">
        <f>IFERROR(INDEX('07-22'!U:U,MATCH(B243,'07-22'!W:W,0),0),"")</f>
        <v/>
      </c>
      <c r="Q243" s="11" t="str">
        <f>IFERROR(INDEX(#REF!,MATCH(B243,#REF!,0),0),"")</f>
        <v/>
      </c>
      <c r="R243" s="11" t="str">
        <f>IFERROR(INDEX(#REF!,MATCH(B243,#REF!,0),0),"")</f>
        <v/>
      </c>
      <c r="S243" s="11" t="str">
        <f>IFERROR(INDEX(#REF!,MATCH(B243,#REF!,0),0),"")</f>
        <v/>
      </c>
      <c r="T243" s="11" t="str">
        <f>IFERROR(INDEX(#REF!,MATCH(B243,#REF!,0),0),"")</f>
        <v/>
      </c>
      <c r="U243" s="5" t="str">
        <f>IFERROR(INDEX(#REF!,MATCH(B243,#REF!,0),0),"")</f>
        <v/>
      </c>
      <c r="V243" s="10">
        <f t="shared" si="9"/>
        <v>2</v>
      </c>
      <c r="W243" s="188">
        <f t="shared" si="10"/>
        <v>1120</v>
      </c>
      <c r="X243" s="188">
        <f t="shared" si="12"/>
        <v>560</v>
      </c>
      <c r="Y243" s="188" t="str">
        <f>IFERROR(SUMPRODUCT(LARGE(G243:U243,{1;2;3;4;5})),"NA")</f>
        <v>NA</v>
      </c>
      <c r="Z243" s="189" t="str">
        <f>IFERROR(SUMPRODUCT(LARGE(G243:U243,{1;2;3;4;5;6;7;8;9;10})),"NA")</f>
        <v>NA</v>
      </c>
    </row>
    <row r="244" spans="1:26" s="28" customFormat="1" x14ac:dyDescent="0.3">
      <c r="A244" s="15">
        <v>241</v>
      </c>
      <c r="B244" s="2" t="s">
        <v>3122</v>
      </c>
      <c r="C244" s="1"/>
      <c r="D244" s="1"/>
      <c r="E244" s="1"/>
      <c r="F244" s="2"/>
      <c r="G244" s="10" t="str">
        <f>IFERROR(INDEX('03-25'!X:X,MATCH(B244,'03-25'!Y:Y,0),0),"")</f>
        <v/>
      </c>
      <c r="H244" s="11" t="str">
        <f>IFERROR(INDEX('04-08'!N:N,MATCH(B244,'04-08'!C:C,0),0),"")</f>
        <v/>
      </c>
      <c r="I244" s="11" t="str">
        <f>IFERROR(INDEX('04-29'!M:M,MATCH(B244,'04-29'!L:L,0),0),"")</f>
        <v/>
      </c>
      <c r="J244" s="11" t="str">
        <f>IFERROR(INDEX('05-27'!F:F,MATCH(B244,'05-27'!H:H,0),0),"")</f>
        <v/>
      </c>
      <c r="K244" s="11" t="str">
        <f>IFERROR(INDEX('06-17'!U:U,MATCH(B244,'06-17'!W:W,0),0),"")</f>
        <v/>
      </c>
      <c r="L244" s="11" t="str">
        <f>IFERROR(INDEX('07-02'!W:W,MATCH(B244,'07-02'!B:B,0),0),"")</f>
        <v/>
      </c>
      <c r="M244" s="11">
        <f>IFERROR(INDEX('07-14'!H:H,MATCH(B244,'07-14'!I:I,0),0),"")</f>
        <v>626</v>
      </c>
      <c r="N244" s="11">
        <f>IFERROR(INDEX('07-15'!H:H,MATCH(B244,'07-15'!I:I,0),0),"")</f>
        <v>481</v>
      </c>
      <c r="O244" s="11" t="str">
        <f>IFERROR(INDEX('07-16'!H:H,MATCH(B244,'07-16'!I:I,0),0),"")</f>
        <v/>
      </c>
      <c r="P244" s="11" t="str">
        <f>IFERROR(INDEX('07-22'!U:U,MATCH(B244,'07-22'!W:W,0),0),"")</f>
        <v/>
      </c>
      <c r="Q244" s="11" t="str">
        <f>IFERROR(INDEX(#REF!,MATCH(B244,#REF!,0),0),"")</f>
        <v/>
      </c>
      <c r="R244" s="11" t="str">
        <f>IFERROR(INDEX(#REF!,MATCH(B244,#REF!,0),0),"")</f>
        <v/>
      </c>
      <c r="S244" s="11" t="str">
        <f>IFERROR(INDEX(#REF!,MATCH(B244,#REF!,0),0),"")</f>
        <v/>
      </c>
      <c r="T244" s="11" t="str">
        <f>IFERROR(INDEX(#REF!,MATCH(B244,#REF!,0),0),"")</f>
        <v/>
      </c>
      <c r="U244" s="5" t="str">
        <f>IFERROR(INDEX(#REF!,MATCH(B244,#REF!,0),0),"")</f>
        <v/>
      </c>
      <c r="V244" s="10">
        <f t="shared" si="9"/>
        <v>2</v>
      </c>
      <c r="W244" s="188">
        <f t="shared" si="10"/>
        <v>1107</v>
      </c>
      <c r="X244" s="188">
        <f t="shared" si="12"/>
        <v>553.5</v>
      </c>
      <c r="Y244" s="188" t="str">
        <f>IFERROR(SUMPRODUCT(LARGE(G244:U244,{1;2;3;4;5})),"NA")</f>
        <v>NA</v>
      </c>
      <c r="Z244" s="189" t="str">
        <f>IFERROR(SUMPRODUCT(LARGE(G244:U244,{1;2;3;4;5;6;7;8;9;10})),"NA")</f>
        <v>NA</v>
      </c>
    </row>
    <row r="245" spans="1:26" s="28" customFormat="1" x14ac:dyDescent="0.3">
      <c r="A245" s="15">
        <v>242</v>
      </c>
      <c r="B245" s="2" t="s">
        <v>1805</v>
      </c>
      <c r="C245" s="1"/>
      <c r="D245" s="1"/>
      <c r="E245" s="1"/>
      <c r="F245" s="2"/>
      <c r="G245" s="10" t="str">
        <f>IFERROR(INDEX('03-25'!X:X,MATCH(B245,'03-25'!Y:Y,0),0),"")</f>
        <v/>
      </c>
      <c r="H245" s="11" t="str">
        <f>IFERROR(INDEX('04-08'!N:N,MATCH(B245,'04-08'!C:C,0),0),"")</f>
        <v/>
      </c>
      <c r="I245" s="11">
        <f>IFERROR(INDEX('04-29'!M:M,MATCH(B245,'04-29'!L:L,0),0),"")</f>
        <v>573</v>
      </c>
      <c r="J245" s="11" t="str">
        <f>IFERROR(INDEX('05-27'!F:F,MATCH(B245,'05-27'!H:H,0),0),"")</f>
        <v/>
      </c>
      <c r="K245" s="11" t="str">
        <f>IFERROR(INDEX('06-17'!U:U,MATCH(B245,'06-17'!W:W,0),0),"")</f>
        <v/>
      </c>
      <c r="L245" s="11" t="str">
        <f>IFERROR(INDEX('07-02'!W:W,MATCH(B245,'07-02'!B:B,0),0),"")</f>
        <v/>
      </c>
      <c r="M245" s="11">
        <f>IFERROR(INDEX('07-14'!H:H,MATCH(B245,'07-14'!I:I,0),0),"")</f>
        <v>528</v>
      </c>
      <c r="N245" s="11" t="str">
        <f>IFERROR(INDEX('07-15'!H:H,MATCH(B245,'07-15'!I:I,0),0),"")</f>
        <v/>
      </c>
      <c r="O245" s="11" t="str">
        <f>IFERROR(INDEX('07-16'!H:H,MATCH(B245,'07-16'!I:I,0),0),"")</f>
        <v/>
      </c>
      <c r="P245" s="11" t="str">
        <f>IFERROR(INDEX('07-22'!U:U,MATCH(B245,'07-22'!W:W,0),0),"")</f>
        <v/>
      </c>
      <c r="Q245" s="11" t="str">
        <f>IFERROR(INDEX(#REF!,MATCH(B245,#REF!,0),0),"")</f>
        <v/>
      </c>
      <c r="R245" s="11" t="str">
        <f>IFERROR(INDEX(#REF!,MATCH(B245,#REF!,0),0),"")</f>
        <v/>
      </c>
      <c r="S245" s="11" t="str">
        <f>IFERROR(INDEX(#REF!,MATCH(B245,#REF!,0),0),"")</f>
        <v/>
      </c>
      <c r="T245" s="11" t="str">
        <f>IFERROR(INDEX(#REF!,MATCH(B245,#REF!,0),0),"")</f>
        <v/>
      </c>
      <c r="U245" s="5" t="str">
        <f>IFERROR(INDEX(#REF!,MATCH(B245,#REF!,0),0),"")</f>
        <v/>
      </c>
      <c r="V245" s="10">
        <f t="shared" si="9"/>
        <v>2</v>
      </c>
      <c r="W245" s="188">
        <f t="shared" si="10"/>
        <v>1101</v>
      </c>
      <c r="X245" s="188">
        <f t="shared" si="12"/>
        <v>550.5</v>
      </c>
      <c r="Y245" s="188" t="str">
        <f>IFERROR(SUMPRODUCT(LARGE(G245:U245,{1;2;3;4;5})),"NA")</f>
        <v>NA</v>
      </c>
      <c r="Z245" s="189" t="str">
        <f>IFERROR(SUMPRODUCT(LARGE(G245:U245,{1;2;3;4;5;6;7;8;9;10})),"NA")</f>
        <v>NA</v>
      </c>
    </row>
    <row r="246" spans="1:26" s="28" customFormat="1" x14ac:dyDescent="0.3">
      <c r="A246" s="15">
        <v>243</v>
      </c>
      <c r="B246" s="2" t="s">
        <v>1792</v>
      </c>
      <c r="C246" s="1"/>
      <c r="D246" s="1"/>
      <c r="E246" s="1"/>
      <c r="F246" s="2"/>
      <c r="G246" s="10" t="str">
        <f>IFERROR(INDEX('03-25'!X:X,MATCH(B246,'03-25'!Y:Y,0),0),"")</f>
        <v/>
      </c>
      <c r="H246" s="11" t="str">
        <f>IFERROR(INDEX('04-08'!N:N,MATCH(B246,'04-08'!C:C,0),0),"")</f>
        <v/>
      </c>
      <c r="I246" s="11">
        <f>IFERROR(INDEX('04-29'!M:M,MATCH(B246,'04-29'!L:L,0),0),"")</f>
        <v>599</v>
      </c>
      <c r="J246" s="11" t="str">
        <f>IFERROR(INDEX('05-27'!F:F,MATCH(B246,'05-27'!H:H,0),0),"")</f>
        <v/>
      </c>
      <c r="K246" s="11" t="str">
        <f>IFERROR(INDEX('06-17'!U:U,MATCH(B246,'06-17'!W:W,0),0),"")</f>
        <v/>
      </c>
      <c r="L246" s="11" t="str">
        <f>IFERROR(INDEX('07-02'!W:W,MATCH(B246,'07-02'!B:B,0),0),"")</f>
        <v/>
      </c>
      <c r="M246" s="11" t="str">
        <f>IFERROR(INDEX('07-14'!H:H,MATCH(B246,'07-14'!I:I,0),0),"")</f>
        <v/>
      </c>
      <c r="N246" s="11">
        <f>IFERROR(INDEX('07-15'!H:H,MATCH(B246,'07-15'!I:I,0),0),"")</f>
        <v>500</v>
      </c>
      <c r="O246" s="11" t="str">
        <f>IFERROR(INDEX('07-16'!H:H,MATCH(B246,'07-16'!I:I,0),0),"")</f>
        <v/>
      </c>
      <c r="P246" s="11" t="str">
        <f>IFERROR(INDEX('07-22'!U:U,MATCH(B246,'07-22'!W:W,0),0),"")</f>
        <v/>
      </c>
      <c r="Q246" s="11" t="str">
        <f>IFERROR(INDEX(#REF!,MATCH(B246,#REF!,0),0),"")</f>
        <v/>
      </c>
      <c r="R246" s="11" t="str">
        <f>IFERROR(INDEX(#REF!,MATCH(B246,#REF!,0),0),"")</f>
        <v/>
      </c>
      <c r="S246" s="11" t="str">
        <f>IFERROR(INDEX(#REF!,MATCH(B246,#REF!,0),0),"")</f>
        <v/>
      </c>
      <c r="T246" s="11" t="str">
        <f>IFERROR(INDEX(#REF!,MATCH(B246,#REF!,0),0),"")</f>
        <v/>
      </c>
      <c r="U246" s="5" t="str">
        <f>IFERROR(INDEX(#REF!,MATCH(B246,#REF!,0),0),"")</f>
        <v/>
      </c>
      <c r="V246" s="10">
        <f t="shared" si="9"/>
        <v>2</v>
      </c>
      <c r="W246" s="188">
        <f t="shared" si="10"/>
        <v>1099</v>
      </c>
      <c r="X246" s="188">
        <f t="shared" si="12"/>
        <v>549.5</v>
      </c>
      <c r="Y246" s="188" t="str">
        <f>IFERROR(SUMPRODUCT(LARGE(G246:U246,{1;2;3;4;5})),"NA")</f>
        <v>NA</v>
      </c>
      <c r="Z246" s="189" t="str">
        <f>IFERROR(SUMPRODUCT(LARGE(G246:U246,{1;2;3;4;5;6;7;8;9;10})),"NA")</f>
        <v>NA</v>
      </c>
    </row>
    <row r="247" spans="1:26" s="28" customFormat="1" x14ac:dyDescent="0.3">
      <c r="A247" s="15">
        <v>244</v>
      </c>
      <c r="B247" s="2" t="s">
        <v>469</v>
      </c>
      <c r="C247" s="1"/>
      <c r="D247" s="1"/>
      <c r="E247" s="1"/>
      <c r="F247" s="2"/>
      <c r="G247" s="10">
        <f>IFERROR(INDEX('03-25'!X:X,MATCH(B247,'03-25'!Y:Y,0),0),"")</f>
        <v>566</v>
      </c>
      <c r="H247" s="11" t="str">
        <f>IFERROR(INDEX('04-08'!N:N,MATCH(B247,'04-08'!C:C,0),0),"")</f>
        <v/>
      </c>
      <c r="I247" s="11">
        <f>IFERROR(INDEX('04-29'!M:M,MATCH(B247,'04-29'!L:L,0),0),"")</f>
        <v>520</v>
      </c>
      <c r="J247" s="11" t="str">
        <f>IFERROR(INDEX('05-27'!F:F,MATCH(B247,'05-27'!H:H,0),0),"")</f>
        <v/>
      </c>
      <c r="K247" s="11" t="str">
        <f>IFERROR(INDEX('06-17'!U:U,MATCH(B247,'06-17'!W:W,0),0),"")</f>
        <v/>
      </c>
      <c r="L247" s="11" t="str">
        <f>IFERROR(INDEX('07-02'!W:W,MATCH(B247,'07-02'!B:B,0),0),"")</f>
        <v/>
      </c>
      <c r="M247" s="11" t="str">
        <f>IFERROR(INDEX('07-14'!H:H,MATCH(B247,'07-14'!I:I,0),0),"")</f>
        <v/>
      </c>
      <c r="N247" s="11" t="str">
        <f>IFERROR(INDEX('07-15'!H:H,MATCH(B247,'07-15'!I:I,0),0),"")</f>
        <v/>
      </c>
      <c r="O247" s="11" t="str">
        <f>IFERROR(INDEX('07-16'!H:H,MATCH(B247,'07-16'!I:I,0),0),"")</f>
        <v/>
      </c>
      <c r="P247" s="11" t="str">
        <f>IFERROR(INDEX('07-22'!U:U,MATCH(B247,'07-22'!W:W,0),0),"")</f>
        <v/>
      </c>
      <c r="Q247" s="11" t="str">
        <f>IFERROR(INDEX(#REF!,MATCH(B247,#REF!,0),0),"")</f>
        <v/>
      </c>
      <c r="R247" s="11" t="str">
        <f>IFERROR(INDEX(#REF!,MATCH(B247,#REF!,0),0),"")</f>
        <v/>
      </c>
      <c r="S247" s="11" t="str">
        <f>IFERROR(INDEX(#REF!,MATCH(B247,#REF!,0),0),"")</f>
        <v/>
      </c>
      <c r="T247" s="11" t="str">
        <f>IFERROR(INDEX(#REF!,MATCH(B247,#REF!,0),0),"")</f>
        <v/>
      </c>
      <c r="U247" s="5" t="str">
        <f>IFERROR(INDEX(#REF!,MATCH(B247,#REF!,0),0),"")</f>
        <v/>
      </c>
      <c r="V247" s="10">
        <f t="shared" si="9"/>
        <v>2</v>
      </c>
      <c r="W247" s="188">
        <f t="shared" si="10"/>
        <v>1086</v>
      </c>
      <c r="X247" s="188">
        <f t="shared" si="12"/>
        <v>543</v>
      </c>
      <c r="Y247" s="188" t="str">
        <f>IFERROR(SUMPRODUCT(LARGE(G247:U247,{1;2;3;4;5})),"NA")</f>
        <v>NA</v>
      </c>
      <c r="Z247" s="189" t="str">
        <f>IFERROR(SUMPRODUCT(LARGE(G247:U247,{1;2;3;4;5;6;7;8;9;10})),"NA")</f>
        <v>NA</v>
      </c>
    </row>
    <row r="248" spans="1:26" s="28" customFormat="1" x14ac:dyDescent="0.3">
      <c r="A248" s="15">
        <v>245</v>
      </c>
      <c r="B248" s="2" t="s">
        <v>499</v>
      </c>
      <c r="C248" s="1"/>
      <c r="D248" s="1"/>
      <c r="E248" s="1"/>
      <c r="F248" s="2"/>
      <c r="G248" s="10">
        <f>IFERROR(INDEX('03-25'!X:X,MATCH(B248,'03-25'!Y:Y,0),0),"")</f>
        <v>528</v>
      </c>
      <c r="H248" s="11" t="str">
        <f>IFERROR(INDEX('04-08'!N:N,MATCH(B248,'04-08'!C:C,0),0),"")</f>
        <v/>
      </c>
      <c r="I248" s="11">
        <f>IFERROR(INDEX('04-29'!M:M,MATCH(B248,'04-29'!L:L,0),0),"")</f>
        <v>531</v>
      </c>
      <c r="J248" s="11" t="str">
        <f>IFERROR(INDEX('05-27'!F:F,MATCH(B248,'05-27'!H:H,0),0),"")</f>
        <v/>
      </c>
      <c r="K248" s="11" t="str">
        <f>IFERROR(INDEX('06-17'!U:U,MATCH(B248,'06-17'!W:W,0),0),"")</f>
        <v/>
      </c>
      <c r="L248" s="11" t="str">
        <f>IFERROR(INDEX('07-02'!W:W,MATCH(B248,'07-02'!B:B,0),0),"")</f>
        <v/>
      </c>
      <c r="M248" s="11" t="str">
        <f>IFERROR(INDEX('07-14'!H:H,MATCH(B248,'07-14'!I:I,0),0),"")</f>
        <v/>
      </c>
      <c r="N248" s="11" t="str">
        <f>IFERROR(INDEX('07-15'!H:H,MATCH(B248,'07-15'!I:I,0),0),"")</f>
        <v/>
      </c>
      <c r="O248" s="11" t="str">
        <f>IFERROR(INDEX('07-16'!H:H,MATCH(B248,'07-16'!I:I,0),0),"")</f>
        <v/>
      </c>
      <c r="P248" s="11" t="str">
        <f>IFERROR(INDEX('07-22'!U:U,MATCH(B248,'07-22'!W:W,0),0),"")</f>
        <v/>
      </c>
      <c r="Q248" s="11" t="str">
        <f>IFERROR(INDEX(#REF!,MATCH(B248,#REF!,0),0),"")</f>
        <v/>
      </c>
      <c r="R248" s="11" t="str">
        <f>IFERROR(INDEX(#REF!,MATCH(B248,#REF!,0),0),"")</f>
        <v/>
      </c>
      <c r="S248" s="11" t="str">
        <f>IFERROR(INDEX(#REF!,MATCH(B248,#REF!,0),0),"")</f>
        <v/>
      </c>
      <c r="T248" s="11" t="str">
        <f>IFERROR(INDEX(#REF!,MATCH(B248,#REF!,0),0),"")</f>
        <v/>
      </c>
      <c r="U248" s="5" t="str">
        <f>IFERROR(INDEX(#REF!,MATCH(B248,#REF!,0),0),"")</f>
        <v/>
      </c>
      <c r="V248" s="10">
        <f t="shared" si="9"/>
        <v>2</v>
      </c>
      <c r="W248" s="188">
        <f t="shared" si="10"/>
        <v>1059</v>
      </c>
      <c r="X248" s="188">
        <f t="shared" si="12"/>
        <v>529.5</v>
      </c>
      <c r="Y248" s="188" t="str">
        <f>IFERROR(SUMPRODUCT(LARGE(G248:U248,{1;2;3;4;5})),"NA")</f>
        <v>NA</v>
      </c>
      <c r="Z248" s="189" t="str">
        <f>IFERROR(SUMPRODUCT(LARGE(G248:U248,{1;2;3;4;5;6;7;8;9;10})),"NA")</f>
        <v>NA</v>
      </c>
    </row>
    <row r="249" spans="1:26" s="28" customFormat="1" x14ac:dyDescent="0.3">
      <c r="A249" s="15">
        <v>246</v>
      </c>
      <c r="B249" s="2" t="s">
        <v>490</v>
      </c>
      <c r="C249" s="1"/>
      <c r="D249" s="1"/>
      <c r="E249" s="1"/>
      <c r="F249" s="2"/>
      <c r="G249" s="10">
        <f>IFERROR(INDEX('03-25'!X:X,MATCH(B249,'03-25'!Y:Y,0),0),"")</f>
        <v>458</v>
      </c>
      <c r="H249" s="11" t="str">
        <f>IFERROR(INDEX('04-08'!N:N,MATCH(B249,'04-08'!C:C,0),0),"")</f>
        <v/>
      </c>
      <c r="I249" s="11" t="str">
        <f>IFERROR(INDEX('04-29'!M:M,MATCH(B249,'04-29'!L:L,0),0),"")</f>
        <v/>
      </c>
      <c r="J249" s="11" t="str">
        <f>IFERROR(INDEX('05-27'!F:F,MATCH(B249,'05-27'!H:H,0),0),"")</f>
        <v/>
      </c>
      <c r="K249" s="11" t="str">
        <f>IFERROR(INDEX('06-17'!U:U,MATCH(B249,'06-17'!W:W,0),0),"")</f>
        <v/>
      </c>
      <c r="L249" s="11" t="str">
        <f>IFERROR(INDEX('07-02'!W:W,MATCH(B249,'07-02'!B:B,0),0),"")</f>
        <v/>
      </c>
      <c r="M249" s="11" t="str">
        <f>IFERROR(INDEX('07-14'!H:H,MATCH(B249,'07-14'!I:I,0),0),"")</f>
        <v/>
      </c>
      <c r="N249" s="11" t="str">
        <f>IFERROR(INDEX('07-15'!H:H,MATCH(B249,'07-15'!I:I,0),0),"")</f>
        <v/>
      </c>
      <c r="O249" s="11" t="str">
        <f>IFERROR(INDEX('07-16'!H:H,MATCH(B249,'07-16'!I:I,0),0),"")</f>
        <v/>
      </c>
      <c r="P249" s="11">
        <f>IFERROR(INDEX('07-22'!U:U,MATCH(B249,'07-22'!W:W,0),0),"")</f>
        <v>568</v>
      </c>
      <c r="Q249" s="11" t="str">
        <f>IFERROR(INDEX(#REF!,MATCH(B249,#REF!,0),0),"")</f>
        <v/>
      </c>
      <c r="R249" s="11" t="str">
        <f>IFERROR(INDEX(#REF!,MATCH(B249,#REF!,0),0),"")</f>
        <v/>
      </c>
      <c r="S249" s="11" t="str">
        <f>IFERROR(INDEX(#REF!,MATCH(B249,#REF!,0),0),"")</f>
        <v/>
      </c>
      <c r="T249" s="11" t="str">
        <f>IFERROR(INDEX(#REF!,MATCH(B249,#REF!,0),0),"")</f>
        <v/>
      </c>
      <c r="U249" s="5" t="str">
        <f>IFERROR(INDEX(#REF!,MATCH(B249,#REF!,0),0),"")</f>
        <v/>
      </c>
      <c r="V249" s="10">
        <f t="shared" si="9"/>
        <v>2</v>
      </c>
      <c r="W249" s="188">
        <f t="shared" si="10"/>
        <v>1026</v>
      </c>
      <c r="X249" s="188">
        <f t="shared" si="12"/>
        <v>513</v>
      </c>
      <c r="Y249" s="188" t="str">
        <f>IFERROR(SUMPRODUCT(LARGE(G249:U249,{1;2;3;4;5})),"NA")</f>
        <v>NA</v>
      </c>
      <c r="Z249" s="189" t="str">
        <f>IFERROR(SUMPRODUCT(LARGE(G249:U249,{1;2;3;4;5;6;7;8;9;10})),"NA")</f>
        <v>NA</v>
      </c>
    </row>
    <row r="250" spans="1:26" s="28" customFormat="1" x14ac:dyDescent="0.3">
      <c r="A250" s="15">
        <v>247</v>
      </c>
      <c r="B250" s="2" t="s">
        <v>98</v>
      </c>
      <c r="C250" s="1"/>
      <c r="D250" s="1"/>
      <c r="E250" s="1"/>
      <c r="F250" s="2"/>
      <c r="G250" s="10">
        <f>IFERROR(INDEX('03-25'!X:X,MATCH(B250,'03-25'!Y:Y,0),0),"")</f>
        <v>480</v>
      </c>
      <c r="H250" s="11" t="str">
        <f>IFERROR(INDEX('04-08'!N:N,MATCH(B250,'04-08'!C:C,0),0),"")</f>
        <v/>
      </c>
      <c r="I250" s="11">
        <f>IFERROR(INDEX('04-29'!M:M,MATCH(B250,'04-29'!L:L,0),0),"")</f>
        <v>545</v>
      </c>
      <c r="J250" s="11" t="str">
        <f>IFERROR(INDEX('05-27'!F:F,MATCH(B250,'05-27'!H:H,0),0),"")</f>
        <v/>
      </c>
      <c r="K250" s="11" t="str">
        <f>IFERROR(INDEX('06-17'!U:U,MATCH(B250,'06-17'!W:W,0),0),"")</f>
        <v/>
      </c>
      <c r="L250" s="11" t="str">
        <f>IFERROR(INDEX('07-02'!W:W,MATCH(B250,'07-02'!B:B,0),0),"")</f>
        <v/>
      </c>
      <c r="M250" s="11" t="str">
        <f>IFERROR(INDEX('07-14'!H:H,MATCH(B250,'07-14'!I:I,0),0),"")</f>
        <v/>
      </c>
      <c r="N250" s="11" t="str">
        <f>IFERROR(INDEX('07-15'!H:H,MATCH(B250,'07-15'!I:I,0),0),"")</f>
        <v/>
      </c>
      <c r="O250" s="11" t="str">
        <f>IFERROR(INDEX('07-16'!H:H,MATCH(B250,'07-16'!I:I,0),0),"")</f>
        <v/>
      </c>
      <c r="P250" s="11" t="str">
        <f>IFERROR(INDEX('07-22'!U:U,MATCH(B250,'07-22'!W:W,0),0),"")</f>
        <v/>
      </c>
      <c r="Q250" s="11" t="str">
        <f>IFERROR(INDEX(#REF!,MATCH(B250,#REF!,0),0),"")</f>
        <v/>
      </c>
      <c r="R250" s="11" t="str">
        <f>IFERROR(INDEX(#REF!,MATCH(B250,#REF!,0),0),"")</f>
        <v/>
      </c>
      <c r="S250" s="11" t="str">
        <f>IFERROR(INDEX(#REF!,MATCH(B250,#REF!,0),0),"")</f>
        <v/>
      </c>
      <c r="T250" s="11" t="str">
        <f>IFERROR(INDEX(#REF!,MATCH(B250,#REF!,0),0),"")</f>
        <v/>
      </c>
      <c r="U250" s="5" t="str">
        <f>IFERROR(INDEX(#REF!,MATCH(B250,#REF!,0),0),"")</f>
        <v/>
      </c>
      <c r="V250" s="10">
        <f t="shared" si="9"/>
        <v>2</v>
      </c>
      <c r="W250" s="188">
        <f t="shared" si="10"/>
        <v>1025</v>
      </c>
      <c r="X250" s="188">
        <f t="shared" si="12"/>
        <v>512.5</v>
      </c>
      <c r="Y250" s="188" t="str">
        <f>IFERROR(SUMPRODUCT(LARGE(G250:U250,{1;2;3;4;5})),"NA")</f>
        <v>NA</v>
      </c>
      <c r="Z250" s="189" t="str">
        <f>IFERROR(SUMPRODUCT(LARGE(G250:U250,{1;2;3;4;5;6;7;8;9;10})),"NA")</f>
        <v>NA</v>
      </c>
    </row>
    <row r="251" spans="1:26" s="28" customFormat="1" x14ac:dyDescent="0.3">
      <c r="A251" s="15">
        <v>248</v>
      </c>
      <c r="B251" s="2" t="s">
        <v>1788</v>
      </c>
      <c r="C251" s="1"/>
      <c r="D251" s="1"/>
      <c r="E251" s="1"/>
      <c r="F251" s="2"/>
      <c r="G251" s="10" t="str">
        <f>IFERROR(INDEX('03-25'!X:X,MATCH(B251,'03-25'!Y:Y,0),0),"")</f>
        <v/>
      </c>
      <c r="H251" s="11" t="str">
        <f>IFERROR(INDEX('04-08'!N:N,MATCH(B251,'04-08'!C:C,0),0),"")</f>
        <v/>
      </c>
      <c r="I251" s="11">
        <f>IFERROR(INDEX('04-29'!M:M,MATCH(B251,'04-29'!L:L,0),0),"")</f>
        <v>1000</v>
      </c>
      <c r="J251" s="11" t="str">
        <f>IFERROR(INDEX('05-27'!F:F,MATCH(B251,'05-27'!H:H,0),0),"")</f>
        <v/>
      </c>
      <c r="K251" s="11" t="str">
        <f>IFERROR(INDEX('06-17'!U:U,MATCH(B251,'06-17'!W:W,0),0),"")</f>
        <v/>
      </c>
      <c r="L251" s="11" t="str">
        <f>IFERROR(INDEX('07-02'!W:W,MATCH(B251,'07-02'!B:B,0),0),"")</f>
        <v/>
      </c>
      <c r="M251" s="11" t="str">
        <f>IFERROR(INDEX('07-14'!H:H,MATCH(B251,'07-14'!I:I,0),0),"")</f>
        <v/>
      </c>
      <c r="N251" s="11" t="str">
        <f>IFERROR(INDEX('07-15'!H:H,MATCH(B251,'07-15'!I:I,0),0),"")</f>
        <v/>
      </c>
      <c r="O251" s="11" t="str">
        <f>IFERROR(INDEX('07-16'!H:H,MATCH(B251,'07-16'!I:I,0),0),"")</f>
        <v/>
      </c>
      <c r="P251" s="11" t="str">
        <f>IFERROR(INDEX('07-22'!U:U,MATCH(B251,'07-22'!W:W,0),0),"")</f>
        <v/>
      </c>
      <c r="Q251" s="11" t="str">
        <f>IFERROR(INDEX(#REF!,MATCH(B251,#REF!,0),0),"")</f>
        <v/>
      </c>
      <c r="R251" s="11" t="str">
        <f>IFERROR(INDEX(#REF!,MATCH(B251,#REF!,0),0),"")</f>
        <v/>
      </c>
      <c r="S251" s="11" t="str">
        <f>IFERROR(INDEX(#REF!,MATCH(B251,#REF!,0),0),"")</f>
        <v/>
      </c>
      <c r="T251" s="11" t="str">
        <f>IFERROR(INDEX(#REF!,MATCH(B251,#REF!,0),0),"")</f>
        <v/>
      </c>
      <c r="U251" s="5" t="str">
        <f>IFERROR(INDEX(#REF!,MATCH(B251,#REF!,0),0),"")</f>
        <v/>
      </c>
      <c r="V251" s="10">
        <f t="shared" si="9"/>
        <v>1</v>
      </c>
      <c r="W251" s="188">
        <f t="shared" si="10"/>
        <v>1000</v>
      </c>
      <c r="X251" s="188">
        <f t="shared" si="12"/>
        <v>1000</v>
      </c>
      <c r="Y251" s="188" t="str">
        <f>IFERROR(SUMPRODUCT(LARGE(G251:U251,{1;2;3;4;5})),"NA")</f>
        <v>NA</v>
      </c>
      <c r="Z251" s="189" t="str">
        <f>IFERROR(SUMPRODUCT(LARGE(G251:U251,{1;2;3;4;5;6;7;8;9;10})),"NA")</f>
        <v>NA</v>
      </c>
    </row>
    <row r="252" spans="1:26" s="28" customFormat="1" x14ac:dyDescent="0.3">
      <c r="A252" s="15">
        <v>249</v>
      </c>
      <c r="B252" s="2" t="s">
        <v>3142</v>
      </c>
      <c r="C252" s="1"/>
      <c r="D252" s="1"/>
      <c r="E252" s="1"/>
      <c r="F252" s="2"/>
      <c r="G252" s="10" t="str">
        <f>IFERROR(INDEX('03-25'!X:X,MATCH(B252,'03-25'!Y:Y,0),0),"")</f>
        <v/>
      </c>
      <c r="H252" s="11" t="str">
        <f>IFERROR(INDEX('04-08'!N:N,MATCH(B252,'04-08'!C:C,0),0),"")</f>
        <v/>
      </c>
      <c r="I252" s="11" t="str">
        <f>IFERROR(INDEX('04-29'!M:M,MATCH(B252,'04-29'!L:L,0),0),"")</f>
        <v/>
      </c>
      <c r="J252" s="11" t="str">
        <f>IFERROR(INDEX('05-27'!F:F,MATCH(B252,'05-27'!H:H,0),0),"")</f>
        <v/>
      </c>
      <c r="K252" s="11" t="str">
        <f>IFERROR(INDEX('06-17'!U:U,MATCH(B252,'06-17'!W:W,0),0),"")</f>
        <v/>
      </c>
      <c r="L252" s="11" t="str">
        <f>IFERROR(INDEX('07-02'!W:W,MATCH(B252,'07-02'!B:B,0),0),"")</f>
        <v/>
      </c>
      <c r="M252" s="11" t="str">
        <f>IFERROR(INDEX('07-14'!H:H,MATCH(B252,'07-14'!I:I,0),0),"")</f>
        <v/>
      </c>
      <c r="N252" s="11">
        <f>IFERROR(INDEX('07-15'!H:H,MATCH(B252,'07-15'!I:I,0),0),"")</f>
        <v>1000</v>
      </c>
      <c r="O252" s="11" t="str">
        <f>IFERROR(INDEX('07-16'!H:H,MATCH(B252,'07-16'!I:I,0),0),"")</f>
        <v/>
      </c>
      <c r="P252" s="11" t="str">
        <f>IFERROR(INDEX('07-22'!U:U,MATCH(B252,'07-22'!W:W,0),0),"")</f>
        <v/>
      </c>
      <c r="Q252" s="11" t="str">
        <f>IFERROR(INDEX(#REF!,MATCH(B252,#REF!,0),0),"")</f>
        <v/>
      </c>
      <c r="R252" s="11" t="str">
        <f>IFERROR(INDEX(#REF!,MATCH(B252,#REF!,0),0),"")</f>
        <v/>
      </c>
      <c r="S252" s="11" t="str">
        <f>IFERROR(INDEX(#REF!,MATCH(B252,#REF!,0),0),"")</f>
        <v/>
      </c>
      <c r="T252" s="11" t="str">
        <f>IFERROR(INDEX(#REF!,MATCH(B252,#REF!,0),0),"")</f>
        <v/>
      </c>
      <c r="U252" s="5" t="str">
        <f>IFERROR(INDEX(#REF!,MATCH(B252,#REF!,0),0),"")</f>
        <v/>
      </c>
      <c r="V252" s="10">
        <f t="shared" si="9"/>
        <v>1</v>
      </c>
      <c r="W252" s="188">
        <f t="shared" si="10"/>
        <v>1000</v>
      </c>
      <c r="X252" s="188">
        <f t="shared" si="12"/>
        <v>1000</v>
      </c>
      <c r="Y252" s="188" t="str">
        <f>IFERROR(SUMPRODUCT(LARGE(G252:U252,{1;2;3;4;5})),"NA")</f>
        <v>NA</v>
      </c>
      <c r="Z252" s="189" t="str">
        <f>IFERROR(SUMPRODUCT(LARGE(G252:U252,{1;2;3;4;5;6;7;8;9;10})),"NA")</f>
        <v>NA</v>
      </c>
    </row>
    <row r="253" spans="1:26" s="28" customFormat="1" x14ac:dyDescent="0.3">
      <c r="A253" s="15">
        <v>250</v>
      </c>
      <c r="B253" s="2" t="s">
        <v>102</v>
      </c>
      <c r="C253" s="1"/>
      <c r="D253" s="1"/>
      <c r="E253" s="1"/>
      <c r="F253" s="2"/>
      <c r="G253" s="10">
        <f>IFERROR(INDEX('03-25'!X:X,MATCH(B253,'03-25'!Y:Y,0),0),"")</f>
        <v>510</v>
      </c>
      <c r="H253" s="11" t="str">
        <f>IFERROR(INDEX('04-08'!N:N,MATCH(B253,'04-08'!C:C,0),0),"")</f>
        <v/>
      </c>
      <c r="I253" s="11">
        <f>IFERROR(INDEX('04-29'!M:M,MATCH(B253,'04-29'!L:L,0),0),"")</f>
        <v>487</v>
      </c>
      <c r="J253" s="11" t="str">
        <f>IFERROR(INDEX('05-27'!F:F,MATCH(B253,'05-27'!H:H,0),0),"")</f>
        <v/>
      </c>
      <c r="K253" s="11" t="str">
        <f>IFERROR(INDEX('06-17'!U:U,MATCH(B253,'06-17'!W:W,0),0),"")</f>
        <v/>
      </c>
      <c r="L253" s="11" t="str">
        <f>IFERROR(INDEX('07-02'!W:W,MATCH(B253,'07-02'!B:B,0),0),"")</f>
        <v/>
      </c>
      <c r="M253" s="11" t="str">
        <f>IFERROR(INDEX('07-14'!H:H,MATCH(B253,'07-14'!I:I,0),0),"")</f>
        <v/>
      </c>
      <c r="N253" s="11" t="str">
        <f>IFERROR(INDEX('07-15'!H:H,MATCH(B253,'07-15'!I:I,0),0),"")</f>
        <v/>
      </c>
      <c r="O253" s="11" t="str">
        <f>IFERROR(INDEX('07-16'!H:H,MATCH(B253,'07-16'!I:I,0),0),"")</f>
        <v/>
      </c>
      <c r="P253" s="11" t="str">
        <f>IFERROR(INDEX('07-22'!U:U,MATCH(B253,'07-22'!W:W,0),0),"")</f>
        <v/>
      </c>
      <c r="Q253" s="11" t="str">
        <f>IFERROR(INDEX(#REF!,MATCH(B253,#REF!,0),0),"")</f>
        <v/>
      </c>
      <c r="R253" s="11" t="str">
        <f>IFERROR(INDEX(#REF!,MATCH(B253,#REF!,0),0),"")</f>
        <v/>
      </c>
      <c r="S253" s="11" t="str">
        <f>IFERROR(INDEX(#REF!,MATCH(B253,#REF!,0),0),"")</f>
        <v/>
      </c>
      <c r="T253" s="11" t="str">
        <f>IFERROR(INDEX(#REF!,MATCH(B253,#REF!,0),0),"")</f>
        <v/>
      </c>
      <c r="U253" s="5" t="str">
        <f>IFERROR(INDEX(#REF!,MATCH(B253,#REF!,0),0),"")</f>
        <v/>
      </c>
      <c r="V253" s="10">
        <f t="shared" si="9"/>
        <v>2</v>
      </c>
      <c r="W253" s="188">
        <f t="shared" si="10"/>
        <v>997</v>
      </c>
      <c r="X253" s="188">
        <f t="shared" si="12"/>
        <v>498.5</v>
      </c>
      <c r="Y253" s="188" t="str">
        <f>IFERROR(SUMPRODUCT(LARGE(G253:U253,{1;2;3;4;5})),"NA")</f>
        <v>NA</v>
      </c>
      <c r="Z253" s="189" t="str">
        <f>IFERROR(SUMPRODUCT(LARGE(G253:U253,{1;2;3;4;5;6;7;8;9;10})),"NA")</f>
        <v>NA</v>
      </c>
    </row>
    <row r="254" spans="1:26" s="28" customFormat="1" x14ac:dyDescent="0.3">
      <c r="A254" s="15">
        <v>251</v>
      </c>
      <c r="B254" s="2" t="s">
        <v>468</v>
      </c>
      <c r="C254" s="1"/>
      <c r="D254" s="1"/>
      <c r="E254" s="1"/>
      <c r="F254" s="2"/>
      <c r="G254" s="10">
        <f>IFERROR(INDEX('03-25'!X:X,MATCH(B254,'03-25'!Y:Y,0),0),"")</f>
        <v>485</v>
      </c>
      <c r="H254" s="11" t="str">
        <f>IFERROR(INDEX('04-08'!N:N,MATCH(B254,'04-08'!C:C,0),0),"")</f>
        <v/>
      </c>
      <c r="I254" s="11" t="str">
        <f>IFERROR(INDEX('04-29'!M:M,MATCH(B254,'04-29'!L:L,0),0),"")</f>
        <v/>
      </c>
      <c r="J254" s="11" t="str">
        <f>IFERROR(INDEX('05-27'!F:F,MATCH(B254,'05-27'!H:H,0),0),"")</f>
        <v/>
      </c>
      <c r="K254" s="11" t="str">
        <f>IFERROR(INDEX('06-17'!U:U,MATCH(B254,'06-17'!W:W,0),0),"")</f>
        <v/>
      </c>
      <c r="L254" s="11" t="str">
        <f>IFERROR(INDEX('07-02'!W:W,MATCH(B254,'07-02'!B:B,0),0),"")</f>
        <v/>
      </c>
      <c r="M254" s="11">
        <f>IFERROR(INDEX('07-14'!H:H,MATCH(B254,'07-14'!I:I,0),0),"")</f>
        <v>509</v>
      </c>
      <c r="N254" s="11" t="str">
        <f>IFERROR(INDEX('07-15'!H:H,MATCH(B254,'07-15'!I:I,0),0),"")</f>
        <v/>
      </c>
      <c r="O254" s="11" t="str">
        <f>IFERROR(INDEX('07-16'!H:H,MATCH(B254,'07-16'!I:I,0),0),"")</f>
        <v/>
      </c>
      <c r="P254" s="11" t="str">
        <f>IFERROR(INDEX('07-22'!U:U,MATCH(B254,'07-22'!W:W,0),0),"")</f>
        <v/>
      </c>
      <c r="Q254" s="11" t="str">
        <f>IFERROR(INDEX(#REF!,MATCH(B254,#REF!,0),0),"")</f>
        <v/>
      </c>
      <c r="R254" s="11" t="str">
        <f>IFERROR(INDEX(#REF!,MATCH(B254,#REF!,0),0),"")</f>
        <v/>
      </c>
      <c r="S254" s="11" t="str">
        <f>IFERROR(INDEX(#REF!,MATCH(B254,#REF!,0),0),"")</f>
        <v/>
      </c>
      <c r="T254" s="11" t="str">
        <f>IFERROR(INDEX(#REF!,MATCH(B254,#REF!,0),0),"")</f>
        <v/>
      </c>
      <c r="U254" s="5" t="str">
        <f>IFERROR(INDEX(#REF!,MATCH(B254,#REF!,0),0),"")</f>
        <v/>
      </c>
      <c r="V254" s="10">
        <f t="shared" si="9"/>
        <v>2</v>
      </c>
      <c r="W254" s="188">
        <f t="shared" si="10"/>
        <v>994</v>
      </c>
      <c r="X254" s="188">
        <f t="shared" si="12"/>
        <v>497</v>
      </c>
      <c r="Y254" s="188" t="str">
        <f>IFERROR(SUMPRODUCT(LARGE(G254:U254,{1;2;3;4;5})),"NA")</f>
        <v>NA</v>
      </c>
      <c r="Z254" s="189" t="str">
        <f>IFERROR(SUMPRODUCT(LARGE(G254:U254,{1;2;3;4;5;6;7;8;9;10})),"NA")</f>
        <v>NA</v>
      </c>
    </row>
    <row r="255" spans="1:26" s="28" customFormat="1" x14ac:dyDescent="0.3">
      <c r="A255" s="15">
        <v>252</v>
      </c>
      <c r="B255" s="2" t="s">
        <v>1856</v>
      </c>
      <c r="C255" s="1"/>
      <c r="D255" s="1"/>
      <c r="E255" s="1"/>
      <c r="F255" s="2"/>
      <c r="G255" s="10" t="str">
        <f>IFERROR(INDEX('03-25'!X:X,MATCH(B255,'03-25'!Y:Y,0),0),"")</f>
        <v/>
      </c>
      <c r="H255" s="11" t="str">
        <f>IFERROR(INDEX('04-08'!N:N,MATCH(B255,'04-08'!C:C,0),0),"")</f>
        <v/>
      </c>
      <c r="I255" s="11">
        <f>IFERROR(INDEX('04-29'!M:M,MATCH(B255,'04-29'!L:L,0),0),"")</f>
        <v>991</v>
      </c>
      <c r="J255" s="11" t="str">
        <f>IFERROR(INDEX('05-27'!F:F,MATCH(B255,'05-27'!H:H,0),0),"")</f>
        <v/>
      </c>
      <c r="K255" s="11" t="str">
        <f>IFERROR(INDEX('06-17'!U:U,MATCH(B255,'06-17'!W:W,0),0),"")</f>
        <v/>
      </c>
      <c r="L255" s="11" t="str">
        <f>IFERROR(INDEX('07-02'!W:W,MATCH(B255,'07-02'!B:B,0),0),"")</f>
        <v/>
      </c>
      <c r="M255" s="11" t="str">
        <f>IFERROR(INDEX('07-14'!H:H,MATCH(B255,'07-14'!I:I,0),0),"")</f>
        <v/>
      </c>
      <c r="N255" s="11" t="str">
        <f>IFERROR(INDEX('07-15'!H:H,MATCH(B255,'07-15'!I:I,0),0),"")</f>
        <v/>
      </c>
      <c r="O255" s="11" t="str">
        <f>IFERROR(INDEX('07-16'!H:H,MATCH(B255,'07-16'!I:I,0),0),"")</f>
        <v/>
      </c>
      <c r="P255" s="11" t="str">
        <f>IFERROR(INDEX('07-22'!U:U,MATCH(B255,'07-22'!W:W,0),0),"")</f>
        <v/>
      </c>
      <c r="Q255" s="11" t="str">
        <f>IFERROR(INDEX(#REF!,MATCH(B255,#REF!,0),0),"")</f>
        <v/>
      </c>
      <c r="R255" s="11" t="str">
        <f>IFERROR(INDEX(#REF!,MATCH(B255,#REF!,0),0),"")</f>
        <v/>
      </c>
      <c r="S255" s="11" t="str">
        <f>IFERROR(INDEX(#REF!,MATCH(B255,#REF!,0),0),"")</f>
        <v/>
      </c>
      <c r="T255" s="11" t="str">
        <f>IFERROR(INDEX(#REF!,MATCH(B255,#REF!,0),0),"")</f>
        <v/>
      </c>
      <c r="U255" s="5" t="str">
        <f>IFERROR(INDEX(#REF!,MATCH(B255,#REF!,0),0),"")</f>
        <v/>
      </c>
      <c r="V255" s="10">
        <f t="shared" si="9"/>
        <v>1</v>
      </c>
      <c r="W255" s="188">
        <f t="shared" si="10"/>
        <v>991</v>
      </c>
      <c r="X255" s="188">
        <f t="shared" si="12"/>
        <v>991</v>
      </c>
      <c r="Y255" s="188" t="str">
        <f>IFERROR(SUMPRODUCT(LARGE(G255:U255,{1;2;3;4;5})),"NA")</f>
        <v>NA</v>
      </c>
      <c r="Z255" s="189" t="str">
        <f>IFERROR(SUMPRODUCT(LARGE(G255:U255,{1;2;3;4;5;6;7;8;9;10})),"NA")</f>
        <v>NA</v>
      </c>
    </row>
    <row r="256" spans="1:26" s="28" customFormat="1" x14ac:dyDescent="0.3">
      <c r="A256" s="15">
        <v>253</v>
      </c>
      <c r="B256" s="2" t="s">
        <v>3191</v>
      </c>
      <c r="C256" s="1"/>
      <c r="D256" s="1"/>
      <c r="E256" s="1"/>
      <c r="F256" s="2"/>
      <c r="G256" s="10" t="str">
        <f>IFERROR(INDEX('03-25'!X:X,MATCH(B256,'03-25'!Y:Y,0),0),"")</f>
        <v/>
      </c>
      <c r="H256" s="11" t="str">
        <f>IFERROR(INDEX('04-08'!N:N,MATCH(B256,'04-08'!C:C,0),0),"")</f>
        <v/>
      </c>
      <c r="I256" s="11" t="str">
        <f>IFERROR(INDEX('04-29'!M:M,MATCH(B256,'04-29'!L:L,0),0),"")</f>
        <v/>
      </c>
      <c r="J256" s="11" t="str">
        <f>IFERROR(INDEX('05-27'!F:F,MATCH(B256,'05-27'!H:H,0),0),"")</f>
        <v/>
      </c>
      <c r="K256" s="11" t="str">
        <f>IFERROR(INDEX('06-17'!U:U,MATCH(B256,'06-17'!W:W,0),0),"")</f>
        <v/>
      </c>
      <c r="L256" s="11" t="str">
        <f>IFERROR(INDEX('07-02'!W:W,MATCH(B256,'07-02'!B:B,0),0),"")</f>
        <v/>
      </c>
      <c r="M256" s="11" t="str">
        <f>IFERROR(INDEX('07-14'!H:H,MATCH(B256,'07-14'!I:I,0),0),"")</f>
        <v/>
      </c>
      <c r="N256" s="11">
        <f>IFERROR(INDEX('07-15'!H:H,MATCH(B256,'07-15'!I:I,0),0),"")</f>
        <v>955</v>
      </c>
      <c r="O256" s="11" t="str">
        <f>IFERROR(INDEX('07-16'!H:H,MATCH(B256,'07-16'!I:I,0),0),"")</f>
        <v/>
      </c>
      <c r="P256" s="11" t="str">
        <f>IFERROR(INDEX('07-22'!U:U,MATCH(B256,'07-22'!W:W,0),0),"")</f>
        <v/>
      </c>
      <c r="Q256" s="11" t="str">
        <f>IFERROR(INDEX(#REF!,MATCH(B256,#REF!,0),0),"")</f>
        <v/>
      </c>
      <c r="R256" s="11" t="str">
        <f>IFERROR(INDEX(#REF!,MATCH(B256,#REF!,0),0),"")</f>
        <v/>
      </c>
      <c r="S256" s="11" t="str">
        <f>IFERROR(INDEX(#REF!,MATCH(B256,#REF!,0),0),"")</f>
        <v/>
      </c>
      <c r="T256" s="11" t="str">
        <f>IFERROR(INDEX(#REF!,MATCH(B256,#REF!,0),0),"")</f>
        <v/>
      </c>
      <c r="U256" s="5" t="str">
        <f>IFERROR(INDEX(#REF!,MATCH(B256,#REF!,0),0),"")</f>
        <v/>
      </c>
      <c r="V256" s="10">
        <f t="shared" si="9"/>
        <v>1</v>
      </c>
      <c r="W256" s="188">
        <f t="shared" si="10"/>
        <v>955</v>
      </c>
      <c r="X256" s="188">
        <f t="shared" si="12"/>
        <v>955</v>
      </c>
      <c r="Y256" s="188" t="str">
        <f>IFERROR(SUMPRODUCT(LARGE(G256:U256,{1;2;3;4;5})),"NA")</f>
        <v>NA</v>
      </c>
      <c r="Z256" s="189" t="str">
        <f>IFERROR(SUMPRODUCT(LARGE(G256:U256,{1;2;3;4;5;6;7;8;9;10})),"NA")</f>
        <v>NA</v>
      </c>
    </row>
    <row r="257" spans="1:26" s="28" customFormat="1" x14ac:dyDescent="0.3">
      <c r="A257" s="15">
        <v>254</v>
      </c>
      <c r="B257" s="2" t="s">
        <v>39</v>
      </c>
      <c r="C257" s="1"/>
      <c r="D257" s="1"/>
      <c r="E257" s="1"/>
      <c r="F257" s="2"/>
      <c r="G257" s="10" t="str">
        <f>IFERROR(INDEX('03-25'!X:X,MATCH(B257,'03-25'!Y:Y,0),0),"")</f>
        <v/>
      </c>
      <c r="H257" s="11">
        <f>IFERROR(INDEX('04-08'!N:N,MATCH(B257,'04-08'!C:C,0),0),"")</f>
        <v>949</v>
      </c>
      <c r="I257" s="11" t="str">
        <f>IFERROR(INDEX('04-29'!M:M,MATCH(B257,'04-29'!L:L,0),0),"")</f>
        <v/>
      </c>
      <c r="J257" s="11" t="str">
        <f>IFERROR(INDEX('05-27'!F:F,MATCH(B257,'05-27'!H:H,0),0),"")</f>
        <v/>
      </c>
      <c r="K257" s="11" t="str">
        <f>IFERROR(INDEX('06-17'!U:U,MATCH(B257,'06-17'!W:W,0),0),"")</f>
        <v/>
      </c>
      <c r="L257" s="11" t="str">
        <f>IFERROR(INDEX('07-02'!W:W,MATCH(B257,'07-02'!B:B,0),0),"")</f>
        <v/>
      </c>
      <c r="M257" s="11" t="str">
        <f>IFERROR(INDEX('07-14'!H:H,MATCH(B257,'07-14'!I:I,0),0),"")</f>
        <v/>
      </c>
      <c r="N257" s="11" t="str">
        <f>IFERROR(INDEX('07-15'!H:H,MATCH(B257,'07-15'!I:I,0),0),"")</f>
        <v/>
      </c>
      <c r="O257" s="11" t="str">
        <f>IFERROR(INDEX('07-16'!H:H,MATCH(B257,'07-16'!I:I,0),0),"")</f>
        <v/>
      </c>
      <c r="P257" s="11" t="str">
        <f>IFERROR(INDEX('07-22'!U:U,MATCH(B257,'07-22'!W:W,0),0),"")</f>
        <v/>
      </c>
      <c r="Q257" s="11" t="str">
        <f>IFERROR(INDEX(#REF!,MATCH(B257,#REF!,0),0),"")</f>
        <v/>
      </c>
      <c r="R257" s="11" t="str">
        <f>IFERROR(INDEX(#REF!,MATCH(B257,#REF!,0),0),"")</f>
        <v/>
      </c>
      <c r="S257" s="11" t="str">
        <f>IFERROR(INDEX(#REF!,MATCH(B257,#REF!,0),0),"")</f>
        <v/>
      </c>
      <c r="T257" s="11" t="str">
        <f>IFERROR(INDEX(#REF!,MATCH(B257,#REF!,0),0),"")</f>
        <v/>
      </c>
      <c r="U257" s="5" t="str">
        <f>IFERROR(INDEX(#REF!,MATCH(B257,#REF!,0),0),"")</f>
        <v/>
      </c>
      <c r="V257" s="10">
        <f t="shared" ref="V257:V266" si="13">COUNTIF(G257:U257,"&gt;0")</f>
        <v>1</v>
      </c>
      <c r="W257" s="188">
        <f t="shared" ref="W257:W266" si="14">SUM(G257:U257)</f>
        <v>949</v>
      </c>
      <c r="X257" s="188">
        <f t="shared" si="12"/>
        <v>949</v>
      </c>
      <c r="Y257" s="188" t="str">
        <f>IFERROR(SUMPRODUCT(LARGE(G257:U257,{1;2;3;4;5})),"NA")</f>
        <v>NA</v>
      </c>
      <c r="Z257" s="189" t="str">
        <f>IFERROR(SUMPRODUCT(LARGE(G257:U257,{1;2;3;4;5;6;7;8;9;10})),"NA")</f>
        <v>NA</v>
      </c>
    </row>
    <row r="258" spans="1:26" s="28" customFormat="1" x14ac:dyDescent="0.3">
      <c r="A258" s="15">
        <v>255</v>
      </c>
      <c r="B258" s="2" t="s">
        <v>2502</v>
      </c>
      <c r="C258" s="1"/>
      <c r="D258" s="1"/>
      <c r="E258" s="1"/>
      <c r="F258" s="2"/>
      <c r="G258" s="10" t="str">
        <f>IFERROR(INDEX('03-25'!X:X,MATCH(B258,'03-25'!Y:Y,0),0),"")</f>
        <v/>
      </c>
      <c r="H258" s="11" t="str">
        <f>IFERROR(INDEX('04-08'!N:N,MATCH(B258,'04-08'!C:C,0),0),"")</f>
        <v/>
      </c>
      <c r="I258" s="11" t="str">
        <f>IFERROR(INDEX('04-29'!M:M,MATCH(B258,'04-29'!L:L,0),0),"")</f>
        <v/>
      </c>
      <c r="J258" s="11" t="str">
        <f>IFERROR(INDEX('05-27'!F:F,MATCH(B258,'05-27'!H:H,0),0),"")</f>
        <v/>
      </c>
      <c r="K258" s="11" t="str">
        <f>IFERROR(INDEX('06-17'!U:U,MATCH(B258,'06-17'!W:W,0),0),"")</f>
        <v/>
      </c>
      <c r="L258" s="11">
        <f>IFERROR(INDEX('07-02'!W:W,MATCH(B258,'07-02'!B:B,0),0),"")</f>
        <v>931</v>
      </c>
      <c r="M258" s="11" t="str">
        <f>IFERROR(INDEX('07-14'!H:H,MATCH(B258,'07-14'!I:I,0),0),"")</f>
        <v/>
      </c>
      <c r="N258" s="11" t="str">
        <f>IFERROR(INDEX('07-15'!H:H,MATCH(B258,'07-15'!I:I,0),0),"")</f>
        <v/>
      </c>
      <c r="O258" s="11" t="str">
        <f>IFERROR(INDEX('07-16'!H:H,MATCH(B258,'07-16'!I:I,0),0),"")</f>
        <v/>
      </c>
      <c r="P258" s="11" t="str">
        <f>IFERROR(INDEX('07-22'!U:U,MATCH(B258,'07-22'!W:W,0),0),"")</f>
        <v/>
      </c>
      <c r="Q258" s="11" t="str">
        <f>IFERROR(INDEX(#REF!,MATCH(B258,#REF!,0),0),"")</f>
        <v/>
      </c>
      <c r="R258" s="11" t="str">
        <f>IFERROR(INDEX(#REF!,MATCH(B258,#REF!,0),0),"")</f>
        <v/>
      </c>
      <c r="S258" s="11" t="str">
        <f>IFERROR(INDEX(#REF!,MATCH(B258,#REF!,0),0),"")</f>
        <v/>
      </c>
      <c r="T258" s="11" t="str">
        <f>IFERROR(INDEX(#REF!,MATCH(B258,#REF!,0),0),"")</f>
        <v/>
      </c>
      <c r="U258" s="5" t="str">
        <f>IFERROR(INDEX(#REF!,MATCH(B258,#REF!,0),0),"")</f>
        <v/>
      </c>
      <c r="V258" s="10">
        <f t="shared" si="13"/>
        <v>1</v>
      </c>
      <c r="W258" s="188">
        <f t="shared" si="14"/>
        <v>931</v>
      </c>
      <c r="X258" s="188">
        <f t="shared" ref="X258:X266" si="15">W258/V258</f>
        <v>931</v>
      </c>
      <c r="Y258" s="188" t="str">
        <f>IFERROR(SUMPRODUCT(LARGE(G258:U258,{1;2;3;4;5})),"NA")</f>
        <v>NA</v>
      </c>
      <c r="Z258" s="189" t="str">
        <f>IFERROR(SUMPRODUCT(LARGE(G258:U258,{1;2;3;4;5;6;7;8;9;10})),"NA")</f>
        <v>NA</v>
      </c>
    </row>
    <row r="259" spans="1:26" s="28" customFormat="1" x14ac:dyDescent="0.3">
      <c r="A259" s="15">
        <v>256</v>
      </c>
      <c r="B259" s="2" t="s">
        <v>3240</v>
      </c>
      <c r="C259" s="1"/>
      <c r="D259" s="1"/>
      <c r="E259" s="1"/>
      <c r="F259" s="2"/>
      <c r="G259" s="10" t="str">
        <f>IFERROR(INDEX('03-25'!X:X,MATCH(B259,'03-25'!Y:Y,0),0),"")</f>
        <v/>
      </c>
      <c r="H259" s="11" t="str">
        <f>IFERROR(INDEX('04-08'!N:N,MATCH(B259,'04-08'!C:C,0),0),"")</f>
        <v/>
      </c>
      <c r="I259" s="11" t="str">
        <f>IFERROR(INDEX('04-29'!M:M,MATCH(B259,'04-29'!L:L,0),0),"")</f>
        <v/>
      </c>
      <c r="J259" s="11" t="str">
        <f>IFERROR(INDEX('05-27'!F:F,MATCH(B259,'05-27'!H:H,0),0),"")</f>
        <v/>
      </c>
      <c r="K259" s="11" t="str">
        <f>IFERROR(INDEX('06-17'!U:U,MATCH(B259,'06-17'!W:W,0),0),"")</f>
        <v/>
      </c>
      <c r="L259" s="11" t="str">
        <f>IFERROR(INDEX('07-02'!W:W,MATCH(B259,'07-02'!B:B,0),0),"")</f>
        <v/>
      </c>
      <c r="M259" s="11" t="str">
        <f>IFERROR(INDEX('07-14'!H:H,MATCH(B259,'07-14'!I:I,0),0),"")</f>
        <v/>
      </c>
      <c r="N259" s="11">
        <f>IFERROR(INDEX('07-15'!H:H,MATCH(B259,'07-15'!I:I,0),0),"")</f>
        <v>908</v>
      </c>
      <c r="O259" s="11" t="str">
        <f>IFERROR(INDEX('07-16'!H:H,MATCH(B259,'07-16'!I:I,0),0),"")</f>
        <v/>
      </c>
      <c r="P259" s="11" t="str">
        <f>IFERROR(INDEX('07-22'!U:U,MATCH(B259,'07-22'!W:W,0),0),"")</f>
        <v/>
      </c>
      <c r="Q259" s="11" t="str">
        <f>IFERROR(INDEX(#REF!,MATCH(B259,#REF!,0),0),"")</f>
        <v/>
      </c>
      <c r="R259" s="11" t="str">
        <f>IFERROR(INDEX(#REF!,MATCH(B259,#REF!,0),0),"")</f>
        <v/>
      </c>
      <c r="S259" s="11" t="str">
        <f>IFERROR(INDEX(#REF!,MATCH(B259,#REF!,0),0),"")</f>
        <v/>
      </c>
      <c r="T259" s="11" t="str">
        <f>IFERROR(INDEX(#REF!,MATCH(B259,#REF!,0),0),"")</f>
        <v/>
      </c>
      <c r="U259" s="5" t="str">
        <f>IFERROR(INDEX(#REF!,MATCH(B259,#REF!,0),0),"")</f>
        <v/>
      </c>
      <c r="V259" s="10">
        <f t="shared" si="13"/>
        <v>1</v>
      </c>
      <c r="W259" s="188">
        <f t="shared" si="14"/>
        <v>908</v>
      </c>
      <c r="X259" s="188">
        <f t="shared" si="15"/>
        <v>908</v>
      </c>
      <c r="Y259" s="188" t="str">
        <f>IFERROR(SUMPRODUCT(LARGE(G259:U259,{1;2;3;4;5})),"NA")</f>
        <v>NA</v>
      </c>
      <c r="Z259" s="189" t="str">
        <f>IFERROR(SUMPRODUCT(LARGE(G259:U259,{1;2;3;4;5;6;7;8;9;10})),"NA")</f>
        <v>NA</v>
      </c>
    </row>
    <row r="260" spans="1:26" s="28" customFormat="1" x14ac:dyDescent="0.3">
      <c r="A260" s="15">
        <v>257</v>
      </c>
      <c r="B260" s="2" t="s">
        <v>10</v>
      </c>
      <c r="C260" s="1"/>
      <c r="D260" s="1"/>
      <c r="E260" s="1"/>
      <c r="F260" s="2"/>
      <c r="G260" s="10">
        <f>IFERROR(INDEX('03-25'!X:X,MATCH(B260,'03-25'!Y:Y,0),0),"")</f>
        <v>904</v>
      </c>
      <c r="H260" s="11" t="str">
        <f>IFERROR(INDEX('04-08'!N:N,MATCH(B260,'04-08'!C:C,0),0),"")</f>
        <v/>
      </c>
      <c r="I260" s="11" t="str">
        <f>IFERROR(INDEX('04-29'!M:M,MATCH(B260,'04-29'!L:L,0),0),"")</f>
        <v/>
      </c>
      <c r="J260" s="11" t="str">
        <f>IFERROR(INDEX('05-27'!F:F,MATCH(B260,'05-27'!H:H,0),0),"")</f>
        <v/>
      </c>
      <c r="K260" s="11" t="str">
        <f>IFERROR(INDEX('06-17'!U:U,MATCH(B260,'06-17'!W:W,0),0),"")</f>
        <v/>
      </c>
      <c r="L260" s="11" t="str">
        <f>IFERROR(INDEX('07-02'!W:W,MATCH(B260,'07-02'!B:B,0),0),"")</f>
        <v/>
      </c>
      <c r="M260" s="11" t="str">
        <f>IFERROR(INDEX('07-14'!H:H,MATCH(B260,'07-14'!I:I,0),0),"")</f>
        <v/>
      </c>
      <c r="N260" s="11" t="str">
        <f>IFERROR(INDEX('07-15'!H:H,MATCH(B260,'07-15'!I:I,0),0),"")</f>
        <v/>
      </c>
      <c r="O260" s="11" t="str">
        <f>IFERROR(INDEX('07-16'!H:H,MATCH(B260,'07-16'!I:I,0),0),"")</f>
        <v/>
      </c>
      <c r="P260" s="11" t="str">
        <f>IFERROR(INDEX('07-22'!U:U,MATCH(B260,'07-22'!W:W,0),0),"")</f>
        <v/>
      </c>
      <c r="Q260" s="11" t="str">
        <f>IFERROR(INDEX(#REF!,MATCH(B260,#REF!,0),0),"")</f>
        <v/>
      </c>
      <c r="R260" s="11" t="str">
        <f>IFERROR(INDEX(#REF!,MATCH(B260,#REF!,0),0),"")</f>
        <v/>
      </c>
      <c r="S260" s="11" t="str">
        <f>IFERROR(INDEX(#REF!,MATCH(B260,#REF!,0),0),"")</f>
        <v/>
      </c>
      <c r="T260" s="11" t="str">
        <f>IFERROR(INDEX(#REF!,MATCH(B260,#REF!,0),0),"")</f>
        <v/>
      </c>
      <c r="U260" s="5" t="str">
        <f>IFERROR(INDEX(#REF!,MATCH(B260,#REF!,0),0),"")</f>
        <v/>
      </c>
      <c r="V260" s="10">
        <f t="shared" si="13"/>
        <v>1</v>
      </c>
      <c r="W260" s="188">
        <f t="shared" si="14"/>
        <v>904</v>
      </c>
      <c r="X260" s="188">
        <f t="shared" si="15"/>
        <v>904</v>
      </c>
      <c r="Y260" s="188" t="str">
        <f>IFERROR(SUMPRODUCT(LARGE(G260:U260,{1;2;3;4;5})),"NA")</f>
        <v>NA</v>
      </c>
      <c r="Z260" s="189" t="str">
        <f>IFERROR(SUMPRODUCT(LARGE(G260:U260,{1;2;3;4;5;6;7;8;9;10})),"NA")</f>
        <v>NA</v>
      </c>
    </row>
    <row r="261" spans="1:26" s="28" customFormat="1" x14ac:dyDescent="0.3">
      <c r="A261" s="15">
        <v>258</v>
      </c>
      <c r="B261" s="2" t="s">
        <v>1793</v>
      </c>
      <c r="C261" s="1"/>
      <c r="D261" s="1"/>
      <c r="E261" s="1"/>
      <c r="F261" s="2"/>
      <c r="G261" s="10" t="str">
        <f>IFERROR(INDEX('03-25'!X:X,MATCH(B261,'03-25'!Y:Y,0),0),"")</f>
        <v/>
      </c>
      <c r="H261" s="11" t="str">
        <f>IFERROR(INDEX('04-08'!N:N,MATCH(B261,'04-08'!C:C,0),0),"")</f>
        <v/>
      </c>
      <c r="I261" s="11">
        <f>IFERROR(INDEX('04-29'!M:M,MATCH(B261,'04-29'!L:L,0),0),"")</f>
        <v>900</v>
      </c>
      <c r="J261" s="11" t="str">
        <f>IFERROR(INDEX('05-27'!F:F,MATCH(B261,'05-27'!H:H,0),0),"")</f>
        <v/>
      </c>
      <c r="K261" s="11" t="str">
        <f>IFERROR(INDEX('06-17'!U:U,MATCH(B261,'06-17'!W:W,0),0),"")</f>
        <v/>
      </c>
      <c r="L261" s="11" t="str">
        <f>IFERROR(INDEX('07-02'!W:W,MATCH(B261,'07-02'!B:B,0),0),"")</f>
        <v/>
      </c>
      <c r="M261" s="11" t="str">
        <f>IFERROR(INDEX('07-14'!H:H,MATCH(B261,'07-14'!I:I,0),0),"")</f>
        <v/>
      </c>
      <c r="N261" s="11" t="str">
        <f>IFERROR(INDEX('07-15'!H:H,MATCH(B261,'07-15'!I:I,0),0),"")</f>
        <v/>
      </c>
      <c r="O261" s="11" t="str">
        <f>IFERROR(INDEX('07-16'!H:H,MATCH(B261,'07-16'!I:I,0),0),"")</f>
        <v/>
      </c>
      <c r="P261" s="11" t="str">
        <f>IFERROR(INDEX('07-22'!U:U,MATCH(B261,'07-22'!W:W,0),0),"")</f>
        <v/>
      </c>
      <c r="Q261" s="11" t="str">
        <f>IFERROR(INDEX(#REF!,MATCH(B261,#REF!,0),0),"")</f>
        <v/>
      </c>
      <c r="R261" s="11" t="str">
        <f>IFERROR(INDEX(#REF!,MATCH(B261,#REF!,0),0),"")</f>
        <v/>
      </c>
      <c r="S261" s="11" t="str">
        <f>IFERROR(INDEX(#REF!,MATCH(B261,#REF!,0),0),"")</f>
        <v/>
      </c>
      <c r="T261" s="11" t="str">
        <f>IFERROR(INDEX(#REF!,MATCH(B261,#REF!,0),0),"")</f>
        <v/>
      </c>
      <c r="U261" s="5" t="str">
        <f>IFERROR(INDEX(#REF!,MATCH(B261,#REF!,0),0),"")</f>
        <v/>
      </c>
      <c r="V261" s="10">
        <f t="shared" si="13"/>
        <v>1</v>
      </c>
      <c r="W261" s="188">
        <f t="shared" si="14"/>
        <v>900</v>
      </c>
      <c r="X261" s="188">
        <f t="shared" si="15"/>
        <v>900</v>
      </c>
      <c r="Y261" s="188" t="str">
        <f>IFERROR(SUMPRODUCT(LARGE(G261:U261,{1;2;3;4;5})),"NA")</f>
        <v>NA</v>
      </c>
      <c r="Z261" s="189" t="str">
        <f>IFERROR(SUMPRODUCT(LARGE(G261:U261,{1;2;3;4;5;6;7;8;9;10})),"NA")</f>
        <v>NA</v>
      </c>
    </row>
    <row r="262" spans="1:26" s="28" customFormat="1" x14ac:dyDescent="0.3">
      <c r="A262" s="15">
        <v>259</v>
      </c>
      <c r="B262" s="2" t="s">
        <v>3143</v>
      </c>
      <c r="C262" s="1"/>
      <c r="D262" s="1"/>
      <c r="E262" s="1"/>
      <c r="F262" s="2"/>
      <c r="G262" s="10" t="str">
        <f>IFERROR(INDEX('03-25'!X:X,MATCH(B262,'03-25'!Y:Y,0),0),"")</f>
        <v/>
      </c>
      <c r="H262" s="11" t="str">
        <f>IFERROR(INDEX('04-08'!N:N,MATCH(B262,'04-08'!C:C,0),0),"")</f>
        <v/>
      </c>
      <c r="I262" s="11" t="str">
        <f>IFERROR(INDEX('04-29'!M:M,MATCH(B262,'04-29'!L:L,0),0),"")</f>
        <v/>
      </c>
      <c r="J262" s="11" t="str">
        <f>IFERROR(INDEX('05-27'!F:F,MATCH(B262,'05-27'!H:H,0),0),"")</f>
        <v/>
      </c>
      <c r="K262" s="11" t="str">
        <f>IFERROR(INDEX('06-17'!U:U,MATCH(B262,'06-17'!W:W,0),0),"")</f>
        <v/>
      </c>
      <c r="L262" s="11" t="str">
        <f>IFERROR(INDEX('07-02'!W:W,MATCH(B262,'07-02'!B:B,0),0),"")</f>
        <v/>
      </c>
      <c r="M262" s="11">
        <f>IFERROR(INDEX('07-14'!H:H,MATCH(B262,'07-14'!I:I,0),0),"")</f>
        <v>898</v>
      </c>
      <c r="N262" s="11" t="str">
        <f>IFERROR(INDEX('07-15'!H:H,MATCH(B262,'07-15'!I:I,0),0),"")</f>
        <v/>
      </c>
      <c r="O262" s="11" t="str">
        <f>IFERROR(INDEX('07-16'!H:H,MATCH(B262,'07-16'!I:I,0),0),"")</f>
        <v/>
      </c>
      <c r="P262" s="11" t="str">
        <f>IFERROR(INDEX('07-22'!U:U,MATCH(B262,'07-22'!W:W,0),0),"")</f>
        <v/>
      </c>
      <c r="Q262" s="11" t="str">
        <f>IFERROR(INDEX(#REF!,MATCH(B262,#REF!,0),0),"")</f>
        <v/>
      </c>
      <c r="R262" s="11" t="str">
        <f>IFERROR(INDEX(#REF!,MATCH(B262,#REF!,0),0),"")</f>
        <v/>
      </c>
      <c r="S262" s="11" t="str">
        <f>IFERROR(INDEX(#REF!,MATCH(B262,#REF!,0),0),"")</f>
        <v/>
      </c>
      <c r="T262" s="11" t="str">
        <f>IFERROR(INDEX(#REF!,MATCH(B262,#REF!,0),0),"")</f>
        <v/>
      </c>
      <c r="U262" s="5" t="str">
        <f>IFERROR(INDEX(#REF!,MATCH(B262,#REF!,0),0),"")</f>
        <v/>
      </c>
      <c r="V262" s="10">
        <f t="shared" si="13"/>
        <v>1</v>
      </c>
      <c r="W262" s="188">
        <f t="shared" si="14"/>
        <v>898</v>
      </c>
      <c r="X262" s="188">
        <f t="shared" si="15"/>
        <v>898</v>
      </c>
      <c r="Y262" s="188" t="str">
        <f>IFERROR(SUMPRODUCT(LARGE(G262:U262,{1;2;3;4;5})),"NA")</f>
        <v>NA</v>
      </c>
      <c r="Z262" s="189" t="str">
        <f>IFERROR(SUMPRODUCT(LARGE(G262:U262,{1;2;3;4;5;6;7;8;9;10})),"NA")</f>
        <v>NA</v>
      </c>
    </row>
    <row r="263" spans="1:26" s="28" customFormat="1" x14ac:dyDescent="0.3">
      <c r="A263" s="15">
        <v>260</v>
      </c>
      <c r="B263" s="2" t="s">
        <v>3151</v>
      </c>
      <c r="C263" s="1"/>
      <c r="D263" s="1"/>
      <c r="E263" s="1"/>
      <c r="F263" s="2"/>
      <c r="G263" s="10" t="str">
        <f>IFERROR(INDEX('03-25'!X:X,MATCH(B263,'03-25'!Y:Y,0),0),"")</f>
        <v/>
      </c>
      <c r="H263" s="11" t="str">
        <f>IFERROR(INDEX('04-08'!N:N,MATCH(B263,'04-08'!C:C,0),0),"")</f>
        <v/>
      </c>
      <c r="I263" s="11" t="str">
        <f>IFERROR(INDEX('04-29'!M:M,MATCH(B263,'04-29'!L:L,0),0),"")</f>
        <v/>
      </c>
      <c r="J263" s="11" t="str">
        <f>IFERROR(INDEX('05-27'!F:F,MATCH(B263,'05-27'!H:H,0),0),"")</f>
        <v/>
      </c>
      <c r="K263" s="11" t="str">
        <f>IFERROR(INDEX('06-17'!U:U,MATCH(B263,'06-17'!W:W,0),0),"")</f>
        <v/>
      </c>
      <c r="L263" s="11" t="str">
        <f>IFERROR(INDEX('07-02'!W:W,MATCH(B263,'07-02'!B:B,0),0),"")</f>
        <v/>
      </c>
      <c r="M263" s="11" t="str">
        <f>IFERROR(INDEX('07-14'!H:H,MATCH(B263,'07-14'!I:I,0),0),"")</f>
        <v/>
      </c>
      <c r="N263" s="11">
        <f>IFERROR(INDEX('07-15'!H:H,MATCH(B263,'07-15'!I:I,0),0),"")</f>
        <v>897</v>
      </c>
      <c r="O263" s="11" t="str">
        <f>IFERROR(INDEX('07-16'!H:H,MATCH(B263,'07-16'!I:I,0),0),"")</f>
        <v/>
      </c>
      <c r="P263" s="11" t="str">
        <f>IFERROR(INDEX('07-22'!U:U,MATCH(B263,'07-22'!W:W,0),0),"")</f>
        <v/>
      </c>
      <c r="Q263" s="11" t="str">
        <f>IFERROR(INDEX(#REF!,MATCH(B263,#REF!,0),0),"")</f>
        <v/>
      </c>
      <c r="R263" s="11" t="str">
        <f>IFERROR(INDEX(#REF!,MATCH(B263,#REF!,0),0),"")</f>
        <v/>
      </c>
      <c r="S263" s="11" t="str">
        <f>IFERROR(INDEX(#REF!,MATCH(B263,#REF!,0),0),"")</f>
        <v/>
      </c>
      <c r="T263" s="11" t="str">
        <f>IFERROR(INDEX(#REF!,MATCH(B263,#REF!,0),0),"")</f>
        <v/>
      </c>
      <c r="U263" s="5" t="str">
        <f>IFERROR(INDEX(#REF!,MATCH(B263,#REF!,0),0),"")</f>
        <v/>
      </c>
      <c r="V263" s="10">
        <f t="shared" si="13"/>
        <v>1</v>
      </c>
      <c r="W263" s="188">
        <f t="shared" si="14"/>
        <v>897</v>
      </c>
      <c r="X263" s="188">
        <f t="shared" si="15"/>
        <v>897</v>
      </c>
      <c r="Y263" s="188" t="str">
        <f>IFERROR(SUMPRODUCT(LARGE(G263:U263,{1;2;3;4;5})),"NA")</f>
        <v>NA</v>
      </c>
      <c r="Z263" s="189" t="str">
        <f>IFERROR(SUMPRODUCT(LARGE(G263:U263,{1;2;3;4;5;6;7;8;9;10})),"NA")</f>
        <v>NA</v>
      </c>
    </row>
    <row r="264" spans="1:26" s="28" customFormat="1" x14ac:dyDescent="0.3">
      <c r="A264" s="15">
        <v>261</v>
      </c>
      <c r="B264" s="2" t="s">
        <v>2507</v>
      </c>
      <c r="C264" s="1"/>
      <c r="D264" s="1"/>
      <c r="E264" s="1"/>
      <c r="F264" s="2"/>
      <c r="G264" s="10" t="str">
        <f>IFERROR(INDEX('03-25'!X:X,MATCH(B264,'03-25'!Y:Y,0),0),"")</f>
        <v/>
      </c>
      <c r="H264" s="11" t="str">
        <f>IFERROR(INDEX('04-08'!N:N,MATCH(B264,'04-08'!C:C,0),0),"")</f>
        <v/>
      </c>
      <c r="I264" s="11" t="str">
        <f>IFERROR(INDEX('04-29'!M:M,MATCH(B264,'04-29'!L:L,0),0),"")</f>
        <v/>
      </c>
      <c r="J264" s="11" t="str">
        <f>IFERROR(INDEX('05-27'!F:F,MATCH(B264,'05-27'!H:H,0),0),"")</f>
        <v/>
      </c>
      <c r="K264" s="11" t="str">
        <f>IFERROR(INDEX('06-17'!U:U,MATCH(B264,'06-17'!W:W,0),0),"")</f>
        <v/>
      </c>
      <c r="L264" s="11">
        <f>IFERROR(INDEX('07-02'!W:W,MATCH(B264,'07-02'!B:B,0),0),"")</f>
        <v>896</v>
      </c>
      <c r="M264" s="11" t="str">
        <f>IFERROR(INDEX('07-14'!H:H,MATCH(B264,'07-14'!I:I,0),0),"")</f>
        <v/>
      </c>
      <c r="N264" s="11" t="str">
        <f>IFERROR(INDEX('07-15'!H:H,MATCH(B264,'07-15'!I:I,0),0),"")</f>
        <v/>
      </c>
      <c r="O264" s="11" t="str">
        <f>IFERROR(INDEX('07-16'!H:H,MATCH(B264,'07-16'!I:I,0),0),"")</f>
        <v/>
      </c>
      <c r="P264" s="11" t="str">
        <f>IFERROR(INDEX('07-22'!U:U,MATCH(B264,'07-22'!W:W,0),0),"")</f>
        <v/>
      </c>
      <c r="Q264" s="11" t="str">
        <f>IFERROR(INDEX(#REF!,MATCH(B264,#REF!,0),0),"")</f>
        <v/>
      </c>
      <c r="R264" s="11" t="str">
        <f>IFERROR(INDEX(#REF!,MATCH(B264,#REF!,0),0),"")</f>
        <v/>
      </c>
      <c r="S264" s="11" t="str">
        <f>IFERROR(INDEX(#REF!,MATCH(B264,#REF!,0),0),"")</f>
        <v/>
      </c>
      <c r="T264" s="11" t="str">
        <f>IFERROR(INDEX(#REF!,MATCH(B264,#REF!,0),0),"")</f>
        <v/>
      </c>
      <c r="U264" s="5" t="str">
        <f>IFERROR(INDEX(#REF!,MATCH(B264,#REF!,0),0),"")</f>
        <v/>
      </c>
      <c r="V264" s="10">
        <f t="shared" si="13"/>
        <v>1</v>
      </c>
      <c r="W264" s="188">
        <f t="shared" si="14"/>
        <v>896</v>
      </c>
      <c r="X264" s="188">
        <f t="shared" si="15"/>
        <v>896</v>
      </c>
      <c r="Y264" s="188" t="str">
        <f>IFERROR(SUMPRODUCT(LARGE(G264:U264,{1;2;3;4;5})),"NA")</f>
        <v>NA</v>
      </c>
      <c r="Z264" s="189" t="str">
        <f>IFERROR(SUMPRODUCT(LARGE(G264:U264,{1;2;3;4;5;6;7;8;9;10})),"NA")</f>
        <v>NA</v>
      </c>
    </row>
    <row r="265" spans="1:26" s="28" customFormat="1" x14ac:dyDescent="0.3">
      <c r="A265" s="15">
        <v>262</v>
      </c>
      <c r="B265" s="2" t="s">
        <v>502</v>
      </c>
      <c r="C265" s="1"/>
      <c r="D265" s="1"/>
      <c r="E265" s="1"/>
      <c r="F265" s="2"/>
      <c r="G265" s="10">
        <f>IFERROR(INDEX('03-25'!X:X,MATCH(B265,'03-25'!Y:Y,0),0),"")</f>
        <v>896</v>
      </c>
      <c r="H265" s="11" t="str">
        <f>IFERROR(INDEX('04-08'!N:N,MATCH(B265,'04-08'!C:C,0),0),"")</f>
        <v/>
      </c>
      <c r="I265" s="11" t="str">
        <f>IFERROR(INDEX('04-29'!M:M,MATCH(B265,'04-29'!L:L,0),0),"")</f>
        <v/>
      </c>
      <c r="J265" s="11" t="str">
        <f>IFERROR(INDEX('05-27'!F:F,MATCH(B265,'05-27'!H:H,0),0),"")</f>
        <v/>
      </c>
      <c r="K265" s="11" t="str">
        <f>IFERROR(INDEX('06-17'!U:U,MATCH(B265,'06-17'!W:W,0),0),"")</f>
        <v/>
      </c>
      <c r="L265" s="11" t="str">
        <f>IFERROR(INDEX('07-02'!W:W,MATCH(B265,'07-02'!B:B,0),0),"")</f>
        <v/>
      </c>
      <c r="M265" s="11" t="str">
        <f>IFERROR(INDEX('07-14'!H:H,MATCH(B265,'07-14'!I:I,0),0),"")</f>
        <v/>
      </c>
      <c r="N265" s="11" t="str">
        <f>IFERROR(INDEX('07-15'!H:H,MATCH(B265,'07-15'!I:I,0),0),"")</f>
        <v/>
      </c>
      <c r="O265" s="11" t="str">
        <f>IFERROR(INDEX('07-16'!H:H,MATCH(B265,'07-16'!I:I,0),0),"")</f>
        <v/>
      </c>
      <c r="P265" s="11" t="str">
        <f>IFERROR(INDEX('07-22'!U:U,MATCH(B265,'07-22'!W:W,0),0),"")</f>
        <v/>
      </c>
      <c r="Q265" s="11" t="str">
        <f>IFERROR(INDEX(#REF!,MATCH(B265,#REF!,0),0),"")</f>
        <v/>
      </c>
      <c r="R265" s="11" t="str">
        <f>IFERROR(INDEX(#REF!,MATCH(B265,#REF!,0),0),"")</f>
        <v/>
      </c>
      <c r="S265" s="11" t="str">
        <f>IFERROR(INDEX(#REF!,MATCH(B265,#REF!,0),0),"")</f>
        <v/>
      </c>
      <c r="T265" s="11" t="str">
        <f>IFERROR(INDEX(#REF!,MATCH(B265,#REF!,0),0),"")</f>
        <v/>
      </c>
      <c r="U265" s="5" t="str">
        <f>IFERROR(INDEX(#REF!,MATCH(B265,#REF!,0),0),"")</f>
        <v/>
      </c>
      <c r="V265" s="10">
        <f t="shared" si="13"/>
        <v>1</v>
      </c>
      <c r="W265" s="188">
        <f t="shared" si="14"/>
        <v>896</v>
      </c>
      <c r="X265" s="188">
        <f t="shared" si="15"/>
        <v>896</v>
      </c>
      <c r="Y265" s="188" t="str">
        <f>IFERROR(SUMPRODUCT(LARGE(G265:U265,{1;2;3;4;5})),"NA")</f>
        <v>NA</v>
      </c>
      <c r="Z265" s="189" t="str">
        <f>IFERROR(SUMPRODUCT(LARGE(G265:U265,{1;2;3;4;5;6;7;8;9;10})),"NA")</f>
        <v>NA</v>
      </c>
    </row>
    <row r="266" spans="1:26" s="28" customFormat="1" x14ac:dyDescent="0.3">
      <c r="A266" s="15">
        <v>263</v>
      </c>
      <c r="B266" s="2" t="s">
        <v>1800</v>
      </c>
      <c r="C266" s="1"/>
      <c r="D266" s="1"/>
      <c r="E266" s="1"/>
      <c r="F266" s="2"/>
      <c r="G266" s="10" t="str">
        <f>IFERROR(INDEX('03-25'!X:X,MATCH(B266,'03-25'!Y:Y,0),0),"")</f>
        <v/>
      </c>
      <c r="H266" s="11" t="str">
        <f>IFERROR(INDEX('04-08'!N:N,MATCH(B266,'04-08'!C:C,0),0),"")</f>
        <v/>
      </c>
      <c r="I266" s="11">
        <f>IFERROR(INDEX('04-29'!M:M,MATCH(B266,'04-29'!L:L,0),0),"")</f>
        <v>893</v>
      </c>
      <c r="J266" s="11" t="str">
        <f>IFERROR(INDEX('05-27'!F:F,MATCH(B266,'05-27'!H:H,0),0),"")</f>
        <v/>
      </c>
      <c r="K266" s="11" t="str">
        <f>IFERROR(INDEX('06-17'!U:U,MATCH(B266,'06-17'!W:W,0),0),"")</f>
        <v/>
      </c>
      <c r="L266" s="11" t="str">
        <f>IFERROR(INDEX('07-02'!W:W,MATCH(B266,'07-02'!B:B,0),0),"")</f>
        <v/>
      </c>
      <c r="M266" s="11" t="str">
        <f>IFERROR(INDEX('07-14'!H:H,MATCH(B266,'07-14'!I:I,0),0),"")</f>
        <v/>
      </c>
      <c r="N266" s="11" t="str">
        <f>IFERROR(INDEX('07-15'!H:H,MATCH(B266,'07-15'!I:I,0),0),"")</f>
        <v/>
      </c>
      <c r="O266" s="11" t="str">
        <f>IFERROR(INDEX('07-16'!H:H,MATCH(B266,'07-16'!I:I,0),0),"")</f>
        <v/>
      </c>
      <c r="P266" s="11" t="str">
        <f>IFERROR(INDEX('07-22'!U:U,MATCH(B266,'07-22'!W:W,0),0),"")</f>
        <v/>
      </c>
      <c r="Q266" s="11" t="str">
        <f>IFERROR(INDEX(#REF!,MATCH(B266,#REF!,0),0),"")</f>
        <v/>
      </c>
      <c r="R266" s="11" t="str">
        <f>IFERROR(INDEX(#REF!,MATCH(B266,#REF!,0),0),"")</f>
        <v/>
      </c>
      <c r="S266" s="11" t="str">
        <f>IFERROR(INDEX(#REF!,MATCH(B266,#REF!,0),0),"")</f>
        <v/>
      </c>
      <c r="T266" s="11" t="str">
        <f>IFERROR(INDEX(#REF!,MATCH(B266,#REF!,0),0),"")</f>
        <v/>
      </c>
      <c r="U266" s="5" t="str">
        <f>IFERROR(INDEX(#REF!,MATCH(B266,#REF!,0),0),"")</f>
        <v/>
      </c>
      <c r="V266" s="10">
        <f t="shared" si="13"/>
        <v>1</v>
      </c>
      <c r="W266" s="188">
        <f t="shared" si="14"/>
        <v>893</v>
      </c>
      <c r="X266" s="188">
        <f t="shared" si="15"/>
        <v>893</v>
      </c>
      <c r="Y266" s="188" t="str">
        <f>IFERROR(SUMPRODUCT(LARGE(G266:U266,{1;2;3;4;5})),"NA")</f>
        <v>NA</v>
      </c>
      <c r="Z266" s="189" t="str">
        <f>IFERROR(SUMPRODUCT(LARGE(G266:U266,{1;2;3;4;5;6;7;8;9;10})),"NA")</f>
        <v>NA</v>
      </c>
    </row>
    <row r="267" spans="1:26" s="28" customFormat="1" x14ac:dyDescent="0.3">
      <c r="A267" s="15">
        <v>264</v>
      </c>
      <c r="B267" s="2" t="s">
        <v>393</v>
      </c>
      <c r="C267" s="1"/>
      <c r="D267" s="1"/>
      <c r="E267" s="1"/>
      <c r="F267" s="2"/>
      <c r="G267" s="10" t="str">
        <f>IFERROR(INDEX('03-25'!X:X,MATCH(B267,'03-25'!Y:Y,0),0),"")</f>
        <v/>
      </c>
      <c r="H267" s="11">
        <f>IFERROR(INDEX('04-08'!N:N,MATCH(B267,'04-08'!C:C,0),0),"")</f>
        <v>890</v>
      </c>
      <c r="I267" s="11" t="str">
        <f>IFERROR(INDEX('04-29'!M:M,MATCH(B267,'04-29'!L:L,0),0),"")</f>
        <v/>
      </c>
      <c r="J267" s="11" t="str">
        <f>IFERROR(INDEX('05-27'!F:F,MATCH(B267,'05-27'!H:H,0),0),"")</f>
        <v/>
      </c>
      <c r="K267" s="11" t="str">
        <f>IFERROR(INDEX('06-17'!U:U,MATCH(B267,'06-17'!W:W,0),0),"")</f>
        <v/>
      </c>
      <c r="L267" s="11" t="str">
        <f>IFERROR(INDEX('07-02'!W:W,MATCH(B267,'07-02'!B:B,0),0),"")</f>
        <v/>
      </c>
      <c r="M267" s="11" t="str">
        <f>IFERROR(INDEX('07-14'!H:H,MATCH(B267,'07-14'!I:I,0),0),"")</f>
        <v/>
      </c>
      <c r="N267" s="11" t="str">
        <f>IFERROR(INDEX('07-15'!H:H,MATCH(B267,'07-15'!I:I,0),0),"")</f>
        <v/>
      </c>
      <c r="O267" s="11" t="str">
        <f>IFERROR(INDEX('07-16'!H:H,MATCH(B267,'07-16'!I:I,0),0),"")</f>
        <v/>
      </c>
      <c r="P267" s="11" t="str">
        <f>IFERROR(INDEX('07-22'!U:U,MATCH(B267,'07-22'!W:W,0),0),"")</f>
        <v/>
      </c>
      <c r="Q267" s="11" t="str">
        <f>IFERROR(INDEX(#REF!,MATCH(B267,#REF!,0),0),"")</f>
        <v/>
      </c>
      <c r="R267" s="11" t="str">
        <f>IFERROR(INDEX(#REF!,MATCH(B267,#REF!,0),0),"")</f>
        <v/>
      </c>
      <c r="S267" s="11" t="str">
        <f>IFERROR(INDEX(#REF!,MATCH(B267,#REF!,0),0),"")</f>
        <v/>
      </c>
      <c r="T267" s="11" t="str">
        <f>IFERROR(INDEX(#REF!,MATCH(B267,#REF!,0),0),"")</f>
        <v/>
      </c>
      <c r="U267" s="5" t="str">
        <f>IFERROR(INDEX(#REF!,MATCH(B267,#REF!,0),0),"")</f>
        <v/>
      </c>
      <c r="V267" s="10">
        <f t="shared" ref="V267:V330" si="16">COUNTIF(G267:U267,"&gt;0")</f>
        <v>1</v>
      </c>
      <c r="W267" s="188">
        <f t="shared" ref="W267:W330" si="17">SUM(G267:U267)</f>
        <v>890</v>
      </c>
      <c r="X267" s="188">
        <f t="shared" ref="X267:X330" si="18">W267/V267</f>
        <v>890</v>
      </c>
      <c r="Y267" s="188" t="str">
        <f>IFERROR(SUMPRODUCT(LARGE(G267:U267,{1;2;3;4;5})),"NA")</f>
        <v>NA</v>
      </c>
      <c r="Z267" s="189" t="str">
        <f>IFERROR(SUMPRODUCT(LARGE(G267:U267,{1;2;3;4;5;6;7;8;9;10})),"NA")</f>
        <v>NA</v>
      </c>
    </row>
    <row r="268" spans="1:26" s="28" customFormat="1" x14ac:dyDescent="0.3">
      <c r="A268" s="15">
        <v>265</v>
      </c>
      <c r="B268" s="2" t="s">
        <v>2508</v>
      </c>
      <c r="C268" s="1"/>
      <c r="D268" s="1"/>
      <c r="E268" s="1"/>
      <c r="F268" s="2"/>
      <c r="G268" s="10" t="str">
        <f>IFERROR(INDEX('03-25'!X:X,MATCH(B268,'03-25'!Y:Y,0),0),"")</f>
        <v/>
      </c>
      <c r="H268" s="11" t="str">
        <f>IFERROR(INDEX('04-08'!N:N,MATCH(B268,'04-08'!C:C,0),0),"")</f>
        <v/>
      </c>
      <c r="I268" s="11" t="str">
        <f>IFERROR(INDEX('04-29'!M:M,MATCH(B268,'04-29'!L:L,0),0),"")</f>
        <v/>
      </c>
      <c r="J268" s="11" t="str">
        <f>IFERROR(INDEX('05-27'!F:F,MATCH(B268,'05-27'!H:H,0),0),"")</f>
        <v/>
      </c>
      <c r="K268" s="11" t="str">
        <f>IFERROR(INDEX('06-17'!U:U,MATCH(B268,'06-17'!W:W,0),0),"")</f>
        <v/>
      </c>
      <c r="L268" s="11">
        <f>IFERROR(INDEX('07-02'!W:W,MATCH(B268,'07-02'!B:B,0),0),"")</f>
        <v>888</v>
      </c>
      <c r="M268" s="11" t="str">
        <f>IFERROR(INDEX('07-14'!H:H,MATCH(B268,'07-14'!I:I,0),0),"")</f>
        <v/>
      </c>
      <c r="N268" s="11" t="str">
        <f>IFERROR(INDEX('07-15'!H:H,MATCH(B268,'07-15'!I:I,0),0),"")</f>
        <v/>
      </c>
      <c r="O268" s="11" t="str">
        <f>IFERROR(INDEX('07-16'!H:H,MATCH(B268,'07-16'!I:I,0),0),"")</f>
        <v/>
      </c>
      <c r="P268" s="11" t="str">
        <f>IFERROR(INDEX('07-22'!U:U,MATCH(B268,'07-22'!W:W,0),0),"")</f>
        <v/>
      </c>
      <c r="Q268" s="11" t="str">
        <f>IFERROR(INDEX(#REF!,MATCH(B268,#REF!,0),0),"")</f>
        <v/>
      </c>
      <c r="R268" s="11" t="str">
        <f>IFERROR(INDEX(#REF!,MATCH(B268,#REF!,0),0),"")</f>
        <v/>
      </c>
      <c r="S268" s="11" t="str">
        <f>IFERROR(INDEX(#REF!,MATCH(B268,#REF!,0),0),"")</f>
        <v/>
      </c>
      <c r="T268" s="11" t="str">
        <f>IFERROR(INDEX(#REF!,MATCH(B268,#REF!,0),0),"")</f>
        <v/>
      </c>
      <c r="U268" s="5" t="str">
        <f>IFERROR(INDEX(#REF!,MATCH(B268,#REF!,0),0),"")</f>
        <v/>
      </c>
      <c r="V268" s="10">
        <f t="shared" si="16"/>
        <v>1</v>
      </c>
      <c r="W268" s="188">
        <f t="shared" si="17"/>
        <v>888</v>
      </c>
      <c r="X268" s="188">
        <f t="shared" si="18"/>
        <v>888</v>
      </c>
      <c r="Y268" s="188" t="str">
        <f>IFERROR(SUMPRODUCT(LARGE(G268:U268,{1;2;3;4;5})),"NA")</f>
        <v>NA</v>
      </c>
      <c r="Z268" s="189" t="str">
        <f>IFERROR(SUMPRODUCT(LARGE(G268:U268,{1;2;3;4;5;6;7;8;9;10})),"NA")</f>
        <v>NA</v>
      </c>
    </row>
    <row r="269" spans="1:26" s="28" customFormat="1" x14ac:dyDescent="0.3">
      <c r="A269" s="15">
        <v>266</v>
      </c>
      <c r="B269" s="2" t="s">
        <v>159</v>
      </c>
      <c r="C269" s="1"/>
      <c r="D269" s="1"/>
      <c r="E269" s="1"/>
      <c r="F269" s="2"/>
      <c r="G269" s="10" t="str">
        <f>IFERROR(INDEX('03-25'!X:X,MATCH(B269,'03-25'!Y:Y,0),0),"")</f>
        <v/>
      </c>
      <c r="H269" s="11">
        <f>IFERROR(INDEX('04-08'!N:N,MATCH(B269,'04-08'!C:C,0),0),"")</f>
        <v>885</v>
      </c>
      <c r="I269" s="11" t="str">
        <f>IFERROR(INDEX('04-29'!M:M,MATCH(B269,'04-29'!L:L,0),0),"")</f>
        <v/>
      </c>
      <c r="J269" s="11" t="str">
        <f>IFERROR(INDEX('05-27'!F:F,MATCH(B269,'05-27'!H:H,0),0),"")</f>
        <v/>
      </c>
      <c r="K269" s="11" t="str">
        <f>IFERROR(INDEX('06-17'!U:U,MATCH(B269,'06-17'!W:W,0),0),"")</f>
        <v/>
      </c>
      <c r="L269" s="11" t="str">
        <f>IFERROR(INDEX('07-02'!W:W,MATCH(B269,'07-02'!B:B,0),0),"")</f>
        <v/>
      </c>
      <c r="M269" s="11" t="str">
        <f>IFERROR(INDEX('07-14'!H:H,MATCH(B269,'07-14'!I:I,0),0),"")</f>
        <v/>
      </c>
      <c r="N269" s="11" t="str">
        <f>IFERROR(INDEX('07-15'!H:H,MATCH(B269,'07-15'!I:I,0),0),"")</f>
        <v/>
      </c>
      <c r="O269" s="11" t="str">
        <f>IFERROR(INDEX('07-16'!H:H,MATCH(B269,'07-16'!I:I,0),0),"")</f>
        <v/>
      </c>
      <c r="P269" s="11" t="str">
        <f>IFERROR(INDEX('07-22'!U:U,MATCH(B269,'07-22'!W:W,0),0),"")</f>
        <v/>
      </c>
      <c r="Q269" s="11" t="str">
        <f>IFERROR(INDEX(#REF!,MATCH(B269,#REF!,0),0),"")</f>
        <v/>
      </c>
      <c r="R269" s="11" t="str">
        <f>IFERROR(INDEX(#REF!,MATCH(B269,#REF!,0),0),"")</f>
        <v/>
      </c>
      <c r="S269" s="11" t="str">
        <f>IFERROR(INDEX(#REF!,MATCH(B269,#REF!,0),0),"")</f>
        <v/>
      </c>
      <c r="T269" s="11" t="str">
        <f>IFERROR(INDEX(#REF!,MATCH(B269,#REF!,0),0),"")</f>
        <v/>
      </c>
      <c r="U269" s="5" t="str">
        <f>IFERROR(INDEX(#REF!,MATCH(B269,#REF!,0),0),"")</f>
        <v/>
      </c>
      <c r="V269" s="10">
        <f t="shared" si="16"/>
        <v>1</v>
      </c>
      <c r="W269" s="188">
        <f t="shared" si="17"/>
        <v>885</v>
      </c>
      <c r="X269" s="188">
        <f t="shared" si="18"/>
        <v>885</v>
      </c>
      <c r="Y269" s="188" t="str">
        <f>IFERROR(SUMPRODUCT(LARGE(G269:U269,{1;2;3;4;5})),"NA")</f>
        <v>NA</v>
      </c>
      <c r="Z269" s="189" t="str">
        <f>IFERROR(SUMPRODUCT(LARGE(G269:U269,{1;2;3;4;5;6;7;8;9;10})),"NA")</f>
        <v>NA</v>
      </c>
    </row>
    <row r="270" spans="1:26" s="28" customFormat="1" x14ac:dyDescent="0.3">
      <c r="A270" s="15">
        <v>267</v>
      </c>
      <c r="B270" s="2" t="s">
        <v>1794</v>
      </c>
      <c r="C270" s="1"/>
      <c r="D270" s="1"/>
      <c r="E270" s="1"/>
      <c r="F270" s="2"/>
      <c r="G270" s="10" t="str">
        <f>IFERROR(INDEX('03-25'!X:X,MATCH(B270,'03-25'!Y:Y,0),0),"")</f>
        <v/>
      </c>
      <c r="H270" s="11" t="str">
        <f>IFERROR(INDEX('04-08'!N:N,MATCH(B270,'04-08'!C:C,0),0),"")</f>
        <v/>
      </c>
      <c r="I270" s="11">
        <f>IFERROR(INDEX('04-29'!M:M,MATCH(B270,'04-29'!L:L,0),0),"")</f>
        <v>884</v>
      </c>
      <c r="J270" s="11" t="str">
        <f>IFERROR(INDEX('05-27'!F:F,MATCH(B270,'05-27'!H:H,0),0),"")</f>
        <v/>
      </c>
      <c r="K270" s="11" t="str">
        <f>IFERROR(INDEX('06-17'!U:U,MATCH(B270,'06-17'!W:W,0),0),"")</f>
        <v/>
      </c>
      <c r="L270" s="11" t="str">
        <f>IFERROR(INDEX('07-02'!W:W,MATCH(B270,'07-02'!B:B,0),0),"")</f>
        <v/>
      </c>
      <c r="M270" s="11" t="str">
        <f>IFERROR(INDEX('07-14'!H:H,MATCH(B270,'07-14'!I:I,0),0),"")</f>
        <v/>
      </c>
      <c r="N270" s="11" t="str">
        <f>IFERROR(INDEX('07-15'!H:H,MATCH(B270,'07-15'!I:I,0),0),"")</f>
        <v/>
      </c>
      <c r="O270" s="11" t="str">
        <f>IFERROR(INDEX('07-16'!H:H,MATCH(B270,'07-16'!I:I,0),0),"")</f>
        <v/>
      </c>
      <c r="P270" s="11" t="str">
        <f>IFERROR(INDEX('07-22'!U:U,MATCH(B270,'07-22'!W:W,0),0),"")</f>
        <v/>
      </c>
      <c r="Q270" s="11" t="str">
        <f>IFERROR(INDEX(#REF!,MATCH(B270,#REF!,0),0),"")</f>
        <v/>
      </c>
      <c r="R270" s="11" t="str">
        <f>IFERROR(INDEX(#REF!,MATCH(B270,#REF!,0),0),"")</f>
        <v/>
      </c>
      <c r="S270" s="11" t="str">
        <f>IFERROR(INDEX(#REF!,MATCH(B270,#REF!,0),0),"")</f>
        <v/>
      </c>
      <c r="T270" s="11" t="str">
        <f>IFERROR(INDEX(#REF!,MATCH(B270,#REF!,0),0),"")</f>
        <v/>
      </c>
      <c r="U270" s="5" t="str">
        <f>IFERROR(INDEX(#REF!,MATCH(B270,#REF!,0),0),"")</f>
        <v/>
      </c>
      <c r="V270" s="10">
        <f t="shared" si="16"/>
        <v>1</v>
      </c>
      <c r="W270" s="188">
        <f t="shared" si="17"/>
        <v>884</v>
      </c>
      <c r="X270" s="188">
        <f t="shared" si="18"/>
        <v>884</v>
      </c>
      <c r="Y270" s="188" t="str">
        <f>IFERROR(SUMPRODUCT(LARGE(G270:U270,{1;2;3;4;5})),"NA")</f>
        <v>NA</v>
      </c>
      <c r="Z270" s="189" t="str">
        <f>IFERROR(SUMPRODUCT(LARGE(G270:U270,{1;2;3;4;5;6;7;8;9;10})),"NA")</f>
        <v>NA</v>
      </c>
    </row>
    <row r="271" spans="1:26" s="28" customFormat="1" x14ac:dyDescent="0.3">
      <c r="A271" s="15">
        <v>268</v>
      </c>
      <c r="B271" s="2" t="s">
        <v>1834</v>
      </c>
      <c r="C271" s="1"/>
      <c r="D271" s="1"/>
      <c r="E271" s="1"/>
      <c r="F271" s="2"/>
      <c r="G271" s="10" t="str">
        <f>IFERROR(INDEX('03-25'!X:X,MATCH(B271,'03-25'!Y:Y,0),0),"")</f>
        <v/>
      </c>
      <c r="H271" s="11" t="str">
        <f>IFERROR(INDEX('04-08'!N:N,MATCH(B271,'04-08'!C:C,0),0),"")</f>
        <v/>
      </c>
      <c r="I271" s="11">
        <f>IFERROR(INDEX('04-29'!M:M,MATCH(B271,'04-29'!L:L,0),0),"")</f>
        <v>884</v>
      </c>
      <c r="J271" s="11" t="str">
        <f>IFERROR(INDEX('05-27'!F:F,MATCH(B271,'05-27'!H:H,0),0),"")</f>
        <v/>
      </c>
      <c r="K271" s="11" t="str">
        <f>IFERROR(INDEX('06-17'!U:U,MATCH(B271,'06-17'!W:W,0),0),"")</f>
        <v/>
      </c>
      <c r="L271" s="11" t="str">
        <f>IFERROR(INDEX('07-02'!W:W,MATCH(B271,'07-02'!B:B,0),0),"")</f>
        <v/>
      </c>
      <c r="M271" s="11" t="str">
        <f>IFERROR(INDEX('07-14'!H:H,MATCH(B271,'07-14'!I:I,0),0),"")</f>
        <v/>
      </c>
      <c r="N271" s="11" t="str">
        <f>IFERROR(INDEX('07-15'!H:H,MATCH(B271,'07-15'!I:I,0),0),"")</f>
        <v/>
      </c>
      <c r="O271" s="11">
        <f>IFERROR(INDEX('07-16'!H:H,MATCH(B271,'07-16'!I:I,0),0),"")</f>
        <v>0</v>
      </c>
      <c r="P271" s="11" t="str">
        <f>IFERROR(INDEX('07-22'!U:U,MATCH(B271,'07-22'!W:W,0),0),"")</f>
        <v/>
      </c>
      <c r="Q271" s="11" t="str">
        <f>IFERROR(INDEX(#REF!,MATCH(B271,#REF!,0),0),"")</f>
        <v/>
      </c>
      <c r="R271" s="11" t="str">
        <f>IFERROR(INDEX(#REF!,MATCH(B271,#REF!,0),0),"")</f>
        <v/>
      </c>
      <c r="S271" s="11" t="str">
        <f>IFERROR(INDEX(#REF!,MATCH(B271,#REF!,0),0),"")</f>
        <v/>
      </c>
      <c r="T271" s="11" t="str">
        <f>IFERROR(INDEX(#REF!,MATCH(B271,#REF!,0),0),"")</f>
        <v/>
      </c>
      <c r="U271" s="5" t="str">
        <f>IFERROR(INDEX(#REF!,MATCH(B271,#REF!,0),0),"")</f>
        <v/>
      </c>
      <c r="V271" s="10">
        <f t="shared" si="16"/>
        <v>1</v>
      </c>
      <c r="W271" s="188">
        <f t="shared" si="17"/>
        <v>884</v>
      </c>
      <c r="X271" s="188">
        <f t="shared" si="18"/>
        <v>884</v>
      </c>
      <c r="Y271" s="188" t="str">
        <f>IFERROR(SUMPRODUCT(LARGE(G271:U271,{1;2;3;4;5})),"NA")</f>
        <v>NA</v>
      </c>
      <c r="Z271" s="189" t="str">
        <f>IFERROR(SUMPRODUCT(LARGE(G271:U271,{1;2;3;4;5;6;7;8;9;10})),"NA")</f>
        <v>NA</v>
      </c>
    </row>
    <row r="272" spans="1:26" s="28" customFormat="1" x14ac:dyDescent="0.3">
      <c r="A272" s="15">
        <v>269</v>
      </c>
      <c r="B272" s="2" t="s">
        <v>2510</v>
      </c>
      <c r="C272" s="1"/>
      <c r="D272" s="1"/>
      <c r="E272" s="1"/>
      <c r="F272" s="2"/>
      <c r="G272" s="10" t="str">
        <f>IFERROR(INDEX('03-25'!X:X,MATCH(B272,'03-25'!Y:Y,0),0),"")</f>
        <v/>
      </c>
      <c r="H272" s="11" t="str">
        <f>IFERROR(INDEX('04-08'!N:N,MATCH(B272,'04-08'!C:C,0),0),"")</f>
        <v/>
      </c>
      <c r="I272" s="11" t="str">
        <f>IFERROR(INDEX('04-29'!M:M,MATCH(B272,'04-29'!L:L,0),0),"")</f>
        <v/>
      </c>
      <c r="J272" s="11" t="str">
        <f>IFERROR(INDEX('05-27'!F:F,MATCH(B272,'05-27'!H:H,0),0),"")</f>
        <v/>
      </c>
      <c r="K272" s="11" t="str">
        <f>IFERROR(INDEX('06-17'!U:U,MATCH(B272,'06-17'!W:W,0),0),"")</f>
        <v/>
      </c>
      <c r="L272" s="11">
        <f>IFERROR(INDEX('07-02'!W:W,MATCH(B272,'07-02'!B:B,0),0),"")</f>
        <v>883</v>
      </c>
      <c r="M272" s="11" t="str">
        <f>IFERROR(INDEX('07-14'!H:H,MATCH(B272,'07-14'!I:I,0),0),"")</f>
        <v/>
      </c>
      <c r="N272" s="11" t="str">
        <f>IFERROR(INDEX('07-15'!H:H,MATCH(B272,'07-15'!I:I,0),0),"")</f>
        <v/>
      </c>
      <c r="O272" s="11" t="str">
        <f>IFERROR(INDEX('07-16'!H:H,MATCH(B272,'07-16'!I:I,0),0),"")</f>
        <v/>
      </c>
      <c r="P272" s="11" t="str">
        <f>IFERROR(INDEX('07-22'!U:U,MATCH(B272,'07-22'!W:W,0),0),"")</f>
        <v/>
      </c>
      <c r="Q272" s="11" t="str">
        <f>IFERROR(INDEX(#REF!,MATCH(B272,#REF!,0),0),"")</f>
        <v/>
      </c>
      <c r="R272" s="11" t="str">
        <f>IFERROR(INDEX(#REF!,MATCH(B272,#REF!,0),0),"")</f>
        <v/>
      </c>
      <c r="S272" s="11" t="str">
        <f>IFERROR(INDEX(#REF!,MATCH(B272,#REF!,0),0),"")</f>
        <v/>
      </c>
      <c r="T272" s="11" t="str">
        <f>IFERROR(INDEX(#REF!,MATCH(B272,#REF!,0),0),"")</f>
        <v/>
      </c>
      <c r="U272" s="5" t="str">
        <f>IFERROR(INDEX(#REF!,MATCH(B272,#REF!,0),0),"")</f>
        <v/>
      </c>
      <c r="V272" s="10">
        <f t="shared" si="16"/>
        <v>1</v>
      </c>
      <c r="W272" s="188">
        <f t="shared" si="17"/>
        <v>883</v>
      </c>
      <c r="X272" s="188">
        <f t="shared" si="18"/>
        <v>883</v>
      </c>
      <c r="Y272" s="188" t="str">
        <f>IFERROR(SUMPRODUCT(LARGE(G272:U272,{1;2;3;4;5})),"NA")</f>
        <v>NA</v>
      </c>
      <c r="Z272" s="189" t="str">
        <f>IFERROR(SUMPRODUCT(LARGE(G272:U272,{1;2;3;4;5;6;7;8;9;10})),"NA")</f>
        <v>NA</v>
      </c>
    </row>
    <row r="273" spans="1:26" s="28" customFormat="1" x14ac:dyDescent="0.3">
      <c r="A273" s="15">
        <v>270</v>
      </c>
      <c r="B273" s="2" t="s">
        <v>3111</v>
      </c>
      <c r="C273" s="1"/>
      <c r="D273" s="1"/>
      <c r="E273" s="1"/>
      <c r="F273" s="2"/>
      <c r="G273" s="10" t="str">
        <f>IFERROR(INDEX('03-25'!X:X,MATCH(B273,'03-25'!Y:Y,0),0),"")</f>
        <v/>
      </c>
      <c r="H273" s="11" t="str">
        <f>IFERROR(INDEX('04-08'!N:N,MATCH(B273,'04-08'!C:C,0),0),"")</f>
        <v/>
      </c>
      <c r="I273" s="11" t="str">
        <f>IFERROR(INDEX('04-29'!M:M,MATCH(B273,'04-29'!L:L,0),0),"")</f>
        <v/>
      </c>
      <c r="J273" s="11" t="str">
        <f>IFERROR(INDEX('05-27'!F:F,MATCH(B273,'05-27'!H:H,0),0),"")</f>
        <v/>
      </c>
      <c r="K273" s="11" t="str">
        <f>IFERROR(INDEX('06-17'!U:U,MATCH(B273,'06-17'!W:W,0),0),"")</f>
        <v/>
      </c>
      <c r="L273" s="11" t="str">
        <f>IFERROR(INDEX('07-02'!W:W,MATCH(B273,'07-02'!B:B,0),0),"")</f>
        <v/>
      </c>
      <c r="M273" s="11" t="str">
        <f>IFERROR(INDEX('07-14'!H:H,MATCH(B273,'07-14'!I:I,0),0),"")</f>
        <v/>
      </c>
      <c r="N273" s="11">
        <f>IFERROR(INDEX('07-15'!H:H,MATCH(B273,'07-15'!I:I,0),0),"")</f>
        <v>881</v>
      </c>
      <c r="O273" s="11" t="str">
        <f>IFERROR(INDEX('07-16'!H:H,MATCH(B273,'07-16'!I:I,0),0),"")</f>
        <v/>
      </c>
      <c r="P273" s="11" t="str">
        <f>IFERROR(INDEX('07-22'!U:U,MATCH(B273,'07-22'!W:W,0),0),"")</f>
        <v/>
      </c>
      <c r="Q273" s="11" t="str">
        <f>IFERROR(INDEX(#REF!,MATCH(B273,#REF!,0),0),"")</f>
        <v/>
      </c>
      <c r="R273" s="11" t="str">
        <f>IFERROR(INDEX(#REF!,MATCH(B273,#REF!,0),0),"")</f>
        <v/>
      </c>
      <c r="S273" s="11" t="str">
        <f>IFERROR(INDEX(#REF!,MATCH(B273,#REF!,0),0),"")</f>
        <v/>
      </c>
      <c r="T273" s="11" t="str">
        <f>IFERROR(INDEX(#REF!,MATCH(B273,#REF!,0),0),"")</f>
        <v/>
      </c>
      <c r="U273" s="5" t="str">
        <f>IFERROR(INDEX(#REF!,MATCH(B273,#REF!,0),0),"")</f>
        <v/>
      </c>
      <c r="V273" s="10">
        <f t="shared" si="16"/>
        <v>1</v>
      </c>
      <c r="W273" s="188">
        <f t="shared" si="17"/>
        <v>881</v>
      </c>
      <c r="X273" s="188">
        <f t="shared" si="18"/>
        <v>881</v>
      </c>
      <c r="Y273" s="188" t="str">
        <f>IFERROR(SUMPRODUCT(LARGE(G273:U273,{1;2;3;4;5})),"NA")</f>
        <v>NA</v>
      </c>
      <c r="Z273" s="189" t="str">
        <f>IFERROR(SUMPRODUCT(LARGE(G273:U273,{1;2;3;4;5;6;7;8;9;10})),"NA")</f>
        <v>NA</v>
      </c>
    </row>
    <row r="274" spans="1:26" s="28" customFormat="1" x14ac:dyDescent="0.3">
      <c r="A274" s="15">
        <v>271</v>
      </c>
      <c r="B274" s="2" t="s">
        <v>3230</v>
      </c>
      <c r="C274" s="1"/>
      <c r="D274" s="1"/>
      <c r="E274" s="1"/>
      <c r="F274" s="2"/>
      <c r="G274" s="10" t="str">
        <f>IFERROR(INDEX('03-25'!X:X,MATCH(B274,'03-25'!Y:Y,0),0),"")</f>
        <v/>
      </c>
      <c r="H274" s="11" t="str">
        <f>IFERROR(INDEX('04-08'!N:N,MATCH(B274,'04-08'!C:C,0),0),"")</f>
        <v/>
      </c>
      <c r="I274" s="11" t="str">
        <f>IFERROR(INDEX('04-29'!M:M,MATCH(B274,'04-29'!L:L,0),0),"")</f>
        <v/>
      </c>
      <c r="J274" s="11" t="str">
        <f>IFERROR(INDEX('05-27'!F:F,MATCH(B274,'05-27'!H:H,0),0),"")</f>
        <v/>
      </c>
      <c r="K274" s="11" t="str">
        <f>IFERROR(INDEX('06-17'!U:U,MATCH(B274,'06-17'!W:W,0),0),"")</f>
        <v/>
      </c>
      <c r="L274" s="11" t="str">
        <f>IFERROR(INDEX('07-02'!W:W,MATCH(B274,'07-02'!B:B,0),0),"")</f>
        <v/>
      </c>
      <c r="M274" s="11">
        <f>IFERROR(INDEX('07-14'!H:H,MATCH(B274,'07-14'!I:I,0),0),"")</f>
        <v>880</v>
      </c>
      <c r="N274" s="11" t="str">
        <f>IFERROR(INDEX('07-15'!H:H,MATCH(B274,'07-15'!I:I,0),0),"")</f>
        <v/>
      </c>
      <c r="O274" s="11" t="str">
        <f>IFERROR(INDEX('07-16'!H:H,MATCH(B274,'07-16'!I:I,0),0),"")</f>
        <v/>
      </c>
      <c r="P274" s="11" t="str">
        <f>IFERROR(INDEX('07-22'!U:U,MATCH(B274,'07-22'!W:W,0),0),"")</f>
        <v/>
      </c>
      <c r="Q274" s="11" t="str">
        <f>IFERROR(INDEX(#REF!,MATCH(B274,#REF!,0),0),"")</f>
        <v/>
      </c>
      <c r="R274" s="11" t="str">
        <f>IFERROR(INDEX(#REF!,MATCH(B274,#REF!,0),0),"")</f>
        <v/>
      </c>
      <c r="S274" s="11" t="str">
        <f>IFERROR(INDEX(#REF!,MATCH(B274,#REF!,0),0),"")</f>
        <v/>
      </c>
      <c r="T274" s="11" t="str">
        <f>IFERROR(INDEX(#REF!,MATCH(B274,#REF!,0),0),"")</f>
        <v/>
      </c>
      <c r="U274" s="5" t="str">
        <f>IFERROR(INDEX(#REF!,MATCH(B274,#REF!,0),0),"")</f>
        <v/>
      </c>
      <c r="V274" s="10">
        <f t="shared" si="16"/>
        <v>1</v>
      </c>
      <c r="W274" s="188">
        <f t="shared" si="17"/>
        <v>880</v>
      </c>
      <c r="X274" s="188">
        <f t="shared" si="18"/>
        <v>880</v>
      </c>
      <c r="Y274" s="188" t="str">
        <f>IFERROR(SUMPRODUCT(LARGE(G274:U274,{1;2;3;4;5})),"NA")</f>
        <v>NA</v>
      </c>
      <c r="Z274" s="189" t="str">
        <f>IFERROR(SUMPRODUCT(LARGE(G274:U274,{1;2;3;4;5;6;7;8;9;10})),"NA")</f>
        <v>NA</v>
      </c>
    </row>
    <row r="275" spans="1:26" s="28" customFormat="1" x14ac:dyDescent="0.3">
      <c r="A275" s="15">
        <v>272</v>
      </c>
      <c r="B275" s="2" t="s">
        <v>2514</v>
      </c>
      <c r="C275" s="1"/>
      <c r="D275" s="1"/>
      <c r="E275" s="1"/>
      <c r="F275" s="2"/>
      <c r="G275" s="10" t="str">
        <f>IFERROR(INDEX('03-25'!X:X,MATCH(B275,'03-25'!Y:Y,0),0),"")</f>
        <v/>
      </c>
      <c r="H275" s="11" t="str">
        <f>IFERROR(INDEX('04-08'!N:N,MATCH(B275,'04-08'!C:C,0),0),"")</f>
        <v/>
      </c>
      <c r="I275" s="11" t="str">
        <f>IFERROR(INDEX('04-29'!M:M,MATCH(B275,'04-29'!L:L,0),0),"")</f>
        <v/>
      </c>
      <c r="J275" s="11" t="str">
        <f>IFERROR(INDEX('05-27'!F:F,MATCH(B275,'05-27'!H:H,0),0),"")</f>
        <v/>
      </c>
      <c r="K275" s="11" t="str">
        <f>IFERROR(INDEX('06-17'!U:U,MATCH(B275,'06-17'!W:W,0),0),"")</f>
        <v/>
      </c>
      <c r="L275" s="11">
        <f>IFERROR(INDEX('07-02'!W:W,MATCH(B275,'07-02'!B:B,0),0),"")</f>
        <v>873</v>
      </c>
      <c r="M275" s="11" t="str">
        <f>IFERROR(INDEX('07-14'!H:H,MATCH(B275,'07-14'!I:I,0),0),"")</f>
        <v/>
      </c>
      <c r="N275" s="11" t="str">
        <f>IFERROR(INDEX('07-15'!H:H,MATCH(B275,'07-15'!I:I,0),0),"")</f>
        <v/>
      </c>
      <c r="O275" s="11" t="str">
        <f>IFERROR(INDEX('07-16'!H:H,MATCH(B275,'07-16'!I:I,0),0),"")</f>
        <v/>
      </c>
      <c r="P275" s="11" t="str">
        <f>IFERROR(INDEX('07-22'!U:U,MATCH(B275,'07-22'!W:W,0),0),"")</f>
        <v/>
      </c>
      <c r="Q275" s="11" t="str">
        <f>IFERROR(INDEX(#REF!,MATCH(B275,#REF!,0),0),"")</f>
        <v/>
      </c>
      <c r="R275" s="11" t="str">
        <f>IFERROR(INDEX(#REF!,MATCH(B275,#REF!,0),0),"")</f>
        <v/>
      </c>
      <c r="S275" s="11" t="str">
        <f>IFERROR(INDEX(#REF!,MATCH(B275,#REF!,0),0),"")</f>
        <v/>
      </c>
      <c r="T275" s="11" t="str">
        <f>IFERROR(INDEX(#REF!,MATCH(B275,#REF!,0),0),"")</f>
        <v/>
      </c>
      <c r="U275" s="5" t="str">
        <f>IFERROR(INDEX(#REF!,MATCH(B275,#REF!,0),0),"")</f>
        <v/>
      </c>
      <c r="V275" s="10">
        <f t="shared" si="16"/>
        <v>1</v>
      </c>
      <c r="W275" s="188">
        <f t="shared" si="17"/>
        <v>873</v>
      </c>
      <c r="X275" s="188">
        <f t="shared" si="18"/>
        <v>873</v>
      </c>
      <c r="Y275" s="188" t="str">
        <f>IFERROR(SUMPRODUCT(LARGE(G275:U275,{1;2;3;4;5})),"NA")</f>
        <v>NA</v>
      </c>
      <c r="Z275" s="189" t="str">
        <f>IFERROR(SUMPRODUCT(LARGE(G275:U275,{1;2;3;4;5;6;7;8;9;10})),"NA")</f>
        <v>NA</v>
      </c>
    </row>
    <row r="276" spans="1:26" s="28" customFormat="1" x14ac:dyDescent="0.3">
      <c r="A276" s="15">
        <v>273</v>
      </c>
      <c r="B276" s="2" t="s">
        <v>3252</v>
      </c>
      <c r="C276" s="1"/>
      <c r="D276" s="1"/>
      <c r="E276" s="1"/>
      <c r="F276" s="2"/>
      <c r="G276" s="10" t="str">
        <f>IFERROR(INDEX('03-25'!X:X,MATCH(B276,'03-25'!Y:Y,0),0),"")</f>
        <v/>
      </c>
      <c r="H276" s="11" t="str">
        <f>IFERROR(INDEX('04-08'!N:N,MATCH(B276,'04-08'!C:C,0),0),"")</f>
        <v/>
      </c>
      <c r="I276" s="11" t="str">
        <f>IFERROR(INDEX('04-29'!M:M,MATCH(B276,'04-29'!L:L,0),0),"")</f>
        <v/>
      </c>
      <c r="J276" s="11" t="str">
        <f>IFERROR(INDEX('05-27'!F:F,MATCH(B276,'05-27'!H:H,0),0),"")</f>
        <v/>
      </c>
      <c r="K276" s="11" t="str">
        <f>IFERROR(INDEX('06-17'!U:U,MATCH(B276,'06-17'!W:W,0),0),"")</f>
        <v/>
      </c>
      <c r="L276" s="11" t="str">
        <f>IFERROR(INDEX('07-02'!W:W,MATCH(B276,'07-02'!B:B,0),0),"")</f>
        <v/>
      </c>
      <c r="M276" s="11" t="str">
        <f>IFERROR(INDEX('07-14'!H:H,MATCH(B276,'07-14'!I:I,0),0),"")</f>
        <v/>
      </c>
      <c r="N276" s="11">
        <f>IFERROR(INDEX('07-15'!H:H,MATCH(B276,'07-15'!I:I,0),0),"")</f>
        <v>866</v>
      </c>
      <c r="O276" s="11" t="str">
        <f>IFERROR(INDEX('07-16'!H:H,MATCH(B276,'07-16'!I:I,0),0),"")</f>
        <v/>
      </c>
      <c r="P276" s="11" t="str">
        <f>IFERROR(INDEX('07-22'!U:U,MATCH(B276,'07-22'!W:W,0),0),"")</f>
        <v/>
      </c>
      <c r="Q276" s="11" t="str">
        <f>IFERROR(INDEX(#REF!,MATCH(B276,#REF!,0),0),"")</f>
        <v/>
      </c>
      <c r="R276" s="11" t="str">
        <f>IFERROR(INDEX(#REF!,MATCH(B276,#REF!,0),0),"")</f>
        <v/>
      </c>
      <c r="S276" s="11" t="str">
        <f>IFERROR(INDEX(#REF!,MATCH(B276,#REF!,0),0),"")</f>
        <v/>
      </c>
      <c r="T276" s="11" t="str">
        <f>IFERROR(INDEX(#REF!,MATCH(B276,#REF!,0),0),"")</f>
        <v/>
      </c>
      <c r="U276" s="5" t="str">
        <f>IFERROR(INDEX(#REF!,MATCH(B276,#REF!,0),0),"")</f>
        <v/>
      </c>
      <c r="V276" s="10">
        <f t="shared" si="16"/>
        <v>1</v>
      </c>
      <c r="W276" s="188">
        <f t="shared" si="17"/>
        <v>866</v>
      </c>
      <c r="X276" s="188">
        <f t="shared" si="18"/>
        <v>866</v>
      </c>
      <c r="Y276" s="188" t="str">
        <f>IFERROR(SUMPRODUCT(LARGE(G276:U276,{1;2;3;4;5})),"NA")</f>
        <v>NA</v>
      </c>
      <c r="Z276" s="189" t="str">
        <f>IFERROR(SUMPRODUCT(LARGE(G276:U276,{1;2;3;4;5;6;7;8;9;10})),"NA")</f>
        <v>NA</v>
      </c>
    </row>
    <row r="277" spans="1:26" s="28" customFormat="1" x14ac:dyDescent="0.3">
      <c r="A277" s="15">
        <v>274</v>
      </c>
      <c r="B277" s="2" t="s">
        <v>40</v>
      </c>
      <c r="C277" s="1"/>
      <c r="D277" s="1"/>
      <c r="E277" s="1"/>
      <c r="F277" s="2"/>
      <c r="G277" s="10" t="str">
        <f>IFERROR(INDEX('03-25'!X:X,MATCH(B277,'03-25'!Y:Y,0),0),"")</f>
        <v/>
      </c>
      <c r="H277" s="11">
        <f>IFERROR(INDEX('04-08'!N:N,MATCH(B277,'04-08'!C:C,0),0),"")</f>
        <v>861</v>
      </c>
      <c r="I277" s="11" t="str">
        <f>IFERROR(INDEX('04-29'!M:M,MATCH(B277,'04-29'!L:L,0),0),"")</f>
        <v/>
      </c>
      <c r="J277" s="11" t="str">
        <f>IFERROR(INDEX('05-27'!F:F,MATCH(B277,'05-27'!H:H,0),0),"")</f>
        <v/>
      </c>
      <c r="K277" s="11" t="str">
        <f>IFERROR(INDEX('06-17'!U:U,MATCH(B277,'06-17'!W:W,0),0),"")</f>
        <v/>
      </c>
      <c r="L277" s="11" t="str">
        <f>IFERROR(INDEX('07-02'!W:W,MATCH(B277,'07-02'!B:B,0),0),"")</f>
        <v/>
      </c>
      <c r="M277" s="11" t="str">
        <f>IFERROR(INDEX('07-14'!H:H,MATCH(B277,'07-14'!I:I,0),0),"")</f>
        <v/>
      </c>
      <c r="N277" s="11" t="str">
        <f>IFERROR(INDEX('07-15'!H:H,MATCH(B277,'07-15'!I:I,0),0),"")</f>
        <v/>
      </c>
      <c r="O277" s="11" t="str">
        <f>IFERROR(INDEX('07-16'!H:H,MATCH(B277,'07-16'!I:I,0),0),"")</f>
        <v/>
      </c>
      <c r="P277" s="11" t="str">
        <f>IFERROR(INDEX('07-22'!U:U,MATCH(B277,'07-22'!W:W,0),0),"")</f>
        <v/>
      </c>
      <c r="Q277" s="11" t="str">
        <f>IFERROR(INDEX(#REF!,MATCH(B277,#REF!,0),0),"")</f>
        <v/>
      </c>
      <c r="R277" s="11" t="str">
        <f>IFERROR(INDEX(#REF!,MATCH(B277,#REF!,0),0),"")</f>
        <v/>
      </c>
      <c r="S277" s="11" t="str">
        <f>IFERROR(INDEX(#REF!,MATCH(B277,#REF!,0),0),"")</f>
        <v/>
      </c>
      <c r="T277" s="11" t="str">
        <f>IFERROR(INDEX(#REF!,MATCH(B277,#REF!,0),0),"")</f>
        <v/>
      </c>
      <c r="U277" s="5" t="str">
        <f>IFERROR(INDEX(#REF!,MATCH(B277,#REF!,0),0),"")</f>
        <v/>
      </c>
      <c r="V277" s="10">
        <f t="shared" si="16"/>
        <v>1</v>
      </c>
      <c r="W277" s="188">
        <f t="shared" si="17"/>
        <v>861</v>
      </c>
      <c r="X277" s="188">
        <f t="shared" si="18"/>
        <v>861</v>
      </c>
      <c r="Y277" s="188" t="str">
        <f>IFERROR(SUMPRODUCT(LARGE(G277:U277,{1;2;3;4;5})),"NA")</f>
        <v>NA</v>
      </c>
      <c r="Z277" s="189" t="str">
        <f>IFERROR(SUMPRODUCT(LARGE(G277:U277,{1;2;3;4;5;6;7;8;9;10})),"NA")</f>
        <v>NA</v>
      </c>
    </row>
    <row r="278" spans="1:26" s="28" customFormat="1" x14ac:dyDescent="0.3">
      <c r="A278" s="15">
        <v>275</v>
      </c>
      <c r="B278" s="2" t="s">
        <v>2515</v>
      </c>
      <c r="C278" s="1"/>
      <c r="D278" s="1"/>
      <c r="E278" s="1"/>
      <c r="F278" s="2"/>
      <c r="G278" s="10" t="str">
        <f>IFERROR(INDEX('03-25'!X:X,MATCH(B278,'03-25'!Y:Y,0),0),"")</f>
        <v/>
      </c>
      <c r="H278" s="11" t="str">
        <f>IFERROR(INDEX('04-08'!N:N,MATCH(B278,'04-08'!C:C,0),0),"")</f>
        <v/>
      </c>
      <c r="I278" s="11" t="str">
        <f>IFERROR(INDEX('04-29'!M:M,MATCH(B278,'04-29'!L:L,0),0),"")</f>
        <v/>
      </c>
      <c r="J278" s="11" t="str">
        <f>IFERROR(INDEX('05-27'!F:F,MATCH(B278,'05-27'!H:H,0),0),"")</f>
        <v/>
      </c>
      <c r="K278" s="11" t="str">
        <f>IFERROR(INDEX('06-17'!U:U,MATCH(B278,'06-17'!W:W,0),0),"")</f>
        <v/>
      </c>
      <c r="L278" s="11">
        <f>IFERROR(INDEX('07-02'!W:W,MATCH(B278,'07-02'!B:B,0),0),"")</f>
        <v>857</v>
      </c>
      <c r="M278" s="11" t="str">
        <f>IFERROR(INDEX('07-14'!H:H,MATCH(B278,'07-14'!I:I,0),0),"")</f>
        <v/>
      </c>
      <c r="N278" s="11" t="str">
        <f>IFERROR(INDEX('07-15'!H:H,MATCH(B278,'07-15'!I:I,0),0),"")</f>
        <v/>
      </c>
      <c r="O278" s="11" t="str">
        <f>IFERROR(INDEX('07-16'!H:H,MATCH(B278,'07-16'!I:I,0),0),"")</f>
        <v/>
      </c>
      <c r="P278" s="11" t="str">
        <f>IFERROR(INDEX('07-22'!U:U,MATCH(B278,'07-22'!W:W,0),0),"")</f>
        <v/>
      </c>
      <c r="Q278" s="11" t="str">
        <f>IFERROR(INDEX(#REF!,MATCH(B278,#REF!,0),0),"")</f>
        <v/>
      </c>
      <c r="R278" s="11" t="str">
        <f>IFERROR(INDEX(#REF!,MATCH(B278,#REF!,0),0),"")</f>
        <v/>
      </c>
      <c r="S278" s="11" t="str">
        <f>IFERROR(INDEX(#REF!,MATCH(B278,#REF!,0),0),"")</f>
        <v/>
      </c>
      <c r="T278" s="11" t="str">
        <f>IFERROR(INDEX(#REF!,MATCH(B278,#REF!,0),0),"")</f>
        <v/>
      </c>
      <c r="U278" s="5" t="str">
        <f>IFERROR(INDEX(#REF!,MATCH(B278,#REF!,0),0),"")</f>
        <v/>
      </c>
      <c r="V278" s="10">
        <f t="shared" si="16"/>
        <v>1</v>
      </c>
      <c r="W278" s="188">
        <f t="shared" si="17"/>
        <v>857</v>
      </c>
      <c r="X278" s="188">
        <f t="shared" si="18"/>
        <v>857</v>
      </c>
      <c r="Y278" s="188" t="str">
        <f>IFERROR(SUMPRODUCT(LARGE(G278:U278,{1;2;3;4;5})),"NA")</f>
        <v>NA</v>
      </c>
      <c r="Z278" s="189" t="str">
        <f>IFERROR(SUMPRODUCT(LARGE(G278:U278,{1;2;3;4;5;6;7;8;9;10})),"NA")</f>
        <v>NA</v>
      </c>
    </row>
    <row r="279" spans="1:26" s="28" customFormat="1" x14ac:dyDescent="0.3">
      <c r="A279" s="15">
        <v>276</v>
      </c>
      <c r="B279" s="2" t="s">
        <v>2516</v>
      </c>
      <c r="C279" s="1"/>
      <c r="D279" s="1"/>
      <c r="E279" s="1"/>
      <c r="F279" s="2"/>
      <c r="G279" s="10" t="str">
        <f>IFERROR(INDEX('03-25'!X:X,MATCH(B279,'03-25'!Y:Y,0),0),"")</f>
        <v/>
      </c>
      <c r="H279" s="11" t="str">
        <f>IFERROR(INDEX('04-08'!N:N,MATCH(B279,'04-08'!C:C,0),0),"")</f>
        <v/>
      </c>
      <c r="I279" s="11" t="str">
        <f>IFERROR(INDEX('04-29'!M:M,MATCH(B279,'04-29'!L:L,0),0),"")</f>
        <v/>
      </c>
      <c r="J279" s="11" t="str">
        <f>IFERROR(INDEX('05-27'!F:F,MATCH(B279,'05-27'!H:H,0),0),"")</f>
        <v/>
      </c>
      <c r="K279" s="11" t="str">
        <f>IFERROR(INDEX('06-17'!U:U,MATCH(B279,'06-17'!W:W,0),0),"")</f>
        <v/>
      </c>
      <c r="L279" s="11">
        <f>IFERROR(INDEX('07-02'!W:W,MATCH(B279,'07-02'!B:B,0),0),"")</f>
        <v>855</v>
      </c>
      <c r="M279" s="11" t="str">
        <f>IFERROR(INDEX('07-14'!H:H,MATCH(B279,'07-14'!I:I,0),0),"")</f>
        <v/>
      </c>
      <c r="N279" s="11" t="str">
        <f>IFERROR(INDEX('07-15'!H:H,MATCH(B279,'07-15'!I:I,0),0),"")</f>
        <v/>
      </c>
      <c r="O279" s="11" t="str">
        <f>IFERROR(INDEX('07-16'!H:H,MATCH(B279,'07-16'!I:I,0),0),"")</f>
        <v/>
      </c>
      <c r="P279" s="11" t="str">
        <f>IFERROR(INDEX('07-22'!U:U,MATCH(B279,'07-22'!W:W,0),0),"")</f>
        <v/>
      </c>
      <c r="Q279" s="11" t="str">
        <f>IFERROR(INDEX(#REF!,MATCH(B279,#REF!,0),0),"")</f>
        <v/>
      </c>
      <c r="R279" s="11" t="str">
        <f>IFERROR(INDEX(#REF!,MATCH(B279,#REF!,0),0),"")</f>
        <v/>
      </c>
      <c r="S279" s="11" t="str">
        <f>IFERROR(INDEX(#REF!,MATCH(B279,#REF!,0),0),"")</f>
        <v/>
      </c>
      <c r="T279" s="11" t="str">
        <f>IFERROR(INDEX(#REF!,MATCH(B279,#REF!,0),0),"")</f>
        <v/>
      </c>
      <c r="U279" s="5" t="str">
        <f>IFERROR(INDEX(#REF!,MATCH(B279,#REF!,0),0),"")</f>
        <v/>
      </c>
      <c r="V279" s="10">
        <f t="shared" si="16"/>
        <v>1</v>
      </c>
      <c r="W279" s="188">
        <f t="shared" si="17"/>
        <v>855</v>
      </c>
      <c r="X279" s="188">
        <f t="shared" si="18"/>
        <v>855</v>
      </c>
      <c r="Y279" s="188" t="str">
        <f>IFERROR(SUMPRODUCT(LARGE(G279:U279,{1;2;3;4;5})),"NA")</f>
        <v>NA</v>
      </c>
      <c r="Z279" s="189" t="str">
        <f>IFERROR(SUMPRODUCT(LARGE(G279:U279,{1;2;3;4;5;6;7;8;9;10})),"NA")</f>
        <v>NA</v>
      </c>
    </row>
    <row r="280" spans="1:26" s="28" customFormat="1" x14ac:dyDescent="0.3">
      <c r="A280" s="15">
        <v>277</v>
      </c>
      <c r="B280" s="2" t="s">
        <v>3221</v>
      </c>
      <c r="C280" s="1"/>
      <c r="D280" s="1"/>
      <c r="E280" s="1"/>
      <c r="F280" s="2"/>
      <c r="G280" s="10" t="str">
        <f>IFERROR(INDEX('03-25'!X:X,MATCH(B280,'03-25'!Y:Y,0),0),"")</f>
        <v/>
      </c>
      <c r="H280" s="11" t="str">
        <f>IFERROR(INDEX('04-08'!N:N,MATCH(B280,'04-08'!C:C,0),0),"")</f>
        <v/>
      </c>
      <c r="I280" s="11" t="str">
        <f>IFERROR(INDEX('04-29'!M:M,MATCH(B280,'04-29'!L:L,0),0),"")</f>
        <v/>
      </c>
      <c r="J280" s="11" t="str">
        <f>IFERROR(INDEX('05-27'!F:F,MATCH(B280,'05-27'!H:H,0),0),"")</f>
        <v/>
      </c>
      <c r="K280" s="11" t="str">
        <f>IFERROR(INDEX('06-17'!U:U,MATCH(B280,'06-17'!W:W,0),0),"")</f>
        <v/>
      </c>
      <c r="L280" s="11" t="str">
        <f>IFERROR(INDEX('07-02'!W:W,MATCH(B280,'07-02'!B:B,0),0),"")</f>
        <v/>
      </c>
      <c r="M280" s="11" t="str">
        <f>IFERROR(INDEX('07-14'!H:H,MATCH(B280,'07-14'!I:I,0),0),"")</f>
        <v/>
      </c>
      <c r="N280" s="11">
        <f>IFERROR(INDEX('07-15'!H:H,MATCH(B280,'07-15'!I:I,0),0),"")</f>
        <v>851</v>
      </c>
      <c r="O280" s="11" t="str">
        <f>IFERROR(INDEX('07-16'!H:H,MATCH(B280,'07-16'!I:I,0),0),"")</f>
        <v/>
      </c>
      <c r="P280" s="11" t="str">
        <f>IFERROR(INDEX('07-22'!U:U,MATCH(B280,'07-22'!W:W,0),0),"")</f>
        <v/>
      </c>
      <c r="Q280" s="11" t="str">
        <f>IFERROR(INDEX(#REF!,MATCH(B280,#REF!,0),0),"")</f>
        <v/>
      </c>
      <c r="R280" s="11" t="str">
        <f>IFERROR(INDEX(#REF!,MATCH(B280,#REF!,0),0),"")</f>
        <v/>
      </c>
      <c r="S280" s="11" t="str">
        <f>IFERROR(INDEX(#REF!,MATCH(B280,#REF!,0),0),"")</f>
        <v/>
      </c>
      <c r="T280" s="11" t="str">
        <f>IFERROR(INDEX(#REF!,MATCH(B280,#REF!,0),0),"")</f>
        <v/>
      </c>
      <c r="U280" s="5" t="str">
        <f>IFERROR(INDEX(#REF!,MATCH(B280,#REF!,0),0),"")</f>
        <v/>
      </c>
      <c r="V280" s="10">
        <f t="shared" si="16"/>
        <v>1</v>
      </c>
      <c r="W280" s="188">
        <f t="shared" si="17"/>
        <v>851</v>
      </c>
      <c r="X280" s="188">
        <f t="shared" si="18"/>
        <v>851</v>
      </c>
      <c r="Y280" s="188" t="str">
        <f>IFERROR(SUMPRODUCT(LARGE(G280:U280,{1;2;3;4;5})),"NA")</f>
        <v>NA</v>
      </c>
      <c r="Z280" s="189" t="str">
        <f>IFERROR(SUMPRODUCT(LARGE(G280:U280,{1;2;3;4;5;6;7;8;9;10})),"NA")</f>
        <v>NA</v>
      </c>
    </row>
    <row r="281" spans="1:26" s="28" customFormat="1" x14ac:dyDescent="0.3">
      <c r="A281" s="15">
        <v>278</v>
      </c>
      <c r="B281" s="2" t="s">
        <v>3187</v>
      </c>
      <c r="C281" s="1"/>
      <c r="D281" s="1"/>
      <c r="E281" s="1"/>
      <c r="F281" s="2"/>
      <c r="G281" s="10" t="str">
        <f>IFERROR(INDEX('03-25'!X:X,MATCH(B281,'03-25'!Y:Y,0),0),"")</f>
        <v/>
      </c>
      <c r="H281" s="11" t="str">
        <f>IFERROR(INDEX('04-08'!N:N,MATCH(B281,'04-08'!C:C,0),0),"")</f>
        <v/>
      </c>
      <c r="I281" s="11" t="str">
        <f>IFERROR(INDEX('04-29'!M:M,MATCH(B281,'04-29'!L:L,0),0),"")</f>
        <v/>
      </c>
      <c r="J281" s="11" t="str">
        <f>IFERROR(INDEX('05-27'!F:F,MATCH(B281,'05-27'!H:H,0),0),"")</f>
        <v/>
      </c>
      <c r="K281" s="11" t="str">
        <f>IFERROR(INDEX('06-17'!U:U,MATCH(B281,'06-17'!W:W,0),0),"")</f>
        <v/>
      </c>
      <c r="L281" s="11" t="str">
        <f>IFERROR(INDEX('07-02'!W:W,MATCH(B281,'07-02'!B:B,0),0),"")</f>
        <v/>
      </c>
      <c r="M281" s="11" t="str">
        <f>IFERROR(INDEX('07-14'!H:H,MATCH(B281,'07-14'!I:I,0),0),"")</f>
        <v/>
      </c>
      <c r="N281" s="11">
        <f>IFERROR(INDEX('07-15'!H:H,MATCH(B281,'07-15'!I:I,0),0),"")</f>
        <v>849</v>
      </c>
      <c r="O281" s="11" t="str">
        <f>IFERROR(INDEX('07-16'!H:H,MATCH(B281,'07-16'!I:I,0),0),"")</f>
        <v/>
      </c>
      <c r="P281" s="11" t="str">
        <f>IFERROR(INDEX('07-22'!U:U,MATCH(B281,'07-22'!W:W,0),0),"")</f>
        <v/>
      </c>
      <c r="Q281" s="11" t="str">
        <f>IFERROR(INDEX(#REF!,MATCH(B281,#REF!,0),0),"")</f>
        <v/>
      </c>
      <c r="R281" s="11" t="str">
        <f>IFERROR(INDEX(#REF!,MATCH(B281,#REF!,0),0),"")</f>
        <v/>
      </c>
      <c r="S281" s="11" t="str">
        <f>IFERROR(INDEX(#REF!,MATCH(B281,#REF!,0),0),"")</f>
        <v/>
      </c>
      <c r="T281" s="11" t="str">
        <f>IFERROR(INDEX(#REF!,MATCH(B281,#REF!,0),0),"")</f>
        <v/>
      </c>
      <c r="U281" s="5" t="str">
        <f>IFERROR(INDEX(#REF!,MATCH(B281,#REF!,0),0),"")</f>
        <v/>
      </c>
      <c r="V281" s="10">
        <f t="shared" si="16"/>
        <v>1</v>
      </c>
      <c r="W281" s="188">
        <f t="shared" si="17"/>
        <v>849</v>
      </c>
      <c r="X281" s="188">
        <f t="shared" si="18"/>
        <v>849</v>
      </c>
      <c r="Y281" s="188" t="str">
        <f>IFERROR(SUMPRODUCT(LARGE(G281:U281,{1;2;3;4;5})),"NA")</f>
        <v>NA</v>
      </c>
      <c r="Z281" s="189" t="str">
        <f>IFERROR(SUMPRODUCT(LARGE(G281:U281,{1;2;3;4;5;6;7;8;9;10})),"NA")</f>
        <v>NA</v>
      </c>
    </row>
    <row r="282" spans="1:26" s="28" customFormat="1" x14ac:dyDescent="0.3">
      <c r="A282" s="15">
        <v>279</v>
      </c>
      <c r="B282" s="2" t="s">
        <v>2521</v>
      </c>
      <c r="C282" s="1"/>
      <c r="D282" s="1"/>
      <c r="E282" s="1"/>
      <c r="F282" s="2"/>
      <c r="G282" s="10" t="str">
        <f>IFERROR(INDEX('03-25'!X:X,MATCH(B282,'03-25'!Y:Y,0),0),"")</f>
        <v/>
      </c>
      <c r="H282" s="11" t="str">
        <f>IFERROR(INDEX('04-08'!N:N,MATCH(B282,'04-08'!C:C,0),0),"")</f>
        <v/>
      </c>
      <c r="I282" s="11" t="str">
        <f>IFERROR(INDEX('04-29'!M:M,MATCH(B282,'04-29'!L:L,0),0),"")</f>
        <v/>
      </c>
      <c r="J282" s="11" t="str">
        <f>IFERROR(INDEX('05-27'!F:F,MATCH(B282,'05-27'!H:H,0),0),"")</f>
        <v/>
      </c>
      <c r="K282" s="11" t="str">
        <f>IFERROR(INDEX('06-17'!U:U,MATCH(B282,'06-17'!W:W,0),0),"")</f>
        <v/>
      </c>
      <c r="L282" s="11">
        <f>IFERROR(INDEX('07-02'!W:W,MATCH(B282,'07-02'!B:B,0),0),"")</f>
        <v>841</v>
      </c>
      <c r="M282" s="11" t="str">
        <f>IFERROR(INDEX('07-14'!H:H,MATCH(B282,'07-14'!I:I,0),0),"")</f>
        <v/>
      </c>
      <c r="N282" s="11" t="str">
        <f>IFERROR(INDEX('07-15'!H:H,MATCH(B282,'07-15'!I:I,0),0),"")</f>
        <v/>
      </c>
      <c r="O282" s="11" t="str">
        <f>IFERROR(INDEX('07-16'!H:H,MATCH(B282,'07-16'!I:I,0),0),"")</f>
        <v/>
      </c>
      <c r="P282" s="11" t="str">
        <f>IFERROR(INDEX('07-22'!U:U,MATCH(B282,'07-22'!W:W,0),0),"")</f>
        <v/>
      </c>
      <c r="Q282" s="11" t="str">
        <f>IFERROR(INDEX(#REF!,MATCH(B282,#REF!,0),0),"")</f>
        <v/>
      </c>
      <c r="R282" s="11" t="str">
        <f>IFERROR(INDEX(#REF!,MATCH(B282,#REF!,0),0),"")</f>
        <v/>
      </c>
      <c r="S282" s="11" t="str">
        <f>IFERROR(INDEX(#REF!,MATCH(B282,#REF!,0),0),"")</f>
        <v/>
      </c>
      <c r="T282" s="11" t="str">
        <f>IFERROR(INDEX(#REF!,MATCH(B282,#REF!,0),0),"")</f>
        <v/>
      </c>
      <c r="U282" s="5" t="str">
        <f>IFERROR(INDEX(#REF!,MATCH(B282,#REF!,0),0),"")</f>
        <v/>
      </c>
      <c r="V282" s="10">
        <f t="shared" si="16"/>
        <v>1</v>
      </c>
      <c r="W282" s="188">
        <f t="shared" si="17"/>
        <v>841</v>
      </c>
      <c r="X282" s="188">
        <f t="shared" si="18"/>
        <v>841</v>
      </c>
      <c r="Y282" s="188" t="str">
        <f>IFERROR(SUMPRODUCT(LARGE(G282:U282,{1;2;3;4;5})),"NA")</f>
        <v>NA</v>
      </c>
      <c r="Z282" s="189" t="str">
        <f>IFERROR(SUMPRODUCT(LARGE(G282:U282,{1;2;3;4;5;6;7;8;9;10})),"NA")</f>
        <v>NA</v>
      </c>
    </row>
    <row r="283" spans="1:26" s="28" customFormat="1" x14ac:dyDescent="0.3">
      <c r="A283" s="15">
        <v>280</v>
      </c>
      <c r="B283" s="2" t="s">
        <v>1854</v>
      </c>
      <c r="C283" s="1"/>
      <c r="D283" s="1"/>
      <c r="E283" s="1"/>
      <c r="F283" s="2"/>
      <c r="G283" s="10" t="str">
        <f>IFERROR(INDEX('03-25'!X:X,MATCH(B283,'03-25'!Y:Y,0),0),"")</f>
        <v/>
      </c>
      <c r="H283" s="11" t="str">
        <f>IFERROR(INDEX('04-08'!N:N,MATCH(B283,'04-08'!C:C,0),0),"")</f>
        <v/>
      </c>
      <c r="I283" s="11">
        <f>IFERROR(INDEX('04-29'!M:M,MATCH(B283,'04-29'!L:L,0),0),"")</f>
        <v>830</v>
      </c>
      <c r="J283" s="11" t="str">
        <f>IFERROR(INDEX('05-27'!F:F,MATCH(B283,'05-27'!H:H,0),0),"")</f>
        <v/>
      </c>
      <c r="K283" s="11" t="str">
        <f>IFERROR(INDEX('06-17'!U:U,MATCH(B283,'06-17'!W:W,0),0),"")</f>
        <v/>
      </c>
      <c r="L283" s="11" t="str">
        <f>IFERROR(INDEX('07-02'!W:W,MATCH(B283,'07-02'!B:B,0),0),"")</f>
        <v/>
      </c>
      <c r="M283" s="11" t="str">
        <f>IFERROR(INDEX('07-14'!H:H,MATCH(B283,'07-14'!I:I,0),0),"")</f>
        <v/>
      </c>
      <c r="N283" s="11" t="str">
        <f>IFERROR(INDEX('07-15'!H:H,MATCH(B283,'07-15'!I:I,0),0),"")</f>
        <v/>
      </c>
      <c r="O283" s="11" t="str">
        <f>IFERROR(INDEX('07-16'!H:H,MATCH(B283,'07-16'!I:I,0),0),"")</f>
        <v/>
      </c>
      <c r="P283" s="11" t="str">
        <f>IFERROR(INDEX('07-22'!U:U,MATCH(B283,'07-22'!W:W,0),0),"")</f>
        <v/>
      </c>
      <c r="Q283" s="11" t="str">
        <f>IFERROR(INDEX(#REF!,MATCH(B283,#REF!,0),0),"")</f>
        <v/>
      </c>
      <c r="R283" s="11" t="str">
        <f>IFERROR(INDEX(#REF!,MATCH(B283,#REF!,0),0),"")</f>
        <v/>
      </c>
      <c r="S283" s="11" t="str">
        <f>IFERROR(INDEX(#REF!,MATCH(B283,#REF!,0),0),"")</f>
        <v/>
      </c>
      <c r="T283" s="11" t="str">
        <f>IFERROR(INDEX(#REF!,MATCH(B283,#REF!,0),0),"")</f>
        <v/>
      </c>
      <c r="U283" s="5" t="str">
        <f>IFERROR(INDEX(#REF!,MATCH(B283,#REF!,0),0),"")</f>
        <v/>
      </c>
      <c r="V283" s="10">
        <f t="shared" si="16"/>
        <v>1</v>
      </c>
      <c r="W283" s="188">
        <f t="shared" si="17"/>
        <v>830</v>
      </c>
      <c r="X283" s="188">
        <f t="shared" si="18"/>
        <v>830</v>
      </c>
      <c r="Y283" s="188" t="str">
        <f>IFERROR(SUMPRODUCT(LARGE(G283:U283,{1;2;3;4;5})),"NA")</f>
        <v>NA</v>
      </c>
      <c r="Z283" s="189" t="str">
        <f>IFERROR(SUMPRODUCT(LARGE(G283:U283,{1;2;3;4;5;6;7;8;9;10})),"NA")</f>
        <v>NA</v>
      </c>
    </row>
    <row r="284" spans="1:26" s="28" customFormat="1" x14ac:dyDescent="0.3">
      <c r="A284" s="15">
        <v>281</v>
      </c>
      <c r="B284" s="2" t="s">
        <v>3209</v>
      </c>
      <c r="C284" s="1"/>
      <c r="D284" s="1"/>
      <c r="E284" s="1"/>
      <c r="F284" s="2"/>
      <c r="G284" s="10" t="str">
        <f>IFERROR(INDEX('03-25'!X:X,MATCH(B284,'03-25'!Y:Y,0),0),"")</f>
        <v/>
      </c>
      <c r="H284" s="11" t="str">
        <f>IFERROR(INDEX('04-08'!N:N,MATCH(B284,'04-08'!C:C,0),0),"")</f>
        <v/>
      </c>
      <c r="I284" s="11" t="str">
        <f>IFERROR(INDEX('04-29'!M:M,MATCH(B284,'04-29'!L:L,0),0),"")</f>
        <v/>
      </c>
      <c r="J284" s="11" t="str">
        <f>IFERROR(INDEX('05-27'!F:F,MATCH(B284,'05-27'!H:H,0),0),"")</f>
        <v/>
      </c>
      <c r="K284" s="11" t="str">
        <f>IFERROR(INDEX('06-17'!U:U,MATCH(B284,'06-17'!W:W,0),0),"")</f>
        <v/>
      </c>
      <c r="L284" s="11" t="str">
        <f>IFERROR(INDEX('07-02'!W:W,MATCH(B284,'07-02'!B:B,0),0),"")</f>
        <v/>
      </c>
      <c r="M284" s="11" t="str">
        <f>IFERROR(INDEX('07-14'!H:H,MATCH(B284,'07-14'!I:I,0),0),"")</f>
        <v/>
      </c>
      <c r="N284" s="11" t="str">
        <f>IFERROR(INDEX('07-15'!H:H,MATCH(B284,'07-15'!I:I,0),0),"")</f>
        <v/>
      </c>
      <c r="O284" s="11" t="str">
        <f>IFERROR(INDEX('07-16'!H:H,MATCH(B284,'07-16'!I:I,0),0),"")</f>
        <v/>
      </c>
      <c r="P284" s="11">
        <f>IFERROR(INDEX('07-22'!U:U,MATCH(B284,'07-22'!W:W,0),0),"")</f>
        <v>829</v>
      </c>
      <c r="Q284" s="11" t="str">
        <f>IFERROR(INDEX(#REF!,MATCH(B284,#REF!,0),0),"")</f>
        <v/>
      </c>
      <c r="R284" s="11" t="str">
        <f>IFERROR(INDEX(#REF!,MATCH(B284,#REF!,0),0),"")</f>
        <v/>
      </c>
      <c r="S284" s="11" t="str">
        <f>IFERROR(INDEX(#REF!,MATCH(B284,#REF!,0),0),"")</f>
        <v/>
      </c>
      <c r="T284" s="11" t="str">
        <f>IFERROR(INDEX(#REF!,MATCH(B284,#REF!,0),0),"")</f>
        <v/>
      </c>
      <c r="U284" s="5" t="str">
        <f>IFERROR(INDEX(#REF!,MATCH(B284,#REF!,0),0),"")</f>
        <v/>
      </c>
      <c r="V284" s="10">
        <f t="shared" si="16"/>
        <v>1</v>
      </c>
      <c r="W284" s="188">
        <f t="shared" si="17"/>
        <v>829</v>
      </c>
      <c r="X284" s="188">
        <f t="shared" si="18"/>
        <v>829</v>
      </c>
      <c r="Y284" s="188" t="str">
        <f>IFERROR(SUMPRODUCT(LARGE(G284:U284,{1;2;3;4;5})),"NA")</f>
        <v>NA</v>
      </c>
      <c r="Z284" s="189" t="str">
        <f>IFERROR(SUMPRODUCT(LARGE(G284:U284,{1;2;3;4;5;6;7;8;9;10})),"NA")</f>
        <v>NA</v>
      </c>
    </row>
    <row r="285" spans="1:26" s="28" customFormat="1" x14ac:dyDescent="0.3">
      <c r="A285" s="15">
        <v>282</v>
      </c>
      <c r="B285" s="2" t="s">
        <v>479</v>
      </c>
      <c r="C285" s="1"/>
      <c r="D285" s="1"/>
      <c r="E285" s="1"/>
      <c r="F285" s="2"/>
      <c r="G285" s="10">
        <f>IFERROR(INDEX('03-25'!X:X,MATCH(B285,'03-25'!Y:Y,0),0),"")</f>
        <v>828</v>
      </c>
      <c r="H285" s="11" t="str">
        <f>IFERROR(INDEX('04-08'!N:N,MATCH(B285,'04-08'!C:C,0),0),"")</f>
        <v/>
      </c>
      <c r="I285" s="11" t="str">
        <f>IFERROR(INDEX('04-29'!M:M,MATCH(B285,'04-29'!L:L,0),0),"")</f>
        <v/>
      </c>
      <c r="J285" s="11" t="str">
        <f>IFERROR(INDEX('05-27'!F:F,MATCH(B285,'05-27'!H:H,0),0),"")</f>
        <v/>
      </c>
      <c r="K285" s="11" t="str">
        <f>IFERROR(INDEX('06-17'!U:U,MATCH(B285,'06-17'!W:W,0),0),"")</f>
        <v/>
      </c>
      <c r="L285" s="11" t="str">
        <f>IFERROR(INDEX('07-02'!W:W,MATCH(B285,'07-02'!B:B,0),0),"")</f>
        <v/>
      </c>
      <c r="M285" s="11" t="str">
        <f>IFERROR(INDEX('07-14'!H:H,MATCH(B285,'07-14'!I:I,0),0),"")</f>
        <v/>
      </c>
      <c r="N285" s="11" t="str">
        <f>IFERROR(INDEX('07-15'!H:H,MATCH(B285,'07-15'!I:I,0),0),"")</f>
        <v/>
      </c>
      <c r="O285" s="11" t="str">
        <f>IFERROR(INDEX('07-16'!H:H,MATCH(B285,'07-16'!I:I,0),0),"")</f>
        <v/>
      </c>
      <c r="P285" s="11" t="str">
        <f>IFERROR(INDEX('07-22'!U:U,MATCH(B285,'07-22'!W:W,0),0),"")</f>
        <v/>
      </c>
      <c r="Q285" s="11" t="str">
        <f>IFERROR(INDEX(#REF!,MATCH(B285,#REF!,0),0),"")</f>
        <v/>
      </c>
      <c r="R285" s="11" t="str">
        <f>IFERROR(INDEX(#REF!,MATCH(B285,#REF!,0),0),"")</f>
        <v/>
      </c>
      <c r="S285" s="11" t="str">
        <f>IFERROR(INDEX(#REF!,MATCH(B285,#REF!,0),0),"")</f>
        <v/>
      </c>
      <c r="T285" s="11" t="str">
        <f>IFERROR(INDEX(#REF!,MATCH(B285,#REF!,0),0),"")</f>
        <v/>
      </c>
      <c r="U285" s="5" t="str">
        <f>IFERROR(INDEX(#REF!,MATCH(B285,#REF!,0),0),"")</f>
        <v/>
      </c>
      <c r="V285" s="10">
        <f t="shared" si="16"/>
        <v>1</v>
      </c>
      <c r="W285" s="188">
        <f t="shared" si="17"/>
        <v>828</v>
      </c>
      <c r="X285" s="188">
        <f t="shared" si="18"/>
        <v>828</v>
      </c>
      <c r="Y285" s="188" t="str">
        <f>IFERROR(SUMPRODUCT(LARGE(G285:U285,{1;2;3;4;5})),"NA")</f>
        <v>NA</v>
      </c>
      <c r="Z285" s="189" t="str">
        <f>IFERROR(SUMPRODUCT(LARGE(G285:U285,{1;2;3;4;5;6;7;8;9;10})),"NA")</f>
        <v>NA</v>
      </c>
    </row>
    <row r="286" spans="1:26" s="28" customFormat="1" x14ac:dyDescent="0.3">
      <c r="A286" s="15">
        <v>283</v>
      </c>
      <c r="B286" s="2" t="s">
        <v>18</v>
      </c>
      <c r="C286" s="1"/>
      <c r="D286" s="1"/>
      <c r="E286" s="1"/>
      <c r="F286" s="2"/>
      <c r="G286" s="10" t="str">
        <f>IFERROR(INDEX('03-25'!X:X,MATCH(B286,'03-25'!Y:Y,0),0),"")</f>
        <v/>
      </c>
      <c r="H286" s="11">
        <f>IFERROR(INDEX('04-08'!N:N,MATCH(B286,'04-08'!C:C,0),0),"")</f>
        <v>824</v>
      </c>
      <c r="I286" s="11" t="str">
        <f>IFERROR(INDEX('04-29'!M:M,MATCH(B286,'04-29'!L:L,0),0),"")</f>
        <v/>
      </c>
      <c r="J286" s="11" t="str">
        <f>IFERROR(INDEX('05-27'!F:F,MATCH(B286,'05-27'!H:H,0),0),"")</f>
        <v/>
      </c>
      <c r="K286" s="11" t="str">
        <f>IFERROR(INDEX('06-17'!U:U,MATCH(B286,'06-17'!W:W,0),0),"")</f>
        <v/>
      </c>
      <c r="L286" s="11" t="str">
        <f>IFERROR(INDEX('07-02'!W:W,MATCH(B286,'07-02'!B:B,0),0),"")</f>
        <v/>
      </c>
      <c r="M286" s="11" t="str">
        <f>IFERROR(INDEX('07-14'!H:H,MATCH(B286,'07-14'!I:I,0),0),"")</f>
        <v/>
      </c>
      <c r="N286" s="11" t="str">
        <f>IFERROR(INDEX('07-15'!H:H,MATCH(B286,'07-15'!I:I,0),0),"")</f>
        <v/>
      </c>
      <c r="O286" s="11" t="str">
        <f>IFERROR(INDEX('07-16'!H:H,MATCH(B286,'07-16'!I:I,0),0),"")</f>
        <v/>
      </c>
      <c r="P286" s="11" t="str">
        <f>IFERROR(INDEX('07-22'!U:U,MATCH(B286,'07-22'!W:W,0),0),"")</f>
        <v/>
      </c>
      <c r="Q286" s="11" t="str">
        <f>IFERROR(INDEX(#REF!,MATCH(B286,#REF!,0),0),"")</f>
        <v/>
      </c>
      <c r="R286" s="11" t="str">
        <f>IFERROR(INDEX(#REF!,MATCH(B286,#REF!,0),0),"")</f>
        <v/>
      </c>
      <c r="S286" s="11" t="str">
        <f>IFERROR(INDEX(#REF!,MATCH(B286,#REF!,0),0),"")</f>
        <v/>
      </c>
      <c r="T286" s="11" t="str">
        <f>IFERROR(INDEX(#REF!,MATCH(B286,#REF!,0),0),"")</f>
        <v/>
      </c>
      <c r="U286" s="5" t="str">
        <f>IFERROR(INDEX(#REF!,MATCH(B286,#REF!,0),0),"")</f>
        <v/>
      </c>
      <c r="V286" s="10">
        <f t="shared" si="16"/>
        <v>1</v>
      </c>
      <c r="W286" s="188">
        <f t="shared" si="17"/>
        <v>824</v>
      </c>
      <c r="X286" s="188">
        <f t="shared" si="18"/>
        <v>824</v>
      </c>
      <c r="Y286" s="188" t="str">
        <f>IFERROR(SUMPRODUCT(LARGE(G286:U286,{1;2;3;4;5})),"NA")</f>
        <v>NA</v>
      </c>
      <c r="Z286" s="189" t="str">
        <f>IFERROR(SUMPRODUCT(LARGE(G286:U286,{1;2;3;4;5;6;7;8;9;10})),"NA")</f>
        <v>NA</v>
      </c>
    </row>
    <row r="287" spans="1:26" s="28" customFormat="1" x14ac:dyDescent="0.3">
      <c r="A287" s="15">
        <v>284</v>
      </c>
      <c r="B287" s="2" t="s">
        <v>2531</v>
      </c>
      <c r="C287" s="1"/>
      <c r="D287" s="1"/>
      <c r="E287" s="1"/>
      <c r="F287" s="2"/>
      <c r="G287" s="10" t="str">
        <f>IFERROR(INDEX('03-25'!X:X,MATCH(B287,'03-25'!Y:Y,0),0),"")</f>
        <v/>
      </c>
      <c r="H287" s="11" t="str">
        <f>IFERROR(INDEX('04-08'!N:N,MATCH(B287,'04-08'!C:C,0),0),"")</f>
        <v/>
      </c>
      <c r="I287" s="11" t="str">
        <f>IFERROR(INDEX('04-29'!M:M,MATCH(B287,'04-29'!L:L,0),0),"")</f>
        <v/>
      </c>
      <c r="J287" s="11" t="str">
        <f>IFERROR(INDEX('05-27'!F:F,MATCH(B287,'05-27'!H:H,0),0),"")</f>
        <v/>
      </c>
      <c r="K287" s="11" t="str">
        <f>IFERROR(INDEX('06-17'!U:U,MATCH(B287,'06-17'!W:W,0),0),"")</f>
        <v/>
      </c>
      <c r="L287" s="11">
        <f>IFERROR(INDEX('07-02'!W:W,MATCH(B287,'07-02'!B:B,0),0),"")</f>
        <v>824</v>
      </c>
      <c r="M287" s="11" t="str">
        <f>IFERROR(INDEX('07-14'!H:H,MATCH(B287,'07-14'!I:I,0),0),"")</f>
        <v/>
      </c>
      <c r="N287" s="11" t="str">
        <f>IFERROR(INDEX('07-15'!H:H,MATCH(B287,'07-15'!I:I,0),0),"")</f>
        <v/>
      </c>
      <c r="O287" s="11" t="str">
        <f>IFERROR(INDEX('07-16'!H:H,MATCH(B287,'07-16'!I:I,0),0),"")</f>
        <v/>
      </c>
      <c r="P287" s="11" t="str">
        <f>IFERROR(INDEX('07-22'!U:U,MATCH(B287,'07-22'!W:W,0),0),"")</f>
        <v/>
      </c>
      <c r="Q287" s="11" t="str">
        <f>IFERROR(INDEX(#REF!,MATCH(B287,#REF!,0),0),"")</f>
        <v/>
      </c>
      <c r="R287" s="11" t="str">
        <f>IFERROR(INDEX(#REF!,MATCH(B287,#REF!,0),0),"")</f>
        <v/>
      </c>
      <c r="S287" s="11" t="str">
        <f>IFERROR(INDEX(#REF!,MATCH(B287,#REF!,0),0),"")</f>
        <v/>
      </c>
      <c r="T287" s="11" t="str">
        <f>IFERROR(INDEX(#REF!,MATCH(B287,#REF!,0),0),"")</f>
        <v/>
      </c>
      <c r="U287" s="5" t="str">
        <f>IFERROR(INDEX(#REF!,MATCH(B287,#REF!,0),0),"")</f>
        <v/>
      </c>
      <c r="V287" s="10">
        <f t="shared" si="16"/>
        <v>1</v>
      </c>
      <c r="W287" s="188">
        <f t="shared" si="17"/>
        <v>824</v>
      </c>
      <c r="X287" s="188">
        <f t="shared" si="18"/>
        <v>824</v>
      </c>
      <c r="Y287" s="188" t="str">
        <f>IFERROR(SUMPRODUCT(LARGE(G287:U287,{1;2;3;4;5})),"NA")</f>
        <v>NA</v>
      </c>
      <c r="Z287" s="189" t="str">
        <f>IFERROR(SUMPRODUCT(LARGE(G287:U287,{1;2;3;4;5;6;7;8;9;10})),"NA")</f>
        <v>NA</v>
      </c>
    </row>
    <row r="288" spans="1:26" s="28" customFormat="1" x14ac:dyDescent="0.3">
      <c r="A288" s="15">
        <v>285</v>
      </c>
      <c r="B288" s="2" t="s">
        <v>3253</v>
      </c>
      <c r="C288" s="1"/>
      <c r="D288" s="1"/>
      <c r="E288" s="1"/>
      <c r="F288" s="2"/>
      <c r="G288" s="10" t="str">
        <f>IFERROR(INDEX('03-25'!X:X,MATCH(B288,'03-25'!Y:Y,0),0),"")</f>
        <v/>
      </c>
      <c r="H288" s="11" t="str">
        <f>IFERROR(INDEX('04-08'!N:N,MATCH(B288,'04-08'!C:C,0),0),"")</f>
        <v/>
      </c>
      <c r="I288" s="11" t="str">
        <f>IFERROR(INDEX('04-29'!M:M,MATCH(B288,'04-29'!L:L,0),0),"")</f>
        <v/>
      </c>
      <c r="J288" s="11" t="str">
        <f>IFERROR(INDEX('05-27'!F:F,MATCH(B288,'05-27'!H:H,0),0),"")</f>
        <v/>
      </c>
      <c r="K288" s="11" t="str">
        <f>IFERROR(INDEX('06-17'!U:U,MATCH(B288,'06-17'!W:W,0),0),"")</f>
        <v/>
      </c>
      <c r="L288" s="11" t="str">
        <f>IFERROR(INDEX('07-02'!W:W,MATCH(B288,'07-02'!B:B,0),0),"")</f>
        <v/>
      </c>
      <c r="M288" s="11" t="str">
        <f>IFERROR(INDEX('07-14'!H:H,MATCH(B288,'07-14'!I:I,0),0),"")</f>
        <v/>
      </c>
      <c r="N288" s="11">
        <f>IFERROR(INDEX('07-15'!H:H,MATCH(B288,'07-15'!I:I,0),0),"")</f>
        <v>821</v>
      </c>
      <c r="O288" s="11" t="str">
        <f>IFERROR(INDEX('07-16'!H:H,MATCH(B288,'07-16'!I:I,0),0),"")</f>
        <v/>
      </c>
      <c r="P288" s="11" t="str">
        <f>IFERROR(INDEX('07-22'!U:U,MATCH(B288,'07-22'!W:W,0),0),"")</f>
        <v/>
      </c>
      <c r="Q288" s="11" t="str">
        <f>IFERROR(INDEX(#REF!,MATCH(B288,#REF!,0),0),"")</f>
        <v/>
      </c>
      <c r="R288" s="11" t="str">
        <f>IFERROR(INDEX(#REF!,MATCH(B288,#REF!,0),0),"")</f>
        <v/>
      </c>
      <c r="S288" s="11" t="str">
        <f>IFERROR(INDEX(#REF!,MATCH(B288,#REF!,0),0),"")</f>
        <v/>
      </c>
      <c r="T288" s="11" t="str">
        <f>IFERROR(INDEX(#REF!,MATCH(B288,#REF!,0),0),"")</f>
        <v/>
      </c>
      <c r="U288" s="5" t="str">
        <f>IFERROR(INDEX(#REF!,MATCH(B288,#REF!,0),0),"")</f>
        <v/>
      </c>
      <c r="V288" s="10">
        <f t="shared" si="16"/>
        <v>1</v>
      </c>
      <c r="W288" s="188">
        <f t="shared" si="17"/>
        <v>821</v>
      </c>
      <c r="X288" s="188">
        <f t="shared" si="18"/>
        <v>821</v>
      </c>
      <c r="Y288" s="188" t="str">
        <f>IFERROR(SUMPRODUCT(LARGE(G288:U288,{1;2;3;4;5})),"NA")</f>
        <v>NA</v>
      </c>
      <c r="Z288" s="189" t="str">
        <f>IFERROR(SUMPRODUCT(LARGE(G288:U288,{1;2;3;4;5;6;7;8;9;10})),"NA")</f>
        <v>NA</v>
      </c>
    </row>
    <row r="289" spans="1:26" s="28" customFormat="1" x14ac:dyDescent="0.3">
      <c r="A289" s="15">
        <v>286</v>
      </c>
      <c r="B289" s="2" t="s">
        <v>1799</v>
      </c>
      <c r="C289" s="1"/>
      <c r="D289" s="1"/>
      <c r="E289" s="1"/>
      <c r="F289" s="2"/>
      <c r="G289" s="10" t="str">
        <f>IFERROR(INDEX('03-25'!X:X,MATCH(B289,'03-25'!Y:Y,0),0),"")</f>
        <v/>
      </c>
      <c r="H289" s="11" t="str">
        <f>IFERROR(INDEX('04-08'!N:N,MATCH(B289,'04-08'!C:C,0),0),"")</f>
        <v/>
      </c>
      <c r="I289" s="11">
        <f>IFERROR(INDEX('04-29'!M:M,MATCH(B289,'04-29'!L:L,0),0),"")</f>
        <v>820</v>
      </c>
      <c r="J289" s="11" t="str">
        <f>IFERROR(INDEX('05-27'!F:F,MATCH(B289,'05-27'!H:H,0),0),"")</f>
        <v/>
      </c>
      <c r="K289" s="11" t="str">
        <f>IFERROR(INDEX('06-17'!U:U,MATCH(B289,'06-17'!W:W,0),0),"")</f>
        <v/>
      </c>
      <c r="L289" s="11" t="str">
        <f>IFERROR(INDEX('07-02'!W:W,MATCH(B289,'07-02'!B:B,0),0),"")</f>
        <v/>
      </c>
      <c r="M289" s="11" t="str">
        <f>IFERROR(INDEX('07-14'!H:H,MATCH(B289,'07-14'!I:I,0),0),"")</f>
        <v/>
      </c>
      <c r="N289" s="11" t="str">
        <f>IFERROR(INDEX('07-15'!H:H,MATCH(B289,'07-15'!I:I,0),0),"")</f>
        <v/>
      </c>
      <c r="O289" s="11" t="str">
        <f>IFERROR(INDEX('07-16'!H:H,MATCH(B289,'07-16'!I:I,0),0),"")</f>
        <v/>
      </c>
      <c r="P289" s="11" t="str">
        <f>IFERROR(INDEX('07-22'!U:U,MATCH(B289,'07-22'!W:W,0),0),"")</f>
        <v/>
      </c>
      <c r="Q289" s="11" t="str">
        <f>IFERROR(INDEX(#REF!,MATCH(B289,#REF!,0),0),"")</f>
        <v/>
      </c>
      <c r="R289" s="11" t="str">
        <f>IFERROR(INDEX(#REF!,MATCH(B289,#REF!,0),0),"")</f>
        <v/>
      </c>
      <c r="S289" s="11" t="str">
        <f>IFERROR(INDEX(#REF!,MATCH(B289,#REF!,0),0),"")</f>
        <v/>
      </c>
      <c r="T289" s="11" t="str">
        <f>IFERROR(INDEX(#REF!,MATCH(B289,#REF!,0),0),"")</f>
        <v/>
      </c>
      <c r="U289" s="5" t="str">
        <f>IFERROR(INDEX(#REF!,MATCH(B289,#REF!,0),0),"")</f>
        <v/>
      </c>
      <c r="V289" s="10">
        <f t="shared" si="16"/>
        <v>1</v>
      </c>
      <c r="W289" s="188">
        <f t="shared" si="17"/>
        <v>820</v>
      </c>
      <c r="X289" s="188">
        <f t="shared" si="18"/>
        <v>820</v>
      </c>
      <c r="Y289" s="188" t="str">
        <f>IFERROR(SUMPRODUCT(LARGE(G289:U289,{1;2;3;4;5})),"NA")</f>
        <v>NA</v>
      </c>
      <c r="Z289" s="189" t="str">
        <f>IFERROR(SUMPRODUCT(LARGE(G289:U289,{1;2;3;4;5;6;7;8;9;10})),"NA")</f>
        <v>NA</v>
      </c>
    </row>
    <row r="290" spans="1:26" s="28" customFormat="1" x14ac:dyDescent="0.3">
      <c r="A290" s="15">
        <v>287</v>
      </c>
      <c r="B290" s="2" t="s">
        <v>1814</v>
      </c>
      <c r="C290" s="1"/>
      <c r="D290" s="1"/>
      <c r="E290" s="1"/>
      <c r="F290" s="2"/>
      <c r="G290" s="10" t="str">
        <f>IFERROR(INDEX('03-25'!X:X,MATCH(B290,'03-25'!Y:Y,0),0),"")</f>
        <v/>
      </c>
      <c r="H290" s="11" t="str">
        <f>IFERROR(INDEX('04-08'!N:N,MATCH(B290,'04-08'!C:C,0),0),"")</f>
        <v/>
      </c>
      <c r="I290" s="11">
        <f>IFERROR(INDEX('04-29'!M:M,MATCH(B290,'04-29'!L:L,0),0),"")</f>
        <v>820</v>
      </c>
      <c r="J290" s="11" t="str">
        <f>IFERROR(INDEX('05-27'!F:F,MATCH(B290,'05-27'!H:H,0),0),"")</f>
        <v/>
      </c>
      <c r="K290" s="11" t="str">
        <f>IFERROR(INDEX('06-17'!U:U,MATCH(B290,'06-17'!W:W,0),0),"")</f>
        <v/>
      </c>
      <c r="L290" s="11" t="str">
        <f>IFERROR(INDEX('07-02'!W:W,MATCH(B290,'07-02'!B:B,0),0),"")</f>
        <v/>
      </c>
      <c r="M290" s="11" t="str">
        <f>IFERROR(INDEX('07-14'!H:H,MATCH(B290,'07-14'!I:I,0),0),"")</f>
        <v/>
      </c>
      <c r="N290" s="11" t="str">
        <f>IFERROR(INDEX('07-15'!H:H,MATCH(B290,'07-15'!I:I,0),0),"")</f>
        <v/>
      </c>
      <c r="O290" s="11" t="str">
        <f>IFERROR(INDEX('07-16'!H:H,MATCH(B290,'07-16'!I:I,0),0),"")</f>
        <v/>
      </c>
      <c r="P290" s="11" t="str">
        <f>IFERROR(INDEX('07-22'!U:U,MATCH(B290,'07-22'!W:W,0),0),"")</f>
        <v/>
      </c>
      <c r="Q290" s="11" t="str">
        <f>IFERROR(INDEX(#REF!,MATCH(B290,#REF!,0),0),"")</f>
        <v/>
      </c>
      <c r="R290" s="11" t="str">
        <f>IFERROR(INDEX(#REF!,MATCH(B290,#REF!,0),0),"")</f>
        <v/>
      </c>
      <c r="S290" s="11" t="str">
        <f>IFERROR(INDEX(#REF!,MATCH(B290,#REF!,0),0),"")</f>
        <v/>
      </c>
      <c r="T290" s="11" t="str">
        <f>IFERROR(INDEX(#REF!,MATCH(B290,#REF!,0),0),"")</f>
        <v/>
      </c>
      <c r="U290" s="5" t="str">
        <f>IFERROR(INDEX(#REF!,MATCH(B290,#REF!,0),0),"")</f>
        <v/>
      </c>
      <c r="V290" s="10">
        <f t="shared" si="16"/>
        <v>1</v>
      </c>
      <c r="W290" s="188">
        <f t="shared" si="17"/>
        <v>820</v>
      </c>
      <c r="X290" s="188">
        <f t="shared" si="18"/>
        <v>820</v>
      </c>
      <c r="Y290" s="188" t="str">
        <f>IFERROR(SUMPRODUCT(LARGE(G290:U290,{1;2;3;4;5})),"NA")</f>
        <v>NA</v>
      </c>
      <c r="Z290" s="189" t="str">
        <f>IFERROR(SUMPRODUCT(LARGE(G290:U290,{1;2;3;4;5;6;7;8;9;10})),"NA")</f>
        <v>NA</v>
      </c>
    </row>
    <row r="291" spans="1:26" s="28" customFormat="1" x14ac:dyDescent="0.3">
      <c r="A291" s="15">
        <v>288</v>
      </c>
      <c r="B291" s="2" t="s">
        <v>2532</v>
      </c>
      <c r="C291" s="1"/>
      <c r="D291" s="1"/>
      <c r="E291" s="1"/>
      <c r="F291" s="2"/>
      <c r="G291" s="10" t="str">
        <f>IFERROR(INDEX('03-25'!X:X,MATCH(B291,'03-25'!Y:Y,0),0),"")</f>
        <v/>
      </c>
      <c r="H291" s="11" t="str">
        <f>IFERROR(INDEX('04-08'!N:N,MATCH(B291,'04-08'!C:C,0),0),"")</f>
        <v/>
      </c>
      <c r="I291" s="11" t="str">
        <f>IFERROR(INDEX('04-29'!M:M,MATCH(B291,'04-29'!L:L,0),0),"")</f>
        <v/>
      </c>
      <c r="J291" s="11" t="str">
        <f>IFERROR(INDEX('05-27'!F:F,MATCH(B291,'05-27'!H:H,0),0),"")</f>
        <v/>
      </c>
      <c r="K291" s="11" t="str">
        <f>IFERROR(INDEX('06-17'!U:U,MATCH(B291,'06-17'!W:W,0),0),"")</f>
        <v/>
      </c>
      <c r="L291" s="11">
        <f>IFERROR(INDEX('07-02'!W:W,MATCH(B291,'07-02'!B:B,0),0),"")</f>
        <v>820</v>
      </c>
      <c r="M291" s="11" t="str">
        <f>IFERROR(INDEX('07-14'!H:H,MATCH(B291,'07-14'!I:I,0),0),"")</f>
        <v/>
      </c>
      <c r="N291" s="11" t="str">
        <f>IFERROR(INDEX('07-15'!H:H,MATCH(B291,'07-15'!I:I,0),0),"")</f>
        <v/>
      </c>
      <c r="O291" s="11" t="str">
        <f>IFERROR(INDEX('07-16'!H:H,MATCH(B291,'07-16'!I:I,0),0),"")</f>
        <v/>
      </c>
      <c r="P291" s="11" t="str">
        <f>IFERROR(INDEX('07-22'!U:U,MATCH(B291,'07-22'!W:W,0),0),"")</f>
        <v/>
      </c>
      <c r="Q291" s="11" t="str">
        <f>IFERROR(INDEX(#REF!,MATCH(B291,#REF!,0),0),"")</f>
        <v/>
      </c>
      <c r="R291" s="11" t="str">
        <f>IFERROR(INDEX(#REF!,MATCH(B291,#REF!,0),0),"")</f>
        <v/>
      </c>
      <c r="S291" s="11" t="str">
        <f>IFERROR(INDEX(#REF!,MATCH(B291,#REF!,0),0),"")</f>
        <v/>
      </c>
      <c r="T291" s="11" t="str">
        <f>IFERROR(INDEX(#REF!,MATCH(B291,#REF!,0),0),"")</f>
        <v/>
      </c>
      <c r="U291" s="5" t="str">
        <f>IFERROR(INDEX(#REF!,MATCH(B291,#REF!,0),0),"")</f>
        <v/>
      </c>
      <c r="V291" s="10">
        <f t="shared" si="16"/>
        <v>1</v>
      </c>
      <c r="W291" s="188">
        <f t="shared" si="17"/>
        <v>820</v>
      </c>
      <c r="X291" s="188">
        <f t="shared" si="18"/>
        <v>820</v>
      </c>
      <c r="Y291" s="188" t="str">
        <f>IFERROR(SUMPRODUCT(LARGE(G291:U291,{1;2;3;4;5})),"NA")</f>
        <v>NA</v>
      </c>
      <c r="Z291" s="189" t="str">
        <f>IFERROR(SUMPRODUCT(LARGE(G291:U291,{1;2;3;4;5;6;7;8;9;10})),"NA")</f>
        <v>NA</v>
      </c>
    </row>
    <row r="292" spans="1:26" s="28" customFormat="1" x14ac:dyDescent="0.3">
      <c r="A292" s="15">
        <v>289</v>
      </c>
      <c r="B292" s="2" t="s">
        <v>151</v>
      </c>
      <c r="C292" s="1"/>
      <c r="D292" s="1"/>
      <c r="E292" s="1"/>
      <c r="F292" s="2"/>
      <c r="G292" s="10" t="str">
        <f>IFERROR(INDEX('03-25'!X:X,MATCH(B292,'03-25'!Y:Y,0),0),"")</f>
        <v/>
      </c>
      <c r="H292" s="11">
        <f>IFERROR(INDEX('04-08'!N:N,MATCH(B292,'04-08'!C:C,0),0),"")</f>
        <v>815</v>
      </c>
      <c r="I292" s="11" t="str">
        <f>IFERROR(INDEX('04-29'!M:M,MATCH(B292,'04-29'!L:L,0),0),"")</f>
        <v/>
      </c>
      <c r="J292" s="11" t="str">
        <f>IFERROR(INDEX('05-27'!F:F,MATCH(B292,'05-27'!H:H,0),0),"")</f>
        <v/>
      </c>
      <c r="K292" s="11" t="str">
        <f>IFERROR(INDEX('06-17'!U:U,MATCH(B292,'06-17'!W:W,0),0),"")</f>
        <v/>
      </c>
      <c r="L292" s="11" t="str">
        <f>IFERROR(INDEX('07-02'!W:W,MATCH(B292,'07-02'!B:B,0),0),"")</f>
        <v/>
      </c>
      <c r="M292" s="11" t="str">
        <f>IFERROR(INDEX('07-14'!H:H,MATCH(B292,'07-14'!I:I,0),0),"")</f>
        <v/>
      </c>
      <c r="N292" s="11" t="str">
        <f>IFERROR(INDEX('07-15'!H:H,MATCH(B292,'07-15'!I:I,0),0),"")</f>
        <v/>
      </c>
      <c r="O292" s="11" t="str">
        <f>IFERROR(INDEX('07-16'!H:H,MATCH(B292,'07-16'!I:I,0),0),"")</f>
        <v/>
      </c>
      <c r="P292" s="11" t="str">
        <f>IFERROR(INDEX('07-22'!U:U,MATCH(B292,'07-22'!W:W,0),0),"")</f>
        <v/>
      </c>
      <c r="Q292" s="11" t="str">
        <f>IFERROR(INDEX(#REF!,MATCH(B292,#REF!,0),0),"")</f>
        <v/>
      </c>
      <c r="R292" s="11" t="str">
        <f>IFERROR(INDEX(#REF!,MATCH(B292,#REF!,0),0),"")</f>
        <v/>
      </c>
      <c r="S292" s="11" t="str">
        <f>IFERROR(INDEX(#REF!,MATCH(B292,#REF!,0),0),"")</f>
        <v/>
      </c>
      <c r="T292" s="11" t="str">
        <f>IFERROR(INDEX(#REF!,MATCH(B292,#REF!,0),0),"")</f>
        <v/>
      </c>
      <c r="U292" s="5" t="str">
        <f>IFERROR(INDEX(#REF!,MATCH(B292,#REF!,0),0),"")</f>
        <v/>
      </c>
      <c r="V292" s="10">
        <f t="shared" si="16"/>
        <v>1</v>
      </c>
      <c r="W292" s="188">
        <f t="shared" si="17"/>
        <v>815</v>
      </c>
      <c r="X292" s="188">
        <f t="shared" si="18"/>
        <v>815</v>
      </c>
      <c r="Y292" s="188" t="str">
        <f>IFERROR(SUMPRODUCT(LARGE(G292:U292,{1;2;3;4;5})),"NA")</f>
        <v>NA</v>
      </c>
      <c r="Z292" s="189" t="str">
        <f>IFERROR(SUMPRODUCT(LARGE(G292:U292,{1;2;3;4;5;6;7;8;9;10})),"NA")</f>
        <v>NA</v>
      </c>
    </row>
    <row r="293" spans="1:26" s="28" customFormat="1" x14ac:dyDescent="0.3">
      <c r="A293" s="15">
        <v>290</v>
      </c>
      <c r="B293" s="2" t="s">
        <v>2537</v>
      </c>
      <c r="C293" s="1"/>
      <c r="D293" s="1"/>
      <c r="E293" s="1"/>
      <c r="F293" s="2"/>
      <c r="G293" s="10" t="str">
        <f>IFERROR(INDEX('03-25'!X:X,MATCH(B293,'03-25'!Y:Y,0),0),"")</f>
        <v/>
      </c>
      <c r="H293" s="11" t="str">
        <f>IFERROR(INDEX('04-08'!N:N,MATCH(B293,'04-08'!C:C,0),0),"")</f>
        <v/>
      </c>
      <c r="I293" s="11" t="str">
        <f>IFERROR(INDEX('04-29'!M:M,MATCH(B293,'04-29'!L:L,0),0),"")</f>
        <v/>
      </c>
      <c r="J293" s="11" t="str">
        <f>IFERROR(INDEX('05-27'!F:F,MATCH(B293,'05-27'!H:H,0),0),"")</f>
        <v/>
      </c>
      <c r="K293" s="11" t="str">
        <f>IFERROR(INDEX('06-17'!U:U,MATCH(B293,'06-17'!W:W,0),0),"")</f>
        <v/>
      </c>
      <c r="L293" s="11">
        <f>IFERROR(INDEX('07-02'!W:W,MATCH(B293,'07-02'!B:B,0),0),"")</f>
        <v>815</v>
      </c>
      <c r="M293" s="11" t="str">
        <f>IFERROR(INDEX('07-14'!H:H,MATCH(B293,'07-14'!I:I,0),0),"")</f>
        <v/>
      </c>
      <c r="N293" s="11" t="str">
        <f>IFERROR(INDEX('07-15'!H:H,MATCH(B293,'07-15'!I:I,0),0),"")</f>
        <v/>
      </c>
      <c r="O293" s="11" t="str">
        <f>IFERROR(INDEX('07-16'!H:H,MATCH(B293,'07-16'!I:I,0),0),"")</f>
        <v/>
      </c>
      <c r="P293" s="11" t="str">
        <f>IFERROR(INDEX('07-22'!U:U,MATCH(B293,'07-22'!W:W,0),0),"")</f>
        <v/>
      </c>
      <c r="Q293" s="11" t="str">
        <f>IFERROR(INDEX(#REF!,MATCH(B293,#REF!,0),0),"")</f>
        <v/>
      </c>
      <c r="R293" s="11" t="str">
        <f>IFERROR(INDEX(#REF!,MATCH(B293,#REF!,0),0),"")</f>
        <v/>
      </c>
      <c r="S293" s="11" t="str">
        <f>IFERROR(INDEX(#REF!,MATCH(B293,#REF!,0),0),"")</f>
        <v/>
      </c>
      <c r="T293" s="11" t="str">
        <f>IFERROR(INDEX(#REF!,MATCH(B293,#REF!,0),0),"")</f>
        <v/>
      </c>
      <c r="U293" s="5" t="str">
        <f>IFERROR(INDEX(#REF!,MATCH(B293,#REF!,0),0),"")</f>
        <v/>
      </c>
      <c r="V293" s="10">
        <f t="shared" si="16"/>
        <v>1</v>
      </c>
      <c r="W293" s="188">
        <f t="shared" si="17"/>
        <v>815</v>
      </c>
      <c r="X293" s="188">
        <f t="shared" si="18"/>
        <v>815</v>
      </c>
      <c r="Y293" s="188" t="str">
        <f>IFERROR(SUMPRODUCT(LARGE(G293:U293,{1;2;3;4;5})),"NA")</f>
        <v>NA</v>
      </c>
      <c r="Z293" s="189" t="str">
        <f>IFERROR(SUMPRODUCT(LARGE(G293:U293,{1;2;3;4;5;6;7;8;9;10})),"NA")</f>
        <v>NA</v>
      </c>
    </row>
    <row r="294" spans="1:26" s="28" customFormat="1" x14ac:dyDescent="0.3">
      <c r="A294" s="15">
        <v>291</v>
      </c>
      <c r="B294" s="2" t="s">
        <v>2655</v>
      </c>
      <c r="C294" s="1"/>
      <c r="D294" s="1"/>
      <c r="E294" s="1"/>
      <c r="F294" s="2"/>
      <c r="G294" s="10" t="str">
        <f>IFERROR(INDEX('03-25'!X:X,MATCH(B294,'03-25'!Y:Y,0),0),"")</f>
        <v/>
      </c>
      <c r="H294" s="11" t="str">
        <f>IFERROR(INDEX('04-08'!N:N,MATCH(B294,'04-08'!C:C,0),0),"")</f>
        <v/>
      </c>
      <c r="I294" s="11" t="str">
        <f>IFERROR(INDEX('04-29'!M:M,MATCH(B294,'04-29'!L:L,0),0),"")</f>
        <v/>
      </c>
      <c r="J294" s="11" t="str">
        <f>IFERROR(INDEX('05-27'!F:F,MATCH(B294,'05-27'!H:H,0),0),"")</f>
        <v/>
      </c>
      <c r="K294" s="11" t="str">
        <f>IFERROR(INDEX('06-17'!U:U,MATCH(B294,'06-17'!W:W,0),0),"")</f>
        <v/>
      </c>
      <c r="L294" s="11">
        <f>IFERROR(INDEX('07-02'!W:W,MATCH(B294,'07-02'!B:B,0),0),"")</f>
        <v>814</v>
      </c>
      <c r="M294" s="11" t="str">
        <f>IFERROR(INDEX('07-14'!H:H,MATCH(B294,'07-14'!I:I,0),0),"")</f>
        <v/>
      </c>
      <c r="N294" s="11" t="str">
        <f>IFERROR(INDEX('07-15'!H:H,MATCH(B294,'07-15'!I:I,0),0),"")</f>
        <v/>
      </c>
      <c r="O294" s="11" t="str">
        <f>IFERROR(INDEX('07-16'!H:H,MATCH(B294,'07-16'!I:I,0),0),"")</f>
        <v/>
      </c>
      <c r="P294" s="11" t="str">
        <f>IFERROR(INDEX('07-22'!U:U,MATCH(B294,'07-22'!W:W,0),0),"")</f>
        <v/>
      </c>
      <c r="Q294" s="11" t="str">
        <f>IFERROR(INDEX(#REF!,MATCH(B294,#REF!,0),0),"")</f>
        <v/>
      </c>
      <c r="R294" s="11" t="str">
        <f>IFERROR(INDEX(#REF!,MATCH(B294,#REF!,0),0),"")</f>
        <v/>
      </c>
      <c r="S294" s="11" t="str">
        <f>IFERROR(INDEX(#REF!,MATCH(B294,#REF!,0),0),"")</f>
        <v/>
      </c>
      <c r="T294" s="11" t="str">
        <f>IFERROR(INDEX(#REF!,MATCH(B294,#REF!,0),0),"")</f>
        <v/>
      </c>
      <c r="U294" s="5" t="str">
        <f>IFERROR(INDEX(#REF!,MATCH(B294,#REF!,0),0),"")</f>
        <v/>
      </c>
      <c r="V294" s="10">
        <f t="shared" si="16"/>
        <v>1</v>
      </c>
      <c r="W294" s="188">
        <f t="shared" si="17"/>
        <v>814</v>
      </c>
      <c r="X294" s="188">
        <f t="shared" si="18"/>
        <v>814</v>
      </c>
      <c r="Y294" s="188" t="str">
        <f>IFERROR(SUMPRODUCT(LARGE(G294:U294,{1;2;3;4;5})),"NA")</f>
        <v>NA</v>
      </c>
      <c r="Z294" s="189" t="str">
        <f>IFERROR(SUMPRODUCT(LARGE(G294:U294,{1;2;3;4;5;6;7;8;9;10})),"NA")</f>
        <v>NA</v>
      </c>
    </row>
    <row r="295" spans="1:26" s="28" customFormat="1" x14ac:dyDescent="0.3">
      <c r="A295" s="15">
        <v>292</v>
      </c>
      <c r="B295" s="2" t="s">
        <v>2538</v>
      </c>
      <c r="C295" s="1"/>
      <c r="D295" s="1"/>
      <c r="E295" s="1"/>
      <c r="F295" s="2"/>
      <c r="G295" s="10" t="str">
        <f>IFERROR(INDEX('03-25'!X:X,MATCH(B295,'03-25'!Y:Y,0),0),"")</f>
        <v/>
      </c>
      <c r="H295" s="11" t="str">
        <f>IFERROR(INDEX('04-08'!N:N,MATCH(B295,'04-08'!C:C,0),0),"")</f>
        <v/>
      </c>
      <c r="I295" s="11" t="str">
        <f>IFERROR(INDEX('04-29'!M:M,MATCH(B295,'04-29'!L:L,0),0),"")</f>
        <v/>
      </c>
      <c r="J295" s="11" t="str">
        <f>IFERROR(INDEX('05-27'!F:F,MATCH(B295,'05-27'!H:H,0),0),"")</f>
        <v/>
      </c>
      <c r="K295" s="11" t="str">
        <f>IFERROR(INDEX('06-17'!U:U,MATCH(B295,'06-17'!W:W,0),0),"")</f>
        <v/>
      </c>
      <c r="L295" s="11">
        <f>IFERROR(INDEX('07-02'!W:W,MATCH(B295,'07-02'!B:B,0),0),"")</f>
        <v>812</v>
      </c>
      <c r="M295" s="11" t="str">
        <f>IFERROR(INDEX('07-14'!H:H,MATCH(B295,'07-14'!I:I,0),0),"")</f>
        <v/>
      </c>
      <c r="N295" s="11" t="str">
        <f>IFERROR(INDEX('07-15'!H:H,MATCH(B295,'07-15'!I:I,0),0),"")</f>
        <v/>
      </c>
      <c r="O295" s="11" t="str">
        <f>IFERROR(INDEX('07-16'!H:H,MATCH(B295,'07-16'!I:I,0),0),"")</f>
        <v/>
      </c>
      <c r="P295" s="11" t="str">
        <f>IFERROR(INDEX('07-22'!U:U,MATCH(B295,'07-22'!W:W,0),0),"")</f>
        <v/>
      </c>
      <c r="Q295" s="11" t="str">
        <f>IFERROR(INDEX(#REF!,MATCH(B295,#REF!,0),0),"")</f>
        <v/>
      </c>
      <c r="R295" s="11" t="str">
        <f>IFERROR(INDEX(#REF!,MATCH(B295,#REF!,0),0),"")</f>
        <v/>
      </c>
      <c r="S295" s="11" t="str">
        <f>IFERROR(INDEX(#REF!,MATCH(B295,#REF!,0),0),"")</f>
        <v/>
      </c>
      <c r="T295" s="11" t="str">
        <f>IFERROR(INDEX(#REF!,MATCH(B295,#REF!,0),0),"")</f>
        <v/>
      </c>
      <c r="U295" s="5" t="str">
        <f>IFERROR(INDEX(#REF!,MATCH(B295,#REF!,0),0),"")</f>
        <v/>
      </c>
      <c r="V295" s="10">
        <f t="shared" si="16"/>
        <v>1</v>
      </c>
      <c r="W295" s="188">
        <f t="shared" si="17"/>
        <v>812</v>
      </c>
      <c r="X295" s="188">
        <f t="shared" si="18"/>
        <v>812</v>
      </c>
      <c r="Y295" s="188" t="str">
        <f>IFERROR(SUMPRODUCT(LARGE(G295:U295,{1;2;3;4;5})),"NA")</f>
        <v>NA</v>
      </c>
      <c r="Z295" s="189" t="str">
        <f>IFERROR(SUMPRODUCT(LARGE(G295:U295,{1;2;3;4;5;6;7;8;9;10})),"NA")</f>
        <v>NA</v>
      </c>
    </row>
    <row r="296" spans="1:26" s="28" customFormat="1" x14ac:dyDescent="0.3">
      <c r="A296" s="15">
        <v>293</v>
      </c>
      <c r="B296" s="2" t="s">
        <v>1867</v>
      </c>
      <c r="C296" s="1"/>
      <c r="D296" s="1"/>
      <c r="E296" s="1"/>
      <c r="F296" s="2"/>
      <c r="G296" s="10" t="str">
        <f>IFERROR(INDEX('03-25'!X:X,MATCH(B296,'03-25'!Y:Y,0),0),"")</f>
        <v/>
      </c>
      <c r="H296" s="11" t="str">
        <f>IFERROR(INDEX('04-08'!N:N,MATCH(B296,'04-08'!C:C,0),0),"")</f>
        <v/>
      </c>
      <c r="I296" s="11">
        <f>IFERROR(INDEX('04-29'!M:M,MATCH(B296,'04-29'!L:L,0),0),"")</f>
        <v>810</v>
      </c>
      <c r="J296" s="11" t="str">
        <f>IFERROR(INDEX('05-27'!F:F,MATCH(B296,'05-27'!H:H,0),0),"")</f>
        <v/>
      </c>
      <c r="K296" s="11" t="str">
        <f>IFERROR(INDEX('06-17'!U:U,MATCH(B296,'06-17'!W:W,0),0),"")</f>
        <v/>
      </c>
      <c r="L296" s="11" t="str">
        <f>IFERROR(INDEX('07-02'!W:W,MATCH(B296,'07-02'!B:B,0),0),"")</f>
        <v/>
      </c>
      <c r="M296" s="11" t="str">
        <f>IFERROR(INDEX('07-14'!H:H,MATCH(B296,'07-14'!I:I,0),0),"")</f>
        <v/>
      </c>
      <c r="N296" s="11" t="str">
        <f>IFERROR(INDEX('07-15'!H:H,MATCH(B296,'07-15'!I:I,0),0),"")</f>
        <v/>
      </c>
      <c r="O296" s="11" t="str">
        <f>IFERROR(INDEX('07-16'!H:H,MATCH(B296,'07-16'!I:I,0),0),"")</f>
        <v/>
      </c>
      <c r="P296" s="11" t="str">
        <f>IFERROR(INDEX('07-22'!U:U,MATCH(B296,'07-22'!W:W,0),0),"")</f>
        <v/>
      </c>
      <c r="Q296" s="11" t="str">
        <f>IFERROR(INDEX(#REF!,MATCH(B296,#REF!,0),0),"")</f>
        <v/>
      </c>
      <c r="R296" s="11" t="str">
        <f>IFERROR(INDEX(#REF!,MATCH(B296,#REF!,0),0),"")</f>
        <v/>
      </c>
      <c r="S296" s="11" t="str">
        <f>IFERROR(INDEX(#REF!,MATCH(B296,#REF!,0),0),"")</f>
        <v/>
      </c>
      <c r="T296" s="11" t="str">
        <f>IFERROR(INDEX(#REF!,MATCH(B296,#REF!,0),0),"")</f>
        <v/>
      </c>
      <c r="U296" s="5" t="str">
        <f>IFERROR(INDEX(#REF!,MATCH(B296,#REF!,0),0),"")</f>
        <v/>
      </c>
      <c r="V296" s="10">
        <f t="shared" si="16"/>
        <v>1</v>
      </c>
      <c r="W296" s="188">
        <f t="shared" si="17"/>
        <v>810</v>
      </c>
      <c r="X296" s="188">
        <f t="shared" si="18"/>
        <v>810</v>
      </c>
      <c r="Y296" s="188" t="str">
        <f>IFERROR(SUMPRODUCT(LARGE(G296:U296,{1;2;3;4;5})),"NA")</f>
        <v>NA</v>
      </c>
      <c r="Z296" s="189" t="str">
        <f>IFERROR(SUMPRODUCT(LARGE(G296:U296,{1;2;3;4;5;6;7;8;9;10})),"NA")</f>
        <v>NA</v>
      </c>
    </row>
    <row r="297" spans="1:26" s="28" customFormat="1" x14ac:dyDescent="0.3">
      <c r="A297" s="15">
        <v>294</v>
      </c>
      <c r="B297" s="2" t="s">
        <v>2539</v>
      </c>
      <c r="C297" s="1"/>
      <c r="D297" s="1"/>
      <c r="E297" s="1"/>
      <c r="F297" s="2"/>
      <c r="G297" s="10" t="str">
        <f>IFERROR(INDEX('03-25'!X:X,MATCH(B297,'03-25'!Y:Y,0),0),"")</f>
        <v/>
      </c>
      <c r="H297" s="11" t="str">
        <f>IFERROR(INDEX('04-08'!N:N,MATCH(B297,'04-08'!C:C,0),0),"")</f>
        <v/>
      </c>
      <c r="I297" s="11" t="str">
        <f>IFERROR(INDEX('04-29'!M:M,MATCH(B297,'04-29'!L:L,0),0),"")</f>
        <v/>
      </c>
      <c r="J297" s="11" t="str">
        <f>IFERROR(INDEX('05-27'!F:F,MATCH(B297,'05-27'!H:H,0),0),"")</f>
        <v/>
      </c>
      <c r="K297" s="11" t="str">
        <f>IFERROR(INDEX('06-17'!U:U,MATCH(B297,'06-17'!W:W,0),0),"")</f>
        <v/>
      </c>
      <c r="L297" s="11">
        <f>IFERROR(INDEX('07-02'!W:W,MATCH(B297,'07-02'!B:B,0),0),"")</f>
        <v>809</v>
      </c>
      <c r="M297" s="11" t="str">
        <f>IFERROR(INDEX('07-14'!H:H,MATCH(B297,'07-14'!I:I,0),0),"")</f>
        <v/>
      </c>
      <c r="N297" s="11" t="str">
        <f>IFERROR(INDEX('07-15'!H:H,MATCH(B297,'07-15'!I:I,0),0),"")</f>
        <v/>
      </c>
      <c r="O297" s="11" t="str">
        <f>IFERROR(INDEX('07-16'!H:H,MATCH(B297,'07-16'!I:I,0),0),"")</f>
        <v/>
      </c>
      <c r="P297" s="11" t="str">
        <f>IFERROR(INDEX('07-22'!U:U,MATCH(B297,'07-22'!W:W,0),0),"")</f>
        <v/>
      </c>
      <c r="Q297" s="11" t="str">
        <f>IFERROR(INDEX(#REF!,MATCH(B297,#REF!,0),0),"")</f>
        <v/>
      </c>
      <c r="R297" s="11" t="str">
        <f>IFERROR(INDEX(#REF!,MATCH(B297,#REF!,0),0),"")</f>
        <v/>
      </c>
      <c r="S297" s="11" t="str">
        <f>IFERROR(INDEX(#REF!,MATCH(B297,#REF!,0),0),"")</f>
        <v/>
      </c>
      <c r="T297" s="11" t="str">
        <f>IFERROR(INDEX(#REF!,MATCH(B297,#REF!,0),0),"")</f>
        <v/>
      </c>
      <c r="U297" s="5" t="str">
        <f>IFERROR(INDEX(#REF!,MATCH(B297,#REF!,0),0),"")</f>
        <v/>
      </c>
      <c r="V297" s="10">
        <f t="shared" si="16"/>
        <v>1</v>
      </c>
      <c r="W297" s="188">
        <f t="shared" si="17"/>
        <v>809</v>
      </c>
      <c r="X297" s="188">
        <f t="shared" si="18"/>
        <v>809</v>
      </c>
      <c r="Y297" s="188" t="str">
        <f>IFERROR(SUMPRODUCT(LARGE(G297:U297,{1;2;3;4;5})),"NA")</f>
        <v>NA</v>
      </c>
      <c r="Z297" s="189" t="str">
        <f>IFERROR(SUMPRODUCT(LARGE(G297:U297,{1;2;3;4;5;6;7;8;9;10})),"NA")</f>
        <v>NA</v>
      </c>
    </row>
    <row r="298" spans="1:26" s="28" customFormat="1" x14ac:dyDescent="0.3">
      <c r="A298" s="15">
        <v>295</v>
      </c>
      <c r="B298" s="2" t="s">
        <v>2540</v>
      </c>
      <c r="C298" s="1"/>
      <c r="D298" s="1"/>
      <c r="E298" s="1"/>
      <c r="F298" s="2"/>
      <c r="G298" s="10" t="str">
        <f>IFERROR(INDEX('03-25'!X:X,MATCH(B298,'03-25'!Y:Y,0),0),"")</f>
        <v/>
      </c>
      <c r="H298" s="11" t="str">
        <f>IFERROR(INDEX('04-08'!N:N,MATCH(B298,'04-08'!C:C,0),0),"")</f>
        <v/>
      </c>
      <c r="I298" s="11" t="str">
        <f>IFERROR(INDEX('04-29'!M:M,MATCH(B298,'04-29'!L:L,0),0),"")</f>
        <v/>
      </c>
      <c r="J298" s="11" t="str">
        <f>IFERROR(INDEX('05-27'!F:F,MATCH(B298,'05-27'!H:H,0),0),"")</f>
        <v/>
      </c>
      <c r="K298" s="11" t="str">
        <f>IFERROR(INDEX('06-17'!U:U,MATCH(B298,'06-17'!W:W,0),0),"")</f>
        <v/>
      </c>
      <c r="L298" s="11">
        <f>IFERROR(INDEX('07-02'!W:W,MATCH(B298,'07-02'!B:B,0),0),"")</f>
        <v>808</v>
      </c>
      <c r="M298" s="11" t="str">
        <f>IFERROR(INDEX('07-14'!H:H,MATCH(B298,'07-14'!I:I,0),0),"")</f>
        <v/>
      </c>
      <c r="N298" s="11" t="str">
        <f>IFERROR(INDEX('07-15'!H:H,MATCH(B298,'07-15'!I:I,0),0),"")</f>
        <v/>
      </c>
      <c r="O298" s="11" t="str">
        <f>IFERROR(INDEX('07-16'!H:H,MATCH(B298,'07-16'!I:I,0),0),"")</f>
        <v/>
      </c>
      <c r="P298" s="11" t="str">
        <f>IFERROR(INDEX('07-22'!U:U,MATCH(B298,'07-22'!W:W,0),0),"")</f>
        <v/>
      </c>
      <c r="Q298" s="11" t="str">
        <f>IFERROR(INDEX(#REF!,MATCH(B298,#REF!,0),0),"")</f>
        <v/>
      </c>
      <c r="R298" s="11" t="str">
        <f>IFERROR(INDEX(#REF!,MATCH(B298,#REF!,0),0),"")</f>
        <v/>
      </c>
      <c r="S298" s="11" t="str">
        <f>IFERROR(INDEX(#REF!,MATCH(B298,#REF!,0),0),"")</f>
        <v/>
      </c>
      <c r="T298" s="11" t="str">
        <f>IFERROR(INDEX(#REF!,MATCH(B298,#REF!,0),0),"")</f>
        <v/>
      </c>
      <c r="U298" s="5" t="str">
        <f>IFERROR(INDEX(#REF!,MATCH(B298,#REF!,0),0),"")</f>
        <v/>
      </c>
      <c r="V298" s="10">
        <f t="shared" si="16"/>
        <v>1</v>
      </c>
      <c r="W298" s="188">
        <f t="shared" si="17"/>
        <v>808</v>
      </c>
      <c r="X298" s="188">
        <f t="shared" si="18"/>
        <v>808</v>
      </c>
      <c r="Y298" s="188" t="str">
        <f>IFERROR(SUMPRODUCT(LARGE(G298:U298,{1;2;3;4;5})),"NA")</f>
        <v>NA</v>
      </c>
      <c r="Z298" s="189" t="str">
        <f>IFERROR(SUMPRODUCT(LARGE(G298:U298,{1;2;3;4;5;6;7;8;9;10})),"NA")</f>
        <v>NA</v>
      </c>
    </row>
    <row r="299" spans="1:26" s="28" customFormat="1" x14ac:dyDescent="0.3">
      <c r="A299" s="15">
        <v>296</v>
      </c>
      <c r="B299" s="2" t="s">
        <v>3233</v>
      </c>
      <c r="C299" s="1"/>
      <c r="D299" s="1"/>
      <c r="E299" s="1"/>
      <c r="F299" s="2"/>
      <c r="G299" s="10" t="str">
        <f>IFERROR(INDEX('03-25'!X:X,MATCH(B299,'03-25'!Y:Y,0),0),"")</f>
        <v/>
      </c>
      <c r="H299" s="11" t="str">
        <f>IFERROR(INDEX('04-08'!N:N,MATCH(B299,'04-08'!C:C,0),0),"")</f>
        <v/>
      </c>
      <c r="I299" s="11" t="str">
        <f>IFERROR(INDEX('04-29'!M:M,MATCH(B299,'04-29'!L:L,0),0),"")</f>
        <v/>
      </c>
      <c r="J299" s="11" t="str">
        <f>IFERROR(INDEX('05-27'!F:F,MATCH(B299,'05-27'!H:H,0),0),"")</f>
        <v/>
      </c>
      <c r="K299" s="11" t="str">
        <f>IFERROR(INDEX('06-17'!U:U,MATCH(B299,'06-17'!W:W,0),0),"")</f>
        <v/>
      </c>
      <c r="L299" s="11" t="str">
        <f>IFERROR(INDEX('07-02'!W:W,MATCH(B299,'07-02'!B:B,0),0),"")</f>
        <v/>
      </c>
      <c r="M299" s="11" t="str">
        <f>IFERROR(INDEX('07-14'!H:H,MATCH(B299,'07-14'!I:I,0),0),"")</f>
        <v/>
      </c>
      <c r="N299" s="11">
        <f>IFERROR(INDEX('07-15'!H:H,MATCH(B299,'07-15'!I:I,0),0),"")</f>
        <v>806</v>
      </c>
      <c r="O299" s="11" t="str">
        <f>IFERROR(INDEX('07-16'!H:H,MATCH(B299,'07-16'!I:I,0),0),"")</f>
        <v/>
      </c>
      <c r="P299" s="11" t="str">
        <f>IFERROR(INDEX('07-22'!U:U,MATCH(B299,'07-22'!W:W,0),0),"")</f>
        <v/>
      </c>
      <c r="Q299" s="11" t="str">
        <f>IFERROR(INDEX(#REF!,MATCH(B299,#REF!,0),0),"")</f>
        <v/>
      </c>
      <c r="R299" s="11" t="str">
        <f>IFERROR(INDEX(#REF!,MATCH(B299,#REF!,0),0),"")</f>
        <v/>
      </c>
      <c r="S299" s="11" t="str">
        <f>IFERROR(INDEX(#REF!,MATCH(B299,#REF!,0),0),"")</f>
        <v/>
      </c>
      <c r="T299" s="11" t="str">
        <f>IFERROR(INDEX(#REF!,MATCH(B299,#REF!,0),0),"")</f>
        <v/>
      </c>
      <c r="U299" s="5" t="str">
        <f>IFERROR(INDEX(#REF!,MATCH(B299,#REF!,0),0),"")</f>
        <v/>
      </c>
      <c r="V299" s="10">
        <f t="shared" si="16"/>
        <v>1</v>
      </c>
      <c r="W299" s="188">
        <f t="shared" si="17"/>
        <v>806</v>
      </c>
      <c r="X299" s="188">
        <f t="shared" si="18"/>
        <v>806</v>
      </c>
      <c r="Y299" s="188" t="str">
        <f>IFERROR(SUMPRODUCT(LARGE(G299:U299,{1;2;3;4;5})),"NA")</f>
        <v>NA</v>
      </c>
      <c r="Z299" s="189" t="str">
        <f>IFERROR(SUMPRODUCT(LARGE(G299:U299,{1;2;3;4;5;6;7;8;9;10})),"NA")</f>
        <v>NA</v>
      </c>
    </row>
    <row r="300" spans="1:26" s="28" customFormat="1" x14ac:dyDescent="0.3">
      <c r="A300" s="15">
        <v>297</v>
      </c>
      <c r="B300" s="2" t="s">
        <v>3153</v>
      </c>
      <c r="C300" s="1"/>
      <c r="D300" s="1"/>
      <c r="E300" s="1"/>
      <c r="F300" s="2"/>
      <c r="G300" s="10" t="str">
        <f>IFERROR(INDEX('03-25'!X:X,MATCH(B300,'03-25'!Y:Y,0),0),"")</f>
        <v/>
      </c>
      <c r="H300" s="11" t="str">
        <f>IFERROR(INDEX('04-08'!N:N,MATCH(B300,'04-08'!C:C,0),0),"")</f>
        <v/>
      </c>
      <c r="I300" s="11" t="str">
        <f>IFERROR(INDEX('04-29'!M:M,MATCH(B300,'04-29'!L:L,0),0),"")</f>
        <v/>
      </c>
      <c r="J300" s="11" t="str">
        <f>IFERROR(INDEX('05-27'!F:F,MATCH(B300,'05-27'!H:H,0),0),"")</f>
        <v/>
      </c>
      <c r="K300" s="11" t="str">
        <f>IFERROR(INDEX('06-17'!U:U,MATCH(B300,'06-17'!W:W,0),0),"")</f>
        <v/>
      </c>
      <c r="L300" s="11" t="str">
        <f>IFERROR(INDEX('07-02'!W:W,MATCH(B300,'07-02'!B:B,0),0),"")</f>
        <v/>
      </c>
      <c r="M300" s="11" t="str">
        <f>IFERROR(INDEX('07-14'!H:H,MATCH(B300,'07-14'!I:I,0),0),"")</f>
        <v/>
      </c>
      <c r="N300" s="11" t="str">
        <f>IFERROR(INDEX('07-15'!H:H,MATCH(B300,'07-15'!I:I,0),0),"")</f>
        <v/>
      </c>
      <c r="O300" s="11" t="str">
        <f>IFERROR(INDEX('07-16'!H:H,MATCH(B300,'07-16'!I:I,0),0),"")</f>
        <v/>
      </c>
      <c r="P300" s="11">
        <f>IFERROR(INDEX('07-22'!U:U,MATCH(B300,'07-22'!W:W,0),0),"")</f>
        <v>805</v>
      </c>
      <c r="Q300" s="11" t="str">
        <f>IFERROR(INDEX(#REF!,MATCH(B300,#REF!,0),0),"")</f>
        <v/>
      </c>
      <c r="R300" s="11" t="str">
        <f>IFERROR(INDEX(#REF!,MATCH(B300,#REF!,0),0),"")</f>
        <v/>
      </c>
      <c r="S300" s="11" t="str">
        <f>IFERROR(INDEX(#REF!,MATCH(B300,#REF!,0),0),"")</f>
        <v/>
      </c>
      <c r="T300" s="11" t="str">
        <f>IFERROR(INDEX(#REF!,MATCH(B300,#REF!,0),0),"")</f>
        <v/>
      </c>
      <c r="U300" s="5" t="str">
        <f>IFERROR(INDEX(#REF!,MATCH(B300,#REF!,0),0),"")</f>
        <v/>
      </c>
      <c r="V300" s="10">
        <f t="shared" si="16"/>
        <v>1</v>
      </c>
      <c r="W300" s="188">
        <f t="shared" si="17"/>
        <v>805</v>
      </c>
      <c r="X300" s="188">
        <f t="shared" si="18"/>
        <v>805</v>
      </c>
      <c r="Y300" s="188" t="str">
        <f>IFERROR(SUMPRODUCT(LARGE(G300:U300,{1;2;3;4;5})),"NA")</f>
        <v>NA</v>
      </c>
      <c r="Z300" s="189" t="str">
        <f>IFERROR(SUMPRODUCT(LARGE(G300:U300,{1;2;3;4;5;6;7;8;9;10})),"NA")</f>
        <v>NA</v>
      </c>
    </row>
    <row r="301" spans="1:26" s="28" customFormat="1" x14ac:dyDescent="0.3">
      <c r="A301" s="15">
        <v>298</v>
      </c>
      <c r="B301" s="2" t="s">
        <v>2545</v>
      </c>
      <c r="C301" s="1"/>
      <c r="D301" s="1"/>
      <c r="E301" s="1"/>
      <c r="F301" s="2"/>
      <c r="G301" s="10" t="str">
        <f>IFERROR(INDEX('03-25'!X:X,MATCH(B301,'03-25'!Y:Y,0),0),"")</f>
        <v/>
      </c>
      <c r="H301" s="11" t="str">
        <f>IFERROR(INDEX('04-08'!N:N,MATCH(B301,'04-08'!C:C,0),0),"")</f>
        <v/>
      </c>
      <c r="I301" s="11" t="str">
        <f>IFERROR(INDEX('04-29'!M:M,MATCH(B301,'04-29'!L:L,0),0),"")</f>
        <v/>
      </c>
      <c r="J301" s="11" t="str">
        <f>IFERROR(INDEX('05-27'!F:F,MATCH(B301,'05-27'!H:H,0),0),"")</f>
        <v/>
      </c>
      <c r="K301" s="11" t="str">
        <f>IFERROR(INDEX('06-17'!U:U,MATCH(B301,'06-17'!W:W,0),0),"")</f>
        <v/>
      </c>
      <c r="L301" s="11">
        <f>IFERROR(INDEX('07-02'!W:W,MATCH(B301,'07-02'!B:B,0),0),"")</f>
        <v>801</v>
      </c>
      <c r="M301" s="11" t="str">
        <f>IFERROR(INDEX('07-14'!H:H,MATCH(B301,'07-14'!I:I,0),0),"")</f>
        <v/>
      </c>
      <c r="N301" s="11" t="str">
        <f>IFERROR(INDEX('07-15'!H:H,MATCH(B301,'07-15'!I:I,0),0),"")</f>
        <v/>
      </c>
      <c r="O301" s="11" t="str">
        <f>IFERROR(INDEX('07-16'!H:H,MATCH(B301,'07-16'!I:I,0),0),"")</f>
        <v/>
      </c>
      <c r="P301" s="11" t="str">
        <f>IFERROR(INDEX('07-22'!U:U,MATCH(B301,'07-22'!W:W,0),0),"")</f>
        <v/>
      </c>
      <c r="Q301" s="11" t="str">
        <f>IFERROR(INDEX(#REF!,MATCH(B301,#REF!,0),0),"")</f>
        <v/>
      </c>
      <c r="R301" s="11" t="str">
        <f>IFERROR(INDEX(#REF!,MATCH(B301,#REF!,0),0),"")</f>
        <v/>
      </c>
      <c r="S301" s="11" t="str">
        <f>IFERROR(INDEX(#REF!,MATCH(B301,#REF!,0),0),"")</f>
        <v/>
      </c>
      <c r="T301" s="11" t="str">
        <f>IFERROR(INDEX(#REF!,MATCH(B301,#REF!,0),0),"")</f>
        <v/>
      </c>
      <c r="U301" s="5" t="str">
        <f>IFERROR(INDEX(#REF!,MATCH(B301,#REF!,0),0),"")</f>
        <v/>
      </c>
      <c r="V301" s="10">
        <f t="shared" si="16"/>
        <v>1</v>
      </c>
      <c r="W301" s="188">
        <f t="shared" si="17"/>
        <v>801</v>
      </c>
      <c r="X301" s="188">
        <f t="shared" si="18"/>
        <v>801</v>
      </c>
      <c r="Y301" s="188" t="str">
        <f>IFERROR(SUMPRODUCT(LARGE(G301:U301,{1;2;3;4;5})),"NA")</f>
        <v>NA</v>
      </c>
      <c r="Z301" s="189" t="str">
        <f>IFERROR(SUMPRODUCT(LARGE(G301:U301,{1;2;3;4;5;6;7;8;9;10})),"NA")</f>
        <v>NA</v>
      </c>
    </row>
    <row r="302" spans="1:26" s="28" customFormat="1" x14ac:dyDescent="0.3">
      <c r="A302" s="15">
        <v>299</v>
      </c>
      <c r="B302" s="2" t="s">
        <v>3189</v>
      </c>
      <c r="C302" s="1"/>
      <c r="D302" s="1"/>
      <c r="E302" s="1"/>
      <c r="F302" s="2"/>
      <c r="G302" s="10" t="str">
        <f>IFERROR(INDEX('03-25'!X:X,MATCH(B302,'03-25'!Y:Y,0),0),"")</f>
        <v/>
      </c>
      <c r="H302" s="11" t="str">
        <f>IFERROR(INDEX('04-08'!N:N,MATCH(B302,'04-08'!C:C,0),0),"")</f>
        <v/>
      </c>
      <c r="I302" s="11" t="str">
        <f>IFERROR(INDEX('04-29'!M:M,MATCH(B302,'04-29'!L:L,0),0),"")</f>
        <v/>
      </c>
      <c r="J302" s="11" t="str">
        <f>IFERROR(INDEX('05-27'!F:F,MATCH(B302,'05-27'!H:H,0),0),"")</f>
        <v/>
      </c>
      <c r="K302" s="11" t="str">
        <f>IFERROR(INDEX('06-17'!U:U,MATCH(B302,'06-17'!W:W,0),0),"")</f>
        <v/>
      </c>
      <c r="L302" s="11" t="str">
        <f>IFERROR(INDEX('07-02'!W:W,MATCH(B302,'07-02'!B:B,0),0),"")</f>
        <v/>
      </c>
      <c r="M302" s="11" t="str">
        <f>IFERROR(INDEX('07-14'!H:H,MATCH(B302,'07-14'!I:I,0),0),"")</f>
        <v/>
      </c>
      <c r="N302" s="11" t="str">
        <f>IFERROR(INDEX('07-15'!H:H,MATCH(B302,'07-15'!I:I,0),0),"")</f>
        <v/>
      </c>
      <c r="O302" s="11" t="str">
        <f>IFERROR(INDEX('07-16'!H:H,MATCH(B302,'07-16'!I:I,0),0),"")</f>
        <v/>
      </c>
      <c r="P302" s="11">
        <f>IFERROR(INDEX('07-22'!U:U,MATCH(B302,'07-22'!W:W,0),0),"")</f>
        <v>800</v>
      </c>
      <c r="Q302" s="11" t="str">
        <f>IFERROR(INDEX(#REF!,MATCH(B302,#REF!,0),0),"")</f>
        <v/>
      </c>
      <c r="R302" s="11" t="str">
        <f>IFERROR(INDEX(#REF!,MATCH(B302,#REF!,0),0),"")</f>
        <v/>
      </c>
      <c r="S302" s="11" t="str">
        <f>IFERROR(INDEX(#REF!,MATCH(B302,#REF!,0),0),"")</f>
        <v/>
      </c>
      <c r="T302" s="11" t="str">
        <f>IFERROR(INDEX(#REF!,MATCH(B302,#REF!,0),0),"")</f>
        <v/>
      </c>
      <c r="U302" s="5" t="str">
        <f>IFERROR(INDEX(#REF!,MATCH(B302,#REF!,0),0),"")</f>
        <v/>
      </c>
      <c r="V302" s="10">
        <f t="shared" si="16"/>
        <v>1</v>
      </c>
      <c r="W302" s="188">
        <f t="shared" si="17"/>
        <v>800</v>
      </c>
      <c r="X302" s="188">
        <f t="shared" si="18"/>
        <v>800</v>
      </c>
      <c r="Y302" s="188" t="str">
        <f>IFERROR(SUMPRODUCT(LARGE(G302:U302,{1;2;3;4;5})),"NA")</f>
        <v>NA</v>
      </c>
      <c r="Z302" s="189" t="str">
        <f>IFERROR(SUMPRODUCT(LARGE(G302:U302,{1;2;3;4;5;6;7;8;9;10})),"NA")</f>
        <v>NA</v>
      </c>
    </row>
    <row r="303" spans="1:26" s="28" customFormat="1" x14ac:dyDescent="0.3">
      <c r="A303" s="15">
        <v>300</v>
      </c>
      <c r="B303" s="2" t="s">
        <v>2462</v>
      </c>
      <c r="C303" s="1"/>
      <c r="D303" s="1"/>
      <c r="E303" s="1"/>
      <c r="F303" s="2"/>
      <c r="G303" s="10" t="str">
        <f>IFERROR(INDEX('03-25'!X:X,MATCH(B303,'03-25'!Y:Y,0),0),"")</f>
        <v/>
      </c>
      <c r="H303" s="11" t="str">
        <f>IFERROR(INDEX('04-08'!N:N,MATCH(B303,'04-08'!C:C,0),0),"")</f>
        <v/>
      </c>
      <c r="I303" s="11" t="str">
        <f>IFERROR(INDEX('04-29'!M:M,MATCH(B303,'04-29'!L:L,0),0),"")</f>
        <v/>
      </c>
      <c r="J303" s="11" t="str">
        <f>IFERROR(INDEX('05-27'!F:F,MATCH(B303,'05-27'!H:H,0),0),"")</f>
        <v/>
      </c>
      <c r="K303" s="11">
        <f>IFERROR(INDEX('06-17'!U:U,MATCH(B303,'06-17'!W:W,0),0),"")</f>
        <v>800</v>
      </c>
      <c r="L303" s="11" t="str">
        <f>IFERROR(INDEX('07-02'!W:W,MATCH(B303,'07-02'!B:B,0),0),"")</f>
        <v/>
      </c>
      <c r="M303" s="11" t="str">
        <f>IFERROR(INDEX('07-14'!H:H,MATCH(B303,'07-14'!I:I,0),0),"")</f>
        <v/>
      </c>
      <c r="N303" s="11" t="str">
        <f>IFERROR(INDEX('07-15'!H:H,MATCH(B303,'07-15'!I:I,0),0),"")</f>
        <v/>
      </c>
      <c r="O303" s="11" t="str">
        <f>IFERROR(INDEX('07-16'!H:H,MATCH(B303,'07-16'!I:I,0),0),"")</f>
        <v/>
      </c>
      <c r="P303" s="11" t="str">
        <f>IFERROR(INDEX('07-22'!U:U,MATCH(B303,'07-22'!W:W,0),0),"")</f>
        <v/>
      </c>
      <c r="Q303" s="11" t="str">
        <f>IFERROR(INDEX(#REF!,MATCH(B303,#REF!,0),0),"")</f>
        <v/>
      </c>
      <c r="R303" s="11" t="str">
        <f>IFERROR(INDEX(#REF!,MATCH(B303,#REF!,0),0),"")</f>
        <v/>
      </c>
      <c r="S303" s="11" t="str">
        <f>IFERROR(INDEX(#REF!,MATCH(B303,#REF!,0),0),"")</f>
        <v/>
      </c>
      <c r="T303" s="11" t="str">
        <f>IFERROR(INDEX(#REF!,MATCH(B303,#REF!,0),0),"")</f>
        <v/>
      </c>
      <c r="U303" s="5" t="str">
        <f>IFERROR(INDEX(#REF!,MATCH(B303,#REF!,0),0),"")</f>
        <v/>
      </c>
      <c r="V303" s="10">
        <f t="shared" si="16"/>
        <v>1</v>
      </c>
      <c r="W303" s="188">
        <f t="shared" si="17"/>
        <v>800</v>
      </c>
      <c r="X303" s="188">
        <f t="shared" si="18"/>
        <v>800</v>
      </c>
      <c r="Y303" s="188" t="str">
        <f>IFERROR(SUMPRODUCT(LARGE(G303:U303,{1;2;3;4;5})),"NA")</f>
        <v>NA</v>
      </c>
      <c r="Z303" s="189" t="str">
        <f>IFERROR(SUMPRODUCT(LARGE(G303:U303,{1;2;3;4;5;6;7;8;9;10})),"NA")</f>
        <v>NA</v>
      </c>
    </row>
    <row r="304" spans="1:26" s="28" customFormat="1" x14ac:dyDescent="0.3">
      <c r="A304" s="15">
        <v>301</v>
      </c>
      <c r="B304" s="2" t="s">
        <v>2427</v>
      </c>
      <c r="C304" s="1"/>
      <c r="D304" s="1"/>
      <c r="E304" s="1"/>
      <c r="F304" s="2"/>
      <c r="G304" s="10" t="str">
        <f>IFERROR(INDEX('03-25'!X:X,MATCH(B304,'03-25'!Y:Y,0),0),"")</f>
        <v/>
      </c>
      <c r="H304" s="11" t="str">
        <f>IFERROR(INDEX('04-08'!N:N,MATCH(B304,'04-08'!C:C,0),0),"")</f>
        <v/>
      </c>
      <c r="I304" s="11" t="str">
        <f>IFERROR(INDEX('04-29'!M:M,MATCH(B304,'04-29'!L:L,0),0),"")</f>
        <v/>
      </c>
      <c r="J304" s="11" t="str">
        <f>IFERROR(INDEX('05-27'!F:F,MATCH(B304,'05-27'!H:H,0),0),"")</f>
        <v/>
      </c>
      <c r="K304" s="11">
        <f>IFERROR(INDEX('06-17'!U:U,MATCH(B304,'06-17'!W:W,0),0),"")</f>
        <v>799</v>
      </c>
      <c r="L304" s="11" t="str">
        <f>IFERROR(INDEX('07-02'!W:W,MATCH(B304,'07-02'!B:B,0),0),"")</f>
        <v/>
      </c>
      <c r="M304" s="11" t="str">
        <f>IFERROR(INDEX('07-14'!H:H,MATCH(B304,'07-14'!I:I,0),0),"")</f>
        <v/>
      </c>
      <c r="N304" s="11" t="str">
        <f>IFERROR(INDEX('07-15'!H:H,MATCH(B304,'07-15'!I:I,0),0),"")</f>
        <v/>
      </c>
      <c r="O304" s="11" t="str">
        <f>IFERROR(INDEX('07-16'!H:H,MATCH(B304,'07-16'!I:I,0),0),"")</f>
        <v/>
      </c>
      <c r="P304" s="11" t="str">
        <f>IFERROR(INDEX('07-22'!U:U,MATCH(B304,'07-22'!W:W,0),0),"")</f>
        <v/>
      </c>
      <c r="Q304" s="11" t="str">
        <f>IFERROR(INDEX(#REF!,MATCH(B304,#REF!,0),0),"")</f>
        <v/>
      </c>
      <c r="R304" s="11" t="str">
        <f>IFERROR(INDEX(#REF!,MATCH(B304,#REF!,0),0),"")</f>
        <v/>
      </c>
      <c r="S304" s="11" t="str">
        <f>IFERROR(INDEX(#REF!,MATCH(B304,#REF!,0),0),"")</f>
        <v/>
      </c>
      <c r="T304" s="11" t="str">
        <f>IFERROR(INDEX(#REF!,MATCH(B304,#REF!,0),0),"")</f>
        <v/>
      </c>
      <c r="U304" s="5" t="str">
        <f>IFERROR(INDEX(#REF!,MATCH(B304,#REF!,0),0),"")</f>
        <v/>
      </c>
      <c r="V304" s="10">
        <f t="shared" si="16"/>
        <v>1</v>
      </c>
      <c r="W304" s="188">
        <f t="shared" si="17"/>
        <v>799</v>
      </c>
      <c r="X304" s="188">
        <f t="shared" si="18"/>
        <v>799</v>
      </c>
      <c r="Y304" s="188" t="str">
        <f>IFERROR(SUMPRODUCT(LARGE(G304:U304,{1;2;3;4;5})),"NA")</f>
        <v>NA</v>
      </c>
      <c r="Z304" s="189" t="str">
        <f>IFERROR(SUMPRODUCT(LARGE(G304:U304,{1;2;3;4;5;6;7;8;9;10})),"NA")</f>
        <v>NA</v>
      </c>
    </row>
    <row r="305" spans="1:26" s="28" customFormat="1" x14ac:dyDescent="0.3">
      <c r="A305" s="15">
        <v>302</v>
      </c>
      <c r="B305" s="2" t="s">
        <v>2546</v>
      </c>
      <c r="C305" s="1"/>
      <c r="D305" s="1"/>
      <c r="E305" s="1"/>
      <c r="F305" s="2"/>
      <c r="G305" s="10" t="str">
        <f>IFERROR(INDEX('03-25'!X:X,MATCH(B305,'03-25'!Y:Y,0),0),"")</f>
        <v/>
      </c>
      <c r="H305" s="11" t="str">
        <f>IFERROR(INDEX('04-08'!N:N,MATCH(B305,'04-08'!C:C,0),0),"")</f>
        <v/>
      </c>
      <c r="I305" s="11" t="str">
        <f>IFERROR(INDEX('04-29'!M:M,MATCH(B305,'04-29'!L:L,0),0),"")</f>
        <v/>
      </c>
      <c r="J305" s="11" t="str">
        <f>IFERROR(INDEX('05-27'!F:F,MATCH(B305,'05-27'!H:H,0),0),"")</f>
        <v/>
      </c>
      <c r="K305" s="11" t="str">
        <f>IFERROR(INDEX('06-17'!U:U,MATCH(B305,'06-17'!W:W,0),0),"")</f>
        <v/>
      </c>
      <c r="L305" s="11">
        <f>IFERROR(INDEX('07-02'!W:W,MATCH(B305,'07-02'!B:B,0),0),"")</f>
        <v>798</v>
      </c>
      <c r="M305" s="11" t="str">
        <f>IFERROR(INDEX('07-14'!H:H,MATCH(B305,'07-14'!I:I,0),0),"")</f>
        <v/>
      </c>
      <c r="N305" s="11" t="str">
        <f>IFERROR(INDEX('07-15'!H:H,MATCH(B305,'07-15'!I:I,0),0),"")</f>
        <v/>
      </c>
      <c r="O305" s="11" t="str">
        <f>IFERROR(INDEX('07-16'!H:H,MATCH(B305,'07-16'!I:I,0),0),"")</f>
        <v/>
      </c>
      <c r="P305" s="11" t="str">
        <f>IFERROR(INDEX('07-22'!U:U,MATCH(B305,'07-22'!W:W,0),0),"")</f>
        <v/>
      </c>
      <c r="Q305" s="11" t="str">
        <f>IFERROR(INDEX(#REF!,MATCH(B305,#REF!,0),0),"")</f>
        <v/>
      </c>
      <c r="R305" s="11" t="str">
        <f>IFERROR(INDEX(#REF!,MATCH(B305,#REF!,0),0),"")</f>
        <v/>
      </c>
      <c r="S305" s="11" t="str">
        <f>IFERROR(INDEX(#REF!,MATCH(B305,#REF!,0),0),"")</f>
        <v/>
      </c>
      <c r="T305" s="11" t="str">
        <f>IFERROR(INDEX(#REF!,MATCH(B305,#REF!,0),0),"")</f>
        <v/>
      </c>
      <c r="U305" s="5" t="str">
        <f>IFERROR(INDEX(#REF!,MATCH(B305,#REF!,0),0),"")</f>
        <v/>
      </c>
      <c r="V305" s="10">
        <f t="shared" si="16"/>
        <v>1</v>
      </c>
      <c r="W305" s="188">
        <f t="shared" si="17"/>
        <v>798</v>
      </c>
      <c r="X305" s="188">
        <f t="shared" si="18"/>
        <v>798</v>
      </c>
      <c r="Y305" s="188" t="str">
        <f>IFERROR(SUMPRODUCT(LARGE(G305:U305,{1;2;3;4;5})),"NA")</f>
        <v>NA</v>
      </c>
      <c r="Z305" s="189" t="str">
        <f>IFERROR(SUMPRODUCT(LARGE(G305:U305,{1;2;3;4;5;6;7;8;9;10})),"NA")</f>
        <v>NA</v>
      </c>
    </row>
    <row r="306" spans="1:26" s="28" customFormat="1" x14ac:dyDescent="0.3">
      <c r="A306" s="15">
        <v>303</v>
      </c>
      <c r="B306" s="2" t="s">
        <v>3157</v>
      </c>
      <c r="C306" s="1"/>
      <c r="D306" s="1"/>
      <c r="E306" s="1"/>
      <c r="F306" s="2"/>
      <c r="G306" s="10" t="str">
        <f>IFERROR(INDEX('03-25'!X:X,MATCH(B306,'03-25'!Y:Y,0),0),"")</f>
        <v/>
      </c>
      <c r="H306" s="11" t="str">
        <f>IFERROR(INDEX('04-08'!N:N,MATCH(B306,'04-08'!C:C,0),0),"")</f>
        <v/>
      </c>
      <c r="I306" s="11" t="str">
        <f>IFERROR(INDEX('04-29'!M:M,MATCH(B306,'04-29'!L:L,0),0),"")</f>
        <v/>
      </c>
      <c r="J306" s="11" t="str">
        <f>IFERROR(INDEX('05-27'!F:F,MATCH(B306,'05-27'!H:H,0),0),"")</f>
        <v/>
      </c>
      <c r="K306" s="11" t="str">
        <f>IFERROR(INDEX('06-17'!U:U,MATCH(B306,'06-17'!W:W,0),0),"")</f>
        <v/>
      </c>
      <c r="L306" s="11" t="str">
        <f>IFERROR(INDEX('07-02'!W:W,MATCH(B306,'07-02'!B:B,0),0),"")</f>
        <v/>
      </c>
      <c r="M306" s="11" t="str">
        <f>IFERROR(INDEX('07-14'!H:H,MATCH(B306,'07-14'!I:I,0),0),"")</f>
        <v/>
      </c>
      <c r="N306" s="11" t="str">
        <f>IFERROR(INDEX('07-15'!H:H,MATCH(B306,'07-15'!I:I,0),0),"")</f>
        <v/>
      </c>
      <c r="O306" s="11" t="str">
        <f>IFERROR(INDEX('07-16'!H:H,MATCH(B306,'07-16'!I:I,0),0),"")</f>
        <v/>
      </c>
      <c r="P306" s="11">
        <f>IFERROR(INDEX('07-22'!U:U,MATCH(B306,'07-22'!W:W,0),0),"")</f>
        <v>798</v>
      </c>
      <c r="Q306" s="11" t="str">
        <f>IFERROR(INDEX(#REF!,MATCH(B306,#REF!,0),0),"")</f>
        <v/>
      </c>
      <c r="R306" s="11" t="str">
        <f>IFERROR(INDEX(#REF!,MATCH(B306,#REF!,0),0),"")</f>
        <v/>
      </c>
      <c r="S306" s="11" t="str">
        <f>IFERROR(INDEX(#REF!,MATCH(B306,#REF!,0),0),"")</f>
        <v/>
      </c>
      <c r="T306" s="11" t="str">
        <f>IFERROR(INDEX(#REF!,MATCH(B306,#REF!,0),0),"")</f>
        <v/>
      </c>
      <c r="U306" s="5" t="str">
        <f>IFERROR(INDEX(#REF!,MATCH(B306,#REF!,0),0),"")</f>
        <v/>
      </c>
      <c r="V306" s="10">
        <f t="shared" si="16"/>
        <v>1</v>
      </c>
      <c r="W306" s="188">
        <f t="shared" si="17"/>
        <v>798</v>
      </c>
      <c r="X306" s="188">
        <f t="shared" si="18"/>
        <v>798</v>
      </c>
      <c r="Y306" s="188" t="str">
        <f>IFERROR(SUMPRODUCT(LARGE(G306:U306,{1;2;3;4;5})),"NA")</f>
        <v>NA</v>
      </c>
      <c r="Z306" s="189" t="str">
        <f>IFERROR(SUMPRODUCT(LARGE(G306:U306,{1;2;3;4;5;6;7;8;9;10})),"NA")</f>
        <v>NA</v>
      </c>
    </row>
    <row r="307" spans="1:26" s="28" customFormat="1" x14ac:dyDescent="0.3">
      <c r="A307" s="15">
        <v>304</v>
      </c>
      <c r="B307" s="2" t="s">
        <v>1789</v>
      </c>
      <c r="C307" s="1"/>
      <c r="D307" s="1"/>
      <c r="E307" s="1"/>
      <c r="F307" s="2"/>
      <c r="G307" s="10" t="str">
        <f>IFERROR(INDEX('03-25'!X:X,MATCH(B307,'03-25'!Y:Y,0),0),"")</f>
        <v/>
      </c>
      <c r="H307" s="11" t="str">
        <f>IFERROR(INDEX('04-08'!N:N,MATCH(B307,'04-08'!C:C,0),0),"")</f>
        <v/>
      </c>
      <c r="I307" s="11">
        <f>IFERROR(INDEX('04-29'!M:M,MATCH(B307,'04-29'!L:L,0),0),"")</f>
        <v>796</v>
      </c>
      <c r="J307" s="11" t="str">
        <f>IFERROR(INDEX('05-27'!F:F,MATCH(B307,'05-27'!H:H,0),0),"")</f>
        <v/>
      </c>
      <c r="K307" s="11" t="str">
        <f>IFERROR(INDEX('06-17'!U:U,MATCH(B307,'06-17'!W:W,0),0),"")</f>
        <v/>
      </c>
      <c r="L307" s="11" t="str">
        <f>IFERROR(INDEX('07-02'!W:W,MATCH(B307,'07-02'!B:B,0),0),"")</f>
        <v/>
      </c>
      <c r="M307" s="11" t="str">
        <f>IFERROR(INDEX('07-14'!H:H,MATCH(B307,'07-14'!I:I,0),0),"")</f>
        <v/>
      </c>
      <c r="N307" s="11" t="str">
        <f>IFERROR(INDEX('07-15'!H:H,MATCH(B307,'07-15'!I:I,0),0),"")</f>
        <v/>
      </c>
      <c r="O307" s="11" t="str">
        <f>IFERROR(INDEX('07-16'!H:H,MATCH(B307,'07-16'!I:I,0),0),"")</f>
        <v/>
      </c>
      <c r="P307" s="11" t="str">
        <f>IFERROR(INDEX('07-22'!U:U,MATCH(B307,'07-22'!W:W,0),0),"")</f>
        <v/>
      </c>
      <c r="Q307" s="11" t="str">
        <f>IFERROR(INDEX(#REF!,MATCH(B307,#REF!,0),0),"")</f>
        <v/>
      </c>
      <c r="R307" s="11" t="str">
        <f>IFERROR(INDEX(#REF!,MATCH(B307,#REF!,0),0),"")</f>
        <v/>
      </c>
      <c r="S307" s="11" t="str">
        <f>IFERROR(INDEX(#REF!,MATCH(B307,#REF!,0),0),"")</f>
        <v/>
      </c>
      <c r="T307" s="11" t="str">
        <f>IFERROR(INDEX(#REF!,MATCH(B307,#REF!,0),0),"")</f>
        <v/>
      </c>
      <c r="U307" s="5" t="str">
        <f>IFERROR(INDEX(#REF!,MATCH(B307,#REF!,0),0),"")</f>
        <v/>
      </c>
      <c r="V307" s="10">
        <f t="shared" si="16"/>
        <v>1</v>
      </c>
      <c r="W307" s="188">
        <f t="shared" si="17"/>
        <v>796</v>
      </c>
      <c r="X307" s="188">
        <f t="shared" si="18"/>
        <v>796</v>
      </c>
      <c r="Y307" s="188" t="str">
        <f>IFERROR(SUMPRODUCT(LARGE(G307:U307,{1;2;3;4;5})),"NA")</f>
        <v>NA</v>
      </c>
      <c r="Z307" s="189" t="str">
        <f>IFERROR(SUMPRODUCT(LARGE(G307:U307,{1;2;3;4;5;6;7;8;9;10})),"NA")</f>
        <v>NA</v>
      </c>
    </row>
    <row r="308" spans="1:26" s="28" customFormat="1" x14ac:dyDescent="0.3">
      <c r="A308" s="15">
        <v>305</v>
      </c>
      <c r="B308" s="2" t="s">
        <v>2548</v>
      </c>
      <c r="C308" s="1"/>
      <c r="D308" s="1"/>
      <c r="E308" s="1"/>
      <c r="F308" s="2"/>
      <c r="G308" s="10" t="str">
        <f>IFERROR(INDEX('03-25'!X:X,MATCH(B308,'03-25'!Y:Y,0),0),"")</f>
        <v/>
      </c>
      <c r="H308" s="11" t="str">
        <f>IFERROR(INDEX('04-08'!N:N,MATCH(B308,'04-08'!C:C,0),0),"")</f>
        <v/>
      </c>
      <c r="I308" s="11" t="str">
        <f>IFERROR(INDEX('04-29'!M:M,MATCH(B308,'04-29'!L:L,0),0),"")</f>
        <v/>
      </c>
      <c r="J308" s="11" t="str">
        <f>IFERROR(INDEX('05-27'!F:F,MATCH(B308,'05-27'!H:H,0),0),"")</f>
        <v/>
      </c>
      <c r="K308" s="11" t="str">
        <f>IFERROR(INDEX('06-17'!U:U,MATCH(B308,'06-17'!W:W,0),0),"")</f>
        <v/>
      </c>
      <c r="L308" s="11">
        <f>IFERROR(INDEX('07-02'!W:W,MATCH(B308,'07-02'!B:B,0),0),"")</f>
        <v>796</v>
      </c>
      <c r="M308" s="11" t="str">
        <f>IFERROR(INDEX('07-14'!H:H,MATCH(B308,'07-14'!I:I,0),0),"")</f>
        <v/>
      </c>
      <c r="N308" s="11" t="str">
        <f>IFERROR(INDEX('07-15'!H:H,MATCH(B308,'07-15'!I:I,0),0),"")</f>
        <v/>
      </c>
      <c r="O308" s="11" t="str">
        <f>IFERROR(INDEX('07-16'!H:H,MATCH(B308,'07-16'!I:I,0),0),"")</f>
        <v/>
      </c>
      <c r="P308" s="11" t="str">
        <f>IFERROR(INDEX('07-22'!U:U,MATCH(B308,'07-22'!W:W,0),0),"")</f>
        <v/>
      </c>
      <c r="Q308" s="11" t="str">
        <f>IFERROR(INDEX(#REF!,MATCH(B308,#REF!,0),0),"")</f>
        <v/>
      </c>
      <c r="R308" s="11" t="str">
        <f>IFERROR(INDEX(#REF!,MATCH(B308,#REF!,0),0),"")</f>
        <v/>
      </c>
      <c r="S308" s="11" t="str">
        <f>IFERROR(INDEX(#REF!,MATCH(B308,#REF!,0),0),"")</f>
        <v/>
      </c>
      <c r="T308" s="11" t="str">
        <f>IFERROR(INDEX(#REF!,MATCH(B308,#REF!,0),0),"")</f>
        <v/>
      </c>
      <c r="U308" s="5" t="str">
        <f>IFERROR(INDEX(#REF!,MATCH(B308,#REF!,0),0),"")</f>
        <v/>
      </c>
      <c r="V308" s="10">
        <f t="shared" si="16"/>
        <v>1</v>
      </c>
      <c r="W308" s="188">
        <f t="shared" si="17"/>
        <v>796</v>
      </c>
      <c r="X308" s="188">
        <f t="shared" si="18"/>
        <v>796</v>
      </c>
      <c r="Y308" s="188" t="str">
        <f>IFERROR(SUMPRODUCT(LARGE(G308:U308,{1;2;3;4;5})),"NA")</f>
        <v>NA</v>
      </c>
      <c r="Z308" s="189" t="str">
        <f>IFERROR(SUMPRODUCT(LARGE(G308:U308,{1;2;3;4;5;6;7;8;9;10})),"NA")</f>
        <v>NA</v>
      </c>
    </row>
    <row r="309" spans="1:26" s="28" customFormat="1" x14ac:dyDescent="0.3">
      <c r="A309" s="15">
        <v>306</v>
      </c>
      <c r="B309" s="2" t="s">
        <v>2547</v>
      </c>
      <c r="C309" s="1"/>
      <c r="D309" s="1"/>
      <c r="E309" s="1"/>
      <c r="F309" s="2"/>
      <c r="G309" s="10" t="str">
        <f>IFERROR(INDEX('03-25'!X:X,MATCH(B309,'03-25'!Y:Y,0),0),"")</f>
        <v/>
      </c>
      <c r="H309" s="11" t="str">
        <f>IFERROR(INDEX('04-08'!N:N,MATCH(B309,'04-08'!C:C,0),0),"")</f>
        <v/>
      </c>
      <c r="I309" s="11" t="str">
        <f>IFERROR(INDEX('04-29'!M:M,MATCH(B309,'04-29'!L:L,0),0),"")</f>
        <v/>
      </c>
      <c r="J309" s="11" t="str">
        <f>IFERROR(INDEX('05-27'!F:F,MATCH(B309,'05-27'!H:H,0),0),"")</f>
        <v/>
      </c>
      <c r="K309" s="11" t="str">
        <f>IFERROR(INDEX('06-17'!U:U,MATCH(B309,'06-17'!W:W,0),0),"")</f>
        <v/>
      </c>
      <c r="L309" s="11">
        <f>IFERROR(INDEX('07-02'!W:W,MATCH(B309,'07-02'!B:B,0),0),"")</f>
        <v>796</v>
      </c>
      <c r="M309" s="11" t="str">
        <f>IFERROR(INDEX('07-14'!H:H,MATCH(B309,'07-14'!I:I,0),0),"")</f>
        <v/>
      </c>
      <c r="N309" s="11" t="str">
        <f>IFERROR(INDEX('07-15'!H:H,MATCH(B309,'07-15'!I:I,0),0),"")</f>
        <v/>
      </c>
      <c r="O309" s="11" t="str">
        <f>IFERROR(INDEX('07-16'!H:H,MATCH(B309,'07-16'!I:I,0),0),"")</f>
        <v/>
      </c>
      <c r="P309" s="11" t="str">
        <f>IFERROR(INDEX('07-22'!U:U,MATCH(B309,'07-22'!W:W,0),0),"")</f>
        <v/>
      </c>
      <c r="Q309" s="11" t="str">
        <f>IFERROR(INDEX(#REF!,MATCH(B309,#REF!,0),0),"")</f>
        <v/>
      </c>
      <c r="R309" s="11" t="str">
        <f>IFERROR(INDEX(#REF!,MATCH(B309,#REF!,0),0),"")</f>
        <v/>
      </c>
      <c r="S309" s="11" t="str">
        <f>IFERROR(INDEX(#REF!,MATCH(B309,#REF!,0),0),"")</f>
        <v/>
      </c>
      <c r="T309" s="11" t="str">
        <f>IFERROR(INDEX(#REF!,MATCH(B309,#REF!,0),0),"")</f>
        <v/>
      </c>
      <c r="U309" s="5" t="str">
        <f>IFERROR(INDEX(#REF!,MATCH(B309,#REF!,0),0),"")</f>
        <v/>
      </c>
      <c r="V309" s="10">
        <f t="shared" si="16"/>
        <v>1</v>
      </c>
      <c r="W309" s="188">
        <f t="shared" si="17"/>
        <v>796</v>
      </c>
      <c r="X309" s="188">
        <f t="shared" si="18"/>
        <v>796</v>
      </c>
      <c r="Y309" s="188" t="str">
        <f>IFERROR(SUMPRODUCT(LARGE(G309:U309,{1;2;3;4;5})),"NA")</f>
        <v>NA</v>
      </c>
      <c r="Z309" s="189" t="str">
        <f>IFERROR(SUMPRODUCT(LARGE(G309:U309,{1;2;3;4;5;6;7;8;9;10})),"NA")</f>
        <v>NA</v>
      </c>
    </row>
    <row r="310" spans="1:26" s="28" customFormat="1" x14ac:dyDescent="0.3">
      <c r="A310" s="15">
        <v>307</v>
      </c>
      <c r="B310" s="2" t="s">
        <v>3225</v>
      </c>
      <c r="C310" s="1"/>
      <c r="D310" s="1"/>
      <c r="E310" s="1"/>
      <c r="F310" s="2"/>
      <c r="G310" s="10" t="str">
        <f>IFERROR(INDEX('03-25'!X:X,MATCH(B310,'03-25'!Y:Y,0),0),"")</f>
        <v/>
      </c>
      <c r="H310" s="11" t="str">
        <f>IFERROR(INDEX('04-08'!N:N,MATCH(B310,'04-08'!C:C,0),0),"")</f>
        <v/>
      </c>
      <c r="I310" s="11" t="str">
        <f>IFERROR(INDEX('04-29'!M:M,MATCH(B310,'04-29'!L:L,0),0),"")</f>
        <v/>
      </c>
      <c r="J310" s="11" t="str">
        <f>IFERROR(INDEX('05-27'!F:F,MATCH(B310,'05-27'!H:H,0),0),"")</f>
        <v/>
      </c>
      <c r="K310" s="11" t="str">
        <f>IFERROR(INDEX('06-17'!U:U,MATCH(B310,'06-17'!W:W,0),0),"")</f>
        <v/>
      </c>
      <c r="L310" s="11" t="str">
        <f>IFERROR(INDEX('07-02'!W:W,MATCH(B310,'07-02'!B:B,0),0),"")</f>
        <v/>
      </c>
      <c r="M310" s="11" t="str">
        <f>IFERROR(INDEX('07-14'!H:H,MATCH(B310,'07-14'!I:I,0),0),"")</f>
        <v/>
      </c>
      <c r="N310" s="11" t="str">
        <f>IFERROR(INDEX('07-15'!H:H,MATCH(B310,'07-15'!I:I,0),0),"")</f>
        <v/>
      </c>
      <c r="O310" s="11" t="str">
        <f>IFERROR(INDEX('07-16'!H:H,MATCH(B310,'07-16'!I:I,0),0),"")</f>
        <v/>
      </c>
      <c r="P310" s="11">
        <f>IFERROR(INDEX('07-22'!U:U,MATCH(B310,'07-22'!W:W,0),0),"")</f>
        <v>796</v>
      </c>
      <c r="Q310" s="11" t="str">
        <f>IFERROR(INDEX(#REF!,MATCH(B310,#REF!,0),0),"")</f>
        <v/>
      </c>
      <c r="R310" s="11" t="str">
        <f>IFERROR(INDEX(#REF!,MATCH(B310,#REF!,0),0),"")</f>
        <v/>
      </c>
      <c r="S310" s="11" t="str">
        <f>IFERROR(INDEX(#REF!,MATCH(B310,#REF!,0),0),"")</f>
        <v/>
      </c>
      <c r="T310" s="11" t="str">
        <f>IFERROR(INDEX(#REF!,MATCH(B310,#REF!,0),0),"")</f>
        <v/>
      </c>
      <c r="U310" s="5" t="str">
        <f>IFERROR(INDEX(#REF!,MATCH(B310,#REF!,0),0),"")</f>
        <v/>
      </c>
      <c r="V310" s="10">
        <f t="shared" si="16"/>
        <v>1</v>
      </c>
      <c r="W310" s="188">
        <f t="shared" si="17"/>
        <v>796</v>
      </c>
      <c r="X310" s="188">
        <f t="shared" si="18"/>
        <v>796</v>
      </c>
      <c r="Y310" s="188" t="str">
        <f>IFERROR(SUMPRODUCT(LARGE(G310:U310,{1;2;3;4;5})),"NA")</f>
        <v>NA</v>
      </c>
      <c r="Z310" s="189" t="str">
        <f>IFERROR(SUMPRODUCT(LARGE(G310:U310,{1;2;3;4;5;6;7;8;9;10})),"NA")</f>
        <v>NA</v>
      </c>
    </row>
    <row r="311" spans="1:26" s="28" customFormat="1" x14ac:dyDescent="0.3">
      <c r="A311" s="15">
        <v>308</v>
      </c>
      <c r="B311" s="2" t="s">
        <v>2551</v>
      </c>
      <c r="C311" s="1"/>
      <c r="D311" s="1"/>
      <c r="E311" s="1"/>
      <c r="F311" s="2"/>
      <c r="G311" s="10" t="str">
        <f>IFERROR(INDEX('03-25'!X:X,MATCH(B311,'03-25'!Y:Y,0),0),"")</f>
        <v/>
      </c>
      <c r="H311" s="11" t="str">
        <f>IFERROR(INDEX('04-08'!N:N,MATCH(B311,'04-08'!C:C,0),0),"")</f>
        <v/>
      </c>
      <c r="I311" s="11" t="str">
        <f>IFERROR(INDEX('04-29'!M:M,MATCH(B311,'04-29'!L:L,0),0),"")</f>
        <v/>
      </c>
      <c r="J311" s="11" t="str">
        <f>IFERROR(INDEX('05-27'!F:F,MATCH(B311,'05-27'!H:H,0),0),"")</f>
        <v/>
      </c>
      <c r="K311" s="11" t="str">
        <f>IFERROR(INDEX('06-17'!U:U,MATCH(B311,'06-17'!W:W,0),0),"")</f>
        <v/>
      </c>
      <c r="L311" s="11">
        <f>IFERROR(INDEX('07-02'!W:W,MATCH(B311,'07-02'!B:B,0),0),"")</f>
        <v>795</v>
      </c>
      <c r="M311" s="11" t="str">
        <f>IFERROR(INDEX('07-14'!H:H,MATCH(B311,'07-14'!I:I,0),0),"")</f>
        <v/>
      </c>
      <c r="N311" s="11" t="str">
        <f>IFERROR(INDEX('07-15'!H:H,MATCH(B311,'07-15'!I:I,0),0),"")</f>
        <v/>
      </c>
      <c r="O311" s="11" t="str">
        <f>IFERROR(INDEX('07-16'!H:H,MATCH(B311,'07-16'!I:I,0),0),"")</f>
        <v/>
      </c>
      <c r="P311" s="11" t="str">
        <f>IFERROR(INDEX('07-22'!U:U,MATCH(B311,'07-22'!W:W,0),0),"")</f>
        <v/>
      </c>
      <c r="Q311" s="11" t="str">
        <f>IFERROR(INDEX(#REF!,MATCH(B311,#REF!,0),0),"")</f>
        <v/>
      </c>
      <c r="R311" s="11" t="str">
        <f>IFERROR(INDEX(#REF!,MATCH(B311,#REF!,0),0),"")</f>
        <v/>
      </c>
      <c r="S311" s="11" t="str">
        <f>IFERROR(INDEX(#REF!,MATCH(B311,#REF!,0),0),"")</f>
        <v/>
      </c>
      <c r="T311" s="11" t="str">
        <f>IFERROR(INDEX(#REF!,MATCH(B311,#REF!,0),0),"")</f>
        <v/>
      </c>
      <c r="U311" s="5" t="str">
        <f>IFERROR(INDEX(#REF!,MATCH(B311,#REF!,0),0),"")</f>
        <v/>
      </c>
      <c r="V311" s="10">
        <f t="shared" si="16"/>
        <v>1</v>
      </c>
      <c r="W311" s="188">
        <f t="shared" si="17"/>
        <v>795</v>
      </c>
      <c r="X311" s="188">
        <f t="shared" si="18"/>
        <v>795</v>
      </c>
      <c r="Y311" s="188" t="str">
        <f>IFERROR(SUMPRODUCT(LARGE(G311:U311,{1;2;3;4;5})),"NA")</f>
        <v>NA</v>
      </c>
      <c r="Z311" s="189" t="str">
        <f>IFERROR(SUMPRODUCT(LARGE(G311:U311,{1;2;3;4;5;6;7;8;9;10})),"NA")</f>
        <v>NA</v>
      </c>
    </row>
    <row r="312" spans="1:26" s="28" customFormat="1" x14ac:dyDescent="0.3">
      <c r="A312" s="15">
        <v>309</v>
      </c>
      <c r="B312" s="2" t="s">
        <v>464</v>
      </c>
      <c r="C312" s="1"/>
      <c r="D312" s="1"/>
      <c r="E312" s="1"/>
      <c r="F312" s="2"/>
      <c r="G312" s="10">
        <f>IFERROR(INDEX('03-25'!X:X,MATCH(B312,'03-25'!Y:Y,0),0),"")</f>
        <v>794</v>
      </c>
      <c r="H312" s="11" t="str">
        <f>IFERROR(INDEX('04-08'!N:N,MATCH(B312,'04-08'!C:C,0),0),"")</f>
        <v/>
      </c>
      <c r="I312" s="11" t="str">
        <f>IFERROR(INDEX('04-29'!M:M,MATCH(B312,'04-29'!L:L,0),0),"")</f>
        <v/>
      </c>
      <c r="J312" s="11" t="str">
        <f>IFERROR(INDEX('05-27'!F:F,MATCH(B312,'05-27'!H:H,0),0),"")</f>
        <v/>
      </c>
      <c r="K312" s="11" t="str">
        <f>IFERROR(INDEX('06-17'!U:U,MATCH(B312,'06-17'!W:W,0),0),"")</f>
        <v/>
      </c>
      <c r="L312" s="11" t="str">
        <f>IFERROR(INDEX('07-02'!W:W,MATCH(B312,'07-02'!B:B,0),0),"")</f>
        <v/>
      </c>
      <c r="M312" s="11" t="str">
        <f>IFERROR(INDEX('07-14'!H:H,MATCH(B312,'07-14'!I:I,0),0),"")</f>
        <v/>
      </c>
      <c r="N312" s="11" t="str">
        <f>IFERROR(INDEX('07-15'!H:H,MATCH(B312,'07-15'!I:I,0),0),"")</f>
        <v/>
      </c>
      <c r="O312" s="11" t="str">
        <f>IFERROR(INDEX('07-16'!H:H,MATCH(B312,'07-16'!I:I,0),0),"")</f>
        <v/>
      </c>
      <c r="P312" s="11" t="str">
        <f>IFERROR(INDEX('07-22'!U:U,MATCH(B312,'07-22'!W:W,0),0),"")</f>
        <v/>
      </c>
      <c r="Q312" s="11" t="str">
        <f>IFERROR(INDEX(#REF!,MATCH(B312,#REF!,0),0),"")</f>
        <v/>
      </c>
      <c r="R312" s="11" t="str">
        <f>IFERROR(INDEX(#REF!,MATCH(B312,#REF!,0),0),"")</f>
        <v/>
      </c>
      <c r="S312" s="11" t="str">
        <f>IFERROR(INDEX(#REF!,MATCH(B312,#REF!,0),0),"")</f>
        <v/>
      </c>
      <c r="T312" s="11" t="str">
        <f>IFERROR(INDEX(#REF!,MATCH(B312,#REF!,0),0),"")</f>
        <v/>
      </c>
      <c r="U312" s="5" t="str">
        <f>IFERROR(INDEX(#REF!,MATCH(B312,#REF!,0),0),"")</f>
        <v/>
      </c>
      <c r="V312" s="10">
        <f t="shared" si="16"/>
        <v>1</v>
      </c>
      <c r="W312" s="188">
        <f t="shared" si="17"/>
        <v>794</v>
      </c>
      <c r="X312" s="188">
        <f t="shared" si="18"/>
        <v>794</v>
      </c>
      <c r="Y312" s="188" t="str">
        <f>IFERROR(SUMPRODUCT(LARGE(G312:U312,{1;2;3;4;5})),"NA")</f>
        <v>NA</v>
      </c>
      <c r="Z312" s="189" t="str">
        <f>IFERROR(SUMPRODUCT(LARGE(G312:U312,{1;2;3;4;5;6;7;8;9;10})),"NA")</f>
        <v>NA</v>
      </c>
    </row>
    <row r="313" spans="1:26" s="28" customFormat="1" x14ac:dyDescent="0.3">
      <c r="A313" s="15">
        <v>310</v>
      </c>
      <c r="B313" s="2" t="s">
        <v>2552</v>
      </c>
      <c r="C313" s="1"/>
      <c r="D313" s="1"/>
      <c r="E313" s="1"/>
      <c r="F313" s="2"/>
      <c r="G313" s="10" t="str">
        <f>IFERROR(INDEX('03-25'!X:X,MATCH(B313,'03-25'!Y:Y,0),0),"")</f>
        <v/>
      </c>
      <c r="H313" s="11" t="str">
        <f>IFERROR(INDEX('04-08'!N:N,MATCH(B313,'04-08'!C:C,0),0),"")</f>
        <v/>
      </c>
      <c r="I313" s="11" t="str">
        <f>IFERROR(INDEX('04-29'!M:M,MATCH(B313,'04-29'!L:L,0),0),"")</f>
        <v/>
      </c>
      <c r="J313" s="11" t="str">
        <f>IFERROR(INDEX('05-27'!F:F,MATCH(B313,'05-27'!H:H,0),0),"")</f>
        <v/>
      </c>
      <c r="K313" s="11" t="str">
        <f>IFERROR(INDEX('06-17'!U:U,MATCH(B313,'06-17'!W:W,0),0),"")</f>
        <v/>
      </c>
      <c r="L313" s="11">
        <f>IFERROR(INDEX('07-02'!W:W,MATCH(B313,'07-02'!B:B,0),0),"")</f>
        <v>794</v>
      </c>
      <c r="M313" s="11" t="str">
        <f>IFERROR(INDEX('07-14'!H:H,MATCH(B313,'07-14'!I:I,0),0),"")</f>
        <v/>
      </c>
      <c r="N313" s="11" t="str">
        <f>IFERROR(INDEX('07-15'!H:H,MATCH(B313,'07-15'!I:I,0),0),"")</f>
        <v/>
      </c>
      <c r="O313" s="11" t="str">
        <f>IFERROR(INDEX('07-16'!H:H,MATCH(B313,'07-16'!I:I,0),0),"")</f>
        <v/>
      </c>
      <c r="P313" s="11" t="str">
        <f>IFERROR(INDEX('07-22'!U:U,MATCH(B313,'07-22'!W:W,0),0),"")</f>
        <v/>
      </c>
      <c r="Q313" s="11" t="str">
        <f>IFERROR(INDEX(#REF!,MATCH(B313,#REF!,0),0),"")</f>
        <v/>
      </c>
      <c r="R313" s="11" t="str">
        <f>IFERROR(INDEX(#REF!,MATCH(B313,#REF!,0),0),"")</f>
        <v/>
      </c>
      <c r="S313" s="11" t="str">
        <f>IFERROR(INDEX(#REF!,MATCH(B313,#REF!,0),0),"")</f>
        <v/>
      </c>
      <c r="T313" s="11" t="str">
        <f>IFERROR(INDEX(#REF!,MATCH(B313,#REF!,0),0),"")</f>
        <v/>
      </c>
      <c r="U313" s="5" t="str">
        <f>IFERROR(INDEX(#REF!,MATCH(B313,#REF!,0),0),"")</f>
        <v/>
      </c>
      <c r="V313" s="10">
        <f t="shared" si="16"/>
        <v>1</v>
      </c>
      <c r="W313" s="188">
        <f t="shared" si="17"/>
        <v>794</v>
      </c>
      <c r="X313" s="188">
        <f t="shared" si="18"/>
        <v>794</v>
      </c>
      <c r="Y313" s="188" t="str">
        <f>IFERROR(SUMPRODUCT(LARGE(G313:U313,{1;2;3;4;5})),"NA")</f>
        <v>NA</v>
      </c>
      <c r="Z313" s="189" t="str">
        <f>IFERROR(SUMPRODUCT(LARGE(G313:U313,{1;2;3;4;5;6;7;8;9;10})),"NA")</f>
        <v>NA</v>
      </c>
    </row>
    <row r="314" spans="1:26" s="28" customFormat="1" x14ac:dyDescent="0.3">
      <c r="A314" s="15">
        <v>311</v>
      </c>
      <c r="B314" s="2" t="s">
        <v>34</v>
      </c>
      <c r="C314" s="1"/>
      <c r="D314" s="1"/>
      <c r="E314" s="1"/>
      <c r="F314" s="2"/>
      <c r="G314" s="10" t="str">
        <f>IFERROR(INDEX('03-25'!X:X,MATCH(B314,'03-25'!Y:Y,0),0),"")</f>
        <v/>
      </c>
      <c r="H314" s="11">
        <f>IFERROR(INDEX('04-08'!N:N,MATCH(B314,'04-08'!C:C,0),0),"")</f>
        <v>794</v>
      </c>
      <c r="I314" s="11" t="str">
        <f>IFERROR(INDEX('04-29'!M:M,MATCH(B314,'04-29'!L:L,0),0),"")</f>
        <v/>
      </c>
      <c r="J314" s="11" t="str">
        <f>IFERROR(INDEX('05-27'!F:F,MATCH(B314,'05-27'!H:H,0),0),"")</f>
        <v/>
      </c>
      <c r="K314" s="11" t="str">
        <f>IFERROR(INDEX('06-17'!U:U,MATCH(B314,'06-17'!W:W,0),0),"")</f>
        <v/>
      </c>
      <c r="L314" s="11" t="str">
        <f>IFERROR(INDEX('07-02'!W:W,MATCH(B314,'07-02'!B:B,0),0),"")</f>
        <v/>
      </c>
      <c r="M314" s="11" t="str">
        <f>IFERROR(INDEX('07-14'!H:H,MATCH(B314,'07-14'!I:I,0),0),"")</f>
        <v/>
      </c>
      <c r="N314" s="11" t="str">
        <f>IFERROR(INDEX('07-15'!H:H,MATCH(B314,'07-15'!I:I,0),0),"")</f>
        <v/>
      </c>
      <c r="O314" s="11" t="str">
        <f>IFERROR(INDEX('07-16'!H:H,MATCH(B314,'07-16'!I:I,0),0),"")</f>
        <v/>
      </c>
      <c r="P314" s="11" t="str">
        <f>IFERROR(INDEX('07-22'!U:U,MATCH(B314,'07-22'!W:W,0),0),"")</f>
        <v/>
      </c>
      <c r="Q314" s="11" t="str">
        <f>IFERROR(INDEX(#REF!,MATCH(B314,#REF!,0),0),"")</f>
        <v/>
      </c>
      <c r="R314" s="11" t="str">
        <f>IFERROR(INDEX(#REF!,MATCH(B314,#REF!,0),0),"")</f>
        <v/>
      </c>
      <c r="S314" s="11" t="str">
        <f>IFERROR(INDEX(#REF!,MATCH(B314,#REF!,0),0),"")</f>
        <v/>
      </c>
      <c r="T314" s="11" t="str">
        <f>IFERROR(INDEX(#REF!,MATCH(B314,#REF!,0),0),"")</f>
        <v/>
      </c>
      <c r="U314" s="5" t="str">
        <f>IFERROR(INDEX(#REF!,MATCH(B314,#REF!,0),0),"")</f>
        <v/>
      </c>
      <c r="V314" s="10">
        <f t="shared" si="16"/>
        <v>1</v>
      </c>
      <c r="W314" s="188">
        <f t="shared" si="17"/>
        <v>794</v>
      </c>
      <c r="X314" s="188">
        <f t="shared" si="18"/>
        <v>794</v>
      </c>
      <c r="Y314" s="188" t="str">
        <f>IFERROR(SUMPRODUCT(LARGE(G314:U314,{1;2;3;4;5})),"NA")</f>
        <v>NA</v>
      </c>
      <c r="Z314" s="189" t="str">
        <f>IFERROR(SUMPRODUCT(LARGE(G314:U314,{1;2;3;4;5;6;7;8;9;10})),"NA")</f>
        <v>NA</v>
      </c>
    </row>
    <row r="315" spans="1:26" s="28" customFormat="1" x14ac:dyDescent="0.3">
      <c r="A315" s="15">
        <v>312</v>
      </c>
      <c r="B315" s="2" t="s">
        <v>3167</v>
      </c>
      <c r="C315" s="1"/>
      <c r="D315" s="1"/>
      <c r="E315" s="1"/>
      <c r="F315" s="2"/>
      <c r="G315" s="10" t="str">
        <f>IFERROR(INDEX('03-25'!X:X,MATCH(B315,'03-25'!Y:Y,0),0),"")</f>
        <v/>
      </c>
      <c r="H315" s="11" t="str">
        <f>IFERROR(INDEX('04-08'!N:N,MATCH(B315,'04-08'!C:C,0),0),"")</f>
        <v/>
      </c>
      <c r="I315" s="11" t="str">
        <f>IFERROR(INDEX('04-29'!M:M,MATCH(B315,'04-29'!L:L,0),0),"")</f>
        <v/>
      </c>
      <c r="J315" s="11" t="str">
        <f>IFERROR(INDEX('05-27'!F:F,MATCH(B315,'05-27'!H:H,0),0),"")</f>
        <v/>
      </c>
      <c r="K315" s="11" t="str">
        <f>IFERROR(INDEX('06-17'!U:U,MATCH(B315,'06-17'!W:W,0),0),"")</f>
        <v/>
      </c>
      <c r="L315" s="11" t="str">
        <f>IFERROR(INDEX('07-02'!W:W,MATCH(B315,'07-02'!B:B,0),0),"")</f>
        <v/>
      </c>
      <c r="M315" s="11" t="str">
        <f>IFERROR(INDEX('07-14'!H:H,MATCH(B315,'07-14'!I:I,0),0),"")</f>
        <v/>
      </c>
      <c r="N315" s="11" t="str">
        <f>IFERROR(INDEX('07-15'!H:H,MATCH(B315,'07-15'!I:I,0),0),"")</f>
        <v/>
      </c>
      <c r="O315" s="11" t="str">
        <f>IFERROR(INDEX('07-16'!H:H,MATCH(B315,'07-16'!I:I,0),0),"")</f>
        <v/>
      </c>
      <c r="P315" s="11">
        <f>IFERROR(INDEX('07-22'!U:U,MATCH(B315,'07-22'!W:W,0),0),"")</f>
        <v>793</v>
      </c>
      <c r="Q315" s="11" t="str">
        <f>IFERROR(INDEX(#REF!,MATCH(B315,#REF!,0),0),"")</f>
        <v/>
      </c>
      <c r="R315" s="11" t="str">
        <f>IFERROR(INDEX(#REF!,MATCH(B315,#REF!,0),0),"")</f>
        <v/>
      </c>
      <c r="S315" s="11" t="str">
        <f>IFERROR(INDEX(#REF!,MATCH(B315,#REF!,0),0),"")</f>
        <v/>
      </c>
      <c r="T315" s="11" t="str">
        <f>IFERROR(INDEX(#REF!,MATCH(B315,#REF!,0),0),"")</f>
        <v/>
      </c>
      <c r="U315" s="5" t="str">
        <f>IFERROR(INDEX(#REF!,MATCH(B315,#REF!,0),0),"")</f>
        <v/>
      </c>
      <c r="V315" s="10">
        <f t="shared" si="16"/>
        <v>1</v>
      </c>
      <c r="W315" s="188">
        <f t="shared" si="17"/>
        <v>793</v>
      </c>
      <c r="X315" s="188">
        <f t="shared" si="18"/>
        <v>793</v>
      </c>
      <c r="Y315" s="188" t="str">
        <f>IFERROR(SUMPRODUCT(LARGE(G315:U315,{1;2;3;4;5})),"NA")</f>
        <v>NA</v>
      </c>
      <c r="Z315" s="189" t="str">
        <f>IFERROR(SUMPRODUCT(LARGE(G315:U315,{1;2;3;4;5;6;7;8;9;10})),"NA")</f>
        <v>NA</v>
      </c>
    </row>
    <row r="316" spans="1:26" s="28" customFormat="1" x14ac:dyDescent="0.3">
      <c r="A316" s="15">
        <v>313</v>
      </c>
      <c r="B316" s="2" t="s">
        <v>2553</v>
      </c>
      <c r="C316" s="1"/>
      <c r="D316" s="1"/>
      <c r="E316" s="1"/>
      <c r="F316" s="2"/>
      <c r="G316" s="10" t="str">
        <f>IFERROR(INDEX('03-25'!X:X,MATCH(B316,'03-25'!Y:Y,0),0),"")</f>
        <v/>
      </c>
      <c r="H316" s="11" t="str">
        <f>IFERROR(INDEX('04-08'!N:N,MATCH(B316,'04-08'!C:C,0),0),"")</f>
        <v/>
      </c>
      <c r="I316" s="11" t="str">
        <f>IFERROR(INDEX('04-29'!M:M,MATCH(B316,'04-29'!L:L,0),0),"")</f>
        <v/>
      </c>
      <c r="J316" s="11" t="str">
        <f>IFERROR(INDEX('05-27'!F:F,MATCH(B316,'05-27'!H:H,0),0),"")</f>
        <v/>
      </c>
      <c r="K316" s="11" t="str">
        <f>IFERROR(INDEX('06-17'!U:U,MATCH(B316,'06-17'!W:W,0),0),"")</f>
        <v/>
      </c>
      <c r="L316" s="11">
        <f>IFERROR(INDEX('07-02'!W:W,MATCH(B316,'07-02'!B:B,0),0),"")</f>
        <v>793</v>
      </c>
      <c r="M316" s="11" t="str">
        <f>IFERROR(INDEX('07-14'!H:H,MATCH(B316,'07-14'!I:I,0),0),"")</f>
        <v/>
      </c>
      <c r="N316" s="11" t="str">
        <f>IFERROR(INDEX('07-15'!H:H,MATCH(B316,'07-15'!I:I,0),0),"")</f>
        <v/>
      </c>
      <c r="O316" s="11" t="str">
        <f>IFERROR(INDEX('07-16'!H:H,MATCH(B316,'07-16'!I:I,0),0),"")</f>
        <v/>
      </c>
      <c r="P316" s="11" t="str">
        <f>IFERROR(INDEX('07-22'!U:U,MATCH(B316,'07-22'!W:W,0),0),"")</f>
        <v/>
      </c>
      <c r="Q316" s="11" t="str">
        <f>IFERROR(INDEX(#REF!,MATCH(B316,#REF!,0),0),"")</f>
        <v/>
      </c>
      <c r="R316" s="11" t="str">
        <f>IFERROR(INDEX(#REF!,MATCH(B316,#REF!,0),0),"")</f>
        <v/>
      </c>
      <c r="S316" s="11" t="str">
        <f>IFERROR(INDEX(#REF!,MATCH(B316,#REF!,0),0),"")</f>
        <v/>
      </c>
      <c r="T316" s="11" t="str">
        <f>IFERROR(INDEX(#REF!,MATCH(B316,#REF!,0),0),"")</f>
        <v/>
      </c>
      <c r="U316" s="5" t="str">
        <f>IFERROR(INDEX(#REF!,MATCH(B316,#REF!,0),0),"")</f>
        <v/>
      </c>
      <c r="V316" s="10">
        <f t="shared" si="16"/>
        <v>1</v>
      </c>
      <c r="W316" s="188">
        <f t="shared" si="17"/>
        <v>793</v>
      </c>
      <c r="X316" s="188">
        <f t="shared" si="18"/>
        <v>793</v>
      </c>
      <c r="Y316" s="188" t="str">
        <f>IFERROR(SUMPRODUCT(LARGE(G316:U316,{1;2;3;4;5})),"NA")</f>
        <v>NA</v>
      </c>
      <c r="Z316" s="189" t="str">
        <f>IFERROR(SUMPRODUCT(LARGE(G316:U316,{1;2;3;4;5;6;7;8;9;10})),"NA")</f>
        <v>NA</v>
      </c>
    </row>
    <row r="317" spans="1:26" s="28" customFormat="1" x14ac:dyDescent="0.3">
      <c r="A317" s="15">
        <v>314</v>
      </c>
      <c r="B317" s="2" t="s">
        <v>1844</v>
      </c>
      <c r="C317" s="1"/>
      <c r="D317" s="1"/>
      <c r="E317" s="1"/>
      <c r="F317" s="2"/>
      <c r="G317" s="10" t="str">
        <f>IFERROR(INDEX('03-25'!X:X,MATCH(B317,'03-25'!Y:Y,0),0),"")</f>
        <v/>
      </c>
      <c r="H317" s="11" t="str">
        <f>IFERROR(INDEX('04-08'!N:N,MATCH(B317,'04-08'!C:C,0),0),"")</f>
        <v/>
      </c>
      <c r="I317" s="11">
        <f>IFERROR(INDEX('04-29'!M:M,MATCH(B317,'04-29'!L:L,0),0),"")</f>
        <v>790</v>
      </c>
      <c r="J317" s="11" t="str">
        <f>IFERROR(INDEX('05-27'!F:F,MATCH(B317,'05-27'!H:H,0),0),"")</f>
        <v/>
      </c>
      <c r="K317" s="11" t="str">
        <f>IFERROR(INDEX('06-17'!U:U,MATCH(B317,'06-17'!W:W,0),0),"")</f>
        <v/>
      </c>
      <c r="L317" s="11" t="str">
        <f>IFERROR(INDEX('07-02'!W:W,MATCH(B317,'07-02'!B:B,0),0),"")</f>
        <v/>
      </c>
      <c r="M317" s="11" t="str">
        <f>IFERROR(INDEX('07-14'!H:H,MATCH(B317,'07-14'!I:I,0),0),"")</f>
        <v/>
      </c>
      <c r="N317" s="11" t="str">
        <f>IFERROR(INDEX('07-15'!H:H,MATCH(B317,'07-15'!I:I,0),0),"")</f>
        <v/>
      </c>
      <c r="O317" s="11" t="str">
        <f>IFERROR(INDEX('07-16'!H:H,MATCH(B317,'07-16'!I:I,0),0),"")</f>
        <v/>
      </c>
      <c r="P317" s="11" t="str">
        <f>IFERROR(INDEX('07-22'!U:U,MATCH(B317,'07-22'!W:W,0),0),"")</f>
        <v/>
      </c>
      <c r="Q317" s="11" t="str">
        <f>IFERROR(INDEX(#REF!,MATCH(B317,#REF!,0),0),"")</f>
        <v/>
      </c>
      <c r="R317" s="11" t="str">
        <f>IFERROR(INDEX(#REF!,MATCH(B317,#REF!,0),0),"")</f>
        <v/>
      </c>
      <c r="S317" s="11" t="str">
        <f>IFERROR(INDEX(#REF!,MATCH(B317,#REF!,0),0),"")</f>
        <v/>
      </c>
      <c r="T317" s="11" t="str">
        <f>IFERROR(INDEX(#REF!,MATCH(B317,#REF!,0),0),"")</f>
        <v/>
      </c>
      <c r="U317" s="5" t="str">
        <f>IFERROR(INDEX(#REF!,MATCH(B317,#REF!,0),0),"")</f>
        <v/>
      </c>
      <c r="V317" s="10">
        <f t="shared" si="16"/>
        <v>1</v>
      </c>
      <c r="W317" s="188">
        <f t="shared" si="17"/>
        <v>790</v>
      </c>
      <c r="X317" s="188">
        <f t="shared" si="18"/>
        <v>790</v>
      </c>
      <c r="Y317" s="188" t="str">
        <f>IFERROR(SUMPRODUCT(LARGE(G317:U317,{1;2;3;4;5})),"NA")</f>
        <v>NA</v>
      </c>
      <c r="Z317" s="189" t="str">
        <f>IFERROR(SUMPRODUCT(LARGE(G317:U317,{1;2;3;4;5;6;7;8;9;10})),"NA")</f>
        <v>NA</v>
      </c>
    </row>
    <row r="318" spans="1:26" s="28" customFormat="1" x14ac:dyDescent="0.3">
      <c r="A318" s="15">
        <v>315</v>
      </c>
      <c r="B318" s="2" t="s">
        <v>399</v>
      </c>
      <c r="C318" s="1"/>
      <c r="D318" s="1"/>
      <c r="E318" s="1"/>
      <c r="F318" s="2"/>
      <c r="G318" s="10" t="str">
        <f>IFERROR(INDEX('03-25'!X:X,MATCH(B318,'03-25'!Y:Y,0),0),"")</f>
        <v/>
      </c>
      <c r="H318" s="11">
        <f>IFERROR(INDEX('04-08'!N:N,MATCH(B318,'04-08'!C:C,0),0),"")</f>
        <v>790</v>
      </c>
      <c r="I318" s="11" t="str">
        <f>IFERROR(INDEX('04-29'!M:M,MATCH(B318,'04-29'!L:L,0),0),"")</f>
        <v/>
      </c>
      <c r="J318" s="11" t="str">
        <f>IFERROR(INDEX('05-27'!F:F,MATCH(B318,'05-27'!H:H,0),0),"")</f>
        <v/>
      </c>
      <c r="K318" s="11" t="str">
        <f>IFERROR(INDEX('06-17'!U:U,MATCH(B318,'06-17'!W:W,0),0),"")</f>
        <v/>
      </c>
      <c r="L318" s="11" t="str">
        <f>IFERROR(INDEX('07-02'!W:W,MATCH(B318,'07-02'!B:B,0),0),"")</f>
        <v/>
      </c>
      <c r="M318" s="11" t="str">
        <f>IFERROR(INDEX('07-14'!H:H,MATCH(B318,'07-14'!I:I,0),0),"")</f>
        <v/>
      </c>
      <c r="N318" s="11" t="str">
        <f>IFERROR(INDEX('07-15'!H:H,MATCH(B318,'07-15'!I:I,0),0),"")</f>
        <v/>
      </c>
      <c r="O318" s="11" t="str">
        <f>IFERROR(INDEX('07-16'!H:H,MATCH(B318,'07-16'!I:I,0),0),"")</f>
        <v/>
      </c>
      <c r="P318" s="11" t="str">
        <f>IFERROR(INDEX('07-22'!U:U,MATCH(B318,'07-22'!W:W,0),0),"")</f>
        <v/>
      </c>
      <c r="Q318" s="11" t="str">
        <f>IFERROR(INDEX(#REF!,MATCH(B318,#REF!,0),0),"")</f>
        <v/>
      </c>
      <c r="R318" s="11" t="str">
        <f>IFERROR(INDEX(#REF!,MATCH(B318,#REF!,0),0),"")</f>
        <v/>
      </c>
      <c r="S318" s="11" t="str">
        <f>IFERROR(INDEX(#REF!,MATCH(B318,#REF!,0),0),"")</f>
        <v/>
      </c>
      <c r="T318" s="11" t="str">
        <f>IFERROR(INDEX(#REF!,MATCH(B318,#REF!,0),0),"")</f>
        <v/>
      </c>
      <c r="U318" s="5" t="str">
        <f>IFERROR(INDEX(#REF!,MATCH(B318,#REF!,0),0),"")</f>
        <v/>
      </c>
      <c r="V318" s="10">
        <f t="shared" si="16"/>
        <v>1</v>
      </c>
      <c r="W318" s="188">
        <f t="shared" si="17"/>
        <v>790</v>
      </c>
      <c r="X318" s="188">
        <f t="shared" si="18"/>
        <v>790</v>
      </c>
      <c r="Y318" s="188" t="str">
        <f>IFERROR(SUMPRODUCT(LARGE(G318:U318,{1;2;3;4;5})),"NA")</f>
        <v>NA</v>
      </c>
      <c r="Z318" s="189" t="str">
        <f>IFERROR(SUMPRODUCT(LARGE(G318:U318,{1;2;3;4;5;6;7;8;9;10})),"NA")</f>
        <v>NA</v>
      </c>
    </row>
    <row r="319" spans="1:26" s="28" customFormat="1" x14ac:dyDescent="0.3">
      <c r="A319" s="15">
        <v>316</v>
      </c>
      <c r="B319" s="2" t="s">
        <v>2557</v>
      </c>
      <c r="C319" s="1"/>
      <c r="D319" s="1"/>
      <c r="E319" s="1"/>
      <c r="F319" s="2"/>
      <c r="G319" s="10" t="str">
        <f>IFERROR(INDEX('03-25'!X:X,MATCH(B319,'03-25'!Y:Y,0),0),"")</f>
        <v/>
      </c>
      <c r="H319" s="11" t="str">
        <f>IFERROR(INDEX('04-08'!N:N,MATCH(B319,'04-08'!C:C,0),0),"")</f>
        <v/>
      </c>
      <c r="I319" s="11" t="str">
        <f>IFERROR(INDEX('04-29'!M:M,MATCH(B319,'04-29'!L:L,0),0),"")</f>
        <v/>
      </c>
      <c r="J319" s="11" t="str">
        <f>IFERROR(INDEX('05-27'!F:F,MATCH(B319,'05-27'!H:H,0),0),"")</f>
        <v/>
      </c>
      <c r="K319" s="11" t="str">
        <f>IFERROR(INDEX('06-17'!U:U,MATCH(B319,'06-17'!W:W,0),0),"")</f>
        <v/>
      </c>
      <c r="L319" s="11">
        <f>IFERROR(INDEX('07-02'!W:W,MATCH(B319,'07-02'!B:B,0),0),"")</f>
        <v>789</v>
      </c>
      <c r="M319" s="11" t="str">
        <f>IFERROR(INDEX('07-14'!H:H,MATCH(B319,'07-14'!I:I,0),0),"")</f>
        <v/>
      </c>
      <c r="N319" s="11" t="str">
        <f>IFERROR(INDEX('07-15'!H:H,MATCH(B319,'07-15'!I:I,0),0),"")</f>
        <v/>
      </c>
      <c r="O319" s="11" t="str">
        <f>IFERROR(INDEX('07-16'!H:H,MATCH(B319,'07-16'!I:I,0),0),"")</f>
        <v/>
      </c>
      <c r="P319" s="11" t="str">
        <f>IFERROR(INDEX('07-22'!U:U,MATCH(B319,'07-22'!W:W,0),0),"")</f>
        <v/>
      </c>
      <c r="Q319" s="11" t="str">
        <f>IFERROR(INDEX(#REF!,MATCH(B319,#REF!,0),0),"")</f>
        <v/>
      </c>
      <c r="R319" s="11" t="str">
        <f>IFERROR(INDEX(#REF!,MATCH(B319,#REF!,0),0),"")</f>
        <v/>
      </c>
      <c r="S319" s="11" t="str">
        <f>IFERROR(INDEX(#REF!,MATCH(B319,#REF!,0),0),"")</f>
        <v/>
      </c>
      <c r="T319" s="11" t="str">
        <f>IFERROR(INDEX(#REF!,MATCH(B319,#REF!,0),0),"")</f>
        <v/>
      </c>
      <c r="U319" s="5" t="str">
        <f>IFERROR(INDEX(#REF!,MATCH(B319,#REF!,0),0),"")</f>
        <v/>
      </c>
      <c r="V319" s="10">
        <f t="shared" si="16"/>
        <v>1</v>
      </c>
      <c r="W319" s="188">
        <f t="shared" si="17"/>
        <v>789</v>
      </c>
      <c r="X319" s="188">
        <f t="shared" si="18"/>
        <v>789</v>
      </c>
      <c r="Y319" s="188" t="str">
        <f>IFERROR(SUMPRODUCT(LARGE(G319:U319,{1;2;3;4;5})),"NA")</f>
        <v>NA</v>
      </c>
      <c r="Z319" s="189" t="str">
        <f>IFERROR(SUMPRODUCT(LARGE(G319:U319,{1;2;3;4;5;6;7;8;9;10})),"NA")</f>
        <v>NA</v>
      </c>
    </row>
    <row r="320" spans="1:26" s="28" customFormat="1" x14ac:dyDescent="0.3">
      <c r="A320" s="15">
        <v>317</v>
      </c>
      <c r="B320" s="2" t="s">
        <v>3113</v>
      </c>
      <c r="C320" s="1"/>
      <c r="D320" s="1"/>
      <c r="E320" s="1"/>
      <c r="F320" s="2"/>
      <c r="G320" s="10" t="str">
        <f>IFERROR(INDEX('03-25'!X:X,MATCH(B320,'03-25'!Y:Y,0),0),"")</f>
        <v/>
      </c>
      <c r="H320" s="11" t="str">
        <f>IFERROR(INDEX('04-08'!N:N,MATCH(B320,'04-08'!C:C,0),0),"")</f>
        <v/>
      </c>
      <c r="I320" s="11" t="str">
        <f>IFERROR(INDEX('04-29'!M:M,MATCH(B320,'04-29'!L:L,0),0),"")</f>
        <v/>
      </c>
      <c r="J320" s="11" t="str">
        <f>IFERROR(INDEX('05-27'!F:F,MATCH(B320,'05-27'!H:H,0),0),"")</f>
        <v/>
      </c>
      <c r="K320" s="11" t="str">
        <f>IFERROR(INDEX('06-17'!U:U,MATCH(B320,'06-17'!W:W,0),0),"")</f>
        <v/>
      </c>
      <c r="L320" s="11" t="str">
        <f>IFERROR(INDEX('07-02'!W:W,MATCH(B320,'07-02'!B:B,0),0),"")</f>
        <v/>
      </c>
      <c r="M320" s="11" t="str">
        <f>IFERROR(INDEX('07-14'!H:H,MATCH(B320,'07-14'!I:I,0),0),"")</f>
        <v/>
      </c>
      <c r="N320" s="11">
        <f>IFERROR(INDEX('07-15'!H:H,MATCH(B320,'07-15'!I:I,0),0),"")</f>
        <v>788</v>
      </c>
      <c r="O320" s="11" t="str">
        <f>IFERROR(INDEX('07-16'!H:H,MATCH(B320,'07-16'!I:I,0),0),"")</f>
        <v/>
      </c>
      <c r="P320" s="11" t="str">
        <f>IFERROR(INDEX('07-22'!U:U,MATCH(B320,'07-22'!W:W,0),0),"")</f>
        <v/>
      </c>
      <c r="Q320" s="11" t="str">
        <f>IFERROR(INDEX(#REF!,MATCH(B320,#REF!,0),0),"")</f>
        <v/>
      </c>
      <c r="R320" s="11" t="str">
        <f>IFERROR(INDEX(#REF!,MATCH(B320,#REF!,0),0),"")</f>
        <v/>
      </c>
      <c r="S320" s="11" t="str">
        <f>IFERROR(INDEX(#REF!,MATCH(B320,#REF!,0),0),"")</f>
        <v/>
      </c>
      <c r="T320" s="11" t="str">
        <f>IFERROR(INDEX(#REF!,MATCH(B320,#REF!,0),0),"")</f>
        <v/>
      </c>
      <c r="U320" s="5" t="str">
        <f>IFERROR(INDEX(#REF!,MATCH(B320,#REF!,0),0),"")</f>
        <v/>
      </c>
      <c r="V320" s="10">
        <f t="shared" si="16"/>
        <v>1</v>
      </c>
      <c r="W320" s="188">
        <f t="shared" si="17"/>
        <v>788</v>
      </c>
      <c r="X320" s="188">
        <f t="shared" si="18"/>
        <v>788</v>
      </c>
      <c r="Y320" s="188" t="str">
        <f>IFERROR(SUMPRODUCT(LARGE(G320:U320,{1;2;3;4;5})),"NA")</f>
        <v>NA</v>
      </c>
      <c r="Z320" s="189" t="str">
        <f>IFERROR(SUMPRODUCT(LARGE(G320:U320,{1;2;3;4;5;6;7;8;9;10})),"NA")</f>
        <v>NA</v>
      </c>
    </row>
    <row r="321" spans="1:26" s="28" customFormat="1" x14ac:dyDescent="0.3">
      <c r="A321" s="15">
        <v>318</v>
      </c>
      <c r="B321" s="2" t="s">
        <v>2558</v>
      </c>
      <c r="C321" s="1"/>
      <c r="D321" s="1"/>
      <c r="E321" s="1"/>
      <c r="F321" s="2"/>
      <c r="G321" s="10" t="str">
        <f>IFERROR(INDEX('03-25'!X:X,MATCH(B321,'03-25'!Y:Y,0),0),"")</f>
        <v/>
      </c>
      <c r="H321" s="11" t="str">
        <f>IFERROR(INDEX('04-08'!N:N,MATCH(B321,'04-08'!C:C,0),0),"")</f>
        <v/>
      </c>
      <c r="I321" s="11" t="str">
        <f>IFERROR(INDEX('04-29'!M:M,MATCH(B321,'04-29'!L:L,0),0),"")</f>
        <v/>
      </c>
      <c r="J321" s="11" t="str">
        <f>IFERROR(INDEX('05-27'!F:F,MATCH(B321,'05-27'!H:H,0),0),"")</f>
        <v/>
      </c>
      <c r="K321" s="11" t="str">
        <f>IFERROR(INDEX('06-17'!U:U,MATCH(B321,'06-17'!W:W,0),0),"")</f>
        <v/>
      </c>
      <c r="L321" s="11">
        <f>IFERROR(INDEX('07-02'!W:W,MATCH(B321,'07-02'!B:B,0),0),"")</f>
        <v>788</v>
      </c>
      <c r="M321" s="11" t="str">
        <f>IFERROR(INDEX('07-14'!H:H,MATCH(B321,'07-14'!I:I,0),0),"")</f>
        <v/>
      </c>
      <c r="N321" s="11" t="str">
        <f>IFERROR(INDEX('07-15'!H:H,MATCH(B321,'07-15'!I:I,0),0),"")</f>
        <v/>
      </c>
      <c r="O321" s="11" t="str">
        <f>IFERROR(INDEX('07-16'!H:H,MATCH(B321,'07-16'!I:I,0),0),"")</f>
        <v/>
      </c>
      <c r="P321" s="11" t="str">
        <f>IFERROR(INDEX('07-22'!U:U,MATCH(B321,'07-22'!W:W,0),0),"")</f>
        <v/>
      </c>
      <c r="Q321" s="11" t="str">
        <f>IFERROR(INDEX(#REF!,MATCH(B321,#REF!,0),0),"")</f>
        <v/>
      </c>
      <c r="R321" s="11" t="str">
        <f>IFERROR(INDEX(#REF!,MATCH(B321,#REF!,0),0),"")</f>
        <v/>
      </c>
      <c r="S321" s="11" t="str">
        <f>IFERROR(INDEX(#REF!,MATCH(B321,#REF!,0),0),"")</f>
        <v/>
      </c>
      <c r="T321" s="11" t="str">
        <f>IFERROR(INDEX(#REF!,MATCH(B321,#REF!,0),0),"")</f>
        <v/>
      </c>
      <c r="U321" s="5" t="str">
        <f>IFERROR(INDEX(#REF!,MATCH(B321,#REF!,0),0),"")</f>
        <v/>
      </c>
      <c r="V321" s="10">
        <f t="shared" si="16"/>
        <v>1</v>
      </c>
      <c r="W321" s="188">
        <f t="shared" si="17"/>
        <v>788</v>
      </c>
      <c r="X321" s="188">
        <f t="shared" si="18"/>
        <v>788</v>
      </c>
      <c r="Y321" s="188" t="str">
        <f>IFERROR(SUMPRODUCT(LARGE(G321:U321,{1;2;3;4;5})),"NA")</f>
        <v>NA</v>
      </c>
      <c r="Z321" s="189" t="str">
        <f>IFERROR(SUMPRODUCT(LARGE(G321:U321,{1;2;3;4;5;6;7;8;9;10})),"NA")</f>
        <v>NA</v>
      </c>
    </row>
    <row r="322" spans="1:26" s="28" customFormat="1" x14ac:dyDescent="0.3">
      <c r="A322" s="15">
        <v>319</v>
      </c>
      <c r="B322" s="2" t="s">
        <v>1837</v>
      </c>
      <c r="C322" s="1"/>
      <c r="D322" s="1"/>
      <c r="E322" s="1"/>
      <c r="F322" s="2"/>
      <c r="G322" s="10" t="str">
        <f>IFERROR(INDEX('03-25'!X:X,MATCH(B322,'03-25'!Y:Y,0),0),"")</f>
        <v/>
      </c>
      <c r="H322" s="11" t="str">
        <f>IFERROR(INDEX('04-08'!N:N,MATCH(B322,'04-08'!C:C,0),0),"")</f>
        <v/>
      </c>
      <c r="I322" s="11">
        <f>IFERROR(INDEX('04-29'!M:M,MATCH(B322,'04-29'!L:L,0),0),"")</f>
        <v>787</v>
      </c>
      <c r="J322" s="11" t="str">
        <f>IFERROR(INDEX('05-27'!F:F,MATCH(B322,'05-27'!H:H,0),0),"")</f>
        <v/>
      </c>
      <c r="K322" s="11" t="str">
        <f>IFERROR(INDEX('06-17'!U:U,MATCH(B322,'06-17'!W:W,0),0),"")</f>
        <v/>
      </c>
      <c r="L322" s="11" t="str">
        <f>IFERROR(INDEX('07-02'!W:W,MATCH(B322,'07-02'!B:B,0),0),"")</f>
        <v/>
      </c>
      <c r="M322" s="11" t="str">
        <f>IFERROR(INDEX('07-14'!H:H,MATCH(B322,'07-14'!I:I,0),0),"")</f>
        <v/>
      </c>
      <c r="N322" s="11" t="str">
        <f>IFERROR(INDEX('07-15'!H:H,MATCH(B322,'07-15'!I:I,0),0),"")</f>
        <v/>
      </c>
      <c r="O322" s="11" t="str">
        <f>IFERROR(INDEX('07-16'!H:H,MATCH(B322,'07-16'!I:I,0),0),"")</f>
        <v/>
      </c>
      <c r="P322" s="11" t="str">
        <f>IFERROR(INDEX('07-22'!U:U,MATCH(B322,'07-22'!W:W,0),0),"")</f>
        <v/>
      </c>
      <c r="Q322" s="11" t="str">
        <f>IFERROR(INDEX(#REF!,MATCH(B322,#REF!,0),0),"")</f>
        <v/>
      </c>
      <c r="R322" s="11" t="str">
        <f>IFERROR(INDEX(#REF!,MATCH(B322,#REF!,0),0),"")</f>
        <v/>
      </c>
      <c r="S322" s="11" t="str">
        <f>IFERROR(INDEX(#REF!,MATCH(B322,#REF!,0),0),"")</f>
        <v/>
      </c>
      <c r="T322" s="11" t="str">
        <f>IFERROR(INDEX(#REF!,MATCH(B322,#REF!,0),0),"")</f>
        <v/>
      </c>
      <c r="U322" s="5" t="str">
        <f>IFERROR(INDEX(#REF!,MATCH(B322,#REF!,0),0),"")</f>
        <v/>
      </c>
      <c r="V322" s="10">
        <f t="shared" si="16"/>
        <v>1</v>
      </c>
      <c r="W322" s="188">
        <f t="shared" si="17"/>
        <v>787</v>
      </c>
      <c r="X322" s="188">
        <f t="shared" si="18"/>
        <v>787</v>
      </c>
      <c r="Y322" s="188" t="str">
        <f>IFERROR(SUMPRODUCT(LARGE(G322:U322,{1;2;3;4;5})),"NA")</f>
        <v>NA</v>
      </c>
      <c r="Z322" s="189" t="str">
        <f>IFERROR(SUMPRODUCT(LARGE(G322:U322,{1;2;3;4;5;6;7;8;9;10})),"NA")</f>
        <v>NA</v>
      </c>
    </row>
    <row r="323" spans="1:26" s="28" customFormat="1" x14ac:dyDescent="0.3">
      <c r="A323" s="15">
        <v>320</v>
      </c>
      <c r="B323" s="2" t="s">
        <v>47</v>
      </c>
      <c r="C323" s="1"/>
      <c r="D323" s="1"/>
      <c r="E323" s="1"/>
      <c r="F323" s="2"/>
      <c r="G323" s="10">
        <f>IFERROR(INDEX('03-25'!X:X,MATCH(B323,'03-25'!Y:Y,0),0),"")</f>
        <v>785</v>
      </c>
      <c r="H323" s="11" t="str">
        <f>IFERROR(INDEX('04-08'!N:N,MATCH(B323,'04-08'!C:C,0),0),"")</f>
        <v/>
      </c>
      <c r="I323" s="11" t="str">
        <f>IFERROR(INDEX('04-29'!M:M,MATCH(B323,'04-29'!L:L,0),0),"")</f>
        <v/>
      </c>
      <c r="J323" s="11" t="str">
        <f>IFERROR(INDEX('05-27'!F:F,MATCH(B323,'05-27'!H:H,0),0),"")</f>
        <v/>
      </c>
      <c r="K323" s="11" t="str">
        <f>IFERROR(INDEX('06-17'!U:U,MATCH(B323,'06-17'!W:W,0),0),"")</f>
        <v/>
      </c>
      <c r="L323" s="11" t="str">
        <f>IFERROR(INDEX('07-02'!W:W,MATCH(B323,'07-02'!B:B,0),0),"")</f>
        <v/>
      </c>
      <c r="M323" s="11" t="str">
        <f>IFERROR(INDEX('07-14'!H:H,MATCH(B323,'07-14'!I:I,0),0),"")</f>
        <v/>
      </c>
      <c r="N323" s="11" t="str">
        <f>IFERROR(INDEX('07-15'!H:H,MATCH(B323,'07-15'!I:I,0),0),"")</f>
        <v/>
      </c>
      <c r="O323" s="11" t="str">
        <f>IFERROR(INDEX('07-16'!H:H,MATCH(B323,'07-16'!I:I,0),0),"")</f>
        <v/>
      </c>
      <c r="P323" s="11" t="str">
        <f>IFERROR(INDEX('07-22'!U:U,MATCH(B323,'07-22'!W:W,0),0),"")</f>
        <v/>
      </c>
      <c r="Q323" s="11" t="str">
        <f>IFERROR(INDEX(#REF!,MATCH(B323,#REF!,0),0),"")</f>
        <v/>
      </c>
      <c r="R323" s="11" t="str">
        <f>IFERROR(INDEX(#REF!,MATCH(B323,#REF!,0),0),"")</f>
        <v/>
      </c>
      <c r="S323" s="11" t="str">
        <f>IFERROR(INDEX(#REF!,MATCH(B323,#REF!,0),0),"")</f>
        <v/>
      </c>
      <c r="T323" s="11" t="str">
        <f>IFERROR(INDEX(#REF!,MATCH(B323,#REF!,0),0),"")</f>
        <v/>
      </c>
      <c r="U323" s="5" t="str">
        <f>IFERROR(INDEX(#REF!,MATCH(B323,#REF!,0),0),"")</f>
        <v/>
      </c>
      <c r="V323" s="10">
        <f t="shared" si="16"/>
        <v>1</v>
      </c>
      <c r="W323" s="188">
        <f t="shared" si="17"/>
        <v>785</v>
      </c>
      <c r="X323" s="188">
        <f t="shared" si="18"/>
        <v>785</v>
      </c>
      <c r="Y323" s="188" t="str">
        <f>IFERROR(SUMPRODUCT(LARGE(G323:U323,{1;2;3;4;5})),"NA")</f>
        <v>NA</v>
      </c>
      <c r="Z323" s="189" t="str">
        <f>IFERROR(SUMPRODUCT(LARGE(G323:U323,{1;2;3;4;5;6;7;8;9;10})),"NA")</f>
        <v>NA</v>
      </c>
    </row>
    <row r="324" spans="1:26" s="28" customFormat="1" x14ac:dyDescent="0.3">
      <c r="A324" s="15">
        <v>321</v>
      </c>
      <c r="B324" s="2" t="s">
        <v>3168</v>
      </c>
      <c r="C324" s="1"/>
      <c r="D324" s="1"/>
      <c r="E324" s="1"/>
      <c r="F324" s="2"/>
      <c r="G324" s="10" t="str">
        <f>IFERROR(INDEX('03-25'!X:X,MATCH(B324,'03-25'!Y:Y,0),0),"")</f>
        <v/>
      </c>
      <c r="H324" s="11" t="str">
        <f>IFERROR(INDEX('04-08'!N:N,MATCH(B324,'04-08'!C:C,0),0),"")</f>
        <v/>
      </c>
      <c r="I324" s="11" t="str">
        <f>IFERROR(INDEX('04-29'!M:M,MATCH(B324,'04-29'!L:L,0),0),"")</f>
        <v/>
      </c>
      <c r="J324" s="11" t="str">
        <f>IFERROR(INDEX('05-27'!F:F,MATCH(B324,'05-27'!H:H,0),0),"")</f>
        <v/>
      </c>
      <c r="K324" s="11" t="str">
        <f>IFERROR(INDEX('06-17'!U:U,MATCH(B324,'06-17'!W:W,0),0),"")</f>
        <v/>
      </c>
      <c r="L324" s="11" t="str">
        <f>IFERROR(INDEX('07-02'!W:W,MATCH(B324,'07-02'!B:B,0),0),"")</f>
        <v/>
      </c>
      <c r="M324" s="11" t="str">
        <f>IFERROR(INDEX('07-14'!H:H,MATCH(B324,'07-14'!I:I,0),0),"")</f>
        <v/>
      </c>
      <c r="N324" s="11" t="str">
        <f>IFERROR(INDEX('07-15'!H:H,MATCH(B324,'07-15'!I:I,0),0),"")</f>
        <v/>
      </c>
      <c r="O324" s="11" t="str">
        <f>IFERROR(INDEX('07-16'!H:H,MATCH(B324,'07-16'!I:I,0),0),"")</f>
        <v/>
      </c>
      <c r="P324" s="11">
        <f>IFERROR(INDEX('07-22'!U:U,MATCH(B324,'07-22'!W:W,0),0),"")</f>
        <v>784</v>
      </c>
      <c r="Q324" s="11" t="str">
        <f>IFERROR(INDEX(#REF!,MATCH(B324,#REF!,0),0),"")</f>
        <v/>
      </c>
      <c r="R324" s="11" t="str">
        <f>IFERROR(INDEX(#REF!,MATCH(B324,#REF!,0),0),"")</f>
        <v/>
      </c>
      <c r="S324" s="11" t="str">
        <f>IFERROR(INDEX(#REF!,MATCH(B324,#REF!,0),0),"")</f>
        <v/>
      </c>
      <c r="T324" s="11" t="str">
        <f>IFERROR(INDEX(#REF!,MATCH(B324,#REF!,0),0),"")</f>
        <v/>
      </c>
      <c r="U324" s="5" t="str">
        <f>IFERROR(INDEX(#REF!,MATCH(B324,#REF!,0),0),"")</f>
        <v/>
      </c>
      <c r="V324" s="10">
        <f t="shared" si="16"/>
        <v>1</v>
      </c>
      <c r="W324" s="188">
        <f t="shared" si="17"/>
        <v>784</v>
      </c>
      <c r="X324" s="188">
        <f t="shared" si="18"/>
        <v>784</v>
      </c>
      <c r="Y324" s="188" t="str">
        <f>IFERROR(SUMPRODUCT(LARGE(G324:U324,{1;2;3;4;5})),"NA")</f>
        <v>NA</v>
      </c>
      <c r="Z324" s="189" t="str">
        <f>IFERROR(SUMPRODUCT(LARGE(G324:U324,{1;2;3;4;5;6;7;8;9;10})),"NA")</f>
        <v>NA</v>
      </c>
    </row>
    <row r="325" spans="1:26" s="28" customFormat="1" x14ac:dyDescent="0.3">
      <c r="A325" s="15">
        <v>322</v>
      </c>
      <c r="B325" s="2" t="s">
        <v>403</v>
      </c>
      <c r="C325" s="1"/>
      <c r="D325" s="1"/>
      <c r="E325" s="1"/>
      <c r="F325" s="2"/>
      <c r="G325" s="10" t="str">
        <f>IFERROR(INDEX('03-25'!X:X,MATCH(B325,'03-25'!Y:Y,0),0),"")</f>
        <v/>
      </c>
      <c r="H325" s="11">
        <f>IFERROR(INDEX('04-08'!N:N,MATCH(B325,'04-08'!C:C,0),0),"")</f>
        <v>783</v>
      </c>
      <c r="I325" s="11" t="str">
        <f>IFERROR(INDEX('04-29'!M:M,MATCH(B325,'04-29'!L:L,0),0),"")</f>
        <v/>
      </c>
      <c r="J325" s="11" t="str">
        <f>IFERROR(INDEX('05-27'!F:F,MATCH(B325,'05-27'!H:H,0),0),"")</f>
        <v/>
      </c>
      <c r="K325" s="11" t="str">
        <f>IFERROR(INDEX('06-17'!U:U,MATCH(B325,'06-17'!W:W,0),0),"")</f>
        <v/>
      </c>
      <c r="L325" s="11" t="str">
        <f>IFERROR(INDEX('07-02'!W:W,MATCH(B325,'07-02'!B:B,0),0),"")</f>
        <v/>
      </c>
      <c r="M325" s="11" t="str">
        <f>IFERROR(INDEX('07-14'!H:H,MATCH(B325,'07-14'!I:I,0),0),"")</f>
        <v/>
      </c>
      <c r="N325" s="11" t="str">
        <f>IFERROR(INDEX('07-15'!H:H,MATCH(B325,'07-15'!I:I,0),0),"")</f>
        <v/>
      </c>
      <c r="O325" s="11" t="str">
        <f>IFERROR(INDEX('07-16'!H:H,MATCH(B325,'07-16'!I:I,0),0),"")</f>
        <v/>
      </c>
      <c r="P325" s="11" t="str">
        <f>IFERROR(INDEX('07-22'!U:U,MATCH(B325,'07-22'!W:W,0),0),"")</f>
        <v/>
      </c>
      <c r="Q325" s="11" t="str">
        <f>IFERROR(INDEX(#REF!,MATCH(B325,#REF!,0),0),"")</f>
        <v/>
      </c>
      <c r="R325" s="11" t="str">
        <f>IFERROR(INDEX(#REF!,MATCH(B325,#REF!,0),0),"")</f>
        <v/>
      </c>
      <c r="S325" s="11" t="str">
        <f>IFERROR(INDEX(#REF!,MATCH(B325,#REF!,0),0),"")</f>
        <v/>
      </c>
      <c r="T325" s="11" t="str">
        <f>IFERROR(INDEX(#REF!,MATCH(B325,#REF!,0),0),"")</f>
        <v/>
      </c>
      <c r="U325" s="5" t="str">
        <f>IFERROR(INDEX(#REF!,MATCH(B325,#REF!,0),0),"")</f>
        <v/>
      </c>
      <c r="V325" s="10">
        <f t="shared" si="16"/>
        <v>1</v>
      </c>
      <c r="W325" s="188">
        <f t="shared" si="17"/>
        <v>783</v>
      </c>
      <c r="X325" s="188">
        <f t="shared" si="18"/>
        <v>783</v>
      </c>
      <c r="Y325" s="188" t="str">
        <f>IFERROR(SUMPRODUCT(LARGE(G325:U325,{1;2;3;4;5})),"NA")</f>
        <v>NA</v>
      </c>
      <c r="Z325" s="189" t="str">
        <f>IFERROR(SUMPRODUCT(LARGE(G325:U325,{1;2;3;4;5;6;7;8;9;10})),"NA")</f>
        <v>NA</v>
      </c>
    </row>
    <row r="326" spans="1:26" s="28" customFormat="1" x14ac:dyDescent="0.3">
      <c r="A326" s="15">
        <v>323</v>
      </c>
      <c r="B326" s="2" t="s">
        <v>2559</v>
      </c>
      <c r="C326" s="1"/>
      <c r="D326" s="1"/>
      <c r="E326" s="1"/>
      <c r="F326" s="2"/>
      <c r="G326" s="10" t="str">
        <f>IFERROR(INDEX('03-25'!X:X,MATCH(B326,'03-25'!Y:Y,0),0),"")</f>
        <v/>
      </c>
      <c r="H326" s="11" t="str">
        <f>IFERROR(INDEX('04-08'!N:N,MATCH(B326,'04-08'!C:C,0),0),"")</f>
        <v/>
      </c>
      <c r="I326" s="11" t="str">
        <f>IFERROR(INDEX('04-29'!M:M,MATCH(B326,'04-29'!L:L,0),0),"")</f>
        <v/>
      </c>
      <c r="J326" s="11" t="str">
        <f>IFERROR(INDEX('05-27'!F:F,MATCH(B326,'05-27'!H:H,0),0),"")</f>
        <v/>
      </c>
      <c r="K326" s="11" t="str">
        <f>IFERROR(INDEX('06-17'!U:U,MATCH(B326,'06-17'!W:W,0),0),"")</f>
        <v/>
      </c>
      <c r="L326" s="11">
        <f>IFERROR(INDEX('07-02'!W:W,MATCH(B326,'07-02'!B:B,0),0),"")</f>
        <v>782</v>
      </c>
      <c r="M326" s="11" t="str">
        <f>IFERROR(INDEX('07-14'!H:H,MATCH(B326,'07-14'!I:I,0),0),"")</f>
        <v/>
      </c>
      <c r="N326" s="11" t="str">
        <f>IFERROR(INDEX('07-15'!H:H,MATCH(B326,'07-15'!I:I,0),0),"")</f>
        <v/>
      </c>
      <c r="O326" s="11" t="str">
        <f>IFERROR(INDEX('07-16'!H:H,MATCH(B326,'07-16'!I:I,0),0),"")</f>
        <v/>
      </c>
      <c r="P326" s="11" t="str">
        <f>IFERROR(INDEX('07-22'!U:U,MATCH(B326,'07-22'!W:W,0),0),"")</f>
        <v/>
      </c>
      <c r="Q326" s="11" t="str">
        <f>IFERROR(INDEX(#REF!,MATCH(B326,#REF!,0),0),"")</f>
        <v/>
      </c>
      <c r="R326" s="11" t="str">
        <f>IFERROR(INDEX(#REF!,MATCH(B326,#REF!,0),0),"")</f>
        <v/>
      </c>
      <c r="S326" s="11" t="str">
        <f>IFERROR(INDEX(#REF!,MATCH(B326,#REF!,0),0),"")</f>
        <v/>
      </c>
      <c r="T326" s="11" t="str">
        <f>IFERROR(INDEX(#REF!,MATCH(B326,#REF!,0),0),"")</f>
        <v/>
      </c>
      <c r="U326" s="5" t="str">
        <f>IFERROR(INDEX(#REF!,MATCH(B326,#REF!,0),0),"")</f>
        <v/>
      </c>
      <c r="V326" s="10">
        <f t="shared" si="16"/>
        <v>1</v>
      </c>
      <c r="W326" s="188">
        <f t="shared" si="17"/>
        <v>782</v>
      </c>
      <c r="X326" s="188">
        <f t="shared" si="18"/>
        <v>782</v>
      </c>
      <c r="Y326" s="188" t="str">
        <f>IFERROR(SUMPRODUCT(LARGE(G326:U326,{1;2;3;4;5})),"NA")</f>
        <v>NA</v>
      </c>
      <c r="Z326" s="189" t="str">
        <f>IFERROR(SUMPRODUCT(LARGE(G326:U326,{1;2;3;4;5;6;7;8;9;10})),"NA")</f>
        <v>NA</v>
      </c>
    </row>
    <row r="327" spans="1:26" s="28" customFormat="1" x14ac:dyDescent="0.3">
      <c r="A327" s="15">
        <v>324</v>
      </c>
      <c r="B327" s="2" t="s">
        <v>1841</v>
      </c>
      <c r="C327" s="1"/>
      <c r="D327" s="1"/>
      <c r="E327" s="1"/>
      <c r="F327" s="2"/>
      <c r="G327" s="10">
        <f>IFERROR(INDEX('03-25'!X:X,MATCH(B327,'03-25'!Y:Y,0),0),"")</f>
        <v>782</v>
      </c>
      <c r="H327" s="11" t="str">
        <f>IFERROR(INDEX('04-08'!N:N,MATCH(B327,'04-08'!C:C,0),0),"")</f>
        <v/>
      </c>
      <c r="I327" s="11" t="str">
        <f>IFERROR(INDEX('04-29'!M:M,MATCH(B327,'04-29'!L:L,0),0),"")</f>
        <v/>
      </c>
      <c r="J327" s="11" t="str">
        <f>IFERROR(INDEX('05-27'!F:F,MATCH(B327,'05-27'!H:H,0),0),"")</f>
        <v/>
      </c>
      <c r="K327" s="11" t="str">
        <f>IFERROR(INDEX('06-17'!U:U,MATCH(B327,'06-17'!W:W,0),0),"")</f>
        <v/>
      </c>
      <c r="L327" s="11" t="str">
        <f>IFERROR(INDEX('07-02'!W:W,MATCH(B327,'07-02'!B:B,0),0),"")</f>
        <v/>
      </c>
      <c r="M327" s="11" t="str">
        <f>IFERROR(INDEX('07-14'!H:H,MATCH(B327,'07-14'!I:I,0),0),"")</f>
        <v/>
      </c>
      <c r="N327" s="11" t="str">
        <f>IFERROR(INDEX('07-15'!H:H,MATCH(B327,'07-15'!I:I,0),0),"")</f>
        <v/>
      </c>
      <c r="O327" s="11" t="str">
        <f>IFERROR(INDEX('07-16'!H:H,MATCH(B327,'07-16'!I:I,0),0),"")</f>
        <v/>
      </c>
      <c r="P327" s="11" t="str">
        <f>IFERROR(INDEX('07-22'!U:U,MATCH(B327,'07-22'!W:W,0),0),"")</f>
        <v/>
      </c>
      <c r="Q327" s="11" t="str">
        <f>IFERROR(INDEX(#REF!,MATCH(B327,#REF!,0),0),"")</f>
        <v/>
      </c>
      <c r="R327" s="11" t="str">
        <f>IFERROR(INDEX(#REF!,MATCH(B327,#REF!,0),0),"")</f>
        <v/>
      </c>
      <c r="S327" s="11" t="str">
        <f>IFERROR(INDEX(#REF!,MATCH(B327,#REF!,0),0),"")</f>
        <v/>
      </c>
      <c r="T327" s="11" t="str">
        <f>IFERROR(INDEX(#REF!,MATCH(B327,#REF!,0),0),"")</f>
        <v/>
      </c>
      <c r="U327" s="5" t="str">
        <f>IFERROR(INDEX(#REF!,MATCH(B327,#REF!,0),0),"")</f>
        <v/>
      </c>
      <c r="V327" s="10">
        <f t="shared" si="16"/>
        <v>1</v>
      </c>
      <c r="W327" s="188">
        <f t="shared" si="17"/>
        <v>782</v>
      </c>
      <c r="X327" s="188">
        <f t="shared" si="18"/>
        <v>782</v>
      </c>
      <c r="Y327" s="188" t="str">
        <f>IFERROR(SUMPRODUCT(LARGE(G327:U327,{1;2;3;4;5})),"NA")</f>
        <v>NA</v>
      </c>
      <c r="Z327" s="189" t="str">
        <f>IFERROR(SUMPRODUCT(LARGE(G327:U327,{1;2;3;4;5;6;7;8;9;10})),"NA")</f>
        <v>NA</v>
      </c>
    </row>
    <row r="328" spans="1:26" s="28" customFormat="1" x14ac:dyDescent="0.3">
      <c r="A328" s="15">
        <v>325</v>
      </c>
      <c r="B328" s="2" t="s">
        <v>1849</v>
      </c>
      <c r="C328" s="1"/>
      <c r="D328" s="1"/>
      <c r="E328" s="1"/>
      <c r="F328" s="2"/>
      <c r="G328" s="10" t="str">
        <f>IFERROR(INDEX('03-25'!X:X,MATCH(B328,'03-25'!Y:Y,0),0),"")</f>
        <v/>
      </c>
      <c r="H328" s="11" t="str">
        <f>IFERROR(INDEX('04-08'!N:N,MATCH(B328,'04-08'!C:C,0),0),"")</f>
        <v/>
      </c>
      <c r="I328" s="11">
        <f>IFERROR(INDEX('04-29'!M:M,MATCH(B328,'04-29'!L:L,0),0),"")</f>
        <v>782</v>
      </c>
      <c r="J328" s="11" t="str">
        <f>IFERROR(INDEX('05-27'!F:F,MATCH(B328,'05-27'!H:H,0),0),"")</f>
        <v/>
      </c>
      <c r="K328" s="11" t="str">
        <f>IFERROR(INDEX('06-17'!U:U,MATCH(B328,'06-17'!W:W,0),0),"")</f>
        <v/>
      </c>
      <c r="L328" s="11" t="str">
        <f>IFERROR(INDEX('07-02'!W:W,MATCH(B328,'07-02'!B:B,0),0),"")</f>
        <v/>
      </c>
      <c r="M328" s="11" t="str">
        <f>IFERROR(INDEX('07-14'!H:H,MATCH(B328,'07-14'!I:I,0),0),"")</f>
        <v/>
      </c>
      <c r="N328" s="11" t="str">
        <f>IFERROR(INDEX('07-15'!H:H,MATCH(B328,'07-15'!I:I,0),0),"")</f>
        <v/>
      </c>
      <c r="O328" s="11" t="str">
        <f>IFERROR(INDEX('07-16'!H:H,MATCH(B328,'07-16'!I:I,0),0),"")</f>
        <v/>
      </c>
      <c r="P328" s="11" t="str">
        <f>IFERROR(INDEX('07-22'!U:U,MATCH(B328,'07-22'!W:W,0),0),"")</f>
        <v/>
      </c>
      <c r="Q328" s="11" t="str">
        <f>IFERROR(INDEX(#REF!,MATCH(B328,#REF!,0),0),"")</f>
        <v/>
      </c>
      <c r="R328" s="11" t="str">
        <f>IFERROR(INDEX(#REF!,MATCH(B328,#REF!,0),0),"")</f>
        <v/>
      </c>
      <c r="S328" s="11" t="str">
        <f>IFERROR(INDEX(#REF!,MATCH(B328,#REF!,0),0),"")</f>
        <v/>
      </c>
      <c r="T328" s="11" t="str">
        <f>IFERROR(INDEX(#REF!,MATCH(B328,#REF!,0),0),"")</f>
        <v/>
      </c>
      <c r="U328" s="5" t="str">
        <f>IFERROR(INDEX(#REF!,MATCH(B328,#REF!,0),0),"")</f>
        <v/>
      </c>
      <c r="V328" s="10">
        <f t="shared" si="16"/>
        <v>1</v>
      </c>
      <c r="W328" s="188">
        <f t="shared" si="17"/>
        <v>782</v>
      </c>
      <c r="X328" s="188">
        <f t="shared" si="18"/>
        <v>782</v>
      </c>
      <c r="Y328" s="188" t="str">
        <f>IFERROR(SUMPRODUCT(LARGE(G328:U328,{1;2;3;4;5})),"NA")</f>
        <v>NA</v>
      </c>
      <c r="Z328" s="189" t="str">
        <f>IFERROR(SUMPRODUCT(LARGE(G328:U328,{1;2;3;4;5;6;7;8;9;10})),"NA")</f>
        <v>NA</v>
      </c>
    </row>
    <row r="329" spans="1:26" s="28" customFormat="1" x14ac:dyDescent="0.3">
      <c r="A329" s="15">
        <v>326</v>
      </c>
      <c r="B329" s="2" t="s">
        <v>2561</v>
      </c>
      <c r="C329" s="1"/>
      <c r="D329" s="1"/>
      <c r="E329" s="1"/>
      <c r="F329" s="2"/>
      <c r="G329" s="10" t="str">
        <f>IFERROR(INDEX('03-25'!X:X,MATCH(B329,'03-25'!Y:Y,0),0),"")</f>
        <v/>
      </c>
      <c r="H329" s="11" t="str">
        <f>IFERROR(INDEX('04-08'!N:N,MATCH(B329,'04-08'!C:C,0),0),"")</f>
        <v/>
      </c>
      <c r="I329" s="11" t="str">
        <f>IFERROR(INDEX('04-29'!M:M,MATCH(B329,'04-29'!L:L,0),0),"")</f>
        <v/>
      </c>
      <c r="J329" s="11" t="str">
        <f>IFERROR(INDEX('05-27'!F:F,MATCH(B329,'05-27'!H:H,0),0),"")</f>
        <v/>
      </c>
      <c r="K329" s="11" t="str">
        <f>IFERROR(INDEX('06-17'!U:U,MATCH(B329,'06-17'!W:W,0),0),"")</f>
        <v/>
      </c>
      <c r="L329" s="11">
        <f>IFERROR(INDEX('07-02'!W:W,MATCH(B329,'07-02'!B:B,0),0),"")</f>
        <v>781</v>
      </c>
      <c r="M329" s="11" t="str">
        <f>IFERROR(INDEX('07-14'!H:H,MATCH(B329,'07-14'!I:I,0),0),"")</f>
        <v/>
      </c>
      <c r="N329" s="11" t="str">
        <f>IFERROR(INDEX('07-15'!H:H,MATCH(B329,'07-15'!I:I,0),0),"")</f>
        <v/>
      </c>
      <c r="O329" s="11" t="str">
        <f>IFERROR(INDEX('07-16'!H:H,MATCH(B329,'07-16'!I:I,0),0),"")</f>
        <v/>
      </c>
      <c r="P329" s="11" t="str">
        <f>IFERROR(INDEX('07-22'!U:U,MATCH(B329,'07-22'!W:W,0),0),"")</f>
        <v/>
      </c>
      <c r="Q329" s="11" t="str">
        <f>IFERROR(INDEX(#REF!,MATCH(B329,#REF!,0),0),"")</f>
        <v/>
      </c>
      <c r="R329" s="11" t="str">
        <f>IFERROR(INDEX(#REF!,MATCH(B329,#REF!,0),0),"")</f>
        <v/>
      </c>
      <c r="S329" s="11" t="str">
        <f>IFERROR(INDEX(#REF!,MATCH(B329,#REF!,0),0),"")</f>
        <v/>
      </c>
      <c r="T329" s="11" t="str">
        <f>IFERROR(INDEX(#REF!,MATCH(B329,#REF!,0),0),"")</f>
        <v/>
      </c>
      <c r="U329" s="5" t="str">
        <f>IFERROR(INDEX(#REF!,MATCH(B329,#REF!,0),0),"")</f>
        <v/>
      </c>
      <c r="V329" s="10">
        <f t="shared" si="16"/>
        <v>1</v>
      </c>
      <c r="W329" s="188">
        <f t="shared" si="17"/>
        <v>781</v>
      </c>
      <c r="X329" s="188">
        <f t="shared" si="18"/>
        <v>781</v>
      </c>
      <c r="Y329" s="188" t="str">
        <f>IFERROR(SUMPRODUCT(LARGE(G329:U329,{1;2;3;4;5})),"NA")</f>
        <v>NA</v>
      </c>
      <c r="Z329" s="189" t="str">
        <f>IFERROR(SUMPRODUCT(LARGE(G329:U329,{1;2;3;4;5;6;7;8;9;10})),"NA")</f>
        <v>NA</v>
      </c>
    </row>
    <row r="330" spans="1:26" s="28" customFormat="1" x14ac:dyDescent="0.3">
      <c r="A330" s="15">
        <v>327</v>
      </c>
      <c r="B330" s="2" t="s">
        <v>2560</v>
      </c>
      <c r="C330" s="1"/>
      <c r="D330" s="1"/>
      <c r="E330" s="1"/>
      <c r="F330" s="2"/>
      <c r="G330" s="10" t="str">
        <f>IFERROR(INDEX('03-25'!X:X,MATCH(B330,'03-25'!Y:Y,0),0),"")</f>
        <v/>
      </c>
      <c r="H330" s="11" t="str">
        <f>IFERROR(INDEX('04-08'!N:N,MATCH(B330,'04-08'!C:C,0),0),"")</f>
        <v/>
      </c>
      <c r="I330" s="11" t="str">
        <f>IFERROR(INDEX('04-29'!M:M,MATCH(B330,'04-29'!L:L,0),0),"")</f>
        <v/>
      </c>
      <c r="J330" s="11" t="str">
        <f>IFERROR(INDEX('05-27'!F:F,MATCH(B330,'05-27'!H:H,0),0),"")</f>
        <v/>
      </c>
      <c r="K330" s="11" t="str">
        <f>IFERROR(INDEX('06-17'!U:U,MATCH(B330,'06-17'!W:W,0),0),"")</f>
        <v/>
      </c>
      <c r="L330" s="11">
        <f>IFERROR(INDEX('07-02'!W:W,MATCH(B330,'07-02'!B:B,0),0),"")</f>
        <v>781</v>
      </c>
      <c r="M330" s="11" t="str">
        <f>IFERROR(INDEX('07-14'!H:H,MATCH(B330,'07-14'!I:I,0),0),"")</f>
        <v/>
      </c>
      <c r="N330" s="11" t="str">
        <f>IFERROR(INDEX('07-15'!H:H,MATCH(B330,'07-15'!I:I,0),0),"")</f>
        <v/>
      </c>
      <c r="O330" s="11" t="str">
        <f>IFERROR(INDEX('07-16'!H:H,MATCH(B330,'07-16'!I:I,0),0),"")</f>
        <v/>
      </c>
      <c r="P330" s="11" t="str">
        <f>IFERROR(INDEX('07-22'!U:U,MATCH(B330,'07-22'!W:W,0),0),"")</f>
        <v/>
      </c>
      <c r="Q330" s="11" t="str">
        <f>IFERROR(INDEX(#REF!,MATCH(B330,#REF!,0),0),"")</f>
        <v/>
      </c>
      <c r="R330" s="11" t="str">
        <f>IFERROR(INDEX(#REF!,MATCH(B330,#REF!,0),0),"")</f>
        <v/>
      </c>
      <c r="S330" s="11" t="str">
        <f>IFERROR(INDEX(#REF!,MATCH(B330,#REF!,0),0),"")</f>
        <v/>
      </c>
      <c r="T330" s="11" t="str">
        <f>IFERROR(INDEX(#REF!,MATCH(B330,#REF!,0),0),"")</f>
        <v/>
      </c>
      <c r="U330" s="5" t="str">
        <f>IFERROR(INDEX(#REF!,MATCH(B330,#REF!,0),0),"")</f>
        <v/>
      </c>
      <c r="V330" s="10">
        <f t="shared" si="16"/>
        <v>1</v>
      </c>
      <c r="W330" s="188">
        <f t="shared" si="17"/>
        <v>781</v>
      </c>
      <c r="X330" s="188">
        <f t="shared" si="18"/>
        <v>781</v>
      </c>
      <c r="Y330" s="188" t="str">
        <f>IFERROR(SUMPRODUCT(LARGE(G330:U330,{1;2;3;4;5})),"NA")</f>
        <v>NA</v>
      </c>
      <c r="Z330" s="189" t="str">
        <f>IFERROR(SUMPRODUCT(LARGE(G330:U330,{1;2;3;4;5;6;7;8;9;10})),"NA")</f>
        <v>NA</v>
      </c>
    </row>
    <row r="331" spans="1:26" s="28" customFormat="1" x14ac:dyDescent="0.3">
      <c r="A331" s="15">
        <v>328</v>
      </c>
      <c r="B331" s="2" t="s">
        <v>1835</v>
      </c>
      <c r="C331" s="1"/>
      <c r="D331" s="1"/>
      <c r="E331" s="1"/>
      <c r="F331" s="2"/>
      <c r="G331" s="10" t="str">
        <f>IFERROR(INDEX('03-25'!X:X,MATCH(B331,'03-25'!Y:Y,0),0),"")</f>
        <v/>
      </c>
      <c r="H331" s="11" t="str">
        <f>IFERROR(INDEX('04-08'!N:N,MATCH(B331,'04-08'!C:C,0),0),"")</f>
        <v/>
      </c>
      <c r="I331" s="11">
        <f>IFERROR(INDEX('04-29'!M:M,MATCH(B331,'04-29'!L:L,0),0),"")</f>
        <v>780</v>
      </c>
      <c r="J331" s="11" t="str">
        <f>IFERROR(INDEX('05-27'!F:F,MATCH(B331,'05-27'!H:H,0),0),"")</f>
        <v/>
      </c>
      <c r="K331" s="11" t="str">
        <f>IFERROR(INDEX('06-17'!U:U,MATCH(B331,'06-17'!W:W,0),0),"")</f>
        <v/>
      </c>
      <c r="L331" s="11" t="str">
        <f>IFERROR(INDEX('07-02'!W:W,MATCH(B331,'07-02'!B:B,0),0),"")</f>
        <v/>
      </c>
      <c r="M331" s="11" t="str">
        <f>IFERROR(INDEX('07-14'!H:H,MATCH(B331,'07-14'!I:I,0),0),"")</f>
        <v/>
      </c>
      <c r="N331" s="11" t="str">
        <f>IFERROR(INDEX('07-15'!H:H,MATCH(B331,'07-15'!I:I,0),0),"")</f>
        <v/>
      </c>
      <c r="O331" s="11" t="str">
        <f>IFERROR(INDEX('07-16'!H:H,MATCH(B331,'07-16'!I:I,0),0),"")</f>
        <v/>
      </c>
      <c r="P331" s="11" t="str">
        <f>IFERROR(INDEX('07-22'!U:U,MATCH(B331,'07-22'!W:W,0),0),"")</f>
        <v/>
      </c>
      <c r="Q331" s="11" t="str">
        <f>IFERROR(INDEX(#REF!,MATCH(B331,#REF!,0),0),"")</f>
        <v/>
      </c>
      <c r="R331" s="11" t="str">
        <f>IFERROR(INDEX(#REF!,MATCH(B331,#REF!,0),0),"")</f>
        <v/>
      </c>
      <c r="S331" s="11" t="str">
        <f>IFERROR(INDEX(#REF!,MATCH(B331,#REF!,0),0),"")</f>
        <v/>
      </c>
      <c r="T331" s="11" t="str">
        <f>IFERROR(INDEX(#REF!,MATCH(B331,#REF!,0),0),"")</f>
        <v/>
      </c>
      <c r="U331" s="5" t="str">
        <f>IFERROR(INDEX(#REF!,MATCH(B331,#REF!,0),0),"")</f>
        <v/>
      </c>
      <c r="V331" s="10">
        <f t="shared" ref="V331:V354" si="19">COUNTIF(G331:U331,"&gt;0")</f>
        <v>1</v>
      </c>
      <c r="W331" s="188">
        <f t="shared" ref="W331:W354" si="20">SUM(G331:U331)</f>
        <v>780</v>
      </c>
      <c r="X331" s="188">
        <f t="shared" ref="X331:X354" si="21">W331/V331</f>
        <v>780</v>
      </c>
      <c r="Y331" s="188" t="str">
        <f>IFERROR(SUMPRODUCT(LARGE(G331:U331,{1;2;3;4;5})),"NA")</f>
        <v>NA</v>
      </c>
      <c r="Z331" s="189" t="str">
        <f>IFERROR(SUMPRODUCT(LARGE(G331:U331,{1;2;3;4;5;6;7;8;9;10})),"NA")</f>
        <v>NA</v>
      </c>
    </row>
    <row r="332" spans="1:26" s="28" customFormat="1" x14ac:dyDescent="0.3">
      <c r="A332" s="15">
        <v>329</v>
      </c>
      <c r="B332" s="2" t="s">
        <v>2565</v>
      </c>
      <c r="C332" s="1"/>
      <c r="D332" s="1"/>
      <c r="E332" s="1"/>
      <c r="F332" s="2"/>
      <c r="G332" s="10" t="str">
        <f>IFERROR(INDEX('03-25'!X:X,MATCH(B332,'03-25'!Y:Y,0),0),"")</f>
        <v/>
      </c>
      <c r="H332" s="11" t="str">
        <f>IFERROR(INDEX('04-08'!N:N,MATCH(B332,'04-08'!C:C,0),0),"")</f>
        <v/>
      </c>
      <c r="I332" s="11" t="str">
        <f>IFERROR(INDEX('04-29'!M:M,MATCH(B332,'04-29'!L:L,0),0),"")</f>
        <v/>
      </c>
      <c r="J332" s="11" t="str">
        <f>IFERROR(INDEX('05-27'!F:F,MATCH(B332,'05-27'!H:H,0),0),"")</f>
        <v/>
      </c>
      <c r="K332" s="11" t="str">
        <f>IFERROR(INDEX('06-17'!U:U,MATCH(B332,'06-17'!W:W,0),0),"")</f>
        <v/>
      </c>
      <c r="L332" s="11">
        <f>IFERROR(INDEX('07-02'!W:W,MATCH(B332,'07-02'!B:B,0),0),"")</f>
        <v>778</v>
      </c>
      <c r="M332" s="11" t="str">
        <f>IFERROR(INDEX('07-14'!H:H,MATCH(B332,'07-14'!I:I,0),0),"")</f>
        <v/>
      </c>
      <c r="N332" s="11" t="str">
        <f>IFERROR(INDEX('07-15'!H:H,MATCH(B332,'07-15'!I:I,0),0),"")</f>
        <v/>
      </c>
      <c r="O332" s="11" t="str">
        <f>IFERROR(INDEX('07-16'!H:H,MATCH(B332,'07-16'!I:I,0),0),"")</f>
        <v/>
      </c>
      <c r="P332" s="11" t="str">
        <f>IFERROR(INDEX('07-22'!U:U,MATCH(B332,'07-22'!W:W,0),0),"")</f>
        <v/>
      </c>
      <c r="Q332" s="11" t="str">
        <f>IFERROR(INDEX(#REF!,MATCH(B332,#REF!,0),0),"")</f>
        <v/>
      </c>
      <c r="R332" s="11" t="str">
        <f>IFERROR(INDEX(#REF!,MATCH(B332,#REF!,0),0),"")</f>
        <v/>
      </c>
      <c r="S332" s="11" t="str">
        <f>IFERROR(INDEX(#REF!,MATCH(B332,#REF!,0),0),"")</f>
        <v/>
      </c>
      <c r="T332" s="11" t="str">
        <f>IFERROR(INDEX(#REF!,MATCH(B332,#REF!,0),0),"")</f>
        <v/>
      </c>
      <c r="U332" s="5" t="str">
        <f>IFERROR(INDEX(#REF!,MATCH(B332,#REF!,0),0),"")</f>
        <v/>
      </c>
      <c r="V332" s="10">
        <f t="shared" si="19"/>
        <v>1</v>
      </c>
      <c r="W332" s="188">
        <f t="shared" si="20"/>
        <v>778</v>
      </c>
      <c r="X332" s="188">
        <f t="shared" si="21"/>
        <v>778</v>
      </c>
      <c r="Y332" s="188" t="str">
        <f>IFERROR(SUMPRODUCT(LARGE(G332:U332,{1;2;3;4;5})),"NA")</f>
        <v>NA</v>
      </c>
      <c r="Z332" s="189" t="str">
        <f>IFERROR(SUMPRODUCT(LARGE(G332:U332,{1;2;3;4;5;6;7;8;9;10})),"NA")</f>
        <v>NA</v>
      </c>
    </row>
    <row r="333" spans="1:26" s="28" customFormat="1" x14ac:dyDescent="0.3">
      <c r="A333" s="15">
        <v>330</v>
      </c>
      <c r="B333" s="2" t="s">
        <v>147</v>
      </c>
      <c r="C333" s="1"/>
      <c r="D333" s="1"/>
      <c r="E333" s="1"/>
      <c r="F333" s="2"/>
      <c r="G333" s="10" t="str">
        <f>IFERROR(INDEX('03-25'!X:X,MATCH(B333,'03-25'!Y:Y,0),0),"")</f>
        <v/>
      </c>
      <c r="H333" s="11">
        <f>IFERROR(INDEX('04-08'!N:N,MATCH(B333,'04-08'!C:C,0),0),"")</f>
        <v>777</v>
      </c>
      <c r="I333" s="11" t="str">
        <f>IFERROR(INDEX('04-29'!M:M,MATCH(B333,'04-29'!L:L,0),0),"")</f>
        <v/>
      </c>
      <c r="J333" s="11" t="str">
        <f>IFERROR(INDEX('05-27'!F:F,MATCH(B333,'05-27'!H:H,0),0),"")</f>
        <v/>
      </c>
      <c r="K333" s="11" t="str">
        <f>IFERROR(INDEX('06-17'!U:U,MATCH(B333,'06-17'!W:W,0),0),"")</f>
        <v/>
      </c>
      <c r="L333" s="11" t="str">
        <f>IFERROR(INDEX('07-02'!W:W,MATCH(B333,'07-02'!B:B,0),0),"")</f>
        <v/>
      </c>
      <c r="M333" s="11" t="str">
        <f>IFERROR(INDEX('07-14'!H:H,MATCH(B333,'07-14'!I:I,0),0),"")</f>
        <v/>
      </c>
      <c r="N333" s="11" t="str">
        <f>IFERROR(INDEX('07-15'!H:H,MATCH(B333,'07-15'!I:I,0),0),"")</f>
        <v/>
      </c>
      <c r="O333" s="11" t="str">
        <f>IFERROR(INDEX('07-16'!H:H,MATCH(B333,'07-16'!I:I,0),0),"")</f>
        <v/>
      </c>
      <c r="P333" s="11" t="str">
        <f>IFERROR(INDEX('07-22'!U:U,MATCH(B333,'07-22'!W:W,0),0),"")</f>
        <v/>
      </c>
      <c r="Q333" s="11" t="str">
        <f>IFERROR(INDEX(#REF!,MATCH(B333,#REF!,0),0),"")</f>
        <v/>
      </c>
      <c r="R333" s="11" t="str">
        <f>IFERROR(INDEX(#REF!,MATCH(B333,#REF!,0),0),"")</f>
        <v/>
      </c>
      <c r="S333" s="11" t="str">
        <f>IFERROR(INDEX(#REF!,MATCH(B333,#REF!,0),0),"")</f>
        <v/>
      </c>
      <c r="T333" s="11" t="str">
        <f>IFERROR(INDEX(#REF!,MATCH(B333,#REF!,0),0),"")</f>
        <v/>
      </c>
      <c r="U333" s="5" t="str">
        <f>IFERROR(INDEX(#REF!,MATCH(B333,#REF!,0),0),"")</f>
        <v/>
      </c>
      <c r="V333" s="10">
        <f t="shared" si="19"/>
        <v>1</v>
      </c>
      <c r="W333" s="188">
        <f t="shared" si="20"/>
        <v>777</v>
      </c>
      <c r="X333" s="188">
        <f t="shared" si="21"/>
        <v>777</v>
      </c>
      <c r="Y333" s="188" t="str">
        <f>IFERROR(SUMPRODUCT(LARGE(G333:U333,{1;2;3;4;5})),"NA")</f>
        <v>NA</v>
      </c>
      <c r="Z333" s="189" t="str">
        <f>IFERROR(SUMPRODUCT(LARGE(G333:U333,{1;2;3;4;5;6;7;8;9;10})),"NA")</f>
        <v>NA</v>
      </c>
    </row>
    <row r="334" spans="1:26" s="28" customFormat="1" x14ac:dyDescent="0.3">
      <c r="A334" s="15">
        <v>331</v>
      </c>
      <c r="B334" s="2" t="s">
        <v>3154</v>
      </c>
      <c r="C334" s="1"/>
      <c r="D334" s="1"/>
      <c r="E334" s="1"/>
      <c r="F334" s="2"/>
      <c r="G334" s="10" t="str">
        <f>IFERROR(INDEX('03-25'!X:X,MATCH(B334,'03-25'!Y:Y,0),0),"")</f>
        <v/>
      </c>
      <c r="H334" s="11" t="str">
        <f>IFERROR(INDEX('04-08'!N:N,MATCH(B334,'04-08'!C:C,0),0),"")</f>
        <v/>
      </c>
      <c r="I334" s="11" t="str">
        <f>IFERROR(INDEX('04-29'!M:M,MATCH(B334,'04-29'!L:L,0),0),"")</f>
        <v/>
      </c>
      <c r="J334" s="11" t="str">
        <f>IFERROR(INDEX('05-27'!F:F,MATCH(B334,'05-27'!H:H,0),0),"")</f>
        <v/>
      </c>
      <c r="K334" s="11" t="str">
        <f>IFERROR(INDEX('06-17'!U:U,MATCH(B334,'06-17'!W:W,0),0),"")</f>
        <v/>
      </c>
      <c r="L334" s="11" t="str">
        <f>IFERROR(INDEX('07-02'!W:W,MATCH(B334,'07-02'!B:B,0),0),"")</f>
        <v/>
      </c>
      <c r="M334" s="11" t="str">
        <f>IFERROR(INDEX('07-14'!H:H,MATCH(B334,'07-14'!I:I,0),0),"")</f>
        <v/>
      </c>
      <c r="N334" s="11" t="str">
        <f>IFERROR(INDEX('07-15'!H:H,MATCH(B334,'07-15'!I:I,0),0),"")</f>
        <v/>
      </c>
      <c r="O334" s="11" t="str">
        <f>IFERROR(INDEX('07-16'!H:H,MATCH(B334,'07-16'!I:I,0),0),"")</f>
        <v/>
      </c>
      <c r="P334" s="11">
        <f>IFERROR(INDEX('07-22'!U:U,MATCH(B334,'07-22'!W:W,0),0),"")</f>
        <v>776</v>
      </c>
      <c r="Q334" s="11" t="str">
        <f>IFERROR(INDEX(#REF!,MATCH(B334,#REF!,0),0),"")</f>
        <v/>
      </c>
      <c r="R334" s="11" t="str">
        <f>IFERROR(INDEX(#REF!,MATCH(B334,#REF!,0),0),"")</f>
        <v/>
      </c>
      <c r="S334" s="11" t="str">
        <f>IFERROR(INDEX(#REF!,MATCH(B334,#REF!,0),0),"")</f>
        <v/>
      </c>
      <c r="T334" s="11" t="str">
        <f>IFERROR(INDEX(#REF!,MATCH(B334,#REF!,0),0),"")</f>
        <v/>
      </c>
      <c r="U334" s="5" t="str">
        <f>IFERROR(INDEX(#REF!,MATCH(B334,#REF!,0),0),"")</f>
        <v/>
      </c>
      <c r="V334" s="10">
        <f t="shared" si="19"/>
        <v>1</v>
      </c>
      <c r="W334" s="188">
        <f t="shared" si="20"/>
        <v>776</v>
      </c>
      <c r="X334" s="188">
        <f t="shared" si="21"/>
        <v>776</v>
      </c>
      <c r="Y334" s="188" t="str">
        <f>IFERROR(SUMPRODUCT(LARGE(G334:U334,{1;2;3;4;5})),"NA")</f>
        <v>NA</v>
      </c>
      <c r="Z334" s="189" t="str">
        <f>IFERROR(SUMPRODUCT(LARGE(G334:U334,{1;2;3;4;5;6;7;8;9;10})),"NA")</f>
        <v>NA</v>
      </c>
    </row>
    <row r="335" spans="1:26" s="28" customFormat="1" x14ac:dyDescent="0.3">
      <c r="A335" s="15">
        <v>332</v>
      </c>
      <c r="B335" s="2" t="s">
        <v>3236</v>
      </c>
      <c r="C335" s="1"/>
      <c r="D335" s="1"/>
      <c r="E335" s="1"/>
      <c r="F335" s="2"/>
      <c r="G335" s="10" t="str">
        <f>IFERROR(INDEX('03-25'!X:X,MATCH(B335,'03-25'!Y:Y,0),0),"")</f>
        <v/>
      </c>
      <c r="H335" s="11" t="str">
        <f>IFERROR(INDEX('04-08'!N:N,MATCH(B335,'04-08'!C:C,0),0),"")</f>
        <v/>
      </c>
      <c r="I335" s="11" t="str">
        <f>IFERROR(INDEX('04-29'!M:M,MATCH(B335,'04-29'!L:L,0),0),"")</f>
        <v/>
      </c>
      <c r="J335" s="11" t="str">
        <f>IFERROR(INDEX('05-27'!F:F,MATCH(B335,'05-27'!H:H,0),0),"")</f>
        <v/>
      </c>
      <c r="K335" s="11" t="str">
        <f>IFERROR(INDEX('06-17'!U:U,MATCH(B335,'06-17'!W:W,0),0),"")</f>
        <v/>
      </c>
      <c r="L335" s="11" t="str">
        <f>IFERROR(INDEX('07-02'!W:W,MATCH(B335,'07-02'!B:B,0),0),"")</f>
        <v/>
      </c>
      <c r="M335" s="11" t="str">
        <f>IFERROR(INDEX('07-14'!H:H,MATCH(B335,'07-14'!I:I,0),0),"")</f>
        <v/>
      </c>
      <c r="N335" s="11" t="str">
        <f>IFERROR(INDEX('07-15'!H:H,MATCH(B335,'07-15'!I:I,0),0),"")</f>
        <v/>
      </c>
      <c r="O335" s="11" t="str">
        <f>IFERROR(INDEX('07-16'!H:H,MATCH(B335,'07-16'!I:I,0),0),"")</f>
        <v/>
      </c>
      <c r="P335" s="11">
        <f>IFERROR(INDEX('07-22'!U:U,MATCH(B335,'07-22'!W:W,0),0),"")</f>
        <v>776</v>
      </c>
      <c r="Q335" s="11" t="str">
        <f>IFERROR(INDEX(#REF!,MATCH(B335,#REF!,0),0),"")</f>
        <v/>
      </c>
      <c r="R335" s="11" t="str">
        <f>IFERROR(INDEX(#REF!,MATCH(B335,#REF!,0),0),"")</f>
        <v/>
      </c>
      <c r="S335" s="11" t="str">
        <f>IFERROR(INDEX(#REF!,MATCH(B335,#REF!,0),0),"")</f>
        <v/>
      </c>
      <c r="T335" s="11" t="str">
        <f>IFERROR(INDEX(#REF!,MATCH(B335,#REF!,0),0),"")</f>
        <v/>
      </c>
      <c r="U335" s="5" t="str">
        <f>IFERROR(INDEX(#REF!,MATCH(B335,#REF!,0),0),"")</f>
        <v/>
      </c>
      <c r="V335" s="10">
        <f t="shared" si="19"/>
        <v>1</v>
      </c>
      <c r="W335" s="188">
        <f t="shared" si="20"/>
        <v>776</v>
      </c>
      <c r="X335" s="188">
        <f t="shared" si="21"/>
        <v>776</v>
      </c>
      <c r="Y335" s="188" t="str">
        <f>IFERROR(SUMPRODUCT(LARGE(G335:U335,{1;2;3;4;5})),"NA")</f>
        <v>NA</v>
      </c>
      <c r="Z335" s="189" t="str">
        <f>IFERROR(SUMPRODUCT(LARGE(G335:U335,{1;2;3;4;5;6;7;8;9;10})),"NA")</f>
        <v>NA</v>
      </c>
    </row>
    <row r="336" spans="1:26" s="28" customFormat="1" x14ac:dyDescent="0.3">
      <c r="A336" s="15">
        <v>333</v>
      </c>
      <c r="B336" s="2" t="s">
        <v>2569</v>
      </c>
      <c r="C336" s="1"/>
      <c r="D336" s="1"/>
      <c r="E336" s="1"/>
      <c r="F336" s="2"/>
      <c r="G336" s="10" t="str">
        <f>IFERROR(INDEX('03-25'!X:X,MATCH(B336,'03-25'!Y:Y,0),0),"")</f>
        <v/>
      </c>
      <c r="H336" s="11" t="str">
        <f>IFERROR(INDEX('04-08'!N:N,MATCH(B336,'04-08'!C:C,0),0),"")</f>
        <v/>
      </c>
      <c r="I336" s="11" t="str">
        <f>IFERROR(INDEX('04-29'!M:M,MATCH(B336,'04-29'!L:L,0),0),"")</f>
        <v/>
      </c>
      <c r="J336" s="11" t="str">
        <f>IFERROR(INDEX('05-27'!F:F,MATCH(B336,'05-27'!H:H,0),0),"")</f>
        <v/>
      </c>
      <c r="K336" s="11" t="str">
        <f>IFERROR(INDEX('06-17'!U:U,MATCH(B336,'06-17'!W:W,0),0),"")</f>
        <v/>
      </c>
      <c r="L336" s="11">
        <f>IFERROR(INDEX('07-02'!W:W,MATCH(B336,'07-02'!B:B,0),0),"")</f>
        <v>773</v>
      </c>
      <c r="M336" s="11" t="str">
        <f>IFERROR(INDEX('07-14'!H:H,MATCH(B336,'07-14'!I:I,0),0),"")</f>
        <v/>
      </c>
      <c r="N336" s="11" t="str">
        <f>IFERROR(INDEX('07-15'!H:H,MATCH(B336,'07-15'!I:I,0),0),"")</f>
        <v/>
      </c>
      <c r="O336" s="11" t="str">
        <f>IFERROR(INDEX('07-16'!H:H,MATCH(B336,'07-16'!I:I,0),0),"")</f>
        <v/>
      </c>
      <c r="P336" s="11" t="str">
        <f>IFERROR(INDEX('07-22'!U:U,MATCH(B336,'07-22'!W:W,0),0),"")</f>
        <v/>
      </c>
      <c r="Q336" s="11" t="str">
        <f>IFERROR(INDEX(#REF!,MATCH(B336,#REF!,0),0),"")</f>
        <v/>
      </c>
      <c r="R336" s="11" t="str">
        <f>IFERROR(INDEX(#REF!,MATCH(B336,#REF!,0),0),"")</f>
        <v/>
      </c>
      <c r="S336" s="11" t="str">
        <f>IFERROR(INDEX(#REF!,MATCH(B336,#REF!,0),0),"")</f>
        <v/>
      </c>
      <c r="T336" s="11" t="str">
        <f>IFERROR(INDEX(#REF!,MATCH(B336,#REF!,0),0),"")</f>
        <v/>
      </c>
      <c r="U336" s="5" t="str">
        <f>IFERROR(INDEX(#REF!,MATCH(B336,#REF!,0),0),"")</f>
        <v/>
      </c>
      <c r="V336" s="10">
        <f t="shared" si="19"/>
        <v>1</v>
      </c>
      <c r="W336" s="188">
        <f t="shared" si="20"/>
        <v>773</v>
      </c>
      <c r="X336" s="188">
        <f t="shared" si="21"/>
        <v>773</v>
      </c>
      <c r="Y336" s="188" t="str">
        <f>IFERROR(SUMPRODUCT(LARGE(G336:U336,{1;2;3;4;5})),"NA")</f>
        <v>NA</v>
      </c>
      <c r="Z336" s="189" t="str">
        <f>IFERROR(SUMPRODUCT(LARGE(G336:U336,{1;2;3;4;5;6;7;8;9;10})),"NA")</f>
        <v>NA</v>
      </c>
    </row>
    <row r="337" spans="1:26" s="28" customFormat="1" x14ac:dyDescent="0.3">
      <c r="A337" s="15">
        <v>334</v>
      </c>
      <c r="B337" s="2" t="s">
        <v>2571</v>
      </c>
      <c r="C337" s="1"/>
      <c r="D337" s="1"/>
      <c r="E337" s="1"/>
      <c r="F337" s="2"/>
      <c r="G337" s="10" t="str">
        <f>IFERROR(INDEX('03-25'!X:X,MATCH(B337,'03-25'!Y:Y,0),0),"")</f>
        <v/>
      </c>
      <c r="H337" s="11" t="str">
        <f>IFERROR(INDEX('04-08'!N:N,MATCH(B337,'04-08'!C:C,0),0),"")</f>
        <v/>
      </c>
      <c r="I337" s="11" t="str">
        <f>IFERROR(INDEX('04-29'!M:M,MATCH(B337,'04-29'!L:L,0),0),"")</f>
        <v/>
      </c>
      <c r="J337" s="11" t="str">
        <f>IFERROR(INDEX('05-27'!F:F,MATCH(B337,'05-27'!H:H,0),0),"")</f>
        <v/>
      </c>
      <c r="K337" s="11" t="str">
        <f>IFERROR(INDEX('06-17'!U:U,MATCH(B337,'06-17'!W:W,0),0),"")</f>
        <v/>
      </c>
      <c r="L337" s="11">
        <f>IFERROR(INDEX('07-02'!W:W,MATCH(B337,'07-02'!B:B,0),0),"")</f>
        <v>771</v>
      </c>
      <c r="M337" s="11" t="str">
        <f>IFERROR(INDEX('07-14'!H:H,MATCH(B337,'07-14'!I:I,0),0),"")</f>
        <v/>
      </c>
      <c r="N337" s="11" t="str">
        <f>IFERROR(INDEX('07-15'!H:H,MATCH(B337,'07-15'!I:I,0),0),"")</f>
        <v/>
      </c>
      <c r="O337" s="11" t="str">
        <f>IFERROR(INDEX('07-16'!H:H,MATCH(B337,'07-16'!I:I,0),0),"")</f>
        <v/>
      </c>
      <c r="P337" s="11" t="str">
        <f>IFERROR(INDEX('07-22'!U:U,MATCH(B337,'07-22'!W:W,0),0),"")</f>
        <v/>
      </c>
      <c r="Q337" s="11" t="str">
        <f>IFERROR(INDEX(#REF!,MATCH(B337,#REF!,0),0),"")</f>
        <v/>
      </c>
      <c r="R337" s="11" t="str">
        <f>IFERROR(INDEX(#REF!,MATCH(B337,#REF!,0),0),"")</f>
        <v/>
      </c>
      <c r="S337" s="11" t="str">
        <f>IFERROR(INDEX(#REF!,MATCH(B337,#REF!,0),0),"")</f>
        <v/>
      </c>
      <c r="T337" s="11" t="str">
        <f>IFERROR(INDEX(#REF!,MATCH(B337,#REF!,0),0),"")</f>
        <v/>
      </c>
      <c r="U337" s="5" t="str">
        <f>IFERROR(INDEX(#REF!,MATCH(B337,#REF!,0),0),"")</f>
        <v/>
      </c>
      <c r="V337" s="10">
        <f t="shared" si="19"/>
        <v>1</v>
      </c>
      <c r="W337" s="188">
        <f t="shared" si="20"/>
        <v>771</v>
      </c>
      <c r="X337" s="188">
        <f t="shared" si="21"/>
        <v>771</v>
      </c>
      <c r="Y337" s="188" t="str">
        <f>IFERROR(SUMPRODUCT(LARGE(G337:U337,{1;2;3;4;5})),"NA")</f>
        <v>NA</v>
      </c>
      <c r="Z337" s="189" t="str">
        <f>IFERROR(SUMPRODUCT(LARGE(G337:U337,{1;2;3;4;5;6;7;8;9;10})),"NA")</f>
        <v>NA</v>
      </c>
    </row>
    <row r="338" spans="1:26" s="28" customFormat="1" x14ac:dyDescent="0.3">
      <c r="A338" s="15">
        <v>335</v>
      </c>
      <c r="B338" s="2" t="s">
        <v>3101</v>
      </c>
      <c r="C338" s="1"/>
      <c r="D338" s="1"/>
      <c r="E338" s="1"/>
      <c r="F338" s="2"/>
      <c r="G338" s="10" t="str">
        <f>IFERROR(INDEX('03-25'!X:X,MATCH(B338,'03-25'!Y:Y,0),0),"")</f>
        <v/>
      </c>
      <c r="H338" s="11" t="str">
        <f>IFERROR(INDEX('04-08'!N:N,MATCH(B338,'04-08'!C:C,0),0),"")</f>
        <v/>
      </c>
      <c r="I338" s="11" t="str">
        <f>IFERROR(INDEX('04-29'!M:M,MATCH(B338,'04-29'!L:L,0),0),"")</f>
        <v/>
      </c>
      <c r="J338" s="11" t="str">
        <f>IFERROR(INDEX('05-27'!F:F,MATCH(B338,'05-27'!H:H,0),0),"")</f>
        <v/>
      </c>
      <c r="K338" s="11" t="str">
        <f>IFERROR(INDEX('06-17'!U:U,MATCH(B338,'06-17'!W:W,0),0),"")</f>
        <v/>
      </c>
      <c r="L338" s="11" t="str">
        <f>IFERROR(INDEX('07-02'!W:W,MATCH(B338,'07-02'!B:B,0),0),"")</f>
        <v/>
      </c>
      <c r="M338" s="11">
        <f>IFERROR(INDEX('07-14'!H:H,MATCH(B338,'07-14'!I:I,0),0),"")</f>
        <v>770</v>
      </c>
      <c r="N338" s="11" t="str">
        <f>IFERROR(INDEX('07-15'!H:H,MATCH(B338,'07-15'!I:I,0),0),"")</f>
        <v/>
      </c>
      <c r="O338" s="11" t="str">
        <f>IFERROR(INDEX('07-16'!H:H,MATCH(B338,'07-16'!I:I,0),0),"")</f>
        <v/>
      </c>
      <c r="P338" s="11" t="str">
        <f>IFERROR(INDEX('07-22'!U:U,MATCH(B338,'07-22'!W:W,0),0),"")</f>
        <v/>
      </c>
      <c r="Q338" s="11" t="str">
        <f>IFERROR(INDEX(#REF!,MATCH(B338,#REF!,0),0),"")</f>
        <v/>
      </c>
      <c r="R338" s="11" t="str">
        <f>IFERROR(INDEX(#REF!,MATCH(B338,#REF!,0),0),"")</f>
        <v/>
      </c>
      <c r="S338" s="11" t="str">
        <f>IFERROR(INDEX(#REF!,MATCH(B338,#REF!,0),0),"")</f>
        <v/>
      </c>
      <c r="T338" s="11" t="str">
        <f>IFERROR(INDEX(#REF!,MATCH(B338,#REF!,0),0),"")</f>
        <v/>
      </c>
      <c r="U338" s="5" t="str">
        <f>IFERROR(INDEX(#REF!,MATCH(B338,#REF!,0),0),"")</f>
        <v/>
      </c>
      <c r="V338" s="10">
        <f t="shared" si="19"/>
        <v>1</v>
      </c>
      <c r="W338" s="188">
        <f t="shared" si="20"/>
        <v>770</v>
      </c>
      <c r="X338" s="188">
        <f t="shared" si="21"/>
        <v>770</v>
      </c>
      <c r="Y338" s="188" t="str">
        <f>IFERROR(SUMPRODUCT(LARGE(G338:U338,{1;2;3;4;5})),"NA")</f>
        <v>NA</v>
      </c>
      <c r="Z338" s="189" t="str">
        <f>IFERROR(SUMPRODUCT(LARGE(G338:U338,{1;2;3;4;5;6;7;8;9;10})),"NA")</f>
        <v>NA</v>
      </c>
    </row>
    <row r="339" spans="1:26" s="28" customFormat="1" x14ac:dyDescent="0.3">
      <c r="A339" s="15">
        <v>336</v>
      </c>
      <c r="B339" s="2" t="s">
        <v>2573</v>
      </c>
      <c r="C339" s="1"/>
      <c r="D339" s="1"/>
      <c r="E339" s="1"/>
      <c r="F339" s="2"/>
      <c r="G339" s="10" t="str">
        <f>IFERROR(INDEX('03-25'!X:X,MATCH(B339,'03-25'!Y:Y,0),0),"")</f>
        <v/>
      </c>
      <c r="H339" s="11" t="str">
        <f>IFERROR(INDEX('04-08'!N:N,MATCH(B339,'04-08'!C:C,0),0),"")</f>
        <v/>
      </c>
      <c r="I339" s="11" t="str">
        <f>IFERROR(INDEX('04-29'!M:M,MATCH(B339,'04-29'!L:L,0),0),"")</f>
        <v/>
      </c>
      <c r="J339" s="11" t="str">
        <f>IFERROR(INDEX('05-27'!F:F,MATCH(B339,'05-27'!H:H,0),0),"")</f>
        <v/>
      </c>
      <c r="K339" s="11" t="str">
        <f>IFERROR(INDEX('06-17'!U:U,MATCH(B339,'06-17'!W:W,0),0),"")</f>
        <v/>
      </c>
      <c r="L339" s="11">
        <f>IFERROR(INDEX('07-02'!W:W,MATCH(B339,'07-02'!B:B,0),0),"")</f>
        <v>770</v>
      </c>
      <c r="M339" s="11" t="str">
        <f>IFERROR(INDEX('07-14'!H:H,MATCH(B339,'07-14'!I:I,0),0),"")</f>
        <v/>
      </c>
      <c r="N339" s="11" t="str">
        <f>IFERROR(INDEX('07-15'!H:H,MATCH(B339,'07-15'!I:I,0),0),"")</f>
        <v/>
      </c>
      <c r="O339" s="11" t="str">
        <f>IFERROR(INDEX('07-16'!H:H,MATCH(B339,'07-16'!I:I,0),0),"")</f>
        <v/>
      </c>
      <c r="P339" s="11" t="str">
        <f>IFERROR(INDEX('07-22'!U:U,MATCH(B339,'07-22'!W:W,0),0),"")</f>
        <v/>
      </c>
      <c r="Q339" s="11" t="str">
        <f>IFERROR(INDEX(#REF!,MATCH(B339,#REF!,0),0),"")</f>
        <v/>
      </c>
      <c r="R339" s="11" t="str">
        <f>IFERROR(INDEX(#REF!,MATCH(B339,#REF!,0),0),"")</f>
        <v/>
      </c>
      <c r="S339" s="11" t="str">
        <f>IFERROR(INDEX(#REF!,MATCH(B339,#REF!,0),0),"")</f>
        <v/>
      </c>
      <c r="T339" s="11" t="str">
        <f>IFERROR(INDEX(#REF!,MATCH(B339,#REF!,0),0),"")</f>
        <v/>
      </c>
      <c r="U339" s="5" t="str">
        <f>IFERROR(INDEX(#REF!,MATCH(B339,#REF!,0),0),"")</f>
        <v/>
      </c>
      <c r="V339" s="10">
        <f t="shared" si="19"/>
        <v>1</v>
      </c>
      <c r="W339" s="188">
        <f t="shared" si="20"/>
        <v>770</v>
      </c>
      <c r="X339" s="188">
        <f t="shared" si="21"/>
        <v>770</v>
      </c>
      <c r="Y339" s="188" t="str">
        <f>IFERROR(SUMPRODUCT(LARGE(G339:U339,{1;2;3;4;5})),"NA")</f>
        <v>NA</v>
      </c>
      <c r="Z339" s="189" t="str">
        <f>IFERROR(SUMPRODUCT(LARGE(G339:U339,{1;2;3;4;5;6;7;8;9;10})),"NA")</f>
        <v>NA</v>
      </c>
    </row>
    <row r="340" spans="1:26" s="28" customFormat="1" x14ac:dyDescent="0.3">
      <c r="A340" s="15">
        <v>337</v>
      </c>
      <c r="B340" s="2" t="s">
        <v>145</v>
      </c>
      <c r="C340" s="1"/>
      <c r="D340" s="1"/>
      <c r="E340" s="1"/>
      <c r="F340" s="2"/>
      <c r="G340" s="10" t="str">
        <f>IFERROR(INDEX('03-25'!X:X,MATCH(B340,'03-25'!Y:Y,0),0),"")</f>
        <v/>
      </c>
      <c r="H340" s="11">
        <f>IFERROR(INDEX('04-08'!N:N,MATCH(B340,'04-08'!C:C,0),0),"")</f>
        <v>768</v>
      </c>
      <c r="I340" s="11" t="str">
        <f>IFERROR(INDEX('04-29'!M:M,MATCH(B340,'04-29'!L:L,0),0),"")</f>
        <v/>
      </c>
      <c r="J340" s="11" t="str">
        <f>IFERROR(INDEX('05-27'!F:F,MATCH(B340,'05-27'!H:H,0),0),"")</f>
        <v/>
      </c>
      <c r="K340" s="11" t="str">
        <f>IFERROR(INDEX('06-17'!U:U,MATCH(B340,'06-17'!W:W,0),0),"")</f>
        <v/>
      </c>
      <c r="L340" s="11" t="str">
        <f>IFERROR(INDEX('07-02'!W:W,MATCH(B340,'07-02'!B:B,0),0),"")</f>
        <v/>
      </c>
      <c r="M340" s="11" t="str">
        <f>IFERROR(INDEX('07-14'!H:H,MATCH(B340,'07-14'!I:I,0),0),"")</f>
        <v/>
      </c>
      <c r="N340" s="11" t="str">
        <f>IFERROR(INDEX('07-15'!H:H,MATCH(B340,'07-15'!I:I,0),0),"")</f>
        <v/>
      </c>
      <c r="O340" s="11" t="str">
        <f>IFERROR(INDEX('07-16'!H:H,MATCH(B340,'07-16'!I:I,0),0),"")</f>
        <v/>
      </c>
      <c r="P340" s="11" t="str">
        <f>IFERROR(INDEX('07-22'!U:U,MATCH(B340,'07-22'!W:W,0),0),"")</f>
        <v/>
      </c>
      <c r="Q340" s="11" t="str">
        <f>IFERROR(INDEX(#REF!,MATCH(B340,#REF!,0),0),"")</f>
        <v/>
      </c>
      <c r="R340" s="11" t="str">
        <f>IFERROR(INDEX(#REF!,MATCH(B340,#REF!,0),0),"")</f>
        <v/>
      </c>
      <c r="S340" s="11" t="str">
        <f>IFERROR(INDEX(#REF!,MATCH(B340,#REF!,0),0),"")</f>
        <v/>
      </c>
      <c r="T340" s="11" t="str">
        <f>IFERROR(INDEX(#REF!,MATCH(B340,#REF!,0),0),"")</f>
        <v/>
      </c>
      <c r="U340" s="5" t="str">
        <f>IFERROR(INDEX(#REF!,MATCH(B340,#REF!,0),0),"")</f>
        <v/>
      </c>
      <c r="V340" s="10">
        <f t="shared" si="19"/>
        <v>1</v>
      </c>
      <c r="W340" s="188">
        <f t="shared" si="20"/>
        <v>768</v>
      </c>
      <c r="X340" s="188">
        <f t="shared" si="21"/>
        <v>768</v>
      </c>
      <c r="Y340" s="188" t="str">
        <f>IFERROR(SUMPRODUCT(LARGE(G340:U340,{1;2;3;4;5})),"NA")</f>
        <v>NA</v>
      </c>
      <c r="Z340" s="189" t="str">
        <f>IFERROR(SUMPRODUCT(LARGE(G340:U340,{1;2;3;4;5;6;7;8;9;10})),"NA")</f>
        <v>NA</v>
      </c>
    </row>
    <row r="341" spans="1:26" s="28" customFormat="1" x14ac:dyDescent="0.3">
      <c r="A341" s="15">
        <v>338</v>
      </c>
      <c r="B341" s="2" t="s">
        <v>473</v>
      </c>
      <c r="C341" s="1"/>
      <c r="D341" s="1"/>
      <c r="E341" s="1"/>
      <c r="F341" s="2"/>
      <c r="G341" s="10">
        <f>IFERROR(INDEX('03-25'!X:X,MATCH(B341,'03-25'!Y:Y,0),0),"")</f>
        <v>767</v>
      </c>
      <c r="H341" s="11" t="str">
        <f>IFERROR(INDEX('04-08'!N:N,MATCH(B341,'04-08'!C:C,0),0),"")</f>
        <v/>
      </c>
      <c r="I341" s="11" t="str">
        <f>IFERROR(INDEX('04-29'!M:M,MATCH(B341,'04-29'!L:L,0),0),"")</f>
        <v/>
      </c>
      <c r="J341" s="11" t="str">
        <f>IFERROR(INDEX('05-27'!F:F,MATCH(B341,'05-27'!H:H,0),0),"")</f>
        <v/>
      </c>
      <c r="K341" s="11" t="str">
        <f>IFERROR(INDEX('06-17'!U:U,MATCH(B341,'06-17'!W:W,0),0),"")</f>
        <v/>
      </c>
      <c r="L341" s="11" t="str">
        <f>IFERROR(INDEX('07-02'!W:W,MATCH(B341,'07-02'!B:B,0),0),"")</f>
        <v/>
      </c>
      <c r="M341" s="11" t="str">
        <f>IFERROR(INDEX('07-14'!H:H,MATCH(B341,'07-14'!I:I,0),0),"")</f>
        <v/>
      </c>
      <c r="N341" s="11" t="str">
        <f>IFERROR(INDEX('07-15'!H:H,MATCH(B341,'07-15'!I:I,0),0),"")</f>
        <v/>
      </c>
      <c r="O341" s="11" t="str">
        <f>IFERROR(INDEX('07-16'!H:H,MATCH(B341,'07-16'!I:I,0),0),"")</f>
        <v/>
      </c>
      <c r="P341" s="11" t="str">
        <f>IFERROR(INDEX('07-22'!U:U,MATCH(B341,'07-22'!W:W,0),0),"")</f>
        <v/>
      </c>
      <c r="Q341" s="11" t="str">
        <f>IFERROR(INDEX(#REF!,MATCH(B341,#REF!,0),0),"")</f>
        <v/>
      </c>
      <c r="R341" s="11" t="str">
        <f>IFERROR(INDEX(#REF!,MATCH(B341,#REF!,0),0),"")</f>
        <v/>
      </c>
      <c r="S341" s="11" t="str">
        <f>IFERROR(INDEX(#REF!,MATCH(B341,#REF!,0),0),"")</f>
        <v/>
      </c>
      <c r="T341" s="11" t="str">
        <f>IFERROR(INDEX(#REF!,MATCH(B341,#REF!,0),0),"")</f>
        <v/>
      </c>
      <c r="U341" s="5" t="str">
        <f>IFERROR(INDEX(#REF!,MATCH(B341,#REF!,0),0),"")</f>
        <v/>
      </c>
      <c r="V341" s="10">
        <f t="shared" si="19"/>
        <v>1</v>
      </c>
      <c r="W341" s="188">
        <f t="shared" si="20"/>
        <v>767</v>
      </c>
      <c r="X341" s="188">
        <f t="shared" si="21"/>
        <v>767</v>
      </c>
      <c r="Y341" s="188" t="str">
        <f>IFERROR(SUMPRODUCT(LARGE(G341:U341,{1;2;3;4;5})),"NA")</f>
        <v>NA</v>
      </c>
      <c r="Z341" s="189" t="str">
        <f>IFERROR(SUMPRODUCT(LARGE(G341:U341,{1;2;3;4;5;6;7;8;9;10})),"NA")</f>
        <v>NA</v>
      </c>
    </row>
    <row r="342" spans="1:26" s="28" customFormat="1" x14ac:dyDescent="0.3">
      <c r="A342" s="15">
        <v>339</v>
      </c>
      <c r="B342" s="2" t="s">
        <v>2575</v>
      </c>
      <c r="C342" s="1"/>
      <c r="D342" s="1"/>
      <c r="E342" s="1"/>
      <c r="F342" s="2"/>
      <c r="G342" s="10" t="str">
        <f>IFERROR(INDEX('03-25'!X:X,MATCH(B342,'03-25'!Y:Y,0),0),"")</f>
        <v/>
      </c>
      <c r="H342" s="11" t="str">
        <f>IFERROR(INDEX('04-08'!N:N,MATCH(B342,'04-08'!C:C,0),0),"")</f>
        <v/>
      </c>
      <c r="I342" s="11" t="str">
        <f>IFERROR(INDEX('04-29'!M:M,MATCH(B342,'04-29'!L:L,0),0),"")</f>
        <v/>
      </c>
      <c r="J342" s="11" t="str">
        <f>IFERROR(INDEX('05-27'!F:F,MATCH(B342,'05-27'!H:H,0),0),"")</f>
        <v/>
      </c>
      <c r="K342" s="11" t="str">
        <f>IFERROR(INDEX('06-17'!U:U,MATCH(B342,'06-17'!W:W,0),0),"")</f>
        <v/>
      </c>
      <c r="L342" s="11">
        <f>IFERROR(INDEX('07-02'!W:W,MATCH(B342,'07-02'!B:B,0),0),"")</f>
        <v>767</v>
      </c>
      <c r="M342" s="11" t="str">
        <f>IFERROR(INDEX('07-14'!H:H,MATCH(B342,'07-14'!I:I,0),0),"")</f>
        <v/>
      </c>
      <c r="N342" s="11" t="str">
        <f>IFERROR(INDEX('07-15'!H:H,MATCH(B342,'07-15'!I:I,0),0),"")</f>
        <v/>
      </c>
      <c r="O342" s="11" t="str">
        <f>IFERROR(INDEX('07-16'!H:H,MATCH(B342,'07-16'!I:I,0),0),"")</f>
        <v/>
      </c>
      <c r="P342" s="11" t="str">
        <f>IFERROR(INDEX('07-22'!U:U,MATCH(B342,'07-22'!W:W,0),0),"")</f>
        <v/>
      </c>
      <c r="Q342" s="11" t="str">
        <f>IFERROR(INDEX(#REF!,MATCH(B342,#REF!,0),0),"")</f>
        <v/>
      </c>
      <c r="R342" s="11" t="str">
        <f>IFERROR(INDEX(#REF!,MATCH(B342,#REF!,0),0),"")</f>
        <v/>
      </c>
      <c r="S342" s="11" t="str">
        <f>IFERROR(INDEX(#REF!,MATCH(B342,#REF!,0),0),"")</f>
        <v/>
      </c>
      <c r="T342" s="11" t="str">
        <f>IFERROR(INDEX(#REF!,MATCH(B342,#REF!,0),0),"")</f>
        <v/>
      </c>
      <c r="U342" s="5" t="str">
        <f>IFERROR(INDEX(#REF!,MATCH(B342,#REF!,0),0),"")</f>
        <v/>
      </c>
      <c r="V342" s="10">
        <f t="shared" si="19"/>
        <v>1</v>
      </c>
      <c r="W342" s="188">
        <f t="shared" si="20"/>
        <v>767</v>
      </c>
      <c r="X342" s="188">
        <f t="shared" si="21"/>
        <v>767</v>
      </c>
      <c r="Y342" s="188" t="str">
        <f>IFERROR(SUMPRODUCT(LARGE(G342:U342,{1;2;3;4;5})),"NA")</f>
        <v>NA</v>
      </c>
      <c r="Z342" s="189" t="str">
        <f>IFERROR(SUMPRODUCT(LARGE(G342:U342,{1;2;3;4;5;6;7;8;9;10})),"NA")</f>
        <v>NA</v>
      </c>
    </row>
    <row r="343" spans="1:26" s="28" customFormat="1" x14ac:dyDescent="0.3">
      <c r="A343" s="15">
        <v>340</v>
      </c>
      <c r="B343" s="2" t="s">
        <v>2577</v>
      </c>
      <c r="C343" s="1"/>
      <c r="D343" s="1"/>
      <c r="E343" s="1"/>
      <c r="F343" s="2"/>
      <c r="G343" s="10" t="str">
        <f>IFERROR(INDEX('03-25'!X:X,MATCH(B343,'03-25'!Y:Y,0),0),"")</f>
        <v/>
      </c>
      <c r="H343" s="11" t="str">
        <f>IFERROR(INDEX('04-08'!N:N,MATCH(B343,'04-08'!C:C,0),0),"")</f>
        <v/>
      </c>
      <c r="I343" s="11" t="str">
        <f>IFERROR(INDEX('04-29'!M:M,MATCH(B343,'04-29'!L:L,0),0),"")</f>
        <v/>
      </c>
      <c r="J343" s="11" t="str">
        <f>IFERROR(INDEX('05-27'!F:F,MATCH(B343,'05-27'!H:H,0),0),"")</f>
        <v/>
      </c>
      <c r="K343" s="11" t="str">
        <f>IFERROR(INDEX('06-17'!U:U,MATCH(B343,'06-17'!W:W,0),0),"")</f>
        <v/>
      </c>
      <c r="L343" s="11">
        <f>IFERROR(INDEX('07-02'!W:W,MATCH(B343,'07-02'!B:B,0),0),"")</f>
        <v>766</v>
      </c>
      <c r="M343" s="11" t="str">
        <f>IFERROR(INDEX('07-14'!H:H,MATCH(B343,'07-14'!I:I,0),0),"")</f>
        <v/>
      </c>
      <c r="N343" s="11" t="str">
        <f>IFERROR(INDEX('07-15'!H:H,MATCH(B343,'07-15'!I:I,0),0),"")</f>
        <v/>
      </c>
      <c r="O343" s="11" t="str">
        <f>IFERROR(INDEX('07-16'!H:H,MATCH(B343,'07-16'!I:I,0),0),"")</f>
        <v/>
      </c>
      <c r="P343" s="11" t="str">
        <f>IFERROR(INDEX('07-22'!U:U,MATCH(B343,'07-22'!W:W,0),0),"")</f>
        <v/>
      </c>
      <c r="Q343" s="11" t="str">
        <f>IFERROR(INDEX(#REF!,MATCH(B343,#REF!,0),0),"")</f>
        <v/>
      </c>
      <c r="R343" s="11" t="str">
        <f>IFERROR(INDEX(#REF!,MATCH(B343,#REF!,0),0),"")</f>
        <v/>
      </c>
      <c r="S343" s="11" t="str">
        <f>IFERROR(INDEX(#REF!,MATCH(B343,#REF!,0),0),"")</f>
        <v/>
      </c>
      <c r="T343" s="11" t="str">
        <f>IFERROR(INDEX(#REF!,MATCH(B343,#REF!,0),0),"")</f>
        <v/>
      </c>
      <c r="U343" s="5" t="str">
        <f>IFERROR(INDEX(#REF!,MATCH(B343,#REF!,0),0),"")</f>
        <v/>
      </c>
      <c r="V343" s="10">
        <f t="shared" si="19"/>
        <v>1</v>
      </c>
      <c r="W343" s="188">
        <f t="shared" si="20"/>
        <v>766</v>
      </c>
      <c r="X343" s="188">
        <f t="shared" si="21"/>
        <v>766</v>
      </c>
      <c r="Y343" s="188" t="str">
        <f>IFERROR(SUMPRODUCT(LARGE(G343:U343,{1;2;3;4;5})),"NA")</f>
        <v>NA</v>
      </c>
      <c r="Z343" s="189" t="str">
        <f>IFERROR(SUMPRODUCT(LARGE(G343:U343,{1;2;3;4;5;6;7;8;9;10})),"NA")</f>
        <v>NA</v>
      </c>
    </row>
    <row r="344" spans="1:26" s="28" customFormat="1" x14ac:dyDescent="0.3">
      <c r="A344" s="15">
        <v>341</v>
      </c>
      <c r="B344" s="2" t="s">
        <v>2446</v>
      </c>
      <c r="C344" s="1"/>
      <c r="D344" s="1"/>
      <c r="E344" s="1"/>
      <c r="F344" s="2"/>
      <c r="G344" s="10" t="str">
        <f>IFERROR(INDEX('03-25'!X:X,MATCH(B344,'03-25'!Y:Y,0),0),"")</f>
        <v/>
      </c>
      <c r="H344" s="11" t="str">
        <f>IFERROR(INDEX('04-08'!N:N,MATCH(B344,'04-08'!C:C,0),0),"")</f>
        <v/>
      </c>
      <c r="I344" s="11" t="str">
        <f>IFERROR(INDEX('04-29'!M:M,MATCH(B344,'04-29'!L:L,0),0),"")</f>
        <v/>
      </c>
      <c r="J344" s="11" t="str">
        <f>IFERROR(INDEX('05-27'!F:F,MATCH(B344,'05-27'!H:H,0),0),"")</f>
        <v/>
      </c>
      <c r="K344" s="11">
        <f>IFERROR(INDEX('06-17'!U:U,MATCH(B344,'06-17'!W:W,0),0),"")</f>
        <v>764</v>
      </c>
      <c r="L344" s="11" t="str">
        <f>IFERROR(INDEX('07-02'!W:W,MATCH(B344,'07-02'!B:B,0),0),"")</f>
        <v/>
      </c>
      <c r="M344" s="11" t="str">
        <f>IFERROR(INDEX('07-14'!H:H,MATCH(B344,'07-14'!I:I,0),0),"")</f>
        <v/>
      </c>
      <c r="N344" s="11" t="str">
        <f>IFERROR(INDEX('07-15'!H:H,MATCH(B344,'07-15'!I:I,0),0),"")</f>
        <v/>
      </c>
      <c r="O344" s="11" t="str">
        <f>IFERROR(INDEX('07-16'!H:H,MATCH(B344,'07-16'!I:I,0),0),"")</f>
        <v/>
      </c>
      <c r="P344" s="11" t="str">
        <f>IFERROR(INDEX('07-22'!U:U,MATCH(B344,'07-22'!W:W,0),0),"")</f>
        <v/>
      </c>
      <c r="Q344" s="11" t="str">
        <f>IFERROR(INDEX(#REF!,MATCH(B344,#REF!,0),0),"")</f>
        <v/>
      </c>
      <c r="R344" s="11" t="str">
        <f>IFERROR(INDEX(#REF!,MATCH(B344,#REF!,0),0),"")</f>
        <v/>
      </c>
      <c r="S344" s="11" t="str">
        <f>IFERROR(INDEX(#REF!,MATCH(B344,#REF!,0),0),"")</f>
        <v/>
      </c>
      <c r="T344" s="11" t="str">
        <f>IFERROR(INDEX(#REF!,MATCH(B344,#REF!,0),0),"")</f>
        <v/>
      </c>
      <c r="U344" s="5" t="str">
        <f>IFERROR(INDEX(#REF!,MATCH(B344,#REF!,0),0),"")</f>
        <v/>
      </c>
      <c r="V344" s="10">
        <f t="shared" si="19"/>
        <v>1</v>
      </c>
      <c r="W344" s="188">
        <f t="shared" si="20"/>
        <v>764</v>
      </c>
      <c r="X344" s="188">
        <f t="shared" si="21"/>
        <v>764</v>
      </c>
      <c r="Y344" s="188" t="str">
        <f>IFERROR(SUMPRODUCT(LARGE(G344:U344,{1;2;3;4;5})),"NA")</f>
        <v>NA</v>
      </c>
      <c r="Z344" s="189" t="str">
        <f>IFERROR(SUMPRODUCT(LARGE(G344:U344,{1;2;3;4;5;6;7;8;9;10})),"NA")</f>
        <v>NA</v>
      </c>
    </row>
    <row r="345" spans="1:26" s="28" customFormat="1" x14ac:dyDescent="0.3">
      <c r="A345" s="15">
        <v>342</v>
      </c>
      <c r="B345" s="2" t="s">
        <v>2657</v>
      </c>
      <c r="C345" s="1"/>
      <c r="D345" s="1"/>
      <c r="E345" s="1"/>
      <c r="F345" s="2"/>
      <c r="G345" s="10" t="str">
        <f>IFERROR(INDEX('03-25'!X:X,MATCH(B345,'03-25'!Y:Y,0),0),"")</f>
        <v/>
      </c>
      <c r="H345" s="11" t="str">
        <f>IFERROR(INDEX('04-08'!N:N,MATCH(B345,'04-08'!C:C,0),0),"")</f>
        <v/>
      </c>
      <c r="I345" s="11" t="str">
        <f>IFERROR(INDEX('04-29'!M:M,MATCH(B345,'04-29'!L:L,0),0),"")</f>
        <v/>
      </c>
      <c r="J345" s="11" t="str">
        <f>IFERROR(INDEX('05-27'!F:F,MATCH(B345,'05-27'!H:H,0),0),"")</f>
        <v/>
      </c>
      <c r="K345" s="11" t="str">
        <f>IFERROR(INDEX('06-17'!U:U,MATCH(B345,'06-17'!W:W,0),0),"")</f>
        <v/>
      </c>
      <c r="L345" s="11">
        <f>IFERROR(INDEX('07-02'!W:W,MATCH(B345,'07-02'!B:B,0),0),"")</f>
        <v>763</v>
      </c>
      <c r="M345" s="11" t="str">
        <f>IFERROR(INDEX('07-14'!H:H,MATCH(B345,'07-14'!I:I,0),0),"")</f>
        <v/>
      </c>
      <c r="N345" s="11" t="str">
        <f>IFERROR(INDEX('07-15'!H:H,MATCH(B345,'07-15'!I:I,0),0),"")</f>
        <v/>
      </c>
      <c r="O345" s="11" t="str">
        <f>IFERROR(INDEX('07-16'!H:H,MATCH(B345,'07-16'!I:I,0),0),"")</f>
        <v/>
      </c>
      <c r="P345" s="11" t="str">
        <f>IFERROR(INDEX('07-22'!U:U,MATCH(B345,'07-22'!W:W,0),0),"")</f>
        <v/>
      </c>
      <c r="Q345" s="11" t="str">
        <f>IFERROR(INDEX(#REF!,MATCH(B345,#REF!,0),0),"")</f>
        <v/>
      </c>
      <c r="R345" s="11" t="str">
        <f>IFERROR(INDEX(#REF!,MATCH(B345,#REF!,0),0),"")</f>
        <v/>
      </c>
      <c r="S345" s="11" t="str">
        <f>IFERROR(INDEX(#REF!,MATCH(B345,#REF!,0),0),"")</f>
        <v/>
      </c>
      <c r="T345" s="11" t="str">
        <f>IFERROR(INDEX(#REF!,MATCH(B345,#REF!,0),0),"")</f>
        <v/>
      </c>
      <c r="U345" s="5" t="str">
        <f>IFERROR(INDEX(#REF!,MATCH(B345,#REF!,0),0),"")</f>
        <v/>
      </c>
      <c r="V345" s="10">
        <f t="shared" si="19"/>
        <v>1</v>
      </c>
      <c r="W345" s="188">
        <f t="shared" si="20"/>
        <v>763</v>
      </c>
      <c r="X345" s="188">
        <f t="shared" si="21"/>
        <v>763</v>
      </c>
      <c r="Y345" s="188" t="str">
        <f>IFERROR(SUMPRODUCT(LARGE(G345:U345,{1;2;3;4;5})),"NA")</f>
        <v>NA</v>
      </c>
      <c r="Z345" s="189" t="str">
        <f>IFERROR(SUMPRODUCT(LARGE(G345:U345,{1;2;3;4;5;6;7;8;9;10})),"NA")</f>
        <v>NA</v>
      </c>
    </row>
    <row r="346" spans="1:26" s="28" customFormat="1" x14ac:dyDescent="0.3">
      <c r="A346" s="15">
        <v>343</v>
      </c>
      <c r="B346" s="2" t="s">
        <v>3138</v>
      </c>
      <c r="C346" s="1"/>
      <c r="D346" s="1"/>
      <c r="E346" s="1"/>
      <c r="F346" s="2"/>
      <c r="G346" s="10" t="str">
        <f>IFERROR(INDEX('03-25'!X:X,MATCH(B346,'03-25'!Y:Y,0),0),"")</f>
        <v/>
      </c>
      <c r="H346" s="11" t="str">
        <f>IFERROR(INDEX('04-08'!N:N,MATCH(B346,'04-08'!C:C,0),0),"")</f>
        <v/>
      </c>
      <c r="I346" s="11" t="str">
        <f>IFERROR(INDEX('04-29'!M:M,MATCH(B346,'04-29'!L:L,0),0),"")</f>
        <v/>
      </c>
      <c r="J346" s="11" t="str">
        <f>IFERROR(INDEX('05-27'!F:F,MATCH(B346,'05-27'!H:H,0),0),"")</f>
        <v/>
      </c>
      <c r="K346" s="11" t="str">
        <f>IFERROR(INDEX('06-17'!U:U,MATCH(B346,'06-17'!W:W,0),0),"")</f>
        <v/>
      </c>
      <c r="L346" s="11" t="str">
        <f>IFERROR(INDEX('07-02'!W:W,MATCH(B346,'07-02'!B:B,0),0),"")</f>
        <v/>
      </c>
      <c r="M346" s="11" t="str">
        <f>IFERROR(INDEX('07-14'!H:H,MATCH(B346,'07-14'!I:I,0),0),"")</f>
        <v/>
      </c>
      <c r="N346" s="11" t="str">
        <f>IFERROR(INDEX('07-15'!H:H,MATCH(B346,'07-15'!I:I,0),0),"")</f>
        <v/>
      </c>
      <c r="O346" s="11" t="str">
        <f>IFERROR(INDEX('07-16'!H:H,MATCH(B346,'07-16'!I:I,0),0),"")</f>
        <v/>
      </c>
      <c r="P346" s="11">
        <f>IFERROR(INDEX('07-22'!U:U,MATCH(B346,'07-22'!W:W,0),0),"")</f>
        <v>762</v>
      </c>
      <c r="Q346" s="11" t="str">
        <f>IFERROR(INDEX(#REF!,MATCH(B346,#REF!,0),0),"")</f>
        <v/>
      </c>
      <c r="R346" s="11" t="str">
        <f>IFERROR(INDEX(#REF!,MATCH(B346,#REF!,0),0),"")</f>
        <v/>
      </c>
      <c r="S346" s="11" t="str">
        <f>IFERROR(INDEX(#REF!,MATCH(B346,#REF!,0),0),"")</f>
        <v/>
      </c>
      <c r="T346" s="11" t="str">
        <f>IFERROR(INDEX(#REF!,MATCH(B346,#REF!,0),0),"")</f>
        <v/>
      </c>
      <c r="U346" s="5" t="str">
        <f>IFERROR(INDEX(#REF!,MATCH(B346,#REF!,0),0),"")</f>
        <v/>
      </c>
      <c r="V346" s="10">
        <f t="shared" si="19"/>
        <v>1</v>
      </c>
      <c r="W346" s="188">
        <f t="shared" si="20"/>
        <v>762</v>
      </c>
      <c r="X346" s="188">
        <f t="shared" si="21"/>
        <v>762</v>
      </c>
      <c r="Y346" s="188" t="str">
        <f>IFERROR(SUMPRODUCT(LARGE(G346:U346,{1;2;3;4;5})),"NA")</f>
        <v>NA</v>
      </c>
      <c r="Z346" s="189" t="str">
        <f>IFERROR(SUMPRODUCT(LARGE(G346:U346,{1;2;3;4;5;6;7;8;9;10})),"NA")</f>
        <v>NA</v>
      </c>
    </row>
    <row r="347" spans="1:26" s="28" customFormat="1" x14ac:dyDescent="0.3">
      <c r="A347" s="15">
        <v>344</v>
      </c>
      <c r="B347" s="2" t="s">
        <v>3190</v>
      </c>
      <c r="C347" s="1"/>
      <c r="D347" s="1"/>
      <c r="E347" s="1"/>
      <c r="F347" s="2"/>
      <c r="G347" s="10" t="str">
        <f>IFERROR(INDEX('03-25'!X:X,MATCH(B347,'03-25'!Y:Y,0),0),"")</f>
        <v/>
      </c>
      <c r="H347" s="11" t="str">
        <f>IFERROR(INDEX('04-08'!N:N,MATCH(B347,'04-08'!C:C,0),0),"")</f>
        <v/>
      </c>
      <c r="I347" s="11" t="str">
        <f>IFERROR(INDEX('04-29'!M:M,MATCH(B347,'04-29'!L:L,0),0),"")</f>
        <v/>
      </c>
      <c r="J347" s="11" t="str">
        <f>IFERROR(INDEX('05-27'!F:F,MATCH(B347,'05-27'!H:H,0),0),"")</f>
        <v/>
      </c>
      <c r="K347" s="11" t="str">
        <f>IFERROR(INDEX('06-17'!U:U,MATCH(B347,'06-17'!W:W,0),0),"")</f>
        <v/>
      </c>
      <c r="L347" s="11" t="str">
        <f>IFERROR(INDEX('07-02'!W:W,MATCH(B347,'07-02'!B:B,0),0),"")</f>
        <v/>
      </c>
      <c r="M347" s="11" t="str">
        <f>IFERROR(INDEX('07-14'!H:H,MATCH(B347,'07-14'!I:I,0),0),"")</f>
        <v/>
      </c>
      <c r="N347" s="11" t="str">
        <f>IFERROR(INDEX('07-15'!H:H,MATCH(B347,'07-15'!I:I,0),0),"")</f>
        <v/>
      </c>
      <c r="O347" s="11" t="str">
        <f>IFERROR(INDEX('07-16'!H:H,MATCH(B347,'07-16'!I:I,0),0),"")</f>
        <v/>
      </c>
      <c r="P347" s="11">
        <f>IFERROR(INDEX('07-22'!U:U,MATCH(B347,'07-22'!W:W,0),0),"")</f>
        <v>760</v>
      </c>
      <c r="Q347" s="11" t="str">
        <f>IFERROR(INDEX(#REF!,MATCH(B347,#REF!,0),0),"")</f>
        <v/>
      </c>
      <c r="R347" s="11" t="str">
        <f>IFERROR(INDEX(#REF!,MATCH(B347,#REF!,0),0),"")</f>
        <v/>
      </c>
      <c r="S347" s="11" t="str">
        <f>IFERROR(INDEX(#REF!,MATCH(B347,#REF!,0),0),"")</f>
        <v/>
      </c>
      <c r="T347" s="11" t="str">
        <f>IFERROR(INDEX(#REF!,MATCH(B347,#REF!,0),0),"")</f>
        <v/>
      </c>
      <c r="U347" s="5" t="str">
        <f>IFERROR(INDEX(#REF!,MATCH(B347,#REF!,0),0),"")</f>
        <v/>
      </c>
      <c r="V347" s="10">
        <f t="shared" si="19"/>
        <v>1</v>
      </c>
      <c r="W347" s="188">
        <f t="shared" si="20"/>
        <v>760</v>
      </c>
      <c r="X347" s="188">
        <f t="shared" si="21"/>
        <v>760</v>
      </c>
      <c r="Y347" s="188" t="str">
        <f>IFERROR(SUMPRODUCT(LARGE(G347:U347,{1;2;3;4;5})),"NA")</f>
        <v>NA</v>
      </c>
      <c r="Z347" s="189" t="str">
        <f>IFERROR(SUMPRODUCT(LARGE(G347:U347,{1;2;3;4;5;6;7;8;9;10})),"NA")</f>
        <v>NA</v>
      </c>
    </row>
    <row r="348" spans="1:26" s="28" customFormat="1" x14ac:dyDescent="0.3">
      <c r="A348" s="15">
        <v>345</v>
      </c>
      <c r="B348" s="2" t="s">
        <v>43</v>
      </c>
      <c r="C348" s="1"/>
      <c r="D348" s="1"/>
      <c r="E348" s="1"/>
      <c r="F348" s="2"/>
      <c r="G348" s="10" t="str">
        <f>IFERROR(INDEX('03-25'!X:X,MATCH(B348,'03-25'!Y:Y,0),0),"")</f>
        <v/>
      </c>
      <c r="H348" s="11">
        <f>IFERROR(INDEX('04-08'!N:N,MATCH(B348,'04-08'!C:C,0),0),"")</f>
        <v>759</v>
      </c>
      <c r="I348" s="11" t="str">
        <f>IFERROR(INDEX('04-29'!M:M,MATCH(B348,'04-29'!L:L,0),0),"")</f>
        <v/>
      </c>
      <c r="J348" s="11" t="str">
        <f>IFERROR(INDEX('05-27'!F:F,MATCH(B348,'05-27'!H:H,0),0),"")</f>
        <v/>
      </c>
      <c r="K348" s="11" t="str">
        <f>IFERROR(INDEX('06-17'!U:U,MATCH(B348,'06-17'!W:W,0),0),"")</f>
        <v/>
      </c>
      <c r="L348" s="11" t="str">
        <f>IFERROR(INDEX('07-02'!W:W,MATCH(B348,'07-02'!B:B,0),0),"")</f>
        <v/>
      </c>
      <c r="M348" s="11" t="str">
        <f>IFERROR(INDEX('07-14'!H:H,MATCH(B348,'07-14'!I:I,0),0),"")</f>
        <v/>
      </c>
      <c r="N348" s="11" t="str">
        <f>IFERROR(INDEX('07-15'!H:H,MATCH(B348,'07-15'!I:I,0),0),"")</f>
        <v/>
      </c>
      <c r="O348" s="11" t="str">
        <f>IFERROR(INDEX('07-16'!H:H,MATCH(B348,'07-16'!I:I,0),0),"")</f>
        <v/>
      </c>
      <c r="P348" s="11" t="str">
        <f>IFERROR(INDEX('07-22'!U:U,MATCH(B348,'07-22'!W:W,0),0),"")</f>
        <v/>
      </c>
      <c r="Q348" s="11" t="str">
        <f>IFERROR(INDEX(#REF!,MATCH(B348,#REF!,0),0),"")</f>
        <v/>
      </c>
      <c r="R348" s="11" t="str">
        <f>IFERROR(INDEX(#REF!,MATCH(B348,#REF!,0),0),"")</f>
        <v/>
      </c>
      <c r="S348" s="11" t="str">
        <f>IFERROR(INDEX(#REF!,MATCH(B348,#REF!,0),0),"")</f>
        <v/>
      </c>
      <c r="T348" s="11" t="str">
        <f>IFERROR(INDEX(#REF!,MATCH(B348,#REF!,0),0),"")</f>
        <v/>
      </c>
      <c r="U348" s="5" t="str">
        <f>IFERROR(INDEX(#REF!,MATCH(B348,#REF!,0),0),"")</f>
        <v/>
      </c>
      <c r="V348" s="10">
        <f t="shared" si="19"/>
        <v>1</v>
      </c>
      <c r="W348" s="188">
        <f t="shared" si="20"/>
        <v>759</v>
      </c>
      <c r="X348" s="188">
        <f t="shared" si="21"/>
        <v>759</v>
      </c>
      <c r="Y348" s="188" t="str">
        <f>IFERROR(SUMPRODUCT(LARGE(G348:U348,{1;2;3;4;5})),"NA")</f>
        <v>NA</v>
      </c>
      <c r="Z348" s="189" t="str">
        <f>IFERROR(SUMPRODUCT(LARGE(G348:U348,{1;2;3;4;5;6;7;8;9;10})),"NA")</f>
        <v>NA</v>
      </c>
    </row>
    <row r="349" spans="1:26" s="28" customFormat="1" x14ac:dyDescent="0.3">
      <c r="A349" s="15">
        <v>346</v>
      </c>
      <c r="B349" s="2" t="s">
        <v>64</v>
      </c>
      <c r="C349" s="1"/>
      <c r="D349" s="1"/>
      <c r="E349" s="1"/>
      <c r="F349" s="2"/>
      <c r="G349" s="10" t="str">
        <f>IFERROR(INDEX('03-25'!X:X,MATCH(B349,'03-25'!Y:Y,0),0),"")</f>
        <v/>
      </c>
      <c r="H349" s="11">
        <f>IFERROR(INDEX('04-08'!N:N,MATCH(B349,'04-08'!C:C,0),0),"")</f>
        <v>759</v>
      </c>
      <c r="I349" s="11" t="str">
        <f>IFERROR(INDEX('04-29'!M:M,MATCH(B349,'04-29'!L:L,0),0),"")</f>
        <v/>
      </c>
      <c r="J349" s="11" t="str">
        <f>IFERROR(INDEX('05-27'!F:F,MATCH(B349,'05-27'!H:H,0),0),"")</f>
        <v/>
      </c>
      <c r="K349" s="11" t="str">
        <f>IFERROR(INDEX('06-17'!U:U,MATCH(B349,'06-17'!W:W,0),0),"")</f>
        <v/>
      </c>
      <c r="L349" s="11" t="str">
        <f>IFERROR(INDEX('07-02'!W:W,MATCH(B349,'07-02'!B:B,0),0),"")</f>
        <v/>
      </c>
      <c r="M349" s="11" t="str">
        <f>IFERROR(INDEX('07-14'!H:H,MATCH(B349,'07-14'!I:I,0),0),"")</f>
        <v/>
      </c>
      <c r="N349" s="11" t="str">
        <f>IFERROR(INDEX('07-15'!H:H,MATCH(B349,'07-15'!I:I,0),0),"")</f>
        <v/>
      </c>
      <c r="O349" s="11" t="str">
        <f>IFERROR(INDEX('07-16'!H:H,MATCH(B349,'07-16'!I:I,0),0),"")</f>
        <v/>
      </c>
      <c r="P349" s="11" t="str">
        <f>IFERROR(INDEX('07-22'!U:U,MATCH(B349,'07-22'!W:W,0),0),"")</f>
        <v/>
      </c>
      <c r="Q349" s="11" t="str">
        <f>IFERROR(INDEX(#REF!,MATCH(B349,#REF!,0),0),"")</f>
        <v/>
      </c>
      <c r="R349" s="11" t="str">
        <f>IFERROR(INDEX(#REF!,MATCH(B349,#REF!,0),0),"")</f>
        <v/>
      </c>
      <c r="S349" s="11" t="str">
        <f>IFERROR(INDEX(#REF!,MATCH(B349,#REF!,0),0),"")</f>
        <v/>
      </c>
      <c r="T349" s="11" t="str">
        <f>IFERROR(INDEX(#REF!,MATCH(B349,#REF!,0),0),"")</f>
        <v/>
      </c>
      <c r="U349" s="5" t="str">
        <f>IFERROR(INDEX(#REF!,MATCH(B349,#REF!,0),0),"")</f>
        <v/>
      </c>
      <c r="V349" s="10">
        <f t="shared" si="19"/>
        <v>1</v>
      </c>
      <c r="W349" s="188">
        <f t="shared" si="20"/>
        <v>759</v>
      </c>
      <c r="X349" s="188">
        <f t="shared" si="21"/>
        <v>759</v>
      </c>
      <c r="Y349" s="188" t="str">
        <f>IFERROR(SUMPRODUCT(LARGE(G349:U349,{1;2;3;4;5})),"NA")</f>
        <v>NA</v>
      </c>
      <c r="Z349" s="189" t="str">
        <f>IFERROR(SUMPRODUCT(LARGE(G349:U349,{1;2;3;4;5;6;7;8;9;10})),"NA")</f>
        <v>NA</v>
      </c>
    </row>
    <row r="350" spans="1:26" s="28" customFormat="1" x14ac:dyDescent="0.3">
      <c r="A350" s="15">
        <v>347</v>
      </c>
      <c r="B350" s="2" t="s">
        <v>2658</v>
      </c>
      <c r="C350" s="1"/>
      <c r="D350" s="1"/>
      <c r="E350" s="1"/>
      <c r="F350" s="2"/>
      <c r="G350" s="10" t="str">
        <f>IFERROR(INDEX('03-25'!X:X,MATCH(B350,'03-25'!Y:Y,0),0),"")</f>
        <v/>
      </c>
      <c r="H350" s="11" t="str">
        <f>IFERROR(INDEX('04-08'!N:N,MATCH(B350,'04-08'!C:C,0),0),"")</f>
        <v/>
      </c>
      <c r="I350" s="11" t="str">
        <f>IFERROR(INDEX('04-29'!M:M,MATCH(B350,'04-29'!L:L,0),0),"")</f>
        <v/>
      </c>
      <c r="J350" s="11" t="str">
        <f>IFERROR(INDEX('05-27'!F:F,MATCH(B350,'05-27'!H:H,0),0),"")</f>
        <v/>
      </c>
      <c r="K350" s="11" t="str">
        <f>IFERROR(INDEX('06-17'!U:U,MATCH(B350,'06-17'!W:W,0),0),"")</f>
        <v/>
      </c>
      <c r="L350" s="11">
        <f>IFERROR(INDEX('07-02'!W:W,MATCH(B350,'07-02'!B:B,0),0),"")</f>
        <v>758</v>
      </c>
      <c r="M350" s="11" t="str">
        <f>IFERROR(INDEX('07-14'!H:H,MATCH(B350,'07-14'!I:I,0),0),"")</f>
        <v/>
      </c>
      <c r="N350" s="11" t="str">
        <f>IFERROR(INDEX('07-15'!H:H,MATCH(B350,'07-15'!I:I,0),0),"")</f>
        <v/>
      </c>
      <c r="O350" s="11" t="str">
        <f>IFERROR(INDEX('07-16'!H:H,MATCH(B350,'07-16'!I:I,0),0),"")</f>
        <v/>
      </c>
      <c r="P350" s="11" t="str">
        <f>IFERROR(INDEX('07-22'!U:U,MATCH(B350,'07-22'!W:W,0),0),"")</f>
        <v/>
      </c>
      <c r="Q350" s="11" t="str">
        <f>IFERROR(INDEX(#REF!,MATCH(B350,#REF!,0),0),"")</f>
        <v/>
      </c>
      <c r="R350" s="11" t="str">
        <f>IFERROR(INDEX(#REF!,MATCH(B350,#REF!,0),0),"")</f>
        <v/>
      </c>
      <c r="S350" s="11" t="str">
        <f>IFERROR(INDEX(#REF!,MATCH(B350,#REF!,0),0),"")</f>
        <v/>
      </c>
      <c r="T350" s="11" t="str">
        <f>IFERROR(INDEX(#REF!,MATCH(B350,#REF!,0),0),"")</f>
        <v/>
      </c>
      <c r="U350" s="5" t="str">
        <f>IFERROR(INDEX(#REF!,MATCH(B350,#REF!,0),0),"")</f>
        <v/>
      </c>
      <c r="V350" s="10">
        <f t="shared" si="19"/>
        <v>1</v>
      </c>
      <c r="W350" s="188">
        <f t="shared" si="20"/>
        <v>758</v>
      </c>
      <c r="X350" s="188">
        <f t="shared" si="21"/>
        <v>758</v>
      </c>
      <c r="Y350" s="188" t="str">
        <f>IFERROR(SUMPRODUCT(LARGE(G350:U350,{1;2;3;4;5})),"NA")</f>
        <v>NA</v>
      </c>
      <c r="Z350" s="189" t="str">
        <f>IFERROR(SUMPRODUCT(LARGE(G350:U350,{1;2;3;4;5;6;7;8;9;10})),"NA")</f>
        <v>NA</v>
      </c>
    </row>
    <row r="351" spans="1:26" s="28" customFormat="1" x14ac:dyDescent="0.3">
      <c r="A351" s="15">
        <v>348</v>
      </c>
      <c r="B351" s="2" t="s">
        <v>511</v>
      </c>
      <c r="C351" s="1"/>
      <c r="D351" s="1"/>
      <c r="E351" s="1"/>
      <c r="F351" s="2"/>
      <c r="G351" s="10">
        <f>IFERROR(INDEX('03-25'!X:X,MATCH(B351,'03-25'!Y:Y,0),0),"")</f>
        <v>362</v>
      </c>
      <c r="H351" s="11" t="str">
        <f>IFERROR(INDEX('04-08'!N:N,MATCH(B351,'04-08'!C:C,0),0),"")</f>
        <v/>
      </c>
      <c r="I351" s="11">
        <f>IFERROR(INDEX('04-29'!M:M,MATCH(B351,'04-29'!L:L,0),0),"")</f>
        <v>395</v>
      </c>
      <c r="J351" s="11" t="str">
        <f>IFERROR(INDEX('05-27'!F:F,MATCH(B351,'05-27'!H:H,0),0),"")</f>
        <v/>
      </c>
      <c r="K351" s="11" t="str">
        <f>IFERROR(INDEX('06-17'!U:U,MATCH(B351,'06-17'!W:W,0),0),"")</f>
        <v/>
      </c>
      <c r="L351" s="11" t="str">
        <f>IFERROR(INDEX('07-02'!W:W,MATCH(B351,'07-02'!B:B,0),0),"")</f>
        <v/>
      </c>
      <c r="M351" s="11" t="str">
        <f>IFERROR(INDEX('07-14'!H:H,MATCH(B351,'07-14'!I:I,0),0),"")</f>
        <v/>
      </c>
      <c r="N351" s="11" t="str">
        <f>IFERROR(INDEX('07-15'!H:H,MATCH(B351,'07-15'!I:I,0),0),"")</f>
        <v/>
      </c>
      <c r="O351" s="11" t="str">
        <f>IFERROR(INDEX('07-16'!H:H,MATCH(B351,'07-16'!I:I,0),0),"")</f>
        <v/>
      </c>
      <c r="P351" s="11" t="str">
        <f>IFERROR(INDEX('07-22'!U:U,MATCH(B351,'07-22'!W:W,0),0),"")</f>
        <v/>
      </c>
      <c r="Q351" s="11" t="str">
        <f>IFERROR(INDEX(#REF!,MATCH(B351,#REF!,0),0),"")</f>
        <v/>
      </c>
      <c r="R351" s="11" t="str">
        <f>IFERROR(INDEX(#REF!,MATCH(B351,#REF!,0),0),"")</f>
        <v/>
      </c>
      <c r="S351" s="11" t="str">
        <f>IFERROR(INDEX(#REF!,MATCH(B351,#REF!,0),0),"")</f>
        <v/>
      </c>
      <c r="T351" s="11" t="str">
        <f>IFERROR(INDEX(#REF!,MATCH(B351,#REF!,0),0),"")</f>
        <v/>
      </c>
      <c r="U351" s="5" t="str">
        <f>IFERROR(INDEX(#REF!,MATCH(B351,#REF!,0),0),"")</f>
        <v/>
      </c>
      <c r="V351" s="10">
        <f t="shared" si="19"/>
        <v>2</v>
      </c>
      <c r="W351" s="188">
        <f t="shared" si="20"/>
        <v>757</v>
      </c>
      <c r="X351" s="188">
        <f t="shared" si="21"/>
        <v>378.5</v>
      </c>
      <c r="Y351" s="188" t="str">
        <f>IFERROR(SUMPRODUCT(LARGE(G351:U351,{1;2;3;4;5})),"NA")</f>
        <v>NA</v>
      </c>
      <c r="Z351" s="189" t="str">
        <f>IFERROR(SUMPRODUCT(LARGE(G351:U351,{1;2;3;4;5;6;7;8;9;10})),"NA")</f>
        <v>NA</v>
      </c>
    </row>
    <row r="352" spans="1:26" s="28" customFormat="1" x14ac:dyDescent="0.3">
      <c r="A352" s="15">
        <v>349</v>
      </c>
      <c r="B352" s="2" t="s">
        <v>3117</v>
      </c>
      <c r="C352" s="1"/>
      <c r="D352" s="1"/>
      <c r="E352" s="1"/>
      <c r="F352" s="2"/>
      <c r="G352" s="10" t="str">
        <f>IFERROR(INDEX('03-25'!X:X,MATCH(B352,'03-25'!Y:Y,0),0),"")</f>
        <v/>
      </c>
      <c r="H352" s="11" t="str">
        <f>IFERROR(INDEX('04-08'!N:N,MATCH(B352,'04-08'!C:C,0),0),"")</f>
        <v/>
      </c>
      <c r="I352" s="11" t="str">
        <f>IFERROR(INDEX('04-29'!M:M,MATCH(B352,'04-29'!L:L,0),0),"")</f>
        <v/>
      </c>
      <c r="J352" s="11" t="str">
        <f>IFERROR(INDEX('05-27'!F:F,MATCH(B352,'05-27'!H:H,0),0),"")</f>
        <v/>
      </c>
      <c r="K352" s="11" t="str">
        <f>IFERROR(INDEX('06-17'!U:U,MATCH(B352,'06-17'!W:W,0),0),"")</f>
        <v/>
      </c>
      <c r="L352" s="11" t="str">
        <f>IFERROR(INDEX('07-02'!W:W,MATCH(B352,'07-02'!B:B,0),0),"")</f>
        <v/>
      </c>
      <c r="M352" s="11" t="str">
        <f>IFERROR(INDEX('07-14'!H:H,MATCH(B352,'07-14'!I:I,0),0),"")</f>
        <v/>
      </c>
      <c r="N352" s="11" t="str">
        <f>IFERROR(INDEX('07-15'!H:H,MATCH(B352,'07-15'!I:I,0),0),"")</f>
        <v/>
      </c>
      <c r="O352" s="11" t="str">
        <f>IFERROR(INDEX('07-16'!H:H,MATCH(B352,'07-16'!I:I,0),0),"")</f>
        <v/>
      </c>
      <c r="P352" s="11">
        <f>IFERROR(INDEX('07-22'!U:U,MATCH(B352,'07-22'!W:W,0),0),"")</f>
        <v>756</v>
      </c>
      <c r="Q352" s="11" t="str">
        <f>IFERROR(INDEX(#REF!,MATCH(B352,#REF!,0),0),"")</f>
        <v/>
      </c>
      <c r="R352" s="11" t="str">
        <f>IFERROR(INDEX(#REF!,MATCH(B352,#REF!,0),0),"")</f>
        <v/>
      </c>
      <c r="S352" s="11" t="str">
        <f>IFERROR(INDEX(#REF!,MATCH(B352,#REF!,0),0),"")</f>
        <v/>
      </c>
      <c r="T352" s="11" t="str">
        <f>IFERROR(INDEX(#REF!,MATCH(B352,#REF!,0),0),"")</f>
        <v/>
      </c>
      <c r="U352" s="5" t="str">
        <f>IFERROR(INDEX(#REF!,MATCH(B352,#REF!,0),0),"")</f>
        <v/>
      </c>
      <c r="V352" s="10">
        <f t="shared" si="19"/>
        <v>1</v>
      </c>
      <c r="W352" s="188">
        <f t="shared" si="20"/>
        <v>756</v>
      </c>
      <c r="X352" s="188">
        <f t="shared" si="21"/>
        <v>756</v>
      </c>
      <c r="Y352" s="188" t="str">
        <f>IFERROR(SUMPRODUCT(LARGE(G352:U352,{1;2;3;4;5})),"NA")</f>
        <v>NA</v>
      </c>
      <c r="Z352" s="189" t="str">
        <f>IFERROR(SUMPRODUCT(LARGE(G352:U352,{1;2;3;4;5;6;7;8;9;10})),"NA")</f>
        <v>NA</v>
      </c>
    </row>
    <row r="353" spans="1:26" s="28" customFormat="1" x14ac:dyDescent="0.3">
      <c r="A353" s="15">
        <v>350</v>
      </c>
      <c r="B353" s="2" t="s">
        <v>2579</v>
      </c>
      <c r="C353" s="1"/>
      <c r="D353" s="1"/>
      <c r="E353" s="1"/>
      <c r="F353" s="2"/>
      <c r="G353" s="10" t="str">
        <f>IFERROR(INDEX('03-25'!X:X,MATCH(B353,'03-25'!Y:Y,0),0),"")</f>
        <v/>
      </c>
      <c r="H353" s="11" t="str">
        <f>IFERROR(INDEX('04-08'!N:N,MATCH(B353,'04-08'!C:C,0),0),"")</f>
        <v/>
      </c>
      <c r="I353" s="11" t="str">
        <f>IFERROR(INDEX('04-29'!M:M,MATCH(B353,'04-29'!L:L,0),0),"")</f>
        <v/>
      </c>
      <c r="J353" s="11" t="str">
        <f>IFERROR(INDEX('05-27'!F:F,MATCH(B353,'05-27'!H:H,0),0),"")</f>
        <v/>
      </c>
      <c r="K353" s="11" t="str">
        <f>IFERROR(INDEX('06-17'!U:U,MATCH(B353,'06-17'!W:W,0),0),"")</f>
        <v/>
      </c>
      <c r="L353" s="11">
        <f>IFERROR(INDEX('07-02'!W:W,MATCH(B353,'07-02'!B:B,0),0),"")</f>
        <v>756</v>
      </c>
      <c r="M353" s="11" t="str">
        <f>IFERROR(INDEX('07-14'!H:H,MATCH(B353,'07-14'!I:I,0),0),"")</f>
        <v/>
      </c>
      <c r="N353" s="11" t="str">
        <f>IFERROR(INDEX('07-15'!H:H,MATCH(B353,'07-15'!I:I,0),0),"")</f>
        <v/>
      </c>
      <c r="O353" s="11" t="str">
        <f>IFERROR(INDEX('07-16'!H:H,MATCH(B353,'07-16'!I:I,0),0),"")</f>
        <v/>
      </c>
      <c r="P353" s="11" t="str">
        <f>IFERROR(INDEX('07-22'!U:U,MATCH(B353,'07-22'!W:W,0),0),"")</f>
        <v/>
      </c>
      <c r="Q353" s="11" t="str">
        <f>IFERROR(INDEX(#REF!,MATCH(B353,#REF!,0),0),"")</f>
        <v/>
      </c>
      <c r="R353" s="11" t="str">
        <f>IFERROR(INDEX(#REF!,MATCH(B353,#REF!,0),0),"")</f>
        <v/>
      </c>
      <c r="S353" s="11" t="str">
        <f>IFERROR(INDEX(#REF!,MATCH(B353,#REF!,0),0),"")</f>
        <v/>
      </c>
      <c r="T353" s="11" t="str">
        <f>IFERROR(INDEX(#REF!,MATCH(B353,#REF!,0),0),"")</f>
        <v/>
      </c>
      <c r="U353" s="5" t="str">
        <f>IFERROR(INDEX(#REF!,MATCH(B353,#REF!,0),0),"")</f>
        <v/>
      </c>
      <c r="V353" s="10">
        <f t="shared" si="19"/>
        <v>1</v>
      </c>
      <c r="W353" s="188">
        <f t="shared" si="20"/>
        <v>756</v>
      </c>
      <c r="X353" s="188">
        <f t="shared" si="21"/>
        <v>756</v>
      </c>
      <c r="Y353" s="188" t="str">
        <f>IFERROR(SUMPRODUCT(LARGE(G353:U353,{1;2;3;4;5})),"NA")</f>
        <v>NA</v>
      </c>
      <c r="Z353" s="189" t="str">
        <f>IFERROR(SUMPRODUCT(LARGE(G353:U353,{1;2;3;4;5;6;7;8;9;10})),"NA")</f>
        <v>NA</v>
      </c>
    </row>
    <row r="354" spans="1:26" s="28" customFormat="1" x14ac:dyDescent="0.3">
      <c r="A354" s="15">
        <v>351</v>
      </c>
      <c r="B354" s="2" t="s">
        <v>3176</v>
      </c>
      <c r="C354" s="1"/>
      <c r="D354" s="1"/>
      <c r="E354" s="1"/>
      <c r="F354" s="2"/>
      <c r="G354" s="10" t="str">
        <f>IFERROR(INDEX('03-25'!X:X,MATCH(B354,'03-25'!Y:Y,0),0),"")</f>
        <v/>
      </c>
      <c r="H354" s="11" t="str">
        <f>IFERROR(INDEX('04-08'!N:N,MATCH(B354,'04-08'!C:C,0),0),"")</f>
        <v/>
      </c>
      <c r="I354" s="11" t="str">
        <f>IFERROR(INDEX('04-29'!M:M,MATCH(B354,'04-29'!L:L,0),0),"")</f>
        <v/>
      </c>
      <c r="J354" s="11" t="str">
        <f>IFERROR(INDEX('05-27'!F:F,MATCH(B354,'05-27'!H:H,0),0),"")</f>
        <v/>
      </c>
      <c r="K354" s="11" t="str">
        <f>IFERROR(INDEX('06-17'!U:U,MATCH(B354,'06-17'!W:W,0),0),"")</f>
        <v/>
      </c>
      <c r="L354" s="11" t="str">
        <f>IFERROR(INDEX('07-02'!W:W,MATCH(B354,'07-02'!B:B,0),0),"")</f>
        <v/>
      </c>
      <c r="M354" s="11">
        <f>IFERROR(INDEX('07-14'!H:H,MATCH(B354,'07-14'!I:I,0),0),"")</f>
        <v>755</v>
      </c>
      <c r="N354" s="11" t="str">
        <f>IFERROR(INDEX('07-15'!H:H,MATCH(B354,'07-15'!I:I,0),0),"")</f>
        <v/>
      </c>
      <c r="O354" s="11" t="str">
        <f>IFERROR(INDEX('07-16'!H:H,MATCH(B354,'07-16'!I:I,0),0),"")</f>
        <v/>
      </c>
      <c r="P354" s="11" t="str">
        <f>IFERROR(INDEX('07-22'!U:U,MATCH(B354,'07-22'!W:W,0),0),"")</f>
        <v/>
      </c>
      <c r="Q354" s="11" t="str">
        <f>IFERROR(INDEX(#REF!,MATCH(B354,#REF!,0),0),"")</f>
        <v/>
      </c>
      <c r="R354" s="11" t="str">
        <f>IFERROR(INDEX(#REF!,MATCH(B354,#REF!,0),0),"")</f>
        <v/>
      </c>
      <c r="S354" s="11" t="str">
        <f>IFERROR(INDEX(#REF!,MATCH(B354,#REF!,0),0),"")</f>
        <v/>
      </c>
      <c r="T354" s="11" t="str">
        <f>IFERROR(INDEX(#REF!,MATCH(B354,#REF!,0),0),"")</f>
        <v/>
      </c>
      <c r="U354" s="5" t="str">
        <f>IFERROR(INDEX(#REF!,MATCH(B354,#REF!,0),0),"")</f>
        <v/>
      </c>
      <c r="V354" s="10">
        <f t="shared" si="19"/>
        <v>1</v>
      </c>
      <c r="W354" s="188">
        <f t="shared" si="20"/>
        <v>755</v>
      </c>
      <c r="X354" s="188">
        <f t="shared" si="21"/>
        <v>755</v>
      </c>
      <c r="Y354" s="188" t="str">
        <f>IFERROR(SUMPRODUCT(LARGE(G354:U354,{1;2;3;4;5})),"NA")</f>
        <v>NA</v>
      </c>
      <c r="Z354" s="189" t="str">
        <f>IFERROR(SUMPRODUCT(LARGE(G354:U354,{1;2;3;4;5;6;7;8;9;10})),"NA")</f>
        <v>NA</v>
      </c>
    </row>
    <row r="355" spans="1:26" s="28" customFormat="1" x14ac:dyDescent="0.3">
      <c r="A355" s="15">
        <v>352</v>
      </c>
      <c r="B355" s="2" t="s">
        <v>1863</v>
      </c>
      <c r="C355" s="1"/>
      <c r="D355" s="1"/>
      <c r="E355" s="1"/>
      <c r="F355" s="2"/>
      <c r="G355" s="10" t="str">
        <f>IFERROR(INDEX('03-25'!X:X,MATCH(B355,'03-25'!Y:Y,0),0),"")</f>
        <v/>
      </c>
      <c r="H355" s="11" t="str">
        <f>IFERROR(INDEX('04-08'!N:N,MATCH(B355,'04-08'!C:C,0),0),"")</f>
        <v/>
      </c>
      <c r="I355" s="11">
        <f>IFERROR(INDEX('04-29'!M:M,MATCH(B355,'04-29'!L:L,0),0),"")</f>
        <v>755</v>
      </c>
      <c r="J355" s="11" t="str">
        <f>IFERROR(INDEX('05-27'!F:F,MATCH(B355,'05-27'!H:H,0),0),"")</f>
        <v/>
      </c>
      <c r="K355" s="11" t="str">
        <f>IFERROR(INDEX('06-17'!U:U,MATCH(B355,'06-17'!W:W,0),0),"")</f>
        <v/>
      </c>
      <c r="L355" s="11" t="str">
        <f>IFERROR(INDEX('07-02'!W:W,MATCH(B355,'07-02'!B:B,0),0),"")</f>
        <v/>
      </c>
      <c r="M355" s="11" t="str">
        <f>IFERROR(INDEX('07-14'!H:H,MATCH(B355,'07-14'!I:I,0),0),"")</f>
        <v/>
      </c>
      <c r="N355" s="11" t="str">
        <f>IFERROR(INDEX('07-15'!H:H,MATCH(B355,'07-15'!I:I,0),0),"")</f>
        <v/>
      </c>
      <c r="O355" s="11" t="str">
        <f>IFERROR(INDEX('07-16'!H:H,MATCH(B355,'07-16'!I:I,0),0),"")</f>
        <v/>
      </c>
      <c r="P355" s="11" t="str">
        <f>IFERROR(INDEX('07-22'!U:U,MATCH(B355,'07-22'!W:W,0),0),"")</f>
        <v/>
      </c>
      <c r="Q355" s="11" t="str">
        <f>IFERROR(INDEX(#REF!,MATCH(B355,#REF!,0),0),"")</f>
        <v/>
      </c>
      <c r="R355" s="11" t="str">
        <f>IFERROR(INDEX(#REF!,MATCH(B355,#REF!,0),0),"")</f>
        <v/>
      </c>
      <c r="S355" s="11" t="str">
        <f>IFERROR(INDEX(#REF!,MATCH(B355,#REF!,0),0),"")</f>
        <v/>
      </c>
      <c r="T355" s="11" t="str">
        <f>IFERROR(INDEX(#REF!,MATCH(B355,#REF!,0),0),"")</f>
        <v/>
      </c>
      <c r="U355" s="5" t="str">
        <f>IFERROR(INDEX(#REF!,MATCH(B355,#REF!,0),0),"")</f>
        <v/>
      </c>
      <c r="V355" s="10">
        <f t="shared" ref="V355:V406" si="22">COUNTIF(G355:U355,"&gt;0")</f>
        <v>1</v>
      </c>
      <c r="W355" s="188">
        <f t="shared" ref="W355:W406" si="23">SUM(G355:U355)</f>
        <v>755</v>
      </c>
      <c r="X355" s="188">
        <f t="shared" ref="X355:X406" si="24">W355/V355</f>
        <v>755</v>
      </c>
      <c r="Y355" s="188" t="str">
        <f>IFERROR(SUMPRODUCT(LARGE(G355:U355,{1;2;3;4;5})),"NA")</f>
        <v>NA</v>
      </c>
      <c r="Z355" s="189" t="str">
        <f>IFERROR(SUMPRODUCT(LARGE(G355:U355,{1;2;3;4;5;6;7;8;9;10})),"NA")</f>
        <v>NA</v>
      </c>
    </row>
    <row r="356" spans="1:26" s="28" customFormat="1" x14ac:dyDescent="0.3">
      <c r="A356" s="15">
        <v>353</v>
      </c>
      <c r="B356" s="2" t="s">
        <v>406</v>
      </c>
      <c r="C356" s="1"/>
      <c r="D356" s="1"/>
      <c r="E356" s="1"/>
      <c r="F356" s="2"/>
      <c r="G356" s="10" t="str">
        <f>IFERROR(INDEX('03-25'!X:X,MATCH(B356,'03-25'!Y:Y,0),0),"")</f>
        <v/>
      </c>
      <c r="H356" s="11">
        <f>IFERROR(INDEX('04-08'!N:N,MATCH(B356,'04-08'!C:C,0),0),"")</f>
        <v>753</v>
      </c>
      <c r="I356" s="11" t="str">
        <f>IFERROR(INDEX('04-29'!M:M,MATCH(B356,'04-29'!L:L,0),0),"")</f>
        <v/>
      </c>
      <c r="J356" s="11" t="str">
        <f>IFERROR(INDEX('05-27'!F:F,MATCH(B356,'05-27'!H:H,0),0),"")</f>
        <v/>
      </c>
      <c r="K356" s="11" t="str">
        <f>IFERROR(INDEX('06-17'!U:U,MATCH(B356,'06-17'!W:W,0),0),"")</f>
        <v/>
      </c>
      <c r="L356" s="11" t="str">
        <f>IFERROR(INDEX('07-02'!W:W,MATCH(B356,'07-02'!B:B,0),0),"")</f>
        <v/>
      </c>
      <c r="M356" s="11" t="str">
        <f>IFERROR(INDEX('07-14'!H:H,MATCH(B356,'07-14'!I:I,0),0),"")</f>
        <v/>
      </c>
      <c r="N356" s="11" t="str">
        <f>IFERROR(INDEX('07-15'!H:H,MATCH(B356,'07-15'!I:I,0),0),"")</f>
        <v/>
      </c>
      <c r="O356" s="11" t="str">
        <f>IFERROR(INDEX('07-16'!H:H,MATCH(B356,'07-16'!I:I,0),0),"")</f>
        <v/>
      </c>
      <c r="P356" s="11" t="str">
        <f>IFERROR(INDEX('07-22'!U:U,MATCH(B356,'07-22'!W:W,0),0),"")</f>
        <v/>
      </c>
      <c r="Q356" s="11" t="str">
        <f>IFERROR(INDEX(#REF!,MATCH(B356,#REF!,0),0),"")</f>
        <v/>
      </c>
      <c r="R356" s="11" t="str">
        <f>IFERROR(INDEX(#REF!,MATCH(B356,#REF!,0),0),"")</f>
        <v/>
      </c>
      <c r="S356" s="11" t="str">
        <f>IFERROR(INDEX(#REF!,MATCH(B356,#REF!,0),0),"")</f>
        <v/>
      </c>
      <c r="T356" s="11" t="str">
        <f>IFERROR(INDEX(#REF!,MATCH(B356,#REF!,0),0),"")</f>
        <v/>
      </c>
      <c r="U356" s="5" t="str">
        <f>IFERROR(INDEX(#REF!,MATCH(B356,#REF!,0),0),"")</f>
        <v/>
      </c>
      <c r="V356" s="10">
        <f t="shared" si="22"/>
        <v>1</v>
      </c>
      <c r="W356" s="188">
        <f t="shared" si="23"/>
        <v>753</v>
      </c>
      <c r="X356" s="188">
        <f t="shared" si="24"/>
        <v>753</v>
      </c>
      <c r="Y356" s="188" t="str">
        <f>IFERROR(SUMPRODUCT(LARGE(G356:U356,{1;2;3;4;5})),"NA")</f>
        <v>NA</v>
      </c>
      <c r="Z356" s="189" t="str">
        <f>IFERROR(SUMPRODUCT(LARGE(G356:U356,{1;2;3;4;5;6;7;8;9;10})),"NA")</f>
        <v>NA</v>
      </c>
    </row>
    <row r="357" spans="1:26" s="28" customFormat="1" x14ac:dyDescent="0.3">
      <c r="A357" s="15">
        <v>354</v>
      </c>
      <c r="B357" s="2" t="s">
        <v>2452</v>
      </c>
      <c r="C357" s="1"/>
      <c r="D357" s="1"/>
      <c r="E357" s="1"/>
      <c r="F357" s="2"/>
      <c r="G357" s="10" t="str">
        <f>IFERROR(INDEX('03-25'!X:X,MATCH(B357,'03-25'!Y:Y,0),0),"")</f>
        <v/>
      </c>
      <c r="H357" s="11" t="str">
        <f>IFERROR(INDEX('04-08'!N:N,MATCH(B357,'04-08'!C:C,0),0),"")</f>
        <v/>
      </c>
      <c r="I357" s="11" t="str">
        <f>IFERROR(INDEX('04-29'!M:M,MATCH(B357,'04-29'!L:L,0),0),"")</f>
        <v/>
      </c>
      <c r="J357" s="11" t="str">
        <f>IFERROR(INDEX('05-27'!F:F,MATCH(B357,'05-27'!H:H,0),0),"")</f>
        <v/>
      </c>
      <c r="K357" s="11">
        <f>IFERROR(INDEX('06-17'!U:U,MATCH(B357,'06-17'!W:W,0),0),"")</f>
        <v>753</v>
      </c>
      <c r="L357" s="11" t="str">
        <f>IFERROR(INDEX('07-02'!W:W,MATCH(B357,'07-02'!B:B,0),0),"")</f>
        <v/>
      </c>
      <c r="M357" s="11" t="str">
        <f>IFERROR(INDEX('07-14'!H:H,MATCH(B357,'07-14'!I:I,0),0),"")</f>
        <v/>
      </c>
      <c r="N357" s="11" t="str">
        <f>IFERROR(INDEX('07-15'!H:H,MATCH(B357,'07-15'!I:I,0),0),"")</f>
        <v/>
      </c>
      <c r="O357" s="11" t="str">
        <f>IFERROR(INDEX('07-16'!H:H,MATCH(B357,'07-16'!I:I,0),0),"")</f>
        <v/>
      </c>
      <c r="P357" s="11" t="str">
        <f>IFERROR(INDEX('07-22'!U:U,MATCH(B357,'07-22'!W:W,0),0),"")</f>
        <v/>
      </c>
      <c r="Q357" s="11" t="str">
        <f>IFERROR(INDEX(#REF!,MATCH(B357,#REF!,0),0),"")</f>
        <v/>
      </c>
      <c r="R357" s="11" t="str">
        <f>IFERROR(INDEX(#REF!,MATCH(B357,#REF!,0),0),"")</f>
        <v/>
      </c>
      <c r="S357" s="11" t="str">
        <f>IFERROR(INDEX(#REF!,MATCH(B357,#REF!,0),0),"")</f>
        <v/>
      </c>
      <c r="T357" s="11" t="str">
        <f>IFERROR(INDEX(#REF!,MATCH(B357,#REF!,0),0),"")</f>
        <v/>
      </c>
      <c r="U357" s="5" t="str">
        <f>IFERROR(INDEX(#REF!,MATCH(B357,#REF!,0),0),"")</f>
        <v/>
      </c>
      <c r="V357" s="10">
        <f t="shared" si="22"/>
        <v>1</v>
      </c>
      <c r="W357" s="188">
        <f t="shared" si="23"/>
        <v>753</v>
      </c>
      <c r="X357" s="188">
        <f t="shared" si="24"/>
        <v>753</v>
      </c>
      <c r="Y357" s="188" t="str">
        <f>IFERROR(SUMPRODUCT(LARGE(G357:U357,{1;2;3;4;5})),"NA")</f>
        <v>NA</v>
      </c>
      <c r="Z357" s="189" t="str">
        <f>IFERROR(SUMPRODUCT(LARGE(G357:U357,{1;2;3;4;5;6;7;8;9;10})),"NA")</f>
        <v>NA</v>
      </c>
    </row>
    <row r="358" spans="1:26" s="28" customFormat="1" x14ac:dyDescent="0.3">
      <c r="A358" s="15">
        <v>355</v>
      </c>
      <c r="B358" s="2" t="s">
        <v>2431</v>
      </c>
      <c r="C358" s="1"/>
      <c r="D358" s="1"/>
      <c r="E358" s="1"/>
      <c r="F358" s="2"/>
      <c r="G358" s="10" t="str">
        <f>IFERROR(INDEX('03-25'!X:X,MATCH(B358,'03-25'!Y:Y,0),0),"")</f>
        <v/>
      </c>
      <c r="H358" s="11" t="str">
        <f>IFERROR(INDEX('04-08'!N:N,MATCH(B358,'04-08'!C:C,0),0),"")</f>
        <v/>
      </c>
      <c r="I358" s="11" t="str">
        <f>IFERROR(INDEX('04-29'!M:M,MATCH(B358,'04-29'!L:L,0),0),"")</f>
        <v/>
      </c>
      <c r="J358" s="11" t="str">
        <f>IFERROR(INDEX('05-27'!F:F,MATCH(B358,'05-27'!H:H,0),0),"")</f>
        <v/>
      </c>
      <c r="K358" s="11">
        <f>IFERROR(INDEX('06-17'!U:U,MATCH(B358,'06-17'!W:W,0),0),"")</f>
        <v>752</v>
      </c>
      <c r="L358" s="11" t="str">
        <f>IFERROR(INDEX('07-02'!W:W,MATCH(B358,'07-02'!B:B,0),0),"")</f>
        <v/>
      </c>
      <c r="M358" s="11" t="str">
        <f>IFERROR(INDEX('07-14'!H:H,MATCH(B358,'07-14'!I:I,0),0),"")</f>
        <v/>
      </c>
      <c r="N358" s="11" t="str">
        <f>IFERROR(INDEX('07-15'!H:H,MATCH(B358,'07-15'!I:I,0),0),"")</f>
        <v/>
      </c>
      <c r="O358" s="11" t="str">
        <f>IFERROR(INDEX('07-16'!H:H,MATCH(B358,'07-16'!I:I,0),0),"")</f>
        <v/>
      </c>
      <c r="P358" s="11" t="str">
        <f>IFERROR(INDEX('07-22'!U:U,MATCH(B358,'07-22'!W:W,0),0),"")</f>
        <v/>
      </c>
      <c r="Q358" s="11" t="str">
        <f>IFERROR(INDEX(#REF!,MATCH(B358,#REF!,0),0),"")</f>
        <v/>
      </c>
      <c r="R358" s="11" t="str">
        <f>IFERROR(INDEX(#REF!,MATCH(B358,#REF!,0),0),"")</f>
        <v/>
      </c>
      <c r="S358" s="11" t="str">
        <f>IFERROR(INDEX(#REF!,MATCH(B358,#REF!,0),0),"")</f>
        <v/>
      </c>
      <c r="T358" s="11" t="str">
        <f>IFERROR(INDEX(#REF!,MATCH(B358,#REF!,0),0),"")</f>
        <v/>
      </c>
      <c r="U358" s="5" t="str">
        <f>IFERROR(INDEX(#REF!,MATCH(B358,#REF!,0),0),"")</f>
        <v/>
      </c>
      <c r="V358" s="10">
        <f t="shared" si="22"/>
        <v>1</v>
      </c>
      <c r="W358" s="188">
        <f t="shared" si="23"/>
        <v>752</v>
      </c>
      <c r="X358" s="188">
        <f t="shared" si="24"/>
        <v>752</v>
      </c>
      <c r="Y358" s="188" t="str">
        <f>IFERROR(SUMPRODUCT(LARGE(G358:U358,{1;2;3;4;5})),"NA")</f>
        <v>NA</v>
      </c>
      <c r="Z358" s="189" t="str">
        <f>IFERROR(SUMPRODUCT(LARGE(G358:U358,{1;2;3;4;5;6;7;8;9;10})),"NA")</f>
        <v>NA</v>
      </c>
    </row>
    <row r="359" spans="1:26" s="28" customFormat="1" x14ac:dyDescent="0.3">
      <c r="A359" s="15">
        <v>356</v>
      </c>
      <c r="B359" s="2" t="s">
        <v>1833</v>
      </c>
      <c r="C359" s="1"/>
      <c r="D359" s="1"/>
      <c r="E359" s="1"/>
      <c r="F359" s="2"/>
      <c r="G359" s="10" t="str">
        <f>IFERROR(INDEX('03-25'!X:X,MATCH(B359,'03-25'!Y:Y,0),0),"")</f>
        <v/>
      </c>
      <c r="H359" s="11" t="str">
        <f>IFERROR(INDEX('04-08'!N:N,MATCH(B359,'04-08'!C:C,0),0),"")</f>
        <v/>
      </c>
      <c r="I359" s="11">
        <f>IFERROR(INDEX('04-29'!M:M,MATCH(B359,'04-29'!L:L,0),0),"")</f>
        <v>752</v>
      </c>
      <c r="J359" s="11" t="str">
        <f>IFERROR(INDEX('05-27'!F:F,MATCH(B359,'05-27'!H:H,0),0),"")</f>
        <v/>
      </c>
      <c r="K359" s="11" t="str">
        <f>IFERROR(INDEX('06-17'!U:U,MATCH(B359,'06-17'!W:W,0),0),"")</f>
        <v/>
      </c>
      <c r="L359" s="11" t="str">
        <f>IFERROR(INDEX('07-02'!W:W,MATCH(B359,'07-02'!B:B,0),0),"")</f>
        <v/>
      </c>
      <c r="M359" s="11" t="str">
        <f>IFERROR(INDEX('07-14'!H:H,MATCH(B359,'07-14'!I:I,0),0),"")</f>
        <v/>
      </c>
      <c r="N359" s="11">
        <f>IFERROR(INDEX('07-15'!H:H,MATCH(B359,'07-15'!I:I,0),0),"")</f>
        <v>0</v>
      </c>
      <c r="O359" s="11" t="str">
        <f>IFERROR(INDEX('07-16'!H:H,MATCH(B359,'07-16'!I:I,0),0),"")</f>
        <v/>
      </c>
      <c r="P359" s="11" t="str">
        <f>IFERROR(INDEX('07-22'!U:U,MATCH(B359,'07-22'!W:W,0),0),"")</f>
        <v/>
      </c>
      <c r="Q359" s="11" t="str">
        <f>IFERROR(INDEX(#REF!,MATCH(B359,#REF!,0),0),"")</f>
        <v/>
      </c>
      <c r="R359" s="11" t="str">
        <f>IFERROR(INDEX(#REF!,MATCH(B359,#REF!,0),0),"")</f>
        <v/>
      </c>
      <c r="S359" s="11" t="str">
        <f>IFERROR(INDEX(#REF!,MATCH(B359,#REF!,0),0),"")</f>
        <v/>
      </c>
      <c r="T359" s="11" t="str">
        <f>IFERROR(INDEX(#REF!,MATCH(B359,#REF!,0),0),"")</f>
        <v/>
      </c>
      <c r="U359" s="5" t="str">
        <f>IFERROR(INDEX(#REF!,MATCH(B359,#REF!,0),0),"")</f>
        <v/>
      </c>
      <c r="V359" s="10">
        <f t="shared" si="22"/>
        <v>1</v>
      </c>
      <c r="W359" s="188">
        <f t="shared" si="23"/>
        <v>752</v>
      </c>
      <c r="X359" s="188">
        <f t="shared" si="24"/>
        <v>752</v>
      </c>
      <c r="Y359" s="188" t="str">
        <f>IFERROR(SUMPRODUCT(LARGE(G359:U359,{1;2;3;4;5})),"NA")</f>
        <v>NA</v>
      </c>
      <c r="Z359" s="189" t="str">
        <f>IFERROR(SUMPRODUCT(LARGE(G359:U359,{1;2;3;4;5;6;7;8;9;10})),"NA")</f>
        <v>NA</v>
      </c>
    </row>
    <row r="360" spans="1:26" s="28" customFormat="1" x14ac:dyDescent="0.3">
      <c r="A360" s="15">
        <v>357</v>
      </c>
      <c r="B360" s="2" t="s">
        <v>42</v>
      </c>
      <c r="C360" s="1"/>
      <c r="D360" s="1"/>
      <c r="E360" s="1"/>
      <c r="F360" s="2"/>
      <c r="G360" s="10" t="str">
        <f>IFERROR(INDEX('03-25'!X:X,MATCH(B360,'03-25'!Y:Y,0),0),"")</f>
        <v/>
      </c>
      <c r="H360" s="11">
        <f>IFERROR(INDEX('04-08'!N:N,MATCH(B360,'04-08'!C:C,0),0),"")</f>
        <v>0</v>
      </c>
      <c r="I360" s="11" t="str">
        <f>IFERROR(INDEX('04-29'!M:M,MATCH(B360,'04-29'!L:L,0),0),"")</f>
        <v/>
      </c>
      <c r="J360" s="11" t="str">
        <f>IFERROR(INDEX('05-27'!F:F,MATCH(B360,'05-27'!H:H,0),0),"")</f>
        <v/>
      </c>
      <c r="K360" s="11" t="str">
        <f>IFERROR(INDEX('06-17'!U:U,MATCH(B360,'06-17'!W:W,0),0),"")</f>
        <v/>
      </c>
      <c r="L360" s="11">
        <f>IFERROR(INDEX('07-02'!W:W,MATCH(B360,'07-02'!B:B,0),0),"")</f>
        <v>749</v>
      </c>
      <c r="M360" s="11" t="str">
        <f>IFERROR(INDEX('07-14'!H:H,MATCH(B360,'07-14'!I:I,0),0),"")</f>
        <v/>
      </c>
      <c r="N360" s="11" t="str">
        <f>IFERROR(INDEX('07-15'!H:H,MATCH(B360,'07-15'!I:I,0),0),"")</f>
        <v/>
      </c>
      <c r="O360" s="11" t="str">
        <f>IFERROR(INDEX('07-16'!H:H,MATCH(B360,'07-16'!I:I,0),0),"")</f>
        <v/>
      </c>
      <c r="P360" s="11" t="str">
        <f>IFERROR(INDEX('07-22'!U:U,MATCH(B360,'07-22'!W:W,0),0),"")</f>
        <v/>
      </c>
      <c r="Q360" s="11" t="str">
        <f>IFERROR(INDEX(#REF!,MATCH(B360,#REF!,0),0),"")</f>
        <v/>
      </c>
      <c r="R360" s="11" t="str">
        <f>IFERROR(INDEX(#REF!,MATCH(B360,#REF!,0),0),"")</f>
        <v/>
      </c>
      <c r="S360" s="11" t="str">
        <f>IFERROR(INDEX(#REF!,MATCH(B360,#REF!,0),0),"")</f>
        <v/>
      </c>
      <c r="T360" s="11" t="str">
        <f>IFERROR(INDEX(#REF!,MATCH(B360,#REF!,0),0),"")</f>
        <v/>
      </c>
      <c r="U360" s="5" t="str">
        <f>IFERROR(INDEX(#REF!,MATCH(B360,#REF!,0),0),"")</f>
        <v/>
      </c>
      <c r="V360" s="10">
        <f t="shared" si="22"/>
        <v>1</v>
      </c>
      <c r="W360" s="188">
        <f t="shared" si="23"/>
        <v>749</v>
      </c>
      <c r="X360" s="188">
        <f t="shared" si="24"/>
        <v>749</v>
      </c>
      <c r="Y360" s="188" t="str">
        <f>IFERROR(SUMPRODUCT(LARGE(G360:U360,{1;2;3;4;5})),"NA")</f>
        <v>NA</v>
      </c>
      <c r="Z360" s="189" t="str">
        <f>IFERROR(SUMPRODUCT(LARGE(G360:U360,{1;2;3;4;5;6;7;8;9;10})),"NA")</f>
        <v>NA</v>
      </c>
    </row>
    <row r="361" spans="1:26" s="28" customFormat="1" x14ac:dyDescent="0.3">
      <c r="A361" s="15">
        <v>358</v>
      </c>
      <c r="B361" s="2" t="s">
        <v>2583</v>
      </c>
      <c r="C361" s="1"/>
      <c r="D361" s="1"/>
      <c r="E361" s="1"/>
      <c r="F361" s="2"/>
      <c r="G361" s="10" t="str">
        <f>IFERROR(INDEX('03-25'!X:X,MATCH(B361,'03-25'!Y:Y,0),0),"")</f>
        <v/>
      </c>
      <c r="H361" s="11" t="str">
        <f>IFERROR(INDEX('04-08'!N:N,MATCH(B361,'04-08'!C:C,0),0),"")</f>
        <v/>
      </c>
      <c r="I361" s="11" t="str">
        <f>IFERROR(INDEX('04-29'!M:M,MATCH(B361,'04-29'!L:L,0),0),"")</f>
        <v/>
      </c>
      <c r="J361" s="11" t="str">
        <f>IFERROR(INDEX('05-27'!F:F,MATCH(B361,'05-27'!H:H,0),0),"")</f>
        <v/>
      </c>
      <c r="K361" s="11" t="str">
        <f>IFERROR(INDEX('06-17'!U:U,MATCH(B361,'06-17'!W:W,0),0),"")</f>
        <v/>
      </c>
      <c r="L361" s="11">
        <f>IFERROR(INDEX('07-02'!W:W,MATCH(B361,'07-02'!B:B,0),0),"")</f>
        <v>747</v>
      </c>
      <c r="M361" s="11" t="str">
        <f>IFERROR(INDEX('07-14'!H:H,MATCH(B361,'07-14'!I:I,0),0),"")</f>
        <v/>
      </c>
      <c r="N361" s="11" t="str">
        <f>IFERROR(INDEX('07-15'!H:H,MATCH(B361,'07-15'!I:I,0),0),"")</f>
        <v/>
      </c>
      <c r="O361" s="11" t="str">
        <f>IFERROR(INDEX('07-16'!H:H,MATCH(B361,'07-16'!I:I,0),0),"")</f>
        <v/>
      </c>
      <c r="P361" s="11" t="str">
        <f>IFERROR(INDEX('07-22'!U:U,MATCH(B361,'07-22'!W:W,0),0),"")</f>
        <v/>
      </c>
      <c r="Q361" s="11" t="str">
        <f>IFERROR(INDEX(#REF!,MATCH(B361,#REF!,0),0),"")</f>
        <v/>
      </c>
      <c r="R361" s="11" t="str">
        <f>IFERROR(INDEX(#REF!,MATCH(B361,#REF!,0),0),"")</f>
        <v/>
      </c>
      <c r="S361" s="11" t="str">
        <f>IFERROR(INDEX(#REF!,MATCH(B361,#REF!,0),0),"")</f>
        <v/>
      </c>
      <c r="T361" s="11" t="str">
        <f>IFERROR(INDEX(#REF!,MATCH(B361,#REF!,0),0),"")</f>
        <v/>
      </c>
      <c r="U361" s="5" t="str">
        <f>IFERROR(INDEX(#REF!,MATCH(B361,#REF!,0),0),"")</f>
        <v/>
      </c>
      <c r="V361" s="10">
        <f t="shared" si="22"/>
        <v>1</v>
      </c>
      <c r="W361" s="188">
        <f t="shared" si="23"/>
        <v>747</v>
      </c>
      <c r="X361" s="188">
        <f t="shared" si="24"/>
        <v>747</v>
      </c>
      <c r="Y361" s="188" t="str">
        <f>IFERROR(SUMPRODUCT(LARGE(G361:U361,{1;2;3;4;5})),"NA")</f>
        <v>NA</v>
      </c>
      <c r="Z361" s="189" t="str">
        <f>IFERROR(SUMPRODUCT(LARGE(G361:U361,{1;2;3;4;5;6;7;8;9;10})),"NA")</f>
        <v>NA</v>
      </c>
    </row>
    <row r="362" spans="1:26" s="28" customFormat="1" x14ac:dyDescent="0.3">
      <c r="A362" s="15">
        <v>359</v>
      </c>
      <c r="B362" s="2" t="s">
        <v>2023</v>
      </c>
      <c r="C362" s="1"/>
      <c r="D362" s="1"/>
      <c r="E362" s="1"/>
      <c r="F362" s="2"/>
      <c r="G362" s="10" t="str">
        <f>IFERROR(INDEX('03-25'!X:X,MATCH(B362,'03-25'!Y:Y,0),0),"")</f>
        <v/>
      </c>
      <c r="H362" s="11" t="str">
        <f>IFERROR(INDEX('04-08'!N:N,MATCH(B362,'04-08'!C:C,0),0),"")</f>
        <v/>
      </c>
      <c r="I362" s="11" t="str">
        <f>IFERROR(INDEX('04-29'!M:M,MATCH(B362,'04-29'!L:L,0),0),"")</f>
        <v/>
      </c>
      <c r="J362" s="11">
        <f>IFERROR(INDEX('05-27'!F:F,MATCH(B362,'05-27'!H:H,0),0),"")</f>
        <v>746</v>
      </c>
      <c r="K362" s="11" t="str">
        <f>IFERROR(INDEX('06-17'!U:U,MATCH(B362,'06-17'!W:W,0),0),"")</f>
        <v/>
      </c>
      <c r="L362" s="11" t="str">
        <f>IFERROR(INDEX('07-02'!W:W,MATCH(B362,'07-02'!B:B,0),0),"")</f>
        <v/>
      </c>
      <c r="M362" s="11" t="str">
        <f>IFERROR(INDEX('07-14'!H:H,MATCH(B362,'07-14'!I:I,0),0),"")</f>
        <v/>
      </c>
      <c r="N362" s="11" t="str">
        <f>IFERROR(INDEX('07-15'!H:H,MATCH(B362,'07-15'!I:I,0),0),"")</f>
        <v/>
      </c>
      <c r="O362" s="11" t="str">
        <f>IFERROR(INDEX('07-16'!H:H,MATCH(B362,'07-16'!I:I,0),0),"")</f>
        <v/>
      </c>
      <c r="P362" s="11" t="str">
        <f>IFERROR(INDEX('07-22'!U:U,MATCH(B362,'07-22'!W:W,0),0),"")</f>
        <v/>
      </c>
      <c r="Q362" s="11" t="str">
        <f>IFERROR(INDEX(#REF!,MATCH(B362,#REF!,0),0),"")</f>
        <v/>
      </c>
      <c r="R362" s="11" t="str">
        <f>IFERROR(INDEX(#REF!,MATCH(B362,#REF!,0),0),"")</f>
        <v/>
      </c>
      <c r="S362" s="11" t="str">
        <f>IFERROR(INDEX(#REF!,MATCH(B362,#REF!,0),0),"")</f>
        <v/>
      </c>
      <c r="T362" s="11" t="str">
        <f>IFERROR(INDEX(#REF!,MATCH(B362,#REF!,0),0),"")</f>
        <v/>
      </c>
      <c r="U362" s="5" t="str">
        <f>IFERROR(INDEX(#REF!,MATCH(B362,#REF!,0),0),"")</f>
        <v/>
      </c>
      <c r="V362" s="10">
        <f t="shared" si="22"/>
        <v>1</v>
      </c>
      <c r="W362" s="188">
        <f t="shared" si="23"/>
        <v>746</v>
      </c>
      <c r="X362" s="188">
        <f t="shared" si="24"/>
        <v>746</v>
      </c>
      <c r="Y362" s="188" t="str">
        <f>IFERROR(SUMPRODUCT(LARGE(G362:U362,{1;2;3;4;5})),"NA")</f>
        <v>NA</v>
      </c>
      <c r="Z362" s="189" t="str">
        <f>IFERROR(SUMPRODUCT(LARGE(G362:U362,{1;2;3;4;5;6;7;8;9;10})),"NA")</f>
        <v>NA</v>
      </c>
    </row>
    <row r="363" spans="1:26" s="28" customFormat="1" x14ac:dyDescent="0.3">
      <c r="A363" s="15">
        <v>360</v>
      </c>
      <c r="B363" s="2" t="s">
        <v>2586</v>
      </c>
      <c r="C363" s="1"/>
      <c r="D363" s="1"/>
      <c r="E363" s="1"/>
      <c r="F363" s="2"/>
      <c r="G363" s="10" t="str">
        <f>IFERROR(INDEX('03-25'!X:X,MATCH(B363,'03-25'!Y:Y,0),0),"")</f>
        <v/>
      </c>
      <c r="H363" s="11" t="str">
        <f>IFERROR(INDEX('04-08'!N:N,MATCH(B363,'04-08'!C:C,0),0),"")</f>
        <v/>
      </c>
      <c r="I363" s="11" t="str">
        <f>IFERROR(INDEX('04-29'!M:M,MATCH(B363,'04-29'!L:L,0),0),"")</f>
        <v/>
      </c>
      <c r="J363" s="11" t="str">
        <f>IFERROR(INDEX('05-27'!F:F,MATCH(B363,'05-27'!H:H,0),0),"")</f>
        <v/>
      </c>
      <c r="K363" s="11" t="str">
        <f>IFERROR(INDEX('06-17'!U:U,MATCH(B363,'06-17'!W:W,0),0),"")</f>
        <v/>
      </c>
      <c r="L363" s="11">
        <f>IFERROR(INDEX('07-02'!W:W,MATCH(B363,'07-02'!B:B,0),0),"")</f>
        <v>746</v>
      </c>
      <c r="M363" s="11" t="str">
        <f>IFERROR(INDEX('07-14'!H:H,MATCH(B363,'07-14'!I:I,0),0),"")</f>
        <v/>
      </c>
      <c r="N363" s="11" t="str">
        <f>IFERROR(INDEX('07-15'!H:H,MATCH(B363,'07-15'!I:I,0),0),"")</f>
        <v/>
      </c>
      <c r="O363" s="11" t="str">
        <f>IFERROR(INDEX('07-16'!H:H,MATCH(B363,'07-16'!I:I,0),0),"")</f>
        <v/>
      </c>
      <c r="P363" s="11" t="str">
        <f>IFERROR(INDEX('07-22'!U:U,MATCH(B363,'07-22'!W:W,0),0),"")</f>
        <v/>
      </c>
      <c r="Q363" s="11" t="str">
        <f>IFERROR(INDEX(#REF!,MATCH(B363,#REF!,0),0),"")</f>
        <v/>
      </c>
      <c r="R363" s="11" t="str">
        <f>IFERROR(INDEX(#REF!,MATCH(B363,#REF!,0),0),"")</f>
        <v/>
      </c>
      <c r="S363" s="11" t="str">
        <f>IFERROR(INDEX(#REF!,MATCH(B363,#REF!,0),0),"")</f>
        <v/>
      </c>
      <c r="T363" s="11" t="str">
        <f>IFERROR(INDEX(#REF!,MATCH(B363,#REF!,0),0),"")</f>
        <v/>
      </c>
      <c r="U363" s="5" t="str">
        <f>IFERROR(INDEX(#REF!,MATCH(B363,#REF!,0),0),"")</f>
        <v/>
      </c>
      <c r="V363" s="10">
        <f t="shared" si="22"/>
        <v>1</v>
      </c>
      <c r="W363" s="188">
        <f t="shared" si="23"/>
        <v>746</v>
      </c>
      <c r="X363" s="188">
        <f t="shared" si="24"/>
        <v>746</v>
      </c>
      <c r="Y363" s="188" t="str">
        <f>IFERROR(SUMPRODUCT(LARGE(G363:U363,{1;2;3;4;5})),"NA")</f>
        <v>NA</v>
      </c>
      <c r="Z363" s="189" t="str">
        <f>IFERROR(SUMPRODUCT(LARGE(G363:U363,{1;2;3;4;5;6;7;8;9;10})),"NA")</f>
        <v>NA</v>
      </c>
    </row>
    <row r="364" spans="1:26" s="28" customFormat="1" x14ac:dyDescent="0.3">
      <c r="A364" s="15">
        <v>361</v>
      </c>
      <c r="B364" s="2" t="s">
        <v>3203</v>
      </c>
      <c r="C364" s="1"/>
      <c r="D364" s="1"/>
      <c r="E364" s="1"/>
      <c r="F364" s="2"/>
      <c r="G364" s="10" t="str">
        <f>IFERROR(INDEX('03-25'!X:X,MATCH(B364,'03-25'!Y:Y,0),0),"")</f>
        <v/>
      </c>
      <c r="H364" s="11" t="str">
        <f>IFERROR(INDEX('04-08'!N:N,MATCH(B364,'04-08'!C:C,0),0),"")</f>
        <v/>
      </c>
      <c r="I364" s="11" t="str">
        <f>IFERROR(INDEX('04-29'!M:M,MATCH(B364,'04-29'!L:L,0),0),"")</f>
        <v/>
      </c>
      <c r="J364" s="11" t="str">
        <f>IFERROR(INDEX('05-27'!F:F,MATCH(B364,'05-27'!H:H,0),0),"")</f>
        <v/>
      </c>
      <c r="K364" s="11" t="str">
        <f>IFERROR(INDEX('06-17'!U:U,MATCH(B364,'06-17'!W:W,0),0),"")</f>
        <v/>
      </c>
      <c r="L364" s="11" t="str">
        <f>IFERROR(INDEX('07-02'!W:W,MATCH(B364,'07-02'!B:B,0),0),"")</f>
        <v/>
      </c>
      <c r="M364" s="11" t="str">
        <f>IFERROR(INDEX('07-14'!H:H,MATCH(B364,'07-14'!I:I,0),0),"")</f>
        <v/>
      </c>
      <c r="N364" s="11" t="str">
        <f>IFERROR(INDEX('07-15'!H:H,MATCH(B364,'07-15'!I:I,0),0),"")</f>
        <v/>
      </c>
      <c r="O364" s="11" t="str">
        <f>IFERROR(INDEX('07-16'!H:H,MATCH(B364,'07-16'!I:I,0),0),"")</f>
        <v/>
      </c>
      <c r="P364" s="11">
        <f>IFERROR(INDEX('07-22'!U:U,MATCH(B364,'07-22'!W:W,0),0),"")</f>
        <v>746</v>
      </c>
      <c r="Q364" s="11" t="str">
        <f>IFERROR(INDEX(#REF!,MATCH(B364,#REF!,0),0),"")</f>
        <v/>
      </c>
      <c r="R364" s="11" t="str">
        <f>IFERROR(INDEX(#REF!,MATCH(B364,#REF!,0),0),"")</f>
        <v/>
      </c>
      <c r="S364" s="11" t="str">
        <f>IFERROR(INDEX(#REF!,MATCH(B364,#REF!,0),0),"")</f>
        <v/>
      </c>
      <c r="T364" s="11" t="str">
        <f>IFERROR(INDEX(#REF!,MATCH(B364,#REF!,0),0),"")</f>
        <v/>
      </c>
      <c r="U364" s="5" t="str">
        <f>IFERROR(INDEX(#REF!,MATCH(B364,#REF!,0),0),"")</f>
        <v/>
      </c>
      <c r="V364" s="10">
        <f t="shared" si="22"/>
        <v>1</v>
      </c>
      <c r="W364" s="188">
        <f t="shared" si="23"/>
        <v>746</v>
      </c>
      <c r="X364" s="188">
        <f t="shared" si="24"/>
        <v>746</v>
      </c>
      <c r="Y364" s="188" t="str">
        <f>IFERROR(SUMPRODUCT(LARGE(G364:U364,{1;2;3;4;5})),"NA")</f>
        <v>NA</v>
      </c>
      <c r="Z364" s="189" t="str">
        <f>IFERROR(SUMPRODUCT(LARGE(G364:U364,{1;2;3;4;5;6;7;8;9;10})),"NA")</f>
        <v>NA</v>
      </c>
    </row>
    <row r="365" spans="1:26" s="28" customFormat="1" x14ac:dyDescent="0.3">
      <c r="A365" s="15">
        <v>362</v>
      </c>
      <c r="B365" s="2" t="s">
        <v>503</v>
      </c>
      <c r="C365" s="1"/>
      <c r="D365" s="1"/>
      <c r="E365" s="1"/>
      <c r="F365" s="2"/>
      <c r="G365" s="10">
        <f>IFERROR(INDEX('03-25'!X:X,MATCH(B365,'03-25'!Y:Y,0),0),"")</f>
        <v>743</v>
      </c>
      <c r="H365" s="11" t="str">
        <f>IFERROR(INDEX('04-08'!N:N,MATCH(B365,'04-08'!C:C,0),0),"")</f>
        <v/>
      </c>
      <c r="I365" s="11" t="str">
        <f>IFERROR(INDEX('04-29'!M:M,MATCH(B365,'04-29'!L:L,0),0),"")</f>
        <v/>
      </c>
      <c r="J365" s="11" t="str">
        <f>IFERROR(INDEX('05-27'!F:F,MATCH(B365,'05-27'!H:H,0),0),"")</f>
        <v/>
      </c>
      <c r="K365" s="11" t="str">
        <f>IFERROR(INDEX('06-17'!U:U,MATCH(B365,'06-17'!W:W,0),0),"")</f>
        <v/>
      </c>
      <c r="L365" s="11" t="str">
        <f>IFERROR(INDEX('07-02'!W:W,MATCH(B365,'07-02'!B:B,0),0),"")</f>
        <v/>
      </c>
      <c r="M365" s="11" t="str">
        <f>IFERROR(INDEX('07-14'!H:H,MATCH(B365,'07-14'!I:I,0),0),"")</f>
        <v/>
      </c>
      <c r="N365" s="11" t="str">
        <f>IFERROR(INDEX('07-15'!H:H,MATCH(B365,'07-15'!I:I,0),0),"")</f>
        <v/>
      </c>
      <c r="O365" s="11" t="str">
        <f>IFERROR(INDEX('07-16'!H:H,MATCH(B365,'07-16'!I:I,0),0),"")</f>
        <v/>
      </c>
      <c r="P365" s="11" t="str">
        <f>IFERROR(INDEX('07-22'!U:U,MATCH(B365,'07-22'!W:W,0),0),"")</f>
        <v/>
      </c>
      <c r="Q365" s="11" t="str">
        <f>IFERROR(INDEX(#REF!,MATCH(B365,#REF!,0),0),"")</f>
        <v/>
      </c>
      <c r="R365" s="11" t="str">
        <f>IFERROR(INDEX(#REF!,MATCH(B365,#REF!,0),0),"")</f>
        <v/>
      </c>
      <c r="S365" s="11" t="str">
        <f>IFERROR(INDEX(#REF!,MATCH(B365,#REF!,0),0),"")</f>
        <v/>
      </c>
      <c r="T365" s="11" t="str">
        <f>IFERROR(INDEX(#REF!,MATCH(B365,#REF!,0),0),"")</f>
        <v/>
      </c>
      <c r="U365" s="5" t="str">
        <f>IFERROR(INDEX(#REF!,MATCH(B365,#REF!,0),0),"")</f>
        <v/>
      </c>
      <c r="V365" s="10">
        <f t="shared" si="22"/>
        <v>1</v>
      </c>
      <c r="W365" s="188">
        <f t="shared" si="23"/>
        <v>743</v>
      </c>
      <c r="X365" s="188">
        <f t="shared" si="24"/>
        <v>743</v>
      </c>
      <c r="Y365" s="188" t="str">
        <f>IFERROR(SUMPRODUCT(LARGE(G365:U365,{1;2;3;4;5})),"NA")</f>
        <v>NA</v>
      </c>
      <c r="Z365" s="189" t="str">
        <f>IFERROR(SUMPRODUCT(LARGE(G365:U365,{1;2;3;4;5;6;7;8;9;10})),"NA")</f>
        <v>NA</v>
      </c>
    </row>
    <row r="366" spans="1:26" s="28" customFormat="1" x14ac:dyDescent="0.3">
      <c r="A366" s="15">
        <v>363</v>
      </c>
      <c r="B366" s="2" t="s">
        <v>3182</v>
      </c>
      <c r="C366" s="1"/>
      <c r="D366" s="1"/>
      <c r="E366" s="1"/>
      <c r="F366" s="2"/>
      <c r="G366" s="10" t="str">
        <f>IFERROR(INDEX('03-25'!X:X,MATCH(B366,'03-25'!Y:Y,0),0),"")</f>
        <v/>
      </c>
      <c r="H366" s="11" t="str">
        <f>IFERROR(INDEX('04-08'!N:N,MATCH(B366,'04-08'!C:C,0),0),"")</f>
        <v/>
      </c>
      <c r="I366" s="11" t="str">
        <f>IFERROR(INDEX('04-29'!M:M,MATCH(B366,'04-29'!L:L,0),0),"")</f>
        <v/>
      </c>
      <c r="J366" s="11" t="str">
        <f>IFERROR(INDEX('05-27'!F:F,MATCH(B366,'05-27'!H:H,0),0),"")</f>
        <v/>
      </c>
      <c r="K366" s="11" t="str">
        <f>IFERROR(INDEX('06-17'!U:U,MATCH(B366,'06-17'!W:W,0),0),"")</f>
        <v/>
      </c>
      <c r="L366" s="11" t="str">
        <f>IFERROR(INDEX('07-02'!W:W,MATCH(B366,'07-02'!B:B,0),0),"")</f>
        <v/>
      </c>
      <c r="M366" s="11" t="str">
        <f>IFERROR(INDEX('07-14'!H:H,MATCH(B366,'07-14'!I:I,0),0),"")</f>
        <v/>
      </c>
      <c r="N366" s="11" t="str">
        <f>IFERROR(INDEX('07-15'!H:H,MATCH(B366,'07-15'!I:I,0),0),"")</f>
        <v/>
      </c>
      <c r="O366" s="11" t="str">
        <f>IFERROR(INDEX('07-16'!H:H,MATCH(B366,'07-16'!I:I,0),0),"")</f>
        <v/>
      </c>
      <c r="P366" s="11">
        <f>IFERROR(INDEX('07-22'!U:U,MATCH(B366,'07-22'!W:W,0),0),"")</f>
        <v>742</v>
      </c>
      <c r="Q366" s="11" t="str">
        <f>IFERROR(INDEX(#REF!,MATCH(B366,#REF!,0),0),"")</f>
        <v/>
      </c>
      <c r="R366" s="11" t="str">
        <f>IFERROR(INDEX(#REF!,MATCH(B366,#REF!,0),0),"")</f>
        <v/>
      </c>
      <c r="S366" s="11" t="str">
        <f>IFERROR(INDEX(#REF!,MATCH(B366,#REF!,0),0),"")</f>
        <v/>
      </c>
      <c r="T366" s="11" t="str">
        <f>IFERROR(INDEX(#REF!,MATCH(B366,#REF!,0),0),"")</f>
        <v/>
      </c>
      <c r="U366" s="5" t="str">
        <f>IFERROR(INDEX(#REF!,MATCH(B366,#REF!,0),0),"")</f>
        <v/>
      </c>
      <c r="V366" s="10">
        <f t="shared" si="22"/>
        <v>1</v>
      </c>
      <c r="W366" s="188">
        <f t="shared" si="23"/>
        <v>742</v>
      </c>
      <c r="X366" s="188">
        <f t="shared" si="24"/>
        <v>742</v>
      </c>
      <c r="Y366" s="188" t="str">
        <f>IFERROR(SUMPRODUCT(LARGE(G366:U366,{1;2;3;4;5})),"NA")</f>
        <v>NA</v>
      </c>
      <c r="Z366" s="189" t="str">
        <f>IFERROR(SUMPRODUCT(LARGE(G366:U366,{1;2;3;4;5;6;7;8;9;10})),"NA")</f>
        <v>NA</v>
      </c>
    </row>
    <row r="367" spans="1:26" s="28" customFormat="1" x14ac:dyDescent="0.3">
      <c r="A367" s="15">
        <v>364</v>
      </c>
      <c r="B367" s="2" t="s">
        <v>2659</v>
      </c>
      <c r="C367" s="1"/>
      <c r="D367" s="1"/>
      <c r="E367" s="1"/>
      <c r="F367" s="2"/>
      <c r="G367" s="10" t="str">
        <f>IFERROR(INDEX('03-25'!X:X,MATCH(B367,'03-25'!Y:Y,0),0),"")</f>
        <v/>
      </c>
      <c r="H367" s="11" t="str">
        <f>IFERROR(INDEX('04-08'!N:N,MATCH(B367,'04-08'!C:C,0),0),"")</f>
        <v/>
      </c>
      <c r="I367" s="11" t="str">
        <f>IFERROR(INDEX('04-29'!M:M,MATCH(B367,'04-29'!L:L,0),0),"")</f>
        <v/>
      </c>
      <c r="J367" s="11" t="str">
        <f>IFERROR(INDEX('05-27'!F:F,MATCH(B367,'05-27'!H:H,0),0),"")</f>
        <v/>
      </c>
      <c r="K367" s="11" t="str">
        <f>IFERROR(INDEX('06-17'!U:U,MATCH(B367,'06-17'!W:W,0),0),"")</f>
        <v/>
      </c>
      <c r="L367" s="11">
        <f>IFERROR(INDEX('07-02'!W:W,MATCH(B367,'07-02'!B:B,0),0),"")</f>
        <v>741</v>
      </c>
      <c r="M367" s="11" t="str">
        <f>IFERROR(INDEX('07-14'!H:H,MATCH(B367,'07-14'!I:I,0),0),"")</f>
        <v/>
      </c>
      <c r="N367" s="11" t="str">
        <f>IFERROR(INDEX('07-15'!H:H,MATCH(B367,'07-15'!I:I,0),0),"")</f>
        <v/>
      </c>
      <c r="O367" s="11" t="str">
        <f>IFERROR(INDEX('07-16'!H:H,MATCH(B367,'07-16'!I:I,0),0),"")</f>
        <v/>
      </c>
      <c r="P367" s="11" t="str">
        <f>IFERROR(INDEX('07-22'!U:U,MATCH(B367,'07-22'!W:W,0),0),"")</f>
        <v/>
      </c>
      <c r="Q367" s="11" t="str">
        <f>IFERROR(INDEX(#REF!,MATCH(B367,#REF!,0),0),"")</f>
        <v/>
      </c>
      <c r="R367" s="11" t="str">
        <f>IFERROR(INDEX(#REF!,MATCH(B367,#REF!,0),0),"")</f>
        <v/>
      </c>
      <c r="S367" s="11" t="str">
        <f>IFERROR(INDEX(#REF!,MATCH(B367,#REF!,0),0),"")</f>
        <v/>
      </c>
      <c r="T367" s="11" t="str">
        <f>IFERROR(INDEX(#REF!,MATCH(B367,#REF!,0),0),"")</f>
        <v/>
      </c>
      <c r="U367" s="5" t="str">
        <f>IFERROR(INDEX(#REF!,MATCH(B367,#REF!,0),0),"")</f>
        <v/>
      </c>
      <c r="V367" s="10">
        <f t="shared" si="22"/>
        <v>1</v>
      </c>
      <c r="W367" s="188">
        <f t="shared" si="23"/>
        <v>741</v>
      </c>
      <c r="X367" s="188">
        <f t="shared" si="24"/>
        <v>741</v>
      </c>
      <c r="Y367" s="188" t="str">
        <f>IFERROR(SUMPRODUCT(LARGE(G367:U367,{1;2;3;4;5})),"NA")</f>
        <v>NA</v>
      </c>
      <c r="Z367" s="189" t="str">
        <f>IFERROR(SUMPRODUCT(LARGE(G367:U367,{1;2;3;4;5;6;7;8;9;10})),"NA")</f>
        <v>NA</v>
      </c>
    </row>
    <row r="368" spans="1:26" s="28" customFormat="1" x14ac:dyDescent="0.3">
      <c r="A368" s="15">
        <v>365</v>
      </c>
      <c r="B368" s="2" t="s">
        <v>141</v>
      </c>
      <c r="C368" s="1"/>
      <c r="D368" s="1"/>
      <c r="E368" s="1"/>
      <c r="F368" s="2"/>
      <c r="G368" s="10" t="str">
        <f>IFERROR(INDEX('03-25'!X:X,MATCH(B368,'03-25'!Y:Y,0),0),"")</f>
        <v/>
      </c>
      <c r="H368" s="11">
        <f>IFERROR(INDEX('04-08'!N:N,MATCH(B368,'04-08'!C:C,0),0),"")</f>
        <v>739</v>
      </c>
      <c r="I368" s="11" t="str">
        <f>IFERROR(INDEX('04-29'!M:M,MATCH(B368,'04-29'!L:L,0),0),"")</f>
        <v/>
      </c>
      <c r="J368" s="11" t="str">
        <f>IFERROR(INDEX('05-27'!F:F,MATCH(B368,'05-27'!H:H,0),0),"")</f>
        <v/>
      </c>
      <c r="K368" s="11" t="str">
        <f>IFERROR(INDEX('06-17'!U:U,MATCH(B368,'06-17'!W:W,0),0),"")</f>
        <v/>
      </c>
      <c r="L368" s="11" t="str">
        <f>IFERROR(INDEX('07-02'!W:W,MATCH(B368,'07-02'!B:B,0),0),"")</f>
        <v/>
      </c>
      <c r="M368" s="11" t="str">
        <f>IFERROR(INDEX('07-14'!H:H,MATCH(B368,'07-14'!I:I,0),0),"")</f>
        <v/>
      </c>
      <c r="N368" s="11" t="str">
        <f>IFERROR(INDEX('07-15'!H:H,MATCH(B368,'07-15'!I:I,0),0),"")</f>
        <v/>
      </c>
      <c r="O368" s="11" t="str">
        <f>IFERROR(INDEX('07-16'!H:H,MATCH(B368,'07-16'!I:I,0),0),"")</f>
        <v/>
      </c>
      <c r="P368" s="11" t="str">
        <f>IFERROR(INDEX('07-22'!U:U,MATCH(B368,'07-22'!W:W,0),0),"")</f>
        <v/>
      </c>
      <c r="Q368" s="11" t="str">
        <f>IFERROR(INDEX(#REF!,MATCH(B368,#REF!,0),0),"")</f>
        <v/>
      </c>
      <c r="R368" s="11" t="str">
        <f>IFERROR(INDEX(#REF!,MATCH(B368,#REF!,0),0),"")</f>
        <v/>
      </c>
      <c r="S368" s="11" t="str">
        <f>IFERROR(INDEX(#REF!,MATCH(B368,#REF!,0),0),"")</f>
        <v/>
      </c>
      <c r="T368" s="11" t="str">
        <f>IFERROR(INDEX(#REF!,MATCH(B368,#REF!,0),0),"")</f>
        <v/>
      </c>
      <c r="U368" s="5" t="str">
        <f>IFERROR(INDEX(#REF!,MATCH(B368,#REF!,0),0),"")</f>
        <v/>
      </c>
      <c r="V368" s="10">
        <f t="shared" si="22"/>
        <v>1</v>
      </c>
      <c r="W368" s="188">
        <f t="shared" si="23"/>
        <v>739</v>
      </c>
      <c r="X368" s="188">
        <f t="shared" si="24"/>
        <v>739</v>
      </c>
      <c r="Y368" s="188" t="str">
        <f>IFERROR(SUMPRODUCT(LARGE(G368:U368,{1;2;3;4;5})),"NA")</f>
        <v>NA</v>
      </c>
      <c r="Z368" s="189" t="str">
        <f>IFERROR(SUMPRODUCT(LARGE(G368:U368,{1;2;3;4;5;6;7;8;9;10})),"NA")</f>
        <v>NA</v>
      </c>
    </row>
    <row r="369" spans="1:26" s="28" customFormat="1" x14ac:dyDescent="0.3">
      <c r="A369" s="15">
        <v>366</v>
      </c>
      <c r="B369" s="2" t="s">
        <v>2440</v>
      </c>
      <c r="C369" s="1"/>
      <c r="D369" s="1"/>
      <c r="E369" s="1"/>
      <c r="F369" s="2"/>
      <c r="G369" s="10" t="str">
        <f>IFERROR(INDEX('03-25'!X:X,MATCH(B369,'03-25'!Y:Y,0),0),"")</f>
        <v/>
      </c>
      <c r="H369" s="11" t="str">
        <f>IFERROR(INDEX('04-08'!N:N,MATCH(B369,'04-08'!C:C,0),0),"")</f>
        <v/>
      </c>
      <c r="I369" s="11" t="str">
        <f>IFERROR(INDEX('04-29'!M:M,MATCH(B369,'04-29'!L:L,0),0),"")</f>
        <v/>
      </c>
      <c r="J369" s="11" t="str">
        <f>IFERROR(INDEX('05-27'!F:F,MATCH(B369,'05-27'!H:H,0),0),"")</f>
        <v/>
      </c>
      <c r="K369" s="11">
        <f>IFERROR(INDEX('06-17'!U:U,MATCH(B369,'06-17'!W:W,0),0),"")</f>
        <v>738</v>
      </c>
      <c r="L369" s="11" t="str">
        <f>IFERROR(INDEX('07-02'!W:W,MATCH(B369,'07-02'!B:B,0),0),"")</f>
        <v/>
      </c>
      <c r="M369" s="11" t="str">
        <f>IFERROR(INDEX('07-14'!H:H,MATCH(B369,'07-14'!I:I,0),0),"")</f>
        <v/>
      </c>
      <c r="N369" s="11" t="str">
        <f>IFERROR(INDEX('07-15'!H:H,MATCH(B369,'07-15'!I:I,0),0),"")</f>
        <v/>
      </c>
      <c r="O369" s="11" t="str">
        <f>IFERROR(INDEX('07-16'!H:H,MATCH(B369,'07-16'!I:I,0),0),"")</f>
        <v/>
      </c>
      <c r="P369" s="11" t="str">
        <f>IFERROR(INDEX('07-22'!U:U,MATCH(B369,'07-22'!W:W,0),0),"")</f>
        <v/>
      </c>
      <c r="Q369" s="11" t="str">
        <f>IFERROR(INDEX(#REF!,MATCH(B369,#REF!,0),0),"")</f>
        <v/>
      </c>
      <c r="R369" s="11" t="str">
        <f>IFERROR(INDEX(#REF!,MATCH(B369,#REF!,0),0),"")</f>
        <v/>
      </c>
      <c r="S369" s="11" t="str">
        <f>IFERROR(INDEX(#REF!,MATCH(B369,#REF!,0),0),"")</f>
        <v/>
      </c>
      <c r="T369" s="11" t="str">
        <f>IFERROR(INDEX(#REF!,MATCH(B369,#REF!,0),0),"")</f>
        <v/>
      </c>
      <c r="U369" s="5" t="str">
        <f>IFERROR(INDEX(#REF!,MATCH(B369,#REF!,0),0),"")</f>
        <v/>
      </c>
      <c r="V369" s="10">
        <f t="shared" si="22"/>
        <v>1</v>
      </c>
      <c r="W369" s="188">
        <f t="shared" si="23"/>
        <v>738</v>
      </c>
      <c r="X369" s="188">
        <f t="shared" si="24"/>
        <v>738</v>
      </c>
      <c r="Y369" s="188" t="str">
        <f>IFERROR(SUMPRODUCT(LARGE(G369:U369,{1;2;3;4;5})),"NA")</f>
        <v>NA</v>
      </c>
      <c r="Z369" s="189" t="str">
        <f>IFERROR(SUMPRODUCT(LARGE(G369:U369,{1;2;3;4;5;6;7;8;9;10})),"NA")</f>
        <v>NA</v>
      </c>
    </row>
    <row r="370" spans="1:26" s="28" customFormat="1" x14ac:dyDescent="0.3">
      <c r="A370" s="15">
        <v>367</v>
      </c>
      <c r="B370" s="2" t="s">
        <v>2591</v>
      </c>
      <c r="C370" s="1"/>
      <c r="D370" s="1"/>
      <c r="E370" s="1"/>
      <c r="F370" s="2"/>
      <c r="G370" s="10" t="str">
        <f>IFERROR(INDEX('03-25'!X:X,MATCH(B370,'03-25'!Y:Y,0),0),"")</f>
        <v/>
      </c>
      <c r="H370" s="11" t="str">
        <f>IFERROR(INDEX('04-08'!N:N,MATCH(B370,'04-08'!C:C,0),0),"")</f>
        <v/>
      </c>
      <c r="I370" s="11" t="str">
        <f>IFERROR(INDEX('04-29'!M:M,MATCH(B370,'04-29'!L:L,0),0),"")</f>
        <v/>
      </c>
      <c r="J370" s="11" t="str">
        <f>IFERROR(INDEX('05-27'!F:F,MATCH(B370,'05-27'!H:H,0),0),"")</f>
        <v/>
      </c>
      <c r="K370" s="11" t="str">
        <f>IFERROR(INDEX('06-17'!U:U,MATCH(B370,'06-17'!W:W,0),0),"")</f>
        <v/>
      </c>
      <c r="L370" s="11">
        <f>IFERROR(INDEX('07-02'!W:W,MATCH(B370,'07-02'!B:B,0),0),"")</f>
        <v>738</v>
      </c>
      <c r="M370" s="11" t="str">
        <f>IFERROR(INDEX('07-14'!H:H,MATCH(B370,'07-14'!I:I,0),0),"")</f>
        <v/>
      </c>
      <c r="N370" s="11" t="str">
        <f>IFERROR(INDEX('07-15'!H:H,MATCH(B370,'07-15'!I:I,0),0),"")</f>
        <v/>
      </c>
      <c r="O370" s="11" t="str">
        <f>IFERROR(INDEX('07-16'!H:H,MATCH(B370,'07-16'!I:I,0),0),"")</f>
        <v/>
      </c>
      <c r="P370" s="11" t="str">
        <f>IFERROR(INDEX('07-22'!U:U,MATCH(B370,'07-22'!W:W,0),0),"")</f>
        <v/>
      </c>
      <c r="Q370" s="11" t="str">
        <f>IFERROR(INDEX(#REF!,MATCH(B370,#REF!,0),0),"")</f>
        <v/>
      </c>
      <c r="R370" s="11" t="str">
        <f>IFERROR(INDEX(#REF!,MATCH(B370,#REF!,0),0),"")</f>
        <v/>
      </c>
      <c r="S370" s="11" t="str">
        <f>IFERROR(INDEX(#REF!,MATCH(B370,#REF!,0),0),"")</f>
        <v/>
      </c>
      <c r="T370" s="11" t="str">
        <f>IFERROR(INDEX(#REF!,MATCH(B370,#REF!,0),0),"")</f>
        <v/>
      </c>
      <c r="U370" s="5" t="str">
        <f>IFERROR(INDEX(#REF!,MATCH(B370,#REF!,0),0),"")</f>
        <v/>
      </c>
      <c r="V370" s="10">
        <f t="shared" si="22"/>
        <v>1</v>
      </c>
      <c r="W370" s="188">
        <f t="shared" si="23"/>
        <v>738</v>
      </c>
      <c r="X370" s="188">
        <f t="shared" si="24"/>
        <v>738</v>
      </c>
      <c r="Y370" s="188" t="str">
        <f>IFERROR(SUMPRODUCT(LARGE(G370:U370,{1;2;3;4;5})),"NA")</f>
        <v>NA</v>
      </c>
      <c r="Z370" s="189" t="str">
        <f>IFERROR(SUMPRODUCT(LARGE(G370:U370,{1;2;3;4;5;6;7;8;9;10})),"NA")</f>
        <v>NA</v>
      </c>
    </row>
    <row r="371" spans="1:26" s="28" customFormat="1" x14ac:dyDescent="0.3">
      <c r="A371" s="15">
        <v>368</v>
      </c>
      <c r="B371" s="2" t="s">
        <v>2589</v>
      </c>
      <c r="C371" s="1"/>
      <c r="D371" s="1"/>
      <c r="E371" s="1"/>
      <c r="F371" s="2"/>
      <c r="G371" s="10" t="str">
        <f>IFERROR(INDEX('03-25'!X:X,MATCH(B371,'03-25'!Y:Y,0),0),"")</f>
        <v/>
      </c>
      <c r="H371" s="11" t="str">
        <f>IFERROR(INDEX('04-08'!N:N,MATCH(B371,'04-08'!C:C,0),0),"")</f>
        <v/>
      </c>
      <c r="I371" s="11" t="str">
        <f>IFERROR(INDEX('04-29'!M:M,MATCH(B371,'04-29'!L:L,0),0),"")</f>
        <v/>
      </c>
      <c r="J371" s="11" t="str">
        <f>IFERROR(INDEX('05-27'!F:F,MATCH(B371,'05-27'!H:H,0),0),"")</f>
        <v/>
      </c>
      <c r="K371" s="11" t="str">
        <f>IFERROR(INDEX('06-17'!U:U,MATCH(B371,'06-17'!W:W,0),0),"")</f>
        <v/>
      </c>
      <c r="L371" s="11">
        <f>IFERROR(INDEX('07-02'!W:W,MATCH(B371,'07-02'!B:B,0),0),"")</f>
        <v>738</v>
      </c>
      <c r="M371" s="11" t="str">
        <f>IFERROR(INDEX('07-14'!H:H,MATCH(B371,'07-14'!I:I,0),0),"")</f>
        <v/>
      </c>
      <c r="N371" s="11" t="str">
        <f>IFERROR(INDEX('07-15'!H:H,MATCH(B371,'07-15'!I:I,0),0),"")</f>
        <v/>
      </c>
      <c r="O371" s="11" t="str">
        <f>IFERROR(INDEX('07-16'!H:H,MATCH(B371,'07-16'!I:I,0),0),"")</f>
        <v/>
      </c>
      <c r="P371" s="11" t="str">
        <f>IFERROR(INDEX('07-22'!U:U,MATCH(B371,'07-22'!W:W,0),0),"")</f>
        <v/>
      </c>
      <c r="Q371" s="11" t="str">
        <f>IFERROR(INDEX(#REF!,MATCH(B371,#REF!,0),0),"")</f>
        <v/>
      </c>
      <c r="R371" s="11" t="str">
        <f>IFERROR(INDEX(#REF!,MATCH(B371,#REF!,0),0),"")</f>
        <v/>
      </c>
      <c r="S371" s="11" t="str">
        <f>IFERROR(INDEX(#REF!,MATCH(B371,#REF!,0),0),"")</f>
        <v/>
      </c>
      <c r="T371" s="11" t="str">
        <f>IFERROR(INDEX(#REF!,MATCH(B371,#REF!,0),0),"")</f>
        <v/>
      </c>
      <c r="U371" s="5" t="str">
        <f>IFERROR(INDEX(#REF!,MATCH(B371,#REF!,0),0),"")</f>
        <v/>
      </c>
      <c r="V371" s="10">
        <f t="shared" si="22"/>
        <v>1</v>
      </c>
      <c r="W371" s="188">
        <f t="shared" si="23"/>
        <v>738</v>
      </c>
      <c r="X371" s="188">
        <f t="shared" si="24"/>
        <v>738</v>
      </c>
      <c r="Y371" s="188" t="str">
        <f>IFERROR(SUMPRODUCT(LARGE(G371:U371,{1;2;3;4;5})),"NA")</f>
        <v>NA</v>
      </c>
      <c r="Z371" s="189" t="str">
        <f>IFERROR(SUMPRODUCT(LARGE(G371:U371,{1;2;3;4;5;6;7;8;9;10})),"NA")</f>
        <v>NA</v>
      </c>
    </row>
    <row r="372" spans="1:26" s="28" customFormat="1" x14ac:dyDescent="0.3">
      <c r="A372" s="15">
        <v>369</v>
      </c>
      <c r="B372" s="2" t="s">
        <v>514</v>
      </c>
      <c r="C372" s="1"/>
      <c r="D372" s="1"/>
      <c r="E372" s="1"/>
      <c r="F372" s="2"/>
      <c r="G372" s="10">
        <f>IFERROR(INDEX('03-25'!X:X,MATCH(B372,'03-25'!Y:Y,0),0),"")</f>
        <v>737</v>
      </c>
      <c r="H372" s="11" t="str">
        <f>IFERROR(INDEX('04-08'!N:N,MATCH(B372,'04-08'!C:C,0),0),"")</f>
        <v/>
      </c>
      <c r="I372" s="11" t="str">
        <f>IFERROR(INDEX('04-29'!M:M,MATCH(B372,'04-29'!L:L,0),0),"")</f>
        <v/>
      </c>
      <c r="J372" s="11" t="str">
        <f>IFERROR(INDEX('05-27'!F:F,MATCH(B372,'05-27'!H:H,0),0),"")</f>
        <v/>
      </c>
      <c r="K372" s="11" t="str">
        <f>IFERROR(INDEX('06-17'!U:U,MATCH(B372,'06-17'!W:W,0),0),"")</f>
        <v/>
      </c>
      <c r="L372" s="11" t="str">
        <f>IFERROR(INDEX('07-02'!W:W,MATCH(B372,'07-02'!B:B,0),0),"")</f>
        <v/>
      </c>
      <c r="M372" s="11" t="str">
        <f>IFERROR(INDEX('07-14'!H:H,MATCH(B372,'07-14'!I:I,0),0),"")</f>
        <v/>
      </c>
      <c r="N372" s="11" t="str">
        <f>IFERROR(INDEX('07-15'!H:H,MATCH(B372,'07-15'!I:I,0),0),"")</f>
        <v/>
      </c>
      <c r="O372" s="11" t="str">
        <f>IFERROR(INDEX('07-16'!H:H,MATCH(B372,'07-16'!I:I,0),0),"")</f>
        <v/>
      </c>
      <c r="P372" s="11" t="str">
        <f>IFERROR(INDEX('07-22'!U:U,MATCH(B372,'07-22'!W:W,0),0),"")</f>
        <v/>
      </c>
      <c r="Q372" s="11" t="str">
        <f>IFERROR(INDEX(#REF!,MATCH(B372,#REF!,0),0),"")</f>
        <v/>
      </c>
      <c r="R372" s="11" t="str">
        <f>IFERROR(INDEX(#REF!,MATCH(B372,#REF!,0),0),"")</f>
        <v/>
      </c>
      <c r="S372" s="11" t="str">
        <f>IFERROR(INDEX(#REF!,MATCH(B372,#REF!,0),0),"")</f>
        <v/>
      </c>
      <c r="T372" s="11" t="str">
        <f>IFERROR(INDEX(#REF!,MATCH(B372,#REF!,0),0),"")</f>
        <v/>
      </c>
      <c r="U372" s="5" t="str">
        <f>IFERROR(INDEX(#REF!,MATCH(B372,#REF!,0),0),"")</f>
        <v/>
      </c>
      <c r="V372" s="10">
        <f t="shared" si="22"/>
        <v>1</v>
      </c>
      <c r="W372" s="188">
        <f t="shared" si="23"/>
        <v>737</v>
      </c>
      <c r="X372" s="188">
        <f t="shared" si="24"/>
        <v>737</v>
      </c>
      <c r="Y372" s="188" t="str">
        <f>IFERROR(SUMPRODUCT(LARGE(G372:U372,{1;2;3;4;5})),"NA")</f>
        <v>NA</v>
      </c>
      <c r="Z372" s="189" t="str">
        <f>IFERROR(SUMPRODUCT(LARGE(G372:U372,{1;2;3;4;5;6;7;8;9;10})),"NA")</f>
        <v>NA</v>
      </c>
    </row>
    <row r="373" spans="1:26" s="28" customFormat="1" x14ac:dyDescent="0.3">
      <c r="A373" s="15">
        <v>370</v>
      </c>
      <c r="B373" s="2" t="s">
        <v>409</v>
      </c>
      <c r="C373" s="1"/>
      <c r="D373" s="1"/>
      <c r="E373" s="1"/>
      <c r="F373" s="2"/>
      <c r="G373" s="10" t="str">
        <f>IFERROR(INDEX('03-25'!X:X,MATCH(B373,'03-25'!Y:Y,0),0),"")</f>
        <v/>
      </c>
      <c r="H373" s="11">
        <f>IFERROR(INDEX('04-08'!N:N,MATCH(B373,'04-08'!C:C,0),0),"")</f>
        <v>735</v>
      </c>
      <c r="I373" s="11" t="str">
        <f>IFERROR(INDEX('04-29'!M:M,MATCH(B373,'04-29'!L:L,0),0),"")</f>
        <v/>
      </c>
      <c r="J373" s="11" t="str">
        <f>IFERROR(INDEX('05-27'!F:F,MATCH(B373,'05-27'!H:H,0),0),"")</f>
        <v/>
      </c>
      <c r="K373" s="11" t="str">
        <f>IFERROR(INDEX('06-17'!U:U,MATCH(B373,'06-17'!W:W,0),0),"")</f>
        <v/>
      </c>
      <c r="L373" s="11" t="str">
        <f>IFERROR(INDEX('07-02'!W:W,MATCH(B373,'07-02'!B:B,0),0),"")</f>
        <v/>
      </c>
      <c r="M373" s="11" t="str">
        <f>IFERROR(INDEX('07-14'!H:H,MATCH(B373,'07-14'!I:I,0),0),"")</f>
        <v/>
      </c>
      <c r="N373" s="11" t="str">
        <f>IFERROR(INDEX('07-15'!H:H,MATCH(B373,'07-15'!I:I,0),0),"")</f>
        <v/>
      </c>
      <c r="O373" s="11" t="str">
        <f>IFERROR(INDEX('07-16'!H:H,MATCH(B373,'07-16'!I:I,0),0),"")</f>
        <v/>
      </c>
      <c r="P373" s="11" t="str">
        <f>IFERROR(INDEX('07-22'!U:U,MATCH(B373,'07-22'!W:W,0),0),"")</f>
        <v/>
      </c>
      <c r="Q373" s="11" t="str">
        <f>IFERROR(INDEX(#REF!,MATCH(B373,#REF!,0),0),"")</f>
        <v/>
      </c>
      <c r="R373" s="11" t="str">
        <f>IFERROR(INDEX(#REF!,MATCH(B373,#REF!,0),0),"")</f>
        <v/>
      </c>
      <c r="S373" s="11" t="str">
        <f>IFERROR(INDEX(#REF!,MATCH(B373,#REF!,0),0),"")</f>
        <v/>
      </c>
      <c r="T373" s="11" t="str">
        <f>IFERROR(INDEX(#REF!,MATCH(B373,#REF!,0),0),"")</f>
        <v/>
      </c>
      <c r="U373" s="5" t="str">
        <f>IFERROR(INDEX(#REF!,MATCH(B373,#REF!,0),0),"")</f>
        <v/>
      </c>
      <c r="V373" s="10">
        <f t="shared" si="22"/>
        <v>1</v>
      </c>
      <c r="W373" s="188">
        <f t="shared" si="23"/>
        <v>735</v>
      </c>
      <c r="X373" s="188">
        <f t="shared" si="24"/>
        <v>735</v>
      </c>
      <c r="Y373" s="188" t="str">
        <f>IFERROR(SUMPRODUCT(LARGE(G373:U373,{1;2;3;4;5})),"NA")</f>
        <v>NA</v>
      </c>
      <c r="Z373" s="189" t="str">
        <f>IFERROR(SUMPRODUCT(LARGE(G373:U373,{1;2;3;4;5;6;7;8;9;10})),"NA")</f>
        <v>NA</v>
      </c>
    </row>
    <row r="374" spans="1:26" s="28" customFormat="1" x14ac:dyDescent="0.3">
      <c r="A374" s="15">
        <v>371</v>
      </c>
      <c r="B374" s="2" t="s">
        <v>2433</v>
      </c>
      <c r="C374" s="1"/>
      <c r="D374" s="1"/>
      <c r="E374" s="1"/>
      <c r="F374" s="2"/>
      <c r="G374" s="10" t="str">
        <f>IFERROR(INDEX('03-25'!X:X,MATCH(B374,'03-25'!Y:Y,0),0),"")</f>
        <v/>
      </c>
      <c r="H374" s="11" t="str">
        <f>IFERROR(INDEX('04-08'!N:N,MATCH(B374,'04-08'!C:C,0),0),"")</f>
        <v/>
      </c>
      <c r="I374" s="11" t="str">
        <f>IFERROR(INDEX('04-29'!M:M,MATCH(B374,'04-29'!L:L,0),0),"")</f>
        <v/>
      </c>
      <c r="J374" s="11" t="str">
        <f>IFERROR(INDEX('05-27'!F:F,MATCH(B374,'05-27'!H:H,0),0),"")</f>
        <v/>
      </c>
      <c r="K374" s="11">
        <f>IFERROR(INDEX('06-17'!U:U,MATCH(B374,'06-17'!W:W,0),0),"")</f>
        <v>735</v>
      </c>
      <c r="L374" s="11" t="str">
        <f>IFERROR(INDEX('07-02'!W:W,MATCH(B374,'07-02'!B:B,0),0),"")</f>
        <v/>
      </c>
      <c r="M374" s="11" t="str">
        <f>IFERROR(INDEX('07-14'!H:H,MATCH(B374,'07-14'!I:I,0),0),"")</f>
        <v/>
      </c>
      <c r="N374" s="11" t="str">
        <f>IFERROR(INDEX('07-15'!H:H,MATCH(B374,'07-15'!I:I,0),0),"")</f>
        <v/>
      </c>
      <c r="O374" s="11" t="str">
        <f>IFERROR(INDEX('07-16'!H:H,MATCH(B374,'07-16'!I:I,0),0),"")</f>
        <v/>
      </c>
      <c r="P374" s="11" t="str">
        <f>IFERROR(INDEX('07-22'!U:U,MATCH(B374,'07-22'!W:W,0),0),"")</f>
        <v/>
      </c>
      <c r="Q374" s="11" t="str">
        <f>IFERROR(INDEX(#REF!,MATCH(B374,#REF!,0),0),"")</f>
        <v/>
      </c>
      <c r="R374" s="11" t="str">
        <f>IFERROR(INDEX(#REF!,MATCH(B374,#REF!,0),0),"")</f>
        <v/>
      </c>
      <c r="S374" s="11" t="str">
        <f>IFERROR(INDEX(#REF!,MATCH(B374,#REF!,0),0),"")</f>
        <v/>
      </c>
      <c r="T374" s="11" t="str">
        <f>IFERROR(INDEX(#REF!,MATCH(B374,#REF!,0),0),"")</f>
        <v/>
      </c>
      <c r="U374" s="5" t="str">
        <f>IFERROR(INDEX(#REF!,MATCH(B374,#REF!,0),0),"")</f>
        <v/>
      </c>
      <c r="V374" s="10">
        <f t="shared" si="22"/>
        <v>1</v>
      </c>
      <c r="W374" s="188">
        <f t="shared" si="23"/>
        <v>735</v>
      </c>
      <c r="X374" s="188">
        <f t="shared" si="24"/>
        <v>735</v>
      </c>
      <c r="Y374" s="188" t="str">
        <f>IFERROR(SUMPRODUCT(LARGE(G374:U374,{1;2;3;4;5})),"NA")</f>
        <v>NA</v>
      </c>
      <c r="Z374" s="189" t="str">
        <f>IFERROR(SUMPRODUCT(LARGE(G374:U374,{1;2;3;4;5;6;7;8;9;10})),"NA")</f>
        <v>NA</v>
      </c>
    </row>
    <row r="375" spans="1:26" s="28" customFormat="1" x14ac:dyDescent="0.3">
      <c r="A375" s="15">
        <v>372</v>
      </c>
      <c r="B375" s="2" t="s">
        <v>407</v>
      </c>
      <c r="C375" s="1"/>
      <c r="D375" s="1"/>
      <c r="E375" s="1"/>
      <c r="F375" s="2"/>
      <c r="G375" s="10" t="str">
        <f>IFERROR(INDEX('03-25'!X:X,MATCH(B375,'03-25'!Y:Y,0),0),"")</f>
        <v/>
      </c>
      <c r="H375" s="11">
        <f>IFERROR(INDEX('04-08'!N:N,MATCH(B375,'04-08'!C:C,0),0),"")</f>
        <v>735</v>
      </c>
      <c r="I375" s="11" t="str">
        <f>IFERROR(INDEX('04-29'!M:M,MATCH(B375,'04-29'!L:L,0),0),"")</f>
        <v/>
      </c>
      <c r="J375" s="11" t="str">
        <f>IFERROR(INDEX('05-27'!F:F,MATCH(B375,'05-27'!H:H,0),0),"")</f>
        <v/>
      </c>
      <c r="K375" s="11" t="str">
        <f>IFERROR(INDEX('06-17'!U:U,MATCH(B375,'06-17'!W:W,0),0),"")</f>
        <v/>
      </c>
      <c r="L375" s="11" t="str">
        <f>IFERROR(INDEX('07-02'!W:W,MATCH(B375,'07-02'!B:B,0),0),"")</f>
        <v/>
      </c>
      <c r="M375" s="11" t="str">
        <f>IFERROR(INDEX('07-14'!H:H,MATCH(B375,'07-14'!I:I,0),0),"")</f>
        <v/>
      </c>
      <c r="N375" s="11" t="str">
        <f>IFERROR(INDEX('07-15'!H:H,MATCH(B375,'07-15'!I:I,0),0),"")</f>
        <v/>
      </c>
      <c r="O375" s="11" t="str">
        <f>IFERROR(INDEX('07-16'!H:H,MATCH(B375,'07-16'!I:I,0),0),"")</f>
        <v/>
      </c>
      <c r="P375" s="11" t="str">
        <f>IFERROR(INDEX('07-22'!U:U,MATCH(B375,'07-22'!W:W,0),0),"")</f>
        <v/>
      </c>
      <c r="Q375" s="11" t="str">
        <f>IFERROR(INDEX(#REF!,MATCH(B375,#REF!,0),0),"")</f>
        <v/>
      </c>
      <c r="R375" s="11" t="str">
        <f>IFERROR(INDEX(#REF!,MATCH(B375,#REF!,0),0),"")</f>
        <v/>
      </c>
      <c r="S375" s="11" t="str">
        <f>IFERROR(INDEX(#REF!,MATCH(B375,#REF!,0),0),"")</f>
        <v/>
      </c>
      <c r="T375" s="11" t="str">
        <f>IFERROR(INDEX(#REF!,MATCH(B375,#REF!,0),0),"")</f>
        <v/>
      </c>
      <c r="U375" s="5" t="str">
        <f>IFERROR(INDEX(#REF!,MATCH(B375,#REF!,0),0),"")</f>
        <v/>
      </c>
      <c r="V375" s="10">
        <f t="shared" si="22"/>
        <v>1</v>
      </c>
      <c r="W375" s="188">
        <f t="shared" si="23"/>
        <v>735</v>
      </c>
      <c r="X375" s="188">
        <f t="shared" si="24"/>
        <v>735</v>
      </c>
      <c r="Y375" s="188" t="str">
        <f>IFERROR(SUMPRODUCT(LARGE(G375:U375,{1;2;3;4;5})),"NA")</f>
        <v>NA</v>
      </c>
      <c r="Z375" s="189" t="str">
        <f>IFERROR(SUMPRODUCT(LARGE(G375:U375,{1;2;3;4;5;6;7;8;9;10})),"NA")</f>
        <v>NA</v>
      </c>
    </row>
    <row r="376" spans="1:26" s="28" customFormat="1" x14ac:dyDescent="0.3">
      <c r="A376" s="15">
        <v>373</v>
      </c>
      <c r="B376" s="2" t="s">
        <v>1866</v>
      </c>
      <c r="C376" s="1"/>
      <c r="D376" s="1"/>
      <c r="E376" s="1"/>
      <c r="F376" s="2"/>
      <c r="G376" s="10" t="str">
        <f>IFERROR(INDEX('03-25'!X:X,MATCH(B376,'03-25'!Y:Y,0),0),"")</f>
        <v/>
      </c>
      <c r="H376" s="11" t="str">
        <f>IFERROR(INDEX('04-08'!N:N,MATCH(B376,'04-08'!C:C,0),0),"")</f>
        <v/>
      </c>
      <c r="I376" s="11">
        <f>IFERROR(INDEX('04-29'!M:M,MATCH(B376,'04-29'!L:L,0),0),"")</f>
        <v>733</v>
      </c>
      <c r="J376" s="11" t="str">
        <f>IFERROR(INDEX('05-27'!F:F,MATCH(B376,'05-27'!H:H,0),0),"")</f>
        <v/>
      </c>
      <c r="K376" s="11" t="str">
        <f>IFERROR(INDEX('06-17'!U:U,MATCH(B376,'06-17'!W:W,0),0),"")</f>
        <v/>
      </c>
      <c r="L376" s="11" t="str">
        <f>IFERROR(INDEX('07-02'!W:W,MATCH(B376,'07-02'!B:B,0),0),"")</f>
        <v/>
      </c>
      <c r="M376" s="11" t="str">
        <f>IFERROR(INDEX('07-14'!H:H,MATCH(B376,'07-14'!I:I,0),0),"")</f>
        <v/>
      </c>
      <c r="N376" s="11" t="str">
        <f>IFERROR(INDEX('07-15'!H:H,MATCH(B376,'07-15'!I:I,0),0),"")</f>
        <v/>
      </c>
      <c r="O376" s="11" t="str">
        <f>IFERROR(INDEX('07-16'!H:H,MATCH(B376,'07-16'!I:I,0),0),"")</f>
        <v/>
      </c>
      <c r="P376" s="11" t="str">
        <f>IFERROR(INDEX('07-22'!U:U,MATCH(B376,'07-22'!W:W,0),0),"")</f>
        <v/>
      </c>
      <c r="Q376" s="11" t="str">
        <f>IFERROR(INDEX(#REF!,MATCH(B376,#REF!,0),0),"")</f>
        <v/>
      </c>
      <c r="R376" s="11" t="str">
        <f>IFERROR(INDEX(#REF!,MATCH(B376,#REF!,0),0),"")</f>
        <v/>
      </c>
      <c r="S376" s="11" t="str">
        <f>IFERROR(INDEX(#REF!,MATCH(B376,#REF!,0),0),"")</f>
        <v/>
      </c>
      <c r="T376" s="11" t="str">
        <f>IFERROR(INDEX(#REF!,MATCH(B376,#REF!,0),0),"")</f>
        <v/>
      </c>
      <c r="U376" s="5" t="str">
        <f>IFERROR(INDEX(#REF!,MATCH(B376,#REF!,0),0),"")</f>
        <v/>
      </c>
      <c r="V376" s="10">
        <f t="shared" si="22"/>
        <v>1</v>
      </c>
      <c r="W376" s="188">
        <f t="shared" si="23"/>
        <v>733</v>
      </c>
      <c r="X376" s="188">
        <f t="shared" si="24"/>
        <v>733</v>
      </c>
      <c r="Y376" s="188" t="str">
        <f>IFERROR(SUMPRODUCT(LARGE(G376:U376,{1;2;3;4;5})),"NA")</f>
        <v>NA</v>
      </c>
      <c r="Z376" s="189" t="str">
        <f>IFERROR(SUMPRODUCT(LARGE(G376:U376,{1;2;3;4;5;6;7;8;9;10})),"NA")</f>
        <v>NA</v>
      </c>
    </row>
    <row r="377" spans="1:26" s="28" customFormat="1" x14ac:dyDescent="0.3">
      <c r="A377" s="15">
        <v>374</v>
      </c>
      <c r="B377" s="2" t="s">
        <v>2660</v>
      </c>
      <c r="C377" s="1"/>
      <c r="D377" s="1"/>
      <c r="E377" s="1"/>
      <c r="F377" s="2"/>
      <c r="G377" s="10" t="str">
        <f>IFERROR(INDEX('03-25'!X:X,MATCH(B377,'03-25'!Y:Y,0),0),"")</f>
        <v/>
      </c>
      <c r="H377" s="11" t="str">
        <f>IFERROR(INDEX('04-08'!N:N,MATCH(B377,'04-08'!C:C,0),0),"")</f>
        <v/>
      </c>
      <c r="I377" s="11" t="str">
        <f>IFERROR(INDEX('04-29'!M:M,MATCH(B377,'04-29'!L:L,0),0),"")</f>
        <v/>
      </c>
      <c r="J377" s="11" t="str">
        <f>IFERROR(INDEX('05-27'!F:F,MATCH(B377,'05-27'!H:H,0),0),"")</f>
        <v/>
      </c>
      <c r="K377" s="11" t="str">
        <f>IFERROR(INDEX('06-17'!U:U,MATCH(B377,'06-17'!W:W,0),0),"")</f>
        <v/>
      </c>
      <c r="L377" s="11">
        <f>IFERROR(INDEX('07-02'!W:W,MATCH(B377,'07-02'!B:B,0),0),"")</f>
        <v>730</v>
      </c>
      <c r="M377" s="11" t="str">
        <f>IFERROR(INDEX('07-14'!H:H,MATCH(B377,'07-14'!I:I,0),0),"")</f>
        <v/>
      </c>
      <c r="N377" s="11" t="str">
        <f>IFERROR(INDEX('07-15'!H:H,MATCH(B377,'07-15'!I:I,0),0),"")</f>
        <v/>
      </c>
      <c r="O377" s="11" t="str">
        <f>IFERROR(INDEX('07-16'!H:H,MATCH(B377,'07-16'!I:I,0),0),"")</f>
        <v/>
      </c>
      <c r="P377" s="11" t="str">
        <f>IFERROR(INDEX('07-22'!U:U,MATCH(B377,'07-22'!W:W,0),0),"")</f>
        <v/>
      </c>
      <c r="Q377" s="11" t="str">
        <f>IFERROR(INDEX(#REF!,MATCH(B377,#REF!,0),0),"")</f>
        <v/>
      </c>
      <c r="R377" s="11" t="str">
        <f>IFERROR(INDEX(#REF!,MATCH(B377,#REF!,0),0),"")</f>
        <v/>
      </c>
      <c r="S377" s="11" t="str">
        <f>IFERROR(INDEX(#REF!,MATCH(B377,#REF!,0),0),"")</f>
        <v/>
      </c>
      <c r="T377" s="11" t="str">
        <f>IFERROR(INDEX(#REF!,MATCH(B377,#REF!,0),0),"")</f>
        <v/>
      </c>
      <c r="U377" s="5" t="str">
        <f>IFERROR(INDEX(#REF!,MATCH(B377,#REF!,0),0),"")</f>
        <v/>
      </c>
      <c r="V377" s="10">
        <f t="shared" si="22"/>
        <v>1</v>
      </c>
      <c r="W377" s="188">
        <f t="shared" si="23"/>
        <v>730</v>
      </c>
      <c r="X377" s="188">
        <f t="shared" si="24"/>
        <v>730</v>
      </c>
      <c r="Y377" s="188" t="str">
        <f>IFERROR(SUMPRODUCT(LARGE(G377:U377,{1;2;3;4;5})),"NA")</f>
        <v>NA</v>
      </c>
      <c r="Z377" s="189" t="str">
        <f>IFERROR(SUMPRODUCT(LARGE(G377:U377,{1;2;3;4;5;6;7;8;9;10})),"NA")</f>
        <v>NA</v>
      </c>
    </row>
    <row r="378" spans="1:26" s="28" customFormat="1" x14ac:dyDescent="0.3">
      <c r="A378" s="15">
        <v>375</v>
      </c>
      <c r="B378" s="2" t="s">
        <v>463</v>
      </c>
      <c r="C378" s="1"/>
      <c r="D378" s="1"/>
      <c r="E378" s="1"/>
      <c r="F378" s="2"/>
      <c r="G378" s="10">
        <f>IFERROR(INDEX('03-25'!X:X,MATCH(B378,'03-25'!Y:Y,0),0),"")</f>
        <v>729</v>
      </c>
      <c r="H378" s="11" t="str">
        <f>IFERROR(INDEX('04-08'!N:N,MATCH(B378,'04-08'!C:C,0),0),"")</f>
        <v/>
      </c>
      <c r="I378" s="11" t="str">
        <f>IFERROR(INDEX('04-29'!M:M,MATCH(B378,'04-29'!L:L,0),0),"")</f>
        <v/>
      </c>
      <c r="J378" s="11" t="str">
        <f>IFERROR(INDEX('05-27'!F:F,MATCH(B378,'05-27'!H:H,0),0),"")</f>
        <v/>
      </c>
      <c r="K378" s="11" t="str">
        <f>IFERROR(INDEX('06-17'!U:U,MATCH(B378,'06-17'!W:W,0),0),"")</f>
        <v/>
      </c>
      <c r="L378" s="11" t="str">
        <f>IFERROR(INDEX('07-02'!W:W,MATCH(B378,'07-02'!B:B,0),0),"")</f>
        <v/>
      </c>
      <c r="M378" s="11" t="str">
        <f>IFERROR(INDEX('07-14'!H:H,MATCH(B378,'07-14'!I:I,0),0),"")</f>
        <v/>
      </c>
      <c r="N378" s="11" t="str">
        <f>IFERROR(INDEX('07-15'!H:H,MATCH(B378,'07-15'!I:I,0),0),"")</f>
        <v/>
      </c>
      <c r="O378" s="11" t="str">
        <f>IFERROR(INDEX('07-16'!H:H,MATCH(B378,'07-16'!I:I,0),0),"")</f>
        <v/>
      </c>
      <c r="P378" s="11" t="str">
        <f>IFERROR(INDEX('07-22'!U:U,MATCH(B378,'07-22'!W:W,0),0),"")</f>
        <v/>
      </c>
      <c r="Q378" s="11" t="str">
        <f>IFERROR(INDEX(#REF!,MATCH(B378,#REF!,0),0),"")</f>
        <v/>
      </c>
      <c r="R378" s="11" t="str">
        <f>IFERROR(INDEX(#REF!,MATCH(B378,#REF!,0),0),"")</f>
        <v/>
      </c>
      <c r="S378" s="11" t="str">
        <f>IFERROR(INDEX(#REF!,MATCH(B378,#REF!,0),0),"")</f>
        <v/>
      </c>
      <c r="T378" s="11" t="str">
        <f>IFERROR(INDEX(#REF!,MATCH(B378,#REF!,0),0),"")</f>
        <v/>
      </c>
      <c r="U378" s="5" t="str">
        <f>IFERROR(INDEX(#REF!,MATCH(B378,#REF!,0),0),"")</f>
        <v/>
      </c>
      <c r="V378" s="10">
        <f t="shared" si="22"/>
        <v>1</v>
      </c>
      <c r="W378" s="188">
        <f t="shared" si="23"/>
        <v>729</v>
      </c>
      <c r="X378" s="188">
        <f t="shared" si="24"/>
        <v>729</v>
      </c>
      <c r="Y378" s="188" t="str">
        <f>IFERROR(SUMPRODUCT(LARGE(G378:U378,{1;2;3;4;5})),"NA")</f>
        <v>NA</v>
      </c>
      <c r="Z378" s="189" t="str">
        <f>IFERROR(SUMPRODUCT(LARGE(G378:U378,{1;2;3;4;5;6;7;8;9;10})),"NA")</f>
        <v>NA</v>
      </c>
    </row>
    <row r="379" spans="1:26" s="28" customFormat="1" x14ac:dyDescent="0.3">
      <c r="A379" s="15">
        <v>376</v>
      </c>
      <c r="B379" s="2" t="s">
        <v>2593</v>
      </c>
      <c r="C379" s="1"/>
      <c r="D379" s="1"/>
      <c r="E379" s="1"/>
      <c r="F379" s="2"/>
      <c r="G379" s="10" t="str">
        <f>IFERROR(INDEX('03-25'!X:X,MATCH(B379,'03-25'!Y:Y,0),0),"")</f>
        <v/>
      </c>
      <c r="H379" s="11" t="str">
        <f>IFERROR(INDEX('04-08'!N:N,MATCH(B379,'04-08'!C:C,0),0),"")</f>
        <v/>
      </c>
      <c r="I379" s="11" t="str">
        <f>IFERROR(INDEX('04-29'!M:M,MATCH(B379,'04-29'!L:L,0),0),"")</f>
        <v/>
      </c>
      <c r="J379" s="11" t="str">
        <f>IFERROR(INDEX('05-27'!F:F,MATCH(B379,'05-27'!H:H,0),0),"")</f>
        <v/>
      </c>
      <c r="K379" s="11" t="str">
        <f>IFERROR(INDEX('06-17'!U:U,MATCH(B379,'06-17'!W:W,0),0),"")</f>
        <v/>
      </c>
      <c r="L379" s="11">
        <f>IFERROR(INDEX('07-02'!W:W,MATCH(B379,'07-02'!B:B,0),0),"")</f>
        <v>729</v>
      </c>
      <c r="M379" s="11" t="str">
        <f>IFERROR(INDEX('07-14'!H:H,MATCH(B379,'07-14'!I:I,0),0),"")</f>
        <v/>
      </c>
      <c r="N379" s="11" t="str">
        <f>IFERROR(INDEX('07-15'!H:H,MATCH(B379,'07-15'!I:I,0),0),"")</f>
        <v/>
      </c>
      <c r="O379" s="11" t="str">
        <f>IFERROR(INDEX('07-16'!H:H,MATCH(B379,'07-16'!I:I,0),0),"")</f>
        <v/>
      </c>
      <c r="P379" s="11" t="str">
        <f>IFERROR(INDEX('07-22'!U:U,MATCH(B379,'07-22'!W:W,0),0),"")</f>
        <v/>
      </c>
      <c r="Q379" s="11" t="str">
        <f>IFERROR(INDEX(#REF!,MATCH(B379,#REF!,0),0),"")</f>
        <v/>
      </c>
      <c r="R379" s="11" t="str">
        <f>IFERROR(INDEX(#REF!,MATCH(B379,#REF!,0),0),"")</f>
        <v/>
      </c>
      <c r="S379" s="11" t="str">
        <f>IFERROR(INDEX(#REF!,MATCH(B379,#REF!,0),0),"")</f>
        <v/>
      </c>
      <c r="T379" s="11" t="str">
        <f>IFERROR(INDEX(#REF!,MATCH(B379,#REF!,0),0),"")</f>
        <v/>
      </c>
      <c r="U379" s="5" t="str">
        <f>IFERROR(INDEX(#REF!,MATCH(B379,#REF!,0),0),"")</f>
        <v/>
      </c>
      <c r="V379" s="10">
        <f t="shared" si="22"/>
        <v>1</v>
      </c>
      <c r="W379" s="188">
        <f t="shared" si="23"/>
        <v>729</v>
      </c>
      <c r="X379" s="188">
        <f t="shared" si="24"/>
        <v>729</v>
      </c>
      <c r="Y379" s="188" t="str">
        <f>IFERROR(SUMPRODUCT(LARGE(G379:U379,{1;2;3;4;5})),"NA")</f>
        <v>NA</v>
      </c>
      <c r="Z379" s="189" t="str">
        <f>IFERROR(SUMPRODUCT(LARGE(G379:U379,{1;2;3;4;5;6;7;8;9;10})),"NA")</f>
        <v>NA</v>
      </c>
    </row>
    <row r="380" spans="1:26" s="28" customFormat="1" x14ac:dyDescent="0.3">
      <c r="A380" s="15">
        <v>377</v>
      </c>
      <c r="B380" s="2" t="s">
        <v>477</v>
      </c>
      <c r="C380" s="1"/>
      <c r="D380" s="1"/>
      <c r="E380" s="1"/>
      <c r="F380" s="2"/>
      <c r="G380" s="10">
        <f>IFERROR(INDEX('03-25'!X:X,MATCH(B380,'03-25'!Y:Y,0),0),"")</f>
        <v>728</v>
      </c>
      <c r="H380" s="11" t="str">
        <f>IFERROR(INDEX('04-08'!N:N,MATCH(B380,'04-08'!C:C,0),0),"")</f>
        <v/>
      </c>
      <c r="I380" s="11" t="str">
        <f>IFERROR(INDEX('04-29'!M:M,MATCH(B380,'04-29'!L:L,0),0),"")</f>
        <v/>
      </c>
      <c r="J380" s="11" t="str">
        <f>IFERROR(INDEX('05-27'!F:F,MATCH(B380,'05-27'!H:H,0),0),"")</f>
        <v/>
      </c>
      <c r="K380" s="11" t="str">
        <f>IFERROR(INDEX('06-17'!U:U,MATCH(B380,'06-17'!W:W,0),0),"")</f>
        <v/>
      </c>
      <c r="L380" s="11" t="str">
        <f>IFERROR(INDEX('07-02'!W:W,MATCH(B380,'07-02'!B:B,0),0),"")</f>
        <v/>
      </c>
      <c r="M380" s="11" t="str">
        <f>IFERROR(INDEX('07-14'!H:H,MATCH(B380,'07-14'!I:I,0),0),"")</f>
        <v/>
      </c>
      <c r="N380" s="11" t="str">
        <f>IFERROR(INDEX('07-15'!H:H,MATCH(B380,'07-15'!I:I,0),0),"")</f>
        <v/>
      </c>
      <c r="O380" s="11" t="str">
        <f>IFERROR(INDEX('07-16'!H:H,MATCH(B380,'07-16'!I:I,0),0),"")</f>
        <v/>
      </c>
      <c r="P380" s="11" t="str">
        <f>IFERROR(INDEX('07-22'!U:U,MATCH(B380,'07-22'!W:W,0),0),"")</f>
        <v/>
      </c>
      <c r="Q380" s="11" t="str">
        <f>IFERROR(INDEX(#REF!,MATCH(B380,#REF!,0),0),"")</f>
        <v/>
      </c>
      <c r="R380" s="11" t="str">
        <f>IFERROR(INDEX(#REF!,MATCH(B380,#REF!,0),0),"")</f>
        <v/>
      </c>
      <c r="S380" s="11" t="str">
        <f>IFERROR(INDEX(#REF!,MATCH(B380,#REF!,0),0),"")</f>
        <v/>
      </c>
      <c r="T380" s="11" t="str">
        <f>IFERROR(INDEX(#REF!,MATCH(B380,#REF!,0),0),"")</f>
        <v/>
      </c>
      <c r="U380" s="5" t="str">
        <f>IFERROR(INDEX(#REF!,MATCH(B380,#REF!,0),0),"")</f>
        <v/>
      </c>
      <c r="V380" s="10">
        <f t="shared" si="22"/>
        <v>1</v>
      </c>
      <c r="W380" s="188">
        <f t="shared" si="23"/>
        <v>728</v>
      </c>
      <c r="X380" s="188">
        <f t="shared" si="24"/>
        <v>728</v>
      </c>
      <c r="Y380" s="188" t="str">
        <f>IFERROR(SUMPRODUCT(LARGE(G380:U380,{1;2;3;4;5})),"NA")</f>
        <v>NA</v>
      </c>
      <c r="Z380" s="189" t="str">
        <f>IFERROR(SUMPRODUCT(LARGE(G380:U380,{1;2;3;4;5;6;7;8;9;10})),"NA")</f>
        <v>NA</v>
      </c>
    </row>
    <row r="381" spans="1:26" s="28" customFormat="1" x14ac:dyDescent="0.3">
      <c r="A381" s="15">
        <v>378</v>
      </c>
      <c r="B381" s="2" t="s">
        <v>2595</v>
      </c>
      <c r="C381" s="1"/>
      <c r="D381" s="1"/>
      <c r="E381" s="1"/>
      <c r="F381" s="2"/>
      <c r="G381" s="10" t="str">
        <f>IFERROR(INDEX('03-25'!X:X,MATCH(B381,'03-25'!Y:Y,0),0),"")</f>
        <v/>
      </c>
      <c r="H381" s="11" t="str">
        <f>IFERROR(INDEX('04-08'!N:N,MATCH(B381,'04-08'!C:C,0),0),"")</f>
        <v/>
      </c>
      <c r="I381" s="11" t="str">
        <f>IFERROR(INDEX('04-29'!M:M,MATCH(B381,'04-29'!L:L,0),0),"")</f>
        <v/>
      </c>
      <c r="J381" s="11" t="str">
        <f>IFERROR(INDEX('05-27'!F:F,MATCH(B381,'05-27'!H:H,0),0),"")</f>
        <v/>
      </c>
      <c r="K381" s="11" t="str">
        <f>IFERROR(INDEX('06-17'!U:U,MATCH(B381,'06-17'!W:W,0),0),"")</f>
        <v/>
      </c>
      <c r="L381" s="11">
        <f>IFERROR(INDEX('07-02'!W:W,MATCH(B381,'07-02'!B:B,0),0),"")</f>
        <v>728</v>
      </c>
      <c r="M381" s="11" t="str">
        <f>IFERROR(INDEX('07-14'!H:H,MATCH(B381,'07-14'!I:I,0),0),"")</f>
        <v/>
      </c>
      <c r="N381" s="11" t="str">
        <f>IFERROR(INDEX('07-15'!H:H,MATCH(B381,'07-15'!I:I,0),0),"")</f>
        <v/>
      </c>
      <c r="O381" s="11" t="str">
        <f>IFERROR(INDEX('07-16'!H:H,MATCH(B381,'07-16'!I:I,0),0),"")</f>
        <v/>
      </c>
      <c r="P381" s="11" t="str">
        <f>IFERROR(INDEX('07-22'!U:U,MATCH(B381,'07-22'!W:W,0),0),"")</f>
        <v/>
      </c>
      <c r="Q381" s="11" t="str">
        <f>IFERROR(INDEX(#REF!,MATCH(B381,#REF!,0),0),"")</f>
        <v/>
      </c>
      <c r="R381" s="11" t="str">
        <f>IFERROR(INDEX(#REF!,MATCH(B381,#REF!,0),0),"")</f>
        <v/>
      </c>
      <c r="S381" s="11" t="str">
        <f>IFERROR(INDEX(#REF!,MATCH(B381,#REF!,0),0),"")</f>
        <v/>
      </c>
      <c r="T381" s="11" t="str">
        <f>IFERROR(INDEX(#REF!,MATCH(B381,#REF!,0),0),"")</f>
        <v/>
      </c>
      <c r="U381" s="5" t="str">
        <f>IFERROR(INDEX(#REF!,MATCH(B381,#REF!,0),0),"")</f>
        <v/>
      </c>
      <c r="V381" s="10">
        <f t="shared" si="22"/>
        <v>1</v>
      </c>
      <c r="W381" s="188">
        <f t="shared" si="23"/>
        <v>728</v>
      </c>
      <c r="X381" s="188">
        <f t="shared" si="24"/>
        <v>728</v>
      </c>
      <c r="Y381" s="188" t="str">
        <f>IFERROR(SUMPRODUCT(LARGE(G381:U381,{1;2;3;4;5})),"NA")</f>
        <v>NA</v>
      </c>
      <c r="Z381" s="189" t="str">
        <f>IFERROR(SUMPRODUCT(LARGE(G381:U381,{1;2;3;4;5;6;7;8;9;10})),"NA")</f>
        <v>NA</v>
      </c>
    </row>
    <row r="382" spans="1:26" s="28" customFormat="1" x14ac:dyDescent="0.3">
      <c r="A382" s="15">
        <v>379</v>
      </c>
      <c r="B382" s="2" t="s">
        <v>1842</v>
      </c>
      <c r="C382" s="1"/>
      <c r="D382" s="1"/>
      <c r="E382" s="1"/>
      <c r="F382" s="2"/>
      <c r="G382" s="10" t="str">
        <f>IFERROR(INDEX('03-25'!X:X,MATCH(B382,'03-25'!Y:Y,0),0),"")</f>
        <v/>
      </c>
      <c r="H382" s="11" t="str">
        <f>IFERROR(INDEX('04-08'!N:N,MATCH(B382,'04-08'!C:C,0),0),"")</f>
        <v/>
      </c>
      <c r="I382" s="11">
        <f>IFERROR(INDEX('04-29'!M:M,MATCH(B382,'04-29'!L:L,0),0),"")</f>
        <v>727</v>
      </c>
      <c r="J382" s="11" t="str">
        <f>IFERROR(INDEX('05-27'!F:F,MATCH(B382,'05-27'!H:H,0),0),"")</f>
        <v/>
      </c>
      <c r="K382" s="11" t="str">
        <f>IFERROR(INDEX('06-17'!U:U,MATCH(B382,'06-17'!W:W,0),0),"")</f>
        <v/>
      </c>
      <c r="L382" s="11" t="str">
        <f>IFERROR(INDEX('07-02'!W:W,MATCH(B382,'07-02'!B:B,0),0),"")</f>
        <v/>
      </c>
      <c r="M382" s="11" t="str">
        <f>IFERROR(INDEX('07-14'!H:H,MATCH(B382,'07-14'!I:I,0),0),"")</f>
        <v/>
      </c>
      <c r="N382" s="11" t="str">
        <f>IFERROR(INDEX('07-15'!H:H,MATCH(B382,'07-15'!I:I,0),0),"")</f>
        <v/>
      </c>
      <c r="O382" s="11" t="str">
        <f>IFERROR(INDEX('07-16'!H:H,MATCH(B382,'07-16'!I:I,0),0),"")</f>
        <v/>
      </c>
      <c r="P382" s="11" t="str">
        <f>IFERROR(INDEX('07-22'!U:U,MATCH(B382,'07-22'!W:W,0),0),"")</f>
        <v/>
      </c>
      <c r="Q382" s="11" t="str">
        <f>IFERROR(INDEX(#REF!,MATCH(B382,#REF!,0),0),"")</f>
        <v/>
      </c>
      <c r="R382" s="11" t="str">
        <f>IFERROR(INDEX(#REF!,MATCH(B382,#REF!,0),0),"")</f>
        <v/>
      </c>
      <c r="S382" s="11" t="str">
        <f>IFERROR(INDEX(#REF!,MATCH(B382,#REF!,0),0),"")</f>
        <v/>
      </c>
      <c r="T382" s="11" t="str">
        <f>IFERROR(INDEX(#REF!,MATCH(B382,#REF!,0),0),"")</f>
        <v/>
      </c>
      <c r="U382" s="5" t="str">
        <f>IFERROR(INDEX(#REF!,MATCH(B382,#REF!,0),0),"")</f>
        <v/>
      </c>
      <c r="V382" s="10">
        <f t="shared" si="22"/>
        <v>1</v>
      </c>
      <c r="W382" s="188">
        <f t="shared" si="23"/>
        <v>727</v>
      </c>
      <c r="X382" s="188">
        <f t="shared" si="24"/>
        <v>727</v>
      </c>
      <c r="Y382" s="188" t="str">
        <f>IFERROR(SUMPRODUCT(LARGE(G382:U382,{1;2;3;4;5})),"NA")</f>
        <v>NA</v>
      </c>
      <c r="Z382" s="189" t="str">
        <f>IFERROR(SUMPRODUCT(LARGE(G382:U382,{1;2;3;4;5;6;7;8;9;10})),"NA")</f>
        <v>NA</v>
      </c>
    </row>
    <row r="383" spans="1:26" s="28" customFormat="1" x14ac:dyDescent="0.3">
      <c r="A383" s="15">
        <v>380</v>
      </c>
      <c r="B383" s="2" t="s">
        <v>2599</v>
      </c>
      <c r="C383" s="1"/>
      <c r="D383" s="1"/>
      <c r="E383" s="1"/>
      <c r="F383" s="2"/>
      <c r="G383" s="10" t="str">
        <f>IFERROR(INDEX('03-25'!X:X,MATCH(B383,'03-25'!Y:Y,0),0),"")</f>
        <v/>
      </c>
      <c r="H383" s="11" t="str">
        <f>IFERROR(INDEX('04-08'!N:N,MATCH(B383,'04-08'!C:C,0),0),"")</f>
        <v/>
      </c>
      <c r="I383" s="11" t="str">
        <f>IFERROR(INDEX('04-29'!M:M,MATCH(B383,'04-29'!L:L,0),0),"")</f>
        <v/>
      </c>
      <c r="J383" s="11" t="str">
        <f>IFERROR(INDEX('05-27'!F:F,MATCH(B383,'05-27'!H:H,0),0),"")</f>
        <v/>
      </c>
      <c r="K383" s="11" t="str">
        <f>IFERROR(INDEX('06-17'!U:U,MATCH(B383,'06-17'!W:W,0),0),"")</f>
        <v/>
      </c>
      <c r="L383" s="11">
        <f>IFERROR(INDEX('07-02'!W:W,MATCH(B383,'07-02'!B:B,0),0),"")</f>
        <v>726</v>
      </c>
      <c r="M383" s="11" t="str">
        <f>IFERROR(INDEX('07-14'!H:H,MATCH(B383,'07-14'!I:I,0),0),"")</f>
        <v/>
      </c>
      <c r="N383" s="11" t="str">
        <f>IFERROR(INDEX('07-15'!H:H,MATCH(B383,'07-15'!I:I,0),0),"")</f>
        <v/>
      </c>
      <c r="O383" s="11" t="str">
        <f>IFERROR(INDEX('07-16'!H:H,MATCH(B383,'07-16'!I:I,0),0),"")</f>
        <v/>
      </c>
      <c r="P383" s="11" t="str">
        <f>IFERROR(INDEX('07-22'!U:U,MATCH(B383,'07-22'!W:W,0),0),"")</f>
        <v/>
      </c>
      <c r="Q383" s="11" t="str">
        <f>IFERROR(INDEX(#REF!,MATCH(B383,#REF!,0),0),"")</f>
        <v/>
      </c>
      <c r="R383" s="11" t="str">
        <f>IFERROR(INDEX(#REF!,MATCH(B383,#REF!,0),0),"")</f>
        <v/>
      </c>
      <c r="S383" s="11" t="str">
        <f>IFERROR(INDEX(#REF!,MATCH(B383,#REF!,0),0),"")</f>
        <v/>
      </c>
      <c r="T383" s="11" t="str">
        <f>IFERROR(INDEX(#REF!,MATCH(B383,#REF!,0),0),"")</f>
        <v/>
      </c>
      <c r="U383" s="5" t="str">
        <f>IFERROR(INDEX(#REF!,MATCH(B383,#REF!,0),0),"")</f>
        <v/>
      </c>
      <c r="V383" s="10">
        <f t="shared" si="22"/>
        <v>1</v>
      </c>
      <c r="W383" s="188">
        <f t="shared" si="23"/>
        <v>726</v>
      </c>
      <c r="X383" s="188">
        <f t="shared" si="24"/>
        <v>726</v>
      </c>
      <c r="Y383" s="188" t="str">
        <f>IFERROR(SUMPRODUCT(LARGE(G383:U383,{1;2;3;4;5})),"NA")</f>
        <v>NA</v>
      </c>
      <c r="Z383" s="189" t="str">
        <f>IFERROR(SUMPRODUCT(LARGE(G383:U383,{1;2;3;4;5;6;7;8;9;10})),"NA")</f>
        <v>NA</v>
      </c>
    </row>
    <row r="384" spans="1:26" s="28" customFormat="1" x14ac:dyDescent="0.3">
      <c r="A384" s="15">
        <v>381</v>
      </c>
      <c r="B384" s="2" t="s">
        <v>2600</v>
      </c>
      <c r="C384" s="1"/>
      <c r="D384" s="1"/>
      <c r="E384" s="1"/>
      <c r="F384" s="2"/>
      <c r="G384" s="10" t="str">
        <f>IFERROR(INDEX('03-25'!X:X,MATCH(B384,'03-25'!Y:Y,0),0),"")</f>
        <v/>
      </c>
      <c r="H384" s="11" t="str">
        <f>IFERROR(INDEX('04-08'!N:N,MATCH(B384,'04-08'!C:C,0),0),"")</f>
        <v/>
      </c>
      <c r="I384" s="11" t="str">
        <f>IFERROR(INDEX('04-29'!M:M,MATCH(B384,'04-29'!L:L,0),0),"")</f>
        <v/>
      </c>
      <c r="J384" s="11" t="str">
        <f>IFERROR(INDEX('05-27'!F:F,MATCH(B384,'05-27'!H:H,0),0),"")</f>
        <v/>
      </c>
      <c r="K384" s="11" t="str">
        <f>IFERROR(INDEX('06-17'!U:U,MATCH(B384,'06-17'!W:W,0),0),"")</f>
        <v/>
      </c>
      <c r="L384" s="11">
        <f>IFERROR(INDEX('07-02'!W:W,MATCH(B384,'07-02'!B:B,0),0),"")</f>
        <v>725</v>
      </c>
      <c r="M384" s="11" t="str">
        <f>IFERROR(INDEX('07-14'!H:H,MATCH(B384,'07-14'!I:I,0),0),"")</f>
        <v/>
      </c>
      <c r="N384" s="11" t="str">
        <f>IFERROR(INDEX('07-15'!H:H,MATCH(B384,'07-15'!I:I,0),0),"")</f>
        <v/>
      </c>
      <c r="O384" s="11" t="str">
        <f>IFERROR(INDEX('07-16'!H:H,MATCH(B384,'07-16'!I:I,0),0),"")</f>
        <v/>
      </c>
      <c r="P384" s="11" t="str">
        <f>IFERROR(INDEX('07-22'!U:U,MATCH(B384,'07-22'!W:W,0),0),"")</f>
        <v/>
      </c>
      <c r="Q384" s="11" t="str">
        <f>IFERROR(INDEX(#REF!,MATCH(B384,#REF!,0),0),"")</f>
        <v/>
      </c>
      <c r="R384" s="11" t="str">
        <f>IFERROR(INDEX(#REF!,MATCH(B384,#REF!,0),0),"")</f>
        <v/>
      </c>
      <c r="S384" s="11" t="str">
        <f>IFERROR(INDEX(#REF!,MATCH(B384,#REF!,0),0),"")</f>
        <v/>
      </c>
      <c r="T384" s="11" t="str">
        <f>IFERROR(INDEX(#REF!,MATCH(B384,#REF!,0),0),"")</f>
        <v/>
      </c>
      <c r="U384" s="5" t="str">
        <f>IFERROR(INDEX(#REF!,MATCH(B384,#REF!,0),0),"")</f>
        <v/>
      </c>
      <c r="V384" s="10">
        <f t="shared" si="22"/>
        <v>1</v>
      </c>
      <c r="W384" s="188">
        <f t="shared" si="23"/>
        <v>725</v>
      </c>
      <c r="X384" s="188">
        <f t="shared" si="24"/>
        <v>725</v>
      </c>
      <c r="Y384" s="188" t="str">
        <f>IFERROR(SUMPRODUCT(LARGE(G384:U384,{1;2;3;4;5})),"NA")</f>
        <v>NA</v>
      </c>
      <c r="Z384" s="189" t="str">
        <f>IFERROR(SUMPRODUCT(LARGE(G384:U384,{1;2;3;4;5;6;7;8;9;10})),"NA")</f>
        <v>NA</v>
      </c>
    </row>
    <row r="385" spans="1:26" s="28" customFormat="1" x14ac:dyDescent="0.3">
      <c r="A385" s="15">
        <v>382</v>
      </c>
      <c r="B385" s="2" t="s">
        <v>410</v>
      </c>
      <c r="C385" s="1"/>
      <c r="D385" s="1"/>
      <c r="E385" s="1"/>
      <c r="F385" s="2"/>
      <c r="G385" s="10" t="str">
        <f>IFERROR(INDEX('03-25'!X:X,MATCH(B385,'03-25'!Y:Y,0),0),"")</f>
        <v/>
      </c>
      <c r="H385" s="11">
        <f>IFERROR(INDEX('04-08'!N:N,MATCH(B385,'04-08'!C:C,0),0),"")</f>
        <v>722</v>
      </c>
      <c r="I385" s="11" t="str">
        <f>IFERROR(INDEX('04-29'!M:M,MATCH(B385,'04-29'!L:L,0),0),"")</f>
        <v/>
      </c>
      <c r="J385" s="11" t="str">
        <f>IFERROR(INDEX('05-27'!F:F,MATCH(B385,'05-27'!H:H,0),0),"")</f>
        <v/>
      </c>
      <c r="K385" s="11" t="str">
        <f>IFERROR(INDEX('06-17'!U:U,MATCH(B385,'06-17'!W:W,0),0),"")</f>
        <v/>
      </c>
      <c r="L385" s="11" t="str">
        <f>IFERROR(INDEX('07-02'!W:W,MATCH(B385,'07-02'!B:B,0),0),"")</f>
        <v/>
      </c>
      <c r="M385" s="11" t="str">
        <f>IFERROR(INDEX('07-14'!H:H,MATCH(B385,'07-14'!I:I,0),0),"")</f>
        <v/>
      </c>
      <c r="N385" s="11" t="str">
        <f>IFERROR(INDEX('07-15'!H:H,MATCH(B385,'07-15'!I:I,0),0),"")</f>
        <v/>
      </c>
      <c r="O385" s="11" t="str">
        <f>IFERROR(INDEX('07-16'!H:H,MATCH(B385,'07-16'!I:I,0),0),"")</f>
        <v/>
      </c>
      <c r="P385" s="11" t="str">
        <f>IFERROR(INDEX('07-22'!U:U,MATCH(B385,'07-22'!W:W,0),0),"")</f>
        <v/>
      </c>
      <c r="Q385" s="11" t="str">
        <f>IFERROR(INDEX(#REF!,MATCH(B385,#REF!,0),0),"")</f>
        <v/>
      </c>
      <c r="R385" s="11" t="str">
        <f>IFERROR(INDEX(#REF!,MATCH(B385,#REF!,0),0),"")</f>
        <v/>
      </c>
      <c r="S385" s="11" t="str">
        <f>IFERROR(INDEX(#REF!,MATCH(B385,#REF!,0),0),"")</f>
        <v/>
      </c>
      <c r="T385" s="11" t="str">
        <f>IFERROR(INDEX(#REF!,MATCH(B385,#REF!,0),0),"")</f>
        <v/>
      </c>
      <c r="U385" s="5" t="str">
        <f>IFERROR(INDEX(#REF!,MATCH(B385,#REF!,0),0),"")</f>
        <v/>
      </c>
      <c r="V385" s="10">
        <f t="shared" si="22"/>
        <v>1</v>
      </c>
      <c r="W385" s="188">
        <f t="shared" si="23"/>
        <v>722</v>
      </c>
      <c r="X385" s="188">
        <f t="shared" si="24"/>
        <v>722</v>
      </c>
      <c r="Y385" s="188" t="str">
        <f>IFERROR(SUMPRODUCT(LARGE(G385:U385,{1;2;3;4;5})),"NA")</f>
        <v>NA</v>
      </c>
      <c r="Z385" s="189" t="str">
        <f>IFERROR(SUMPRODUCT(LARGE(G385:U385,{1;2;3;4;5;6;7;8;9;10})),"NA")</f>
        <v>NA</v>
      </c>
    </row>
    <row r="386" spans="1:26" s="28" customFormat="1" x14ac:dyDescent="0.3">
      <c r="A386" s="15">
        <v>383</v>
      </c>
      <c r="B386" s="2" t="s">
        <v>2604</v>
      </c>
      <c r="C386" s="1"/>
      <c r="D386" s="1"/>
      <c r="E386" s="1"/>
      <c r="F386" s="2"/>
      <c r="G386" s="10" t="str">
        <f>IFERROR(INDEX('03-25'!X:X,MATCH(B386,'03-25'!Y:Y,0),0),"")</f>
        <v/>
      </c>
      <c r="H386" s="11" t="str">
        <f>IFERROR(INDEX('04-08'!N:N,MATCH(B386,'04-08'!C:C,0),0),"")</f>
        <v/>
      </c>
      <c r="I386" s="11" t="str">
        <f>IFERROR(INDEX('04-29'!M:M,MATCH(B386,'04-29'!L:L,0),0),"")</f>
        <v/>
      </c>
      <c r="J386" s="11" t="str">
        <f>IFERROR(INDEX('05-27'!F:F,MATCH(B386,'05-27'!H:H,0),0),"")</f>
        <v/>
      </c>
      <c r="K386" s="11" t="str">
        <f>IFERROR(INDEX('06-17'!U:U,MATCH(B386,'06-17'!W:W,0),0),"")</f>
        <v/>
      </c>
      <c r="L386" s="11">
        <f>IFERROR(INDEX('07-02'!W:W,MATCH(B386,'07-02'!B:B,0),0),"")</f>
        <v>721</v>
      </c>
      <c r="M386" s="11" t="str">
        <f>IFERROR(INDEX('07-14'!H:H,MATCH(B386,'07-14'!I:I,0),0),"")</f>
        <v/>
      </c>
      <c r="N386" s="11" t="str">
        <f>IFERROR(INDEX('07-15'!H:H,MATCH(B386,'07-15'!I:I,0),0),"")</f>
        <v/>
      </c>
      <c r="O386" s="11" t="str">
        <f>IFERROR(INDEX('07-16'!H:H,MATCH(B386,'07-16'!I:I,0),0),"")</f>
        <v/>
      </c>
      <c r="P386" s="11" t="str">
        <f>IFERROR(INDEX('07-22'!U:U,MATCH(B386,'07-22'!W:W,0),0),"")</f>
        <v/>
      </c>
      <c r="Q386" s="11" t="str">
        <f>IFERROR(INDEX(#REF!,MATCH(B386,#REF!,0),0),"")</f>
        <v/>
      </c>
      <c r="R386" s="11" t="str">
        <f>IFERROR(INDEX(#REF!,MATCH(B386,#REF!,0),0),"")</f>
        <v/>
      </c>
      <c r="S386" s="11" t="str">
        <f>IFERROR(INDEX(#REF!,MATCH(B386,#REF!,0),0),"")</f>
        <v/>
      </c>
      <c r="T386" s="11" t="str">
        <f>IFERROR(INDEX(#REF!,MATCH(B386,#REF!,0),0),"")</f>
        <v/>
      </c>
      <c r="U386" s="5" t="str">
        <f>IFERROR(INDEX(#REF!,MATCH(B386,#REF!,0),0),"")</f>
        <v/>
      </c>
      <c r="V386" s="10">
        <f t="shared" si="22"/>
        <v>1</v>
      </c>
      <c r="W386" s="188">
        <f t="shared" si="23"/>
        <v>721</v>
      </c>
      <c r="X386" s="188">
        <f t="shared" si="24"/>
        <v>721</v>
      </c>
      <c r="Y386" s="188" t="str">
        <f>IFERROR(SUMPRODUCT(LARGE(G386:U386,{1;2;3;4;5})),"NA")</f>
        <v>NA</v>
      </c>
      <c r="Z386" s="189" t="str">
        <f>IFERROR(SUMPRODUCT(LARGE(G386:U386,{1;2;3;4;5;6;7;8;9;10})),"NA")</f>
        <v>NA</v>
      </c>
    </row>
    <row r="387" spans="1:26" s="28" customFormat="1" x14ac:dyDescent="0.3">
      <c r="A387" s="15">
        <v>384</v>
      </c>
      <c r="B387" s="2" t="s">
        <v>2605</v>
      </c>
      <c r="C387" s="1"/>
      <c r="D387" s="1"/>
      <c r="E387" s="1"/>
      <c r="F387" s="2"/>
      <c r="G387" s="10" t="str">
        <f>IFERROR(INDEX('03-25'!X:X,MATCH(B387,'03-25'!Y:Y,0),0),"")</f>
        <v/>
      </c>
      <c r="H387" s="11" t="str">
        <f>IFERROR(INDEX('04-08'!N:N,MATCH(B387,'04-08'!C:C,0),0),"")</f>
        <v/>
      </c>
      <c r="I387" s="11" t="str">
        <f>IFERROR(INDEX('04-29'!M:M,MATCH(B387,'04-29'!L:L,0),0),"")</f>
        <v/>
      </c>
      <c r="J387" s="11" t="str">
        <f>IFERROR(INDEX('05-27'!F:F,MATCH(B387,'05-27'!H:H,0),0),"")</f>
        <v/>
      </c>
      <c r="K387" s="11" t="str">
        <f>IFERROR(INDEX('06-17'!U:U,MATCH(B387,'06-17'!W:W,0),0),"")</f>
        <v/>
      </c>
      <c r="L387" s="11">
        <f>IFERROR(INDEX('07-02'!W:W,MATCH(B387,'07-02'!B:B,0),0),"")</f>
        <v>721</v>
      </c>
      <c r="M387" s="11" t="str">
        <f>IFERROR(INDEX('07-14'!H:H,MATCH(B387,'07-14'!I:I,0),0),"")</f>
        <v/>
      </c>
      <c r="N387" s="11" t="str">
        <f>IFERROR(INDEX('07-15'!H:H,MATCH(B387,'07-15'!I:I,0),0),"")</f>
        <v/>
      </c>
      <c r="O387" s="11" t="str">
        <f>IFERROR(INDEX('07-16'!H:H,MATCH(B387,'07-16'!I:I,0),0),"")</f>
        <v/>
      </c>
      <c r="P387" s="11" t="str">
        <f>IFERROR(INDEX('07-22'!U:U,MATCH(B387,'07-22'!W:W,0),0),"")</f>
        <v/>
      </c>
      <c r="Q387" s="11" t="str">
        <f>IFERROR(INDEX(#REF!,MATCH(B387,#REF!,0),0),"")</f>
        <v/>
      </c>
      <c r="R387" s="11" t="str">
        <f>IFERROR(INDEX(#REF!,MATCH(B387,#REF!,0),0),"")</f>
        <v/>
      </c>
      <c r="S387" s="11" t="str">
        <f>IFERROR(INDEX(#REF!,MATCH(B387,#REF!,0),0),"")</f>
        <v/>
      </c>
      <c r="T387" s="11" t="str">
        <f>IFERROR(INDEX(#REF!,MATCH(B387,#REF!,0),0),"")</f>
        <v/>
      </c>
      <c r="U387" s="5" t="str">
        <f>IFERROR(INDEX(#REF!,MATCH(B387,#REF!,0),0),"")</f>
        <v/>
      </c>
      <c r="V387" s="10">
        <f t="shared" si="22"/>
        <v>1</v>
      </c>
      <c r="W387" s="188">
        <f t="shared" si="23"/>
        <v>721</v>
      </c>
      <c r="X387" s="188">
        <f t="shared" si="24"/>
        <v>721</v>
      </c>
      <c r="Y387" s="188" t="str">
        <f>IFERROR(SUMPRODUCT(LARGE(G387:U387,{1;2;3;4;5})),"NA")</f>
        <v>NA</v>
      </c>
      <c r="Z387" s="189" t="str">
        <f>IFERROR(SUMPRODUCT(LARGE(G387:U387,{1;2;3;4;5;6;7;8;9;10})),"NA")</f>
        <v>NA</v>
      </c>
    </row>
    <row r="388" spans="1:26" s="28" customFormat="1" x14ac:dyDescent="0.3">
      <c r="A388" s="15">
        <v>385</v>
      </c>
      <c r="B388" s="2" t="s">
        <v>2602</v>
      </c>
      <c r="C388" s="1"/>
      <c r="D388" s="1"/>
      <c r="E388" s="1"/>
      <c r="F388" s="2"/>
      <c r="G388" s="10" t="str">
        <f>IFERROR(INDEX('03-25'!X:X,MATCH(B388,'03-25'!Y:Y,0),0),"")</f>
        <v/>
      </c>
      <c r="H388" s="11" t="str">
        <f>IFERROR(INDEX('04-08'!N:N,MATCH(B388,'04-08'!C:C,0),0),"")</f>
        <v/>
      </c>
      <c r="I388" s="11" t="str">
        <f>IFERROR(INDEX('04-29'!M:M,MATCH(B388,'04-29'!L:L,0),0),"")</f>
        <v/>
      </c>
      <c r="J388" s="11" t="str">
        <f>IFERROR(INDEX('05-27'!F:F,MATCH(B388,'05-27'!H:H,0),0),"")</f>
        <v/>
      </c>
      <c r="K388" s="11" t="str">
        <f>IFERROR(INDEX('06-17'!U:U,MATCH(B388,'06-17'!W:W,0),0),"")</f>
        <v/>
      </c>
      <c r="L388" s="11">
        <f>IFERROR(INDEX('07-02'!W:W,MATCH(B388,'07-02'!B:B,0),0),"")</f>
        <v>721</v>
      </c>
      <c r="M388" s="11" t="str">
        <f>IFERROR(INDEX('07-14'!H:H,MATCH(B388,'07-14'!I:I,0),0),"")</f>
        <v/>
      </c>
      <c r="N388" s="11" t="str">
        <f>IFERROR(INDEX('07-15'!H:H,MATCH(B388,'07-15'!I:I,0),0),"")</f>
        <v/>
      </c>
      <c r="O388" s="11" t="str">
        <f>IFERROR(INDEX('07-16'!H:H,MATCH(B388,'07-16'!I:I,0),0),"")</f>
        <v/>
      </c>
      <c r="P388" s="11" t="str">
        <f>IFERROR(INDEX('07-22'!U:U,MATCH(B388,'07-22'!W:W,0),0),"")</f>
        <v/>
      </c>
      <c r="Q388" s="11" t="str">
        <f>IFERROR(INDEX(#REF!,MATCH(B388,#REF!,0),0),"")</f>
        <v/>
      </c>
      <c r="R388" s="11" t="str">
        <f>IFERROR(INDEX(#REF!,MATCH(B388,#REF!,0),0),"")</f>
        <v/>
      </c>
      <c r="S388" s="11" t="str">
        <f>IFERROR(INDEX(#REF!,MATCH(B388,#REF!,0),0),"")</f>
        <v/>
      </c>
      <c r="T388" s="11" t="str">
        <f>IFERROR(INDEX(#REF!,MATCH(B388,#REF!,0),0),"")</f>
        <v/>
      </c>
      <c r="U388" s="5" t="str">
        <f>IFERROR(INDEX(#REF!,MATCH(B388,#REF!,0),0),"")</f>
        <v/>
      </c>
      <c r="V388" s="10">
        <f t="shared" si="22"/>
        <v>1</v>
      </c>
      <c r="W388" s="188">
        <f t="shared" si="23"/>
        <v>721</v>
      </c>
      <c r="X388" s="188">
        <f t="shared" si="24"/>
        <v>721</v>
      </c>
      <c r="Y388" s="188" t="str">
        <f>IFERROR(SUMPRODUCT(LARGE(G388:U388,{1;2;3;4;5})),"NA")</f>
        <v>NA</v>
      </c>
      <c r="Z388" s="189" t="str">
        <f>IFERROR(SUMPRODUCT(LARGE(G388:U388,{1;2;3;4;5;6;7;8;9;10})),"NA")</f>
        <v>NA</v>
      </c>
    </row>
    <row r="389" spans="1:26" s="28" customFormat="1" x14ac:dyDescent="0.3">
      <c r="A389" s="15">
        <v>386</v>
      </c>
      <c r="B389" s="2" t="s">
        <v>3244</v>
      </c>
      <c r="C389" s="1"/>
      <c r="D389" s="1"/>
      <c r="E389" s="1"/>
      <c r="F389" s="2"/>
      <c r="G389" s="10" t="str">
        <f>IFERROR(INDEX('03-25'!X:X,MATCH(B389,'03-25'!Y:Y,0),0),"")</f>
        <v/>
      </c>
      <c r="H389" s="11" t="str">
        <f>IFERROR(INDEX('04-08'!N:N,MATCH(B389,'04-08'!C:C,0),0),"")</f>
        <v/>
      </c>
      <c r="I389" s="11" t="str">
        <f>IFERROR(INDEX('04-29'!M:M,MATCH(B389,'04-29'!L:L,0),0),"")</f>
        <v/>
      </c>
      <c r="J389" s="11" t="str">
        <f>IFERROR(INDEX('05-27'!F:F,MATCH(B389,'05-27'!H:H,0),0),"")</f>
        <v/>
      </c>
      <c r="K389" s="11" t="str">
        <f>IFERROR(INDEX('06-17'!U:U,MATCH(B389,'06-17'!W:W,0),0),"")</f>
        <v/>
      </c>
      <c r="L389" s="11" t="str">
        <f>IFERROR(INDEX('07-02'!W:W,MATCH(B389,'07-02'!B:B,0),0),"")</f>
        <v/>
      </c>
      <c r="M389" s="11" t="str">
        <f>IFERROR(INDEX('07-14'!H:H,MATCH(B389,'07-14'!I:I,0),0),"")</f>
        <v/>
      </c>
      <c r="N389" s="11" t="str">
        <f>IFERROR(INDEX('07-15'!H:H,MATCH(B389,'07-15'!I:I,0),0),"")</f>
        <v/>
      </c>
      <c r="O389" s="11" t="str">
        <f>IFERROR(INDEX('07-16'!H:H,MATCH(B389,'07-16'!I:I,0),0),"")</f>
        <v/>
      </c>
      <c r="P389" s="11">
        <f>IFERROR(INDEX('07-22'!U:U,MATCH(B389,'07-22'!W:W,0),0),"")</f>
        <v>721</v>
      </c>
      <c r="Q389" s="11" t="str">
        <f>IFERROR(INDEX(#REF!,MATCH(B389,#REF!,0),0),"")</f>
        <v/>
      </c>
      <c r="R389" s="11" t="str">
        <f>IFERROR(INDEX(#REF!,MATCH(B389,#REF!,0),0),"")</f>
        <v/>
      </c>
      <c r="S389" s="11" t="str">
        <f>IFERROR(INDEX(#REF!,MATCH(B389,#REF!,0),0),"")</f>
        <v/>
      </c>
      <c r="T389" s="11" t="str">
        <f>IFERROR(INDEX(#REF!,MATCH(B389,#REF!,0),0),"")</f>
        <v/>
      </c>
      <c r="U389" s="5" t="str">
        <f>IFERROR(INDEX(#REF!,MATCH(B389,#REF!,0),0),"")</f>
        <v/>
      </c>
      <c r="V389" s="10">
        <f t="shared" si="22"/>
        <v>1</v>
      </c>
      <c r="W389" s="188">
        <f t="shared" si="23"/>
        <v>721</v>
      </c>
      <c r="X389" s="188">
        <f t="shared" si="24"/>
        <v>721</v>
      </c>
      <c r="Y389" s="188" t="str">
        <f>IFERROR(SUMPRODUCT(LARGE(G389:U389,{1;2;3;4;5})),"NA")</f>
        <v>NA</v>
      </c>
      <c r="Z389" s="189" t="str">
        <f>IFERROR(SUMPRODUCT(LARGE(G389:U389,{1;2;3;4;5;6;7;8;9;10})),"NA")</f>
        <v>NA</v>
      </c>
    </row>
    <row r="390" spans="1:26" s="28" customFormat="1" x14ac:dyDescent="0.3">
      <c r="A390" s="15">
        <v>387</v>
      </c>
      <c r="B390" s="2" t="s">
        <v>131</v>
      </c>
      <c r="C390" s="1"/>
      <c r="D390" s="1"/>
      <c r="E390" s="1"/>
      <c r="F390" s="2"/>
      <c r="G390" s="10" t="str">
        <f>IFERROR(INDEX('03-25'!X:X,MATCH(B390,'03-25'!Y:Y,0),0),"")</f>
        <v/>
      </c>
      <c r="H390" s="11">
        <f>IFERROR(INDEX('04-08'!N:N,MATCH(B390,'04-08'!C:C,0),0),"")</f>
        <v>719</v>
      </c>
      <c r="I390" s="11" t="str">
        <f>IFERROR(INDEX('04-29'!M:M,MATCH(B390,'04-29'!L:L,0),0),"")</f>
        <v/>
      </c>
      <c r="J390" s="11" t="str">
        <f>IFERROR(INDEX('05-27'!F:F,MATCH(B390,'05-27'!H:H,0),0),"")</f>
        <v/>
      </c>
      <c r="K390" s="11" t="str">
        <f>IFERROR(INDEX('06-17'!U:U,MATCH(B390,'06-17'!W:W,0),0),"")</f>
        <v/>
      </c>
      <c r="L390" s="11" t="str">
        <f>IFERROR(INDEX('07-02'!W:W,MATCH(B390,'07-02'!B:B,0),0),"")</f>
        <v/>
      </c>
      <c r="M390" s="11" t="str">
        <f>IFERROR(INDEX('07-14'!H:H,MATCH(B390,'07-14'!I:I,0),0),"")</f>
        <v/>
      </c>
      <c r="N390" s="11" t="str">
        <f>IFERROR(INDEX('07-15'!H:H,MATCH(B390,'07-15'!I:I,0),0),"")</f>
        <v/>
      </c>
      <c r="O390" s="11" t="str">
        <f>IFERROR(INDEX('07-16'!H:H,MATCH(B390,'07-16'!I:I,0),0),"")</f>
        <v/>
      </c>
      <c r="P390" s="11" t="str">
        <f>IFERROR(INDEX('07-22'!U:U,MATCH(B390,'07-22'!W:W,0),0),"")</f>
        <v/>
      </c>
      <c r="Q390" s="11" t="str">
        <f>IFERROR(INDEX(#REF!,MATCH(B390,#REF!,0),0),"")</f>
        <v/>
      </c>
      <c r="R390" s="11" t="str">
        <f>IFERROR(INDEX(#REF!,MATCH(B390,#REF!,0),0),"")</f>
        <v/>
      </c>
      <c r="S390" s="11" t="str">
        <f>IFERROR(INDEX(#REF!,MATCH(B390,#REF!,0),0),"")</f>
        <v/>
      </c>
      <c r="T390" s="11" t="str">
        <f>IFERROR(INDEX(#REF!,MATCH(B390,#REF!,0),0),"")</f>
        <v/>
      </c>
      <c r="U390" s="5" t="str">
        <f>IFERROR(INDEX(#REF!,MATCH(B390,#REF!,0),0),"")</f>
        <v/>
      </c>
      <c r="V390" s="10">
        <f t="shared" si="22"/>
        <v>1</v>
      </c>
      <c r="W390" s="188">
        <f t="shared" si="23"/>
        <v>719</v>
      </c>
      <c r="X390" s="188">
        <f t="shared" si="24"/>
        <v>719</v>
      </c>
      <c r="Y390" s="188" t="str">
        <f>IFERROR(SUMPRODUCT(LARGE(G390:U390,{1;2;3;4;5})),"NA")</f>
        <v>NA</v>
      </c>
      <c r="Z390" s="189" t="str">
        <f>IFERROR(SUMPRODUCT(LARGE(G390:U390,{1;2;3;4;5;6;7;8;9;10})),"NA")</f>
        <v>NA</v>
      </c>
    </row>
    <row r="391" spans="1:26" s="28" customFormat="1" x14ac:dyDescent="0.3">
      <c r="A391" s="15">
        <v>388</v>
      </c>
      <c r="B391" s="2" t="s">
        <v>144</v>
      </c>
      <c r="C391" s="1"/>
      <c r="D391" s="1"/>
      <c r="E391" s="1"/>
      <c r="F391" s="2"/>
      <c r="G391" s="10" t="str">
        <f>IFERROR(INDEX('03-25'!X:X,MATCH(B391,'03-25'!Y:Y,0),0),"")</f>
        <v/>
      </c>
      <c r="H391" s="11">
        <f>IFERROR(INDEX('04-08'!N:N,MATCH(B391,'04-08'!C:C,0),0),"")</f>
        <v>719</v>
      </c>
      <c r="I391" s="11" t="str">
        <f>IFERROR(INDEX('04-29'!M:M,MATCH(B391,'04-29'!L:L,0),0),"")</f>
        <v/>
      </c>
      <c r="J391" s="11" t="str">
        <f>IFERROR(INDEX('05-27'!F:F,MATCH(B391,'05-27'!H:H,0),0),"")</f>
        <v/>
      </c>
      <c r="K391" s="11" t="str">
        <f>IFERROR(INDEX('06-17'!U:U,MATCH(B391,'06-17'!W:W,0),0),"")</f>
        <v/>
      </c>
      <c r="L391" s="11" t="str">
        <f>IFERROR(INDEX('07-02'!W:W,MATCH(B391,'07-02'!B:B,0),0),"")</f>
        <v/>
      </c>
      <c r="M391" s="11" t="str">
        <f>IFERROR(INDEX('07-14'!H:H,MATCH(B391,'07-14'!I:I,0),0),"")</f>
        <v/>
      </c>
      <c r="N391" s="11" t="str">
        <f>IFERROR(INDEX('07-15'!H:H,MATCH(B391,'07-15'!I:I,0),0),"")</f>
        <v/>
      </c>
      <c r="O391" s="11" t="str">
        <f>IFERROR(INDEX('07-16'!H:H,MATCH(B391,'07-16'!I:I,0),0),"")</f>
        <v/>
      </c>
      <c r="P391" s="11" t="str">
        <f>IFERROR(INDEX('07-22'!U:U,MATCH(B391,'07-22'!W:W,0),0),"")</f>
        <v/>
      </c>
      <c r="Q391" s="11" t="str">
        <f>IFERROR(INDEX(#REF!,MATCH(B391,#REF!,0),0),"")</f>
        <v/>
      </c>
      <c r="R391" s="11" t="str">
        <f>IFERROR(INDEX(#REF!,MATCH(B391,#REF!,0),0),"")</f>
        <v/>
      </c>
      <c r="S391" s="11" t="str">
        <f>IFERROR(INDEX(#REF!,MATCH(B391,#REF!,0),0),"")</f>
        <v/>
      </c>
      <c r="T391" s="11" t="str">
        <f>IFERROR(INDEX(#REF!,MATCH(B391,#REF!,0),0),"")</f>
        <v/>
      </c>
      <c r="U391" s="5" t="str">
        <f>IFERROR(INDEX(#REF!,MATCH(B391,#REF!,0),0),"")</f>
        <v/>
      </c>
      <c r="V391" s="10">
        <f t="shared" si="22"/>
        <v>1</v>
      </c>
      <c r="W391" s="188">
        <f t="shared" si="23"/>
        <v>719</v>
      </c>
      <c r="X391" s="188">
        <f t="shared" si="24"/>
        <v>719</v>
      </c>
      <c r="Y391" s="188" t="str">
        <f>IFERROR(SUMPRODUCT(LARGE(G391:U391,{1;2;3;4;5})),"NA")</f>
        <v>NA</v>
      </c>
      <c r="Z391" s="189" t="str">
        <f>IFERROR(SUMPRODUCT(LARGE(G391:U391,{1;2;3;4;5;6;7;8;9;10})),"NA")</f>
        <v>NA</v>
      </c>
    </row>
    <row r="392" spans="1:26" s="28" customFormat="1" x14ac:dyDescent="0.3">
      <c r="A392" s="15">
        <v>389</v>
      </c>
      <c r="B392" s="2" t="s">
        <v>2606</v>
      </c>
      <c r="C392" s="1"/>
      <c r="D392" s="1"/>
      <c r="E392" s="1"/>
      <c r="F392" s="2"/>
      <c r="G392" s="10" t="str">
        <f>IFERROR(INDEX('03-25'!X:X,MATCH(B392,'03-25'!Y:Y,0),0),"")</f>
        <v/>
      </c>
      <c r="H392" s="11" t="str">
        <f>IFERROR(INDEX('04-08'!N:N,MATCH(B392,'04-08'!C:C,0),0),"")</f>
        <v/>
      </c>
      <c r="I392" s="11" t="str">
        <f>IFERROR(INDEX('04-29'!M:M,MATCH(B392,'04-29'!L:L,0),0),"")</f>
        <v/>
      </c>
      <c r="J392" s="11" t="str">
        <f>IFERROR(INDEX('05-27'!F:F,MATCH(B392,'05-27'!H:H,0),0),"")</f>
        <v/>
      </c>
      <c r="K392" s="11" t="str">
        <f>IFERROR(INDEX('06-17'!U:U,MATCH(B392,'06-17'!W:W,0),0),"")</f>
        <v/>
      </c>
      <c r="L392" s="11">
        <f>IFERROR(INDEX('07-02'!W:W,MATCH(B392,'07-02'!B:B,0),0),"")</f>
        <v>718</v>
      </c>
      <c r="M392" s="11" t="str">
        <f>IFERROR(INDEX('07-14'!H:H,MATCH(B392,'07-14'!I:I,0),0),"")</f>
        <v/>
      </c>
      <c r="N392" s="11" t="str">
        <f>IFERROR(INDEX('07-15'!H:H,MATCH(B392,'07-15'!I:I,0),0),"")</f>
        <v/>
      </c>
      <c r="O392" s="11" t="str">
        <f>IFERROR(INDEX('07-16'!H:H,MATCH(B392,'07-16'!I:I,0),0),"")</f>
        <v/>
      </c>
      <c r="P392" s="11" t="str">
        <f>IFERROR(INDEX('07-22'!U:U,MATCH(B392,'07-22'!W:W,0),0),"")</f>
        <v/>
      </c>
      <c r="Q392" s="11" t="str">
        <f>IFERROR(INDEX(#REF!,MATCH(B392,#REF!,0),0),"")</f>
        <v/>
      </c>
      <c r="R392" s="11" t="str">
        <f>IFERROR(INDEX(#REF!,MATCH(B392,#REF!,0),0),"")</f>
        <v/>
      </c>
      <c r="S392" s="11" t="str">
        <f>IFERROR(INDEX(#REF!,MATCH(B392,#REF!,0),0),"")</f>
        <v/>
      </c>
      <c r="T392" s="11" t="str">
        <f>IFERROR(INDEX(#REF!,MATCH(B392,#REF!,0),0),"")</f>
        <v/>
      </c>
      <c r="U392" s="5" t="str">
        <f>IFERROR(INDEX(#REF!,MATCH(B392,#REF!,0),0),"")</f>
        <v/>
      </c>
      <c r="V392" s="10">
        <f t="shared" si="22"/>
        <v>1</v>
      </c>
      <c r="W392" s="188">
        <f t="shared" si="23"/>
        <v>718</v>
      </c>
      <c r="X392" s="188">
        <f t="shared" si="24"/>
        <v>718</v>
      </c>
      <c r="Y392" s="188" t="str">
        <f>IFERROR(SUMPRODUCT(LARGE(G392:U392,{1;2;3;4;5})),"NA")</f>
        <v>NA</v>
      </c>
      <c r="Z392" s="189" t="str">
        <f>IFERROR(SUMPRODUCT(LARGE(G392:U392,{1;2;3;4;5;6;7;8;9;10})),"NA")</f>
        <v>NA</v>
      </c>
    </row>
    <row r="393" spans="1:26" s="28" customFormat="1" x14ac:dyDescent="0.3">
      <c r="A393" s="15">
        <v>390</v>
      </c>
      <c r="B393" s="2" t="s">
        <v>1812</v>
      </c>
      <c r="C393" s="1"/>
      <c r="D393" s="1"/>
      <c r="E393" s="1"/>
      <c r="F393" s="2"/>
      <c r="G393" s="10" t="str">
        <f>IFERROR(INDEX('03-25'!X:X,MATCH(B393,'03-25'!Y:Y,0),0),"")</f>
        <v/>
      </c>
      <c r="H393" s="11" t="str">
        <f>IFERROR(INDEX('04-08'!N:N,MATCH(B393,'04-08'!C:C,0),0),"")</f>
        <v/>
      </c>
      <c r="I393" s="11">
        <f>IFERROR(INDEX('04-29'!M:M,MATCH(B393,'04-29'!L:L,0),0),"")</f>
        <v>718</v>
      </c>
      <c r="J393" s="11" t="str">
        <f>IFERROR(INDEX('05-27'!F:F,MATCH(B393,'05-27'!H:H,0),0),"")</f>
        <v/>
      </c>
      <c r="K393" s="11" t="str">
        <f>IFERROR(INDEX('06-17'!U:U,MATCH(B393,'06-17'!W:W,0),0),"")</f>
        <v/>
      </c>
      <c r="L393" s="11" t="str">
        <f>IFERROR(INDEX('07-02'!W:W,MATCH(B393,'07-02'!B:B,0),0),"")</f>
        <v/>
      </c>
      <c r="M393" s="11" t="str">
        <f>IFERROR(INDEX('07-14'!H:H,MATCH(B393,'07-14'!I:I,0),0),"")</f>
        <v/>
      </c>
      <c r="N393" s="11">
        <f>IFERROR(INDEX('07-15'!H:H,MATCH(B393,'07-15'!I:I,0),0),"")</f>
        <v>0</v>
      </c>
      <c r="O393" s="11" t="str">
        <f>IFERROR(INDEX('07-16'!H:H,MATCH(B393,'07-16'!I:I,0),0),"")</f>
        <v/>
      </c>
      <c r="P393" s="11" t="str">
        <f>IFERROR(INDEX('07-22'!U:U,MATCH(B393,'07-22'!W:W,0),0),"")</f>
        <v/>
      </c>
      <c r="Q393" s="11" t="str">
        <f>IFERROR(INDEX(#REF!,MATCH(B393,#REF!,0),0),"")</f>
        <v/>
      </c>
      <c r="R393" s="11" t="str">
        <f>IFERROR(INDEX(#REF!,MATCH(B393,#REF!,0),0),"")</f>
        <v/>
      </c>
      <c r="S393" s="11" t="str">
        <f>IFERROR(INDEX(#REF!,MATCH(B393,#REF!,0),0),"")</f>
        <v/>
      </c>
      <c r="T393" s="11" t="str">
        <f>IFERROR(INDEX(#REF!,MATCH(B393,#REF!,0),0),"")</f>
        <v/>
      </c>
      <c r="U393" s="5" t="str">
        <f>IFERROR(INDEX(#REF!,MATCH(B393,#REF!,0),0),"")</f>
        <v/>
      </c>
      <c r="V393" s="10">
        <f t="shared" si="22"/>
        <v>1</v>
      </c>
      <c r="W393" s="188">
        <f t="shared" si="23"/>
        <v>718</v>
      </c>
      <c r="X393" s="188">
        <f t="shared" si="24"/>
        <v>718</v>
      </c>
      <c r="Y393" s="188" t="str">
        <f>IFERROR(SUMPRODUCT(LARGE(G393:U393,{1;2;3;4;5})),"NA")</f>
        <v>NA</v>
      </c>
      <c r="Z393" s="189" t="str">
        <f>IFERROR(SUMPRODUCT(LARGE(G393:U393,{1;2;3;4;5;6;7;8;9;10})),"NA")</f>
        <v>NA</v>
      </c>
    </row>
    <row r="394" spans="1:26" s="28" customFormat="1" x14ac:dyDescent="0.3">
      <c r="A394" s="15">
        <v>391</v>
      </c>
      <c r="B394" s="2" t="s">
        <v>2610</v>
      </c>
      <c r="C394" s="1"/>
      <c r="D394" s="1"/>
      <c r="E394" s="1"/>
      <c r="F394" s="2"/>
      <c r="G394" s="10" t="str">
        <f>IFERROR(INDEX('03-25'!X:X,MATCH(B394,'03-25'!Y:Y,0),0),"")</f>
        <v/>
      </c>
      <c r="H394" s="11" t="str">
        <f>IFERROR(INDEX('04-08'!N:N,MATCH(B394,'04-08'!C:C,0),0),"")</f>
        <v/>
      </c>
      <c r="I394" s="11" t="str">
        <f>IFERROR(INDEX('04-29'!M:M,MATCH(B394,'04-29'!L:L,0),0),"")</f>
        <v/>
      </c>
      <c r="J394" s="11" t="str">
        <f>IFERROR(INDEX('05-27'!F:F,MATCH(B394,'05-27'!H:H,0),0),"")</f>
        <v/>
      </c>
      <c r="K394" s="11" t="str">
        <f>IFERROR(INDEX('06-17'!U:U,MATCH(B394,'06-17'!W:W,0),0),"")</f>
        <v/>
      </c>
      <c r="L394" s="11">
        <f>IFERROR(INDEX('07-02'!W:W,MATCH(B394,'07-02'!B:B,0),0),"")</f>
        <v>717</v>
      </c>
      <c r="M394" s="11" t="str">
        <f>IFERROR(INDEX('07-14'!H:H,MATCH(B394,'07-14'!I:I,0),0),"")</f>
        <v/>
      </c>
      <c r="N394" s="11" t="str">
        <f>IFERROR(INDEX('07-15'!H:H,MATCH(B394,'07-15'!I:I,0),0),"")</f>
        <v/>
      </c>
      <c r="O394" s="11" t="str">
        <f>IFERROR(INDEX('07-16'!H:H,MATCH(B394,'07-16'!I:I,0),0),"")</f>
        <v/>
      </c>
      <c r="P394" s="11" t="str">
        <f>IFERROR(INDEX('07-22'!U:U,MATCH(B394,'07-22'!W:W,0),0),"")</f>
        <v/>
      </c>
      <c r="Q394" s="11" t="str">
        <f>IFERROR(INDEX(#REF!,MATCH(B394,#REF!,0),0),"")</f>
        <v/>
      </c>
      <c r="R394" s="11" t="str">
        <f>IFERROR(INDEX(#REF!,MATCH(B394,#REF!,0),0),"")</f>
        <v/>
      </c>
      <c r="S394" s="11" t="str">
        <f>IFERROR(INDEX(#REF!,MATCH(B394,#REF!,0),0),"")</f>
        <v/>
      </c>
      <c r="T394" s="11" t="str">
        <f>IFERROR(INDEX(#REF!,MATCH(B394,#REF!,0),0),"")</f>
        <v/>
      </c>
      <c r="U394" s="5" t="str">
        <f>IFERROR(INDEX(#REF!,MATCH(B394,#REF!,0),0),"")</f>
        <v/>
      </c>
      <c r="V394" s="10">
        <f t="shared" si="22"/>
        <v>1</v>
      </c>
      <c r="W394" s="188">
        <f t="shared" si="23"/>
        <v>717</v>
      </c>
      <c r="X394" s="188">
        <f t="shared" si="24"/>
        <v>717</v>
      </c>
      <c r="Y394" s="188" t="str">
        <f>IFERROR(SUMPRODUCT(LARGE(G394:U394,{1;2;3;4;5})),"NA")</f>
        <v>NA</v>
      </c>
      <c r="Z394" s="189" t="str">
        <f>IFERROR(SUMPRODUCT(LARGE(G394:U394,{1;2;3;4;5;6;7;8;9;10})),"NA")</f>
        <v>NA</v>
      </c>
    </row>
    <row r="395" spans="1:26" s="28" customFormat="1" x14ac:dyDescent="0.3">
      <c r="A395" s="15">
        <v>392</v>
      </c>
      <c r="B395" s="2" t="s">
        <v>3130</v>
      </c>
      <c r="C395" s="1"/>
      <c r="D395" s="1"/>
      <c r="E395" s="1"/>
      <c r="F395" s="2"/>
      <c r="G395" s="10" t="str">
        <f>IFERROR(INDEX('03-25'!X:X,MATCH(B395,'03-25'!Y:Y,0),0),"")</f>
        <v/>
      </c>
      <c r="H395" s="11" t="str">
        <f>IFERROR(INDEX('04-08'!N:N,MATCH(B395,'04-08'!C:C,0),0),"")</f>
        <v/>
      </c>
      <c r="I395" s="11" t="str">
        <f>IFERROR(INDEX('04-29'!M:M,MATCH(B395,'04-29'!L:L,0),0),"")</f>
        <v/>
      </c>
      <c r="J395" s="11" t="str">
        <f>IFERROR(INDEX('05-27'!F:F,MATCH(B395,'05-27'!H:H,0),0),"")</f>
        <v/>
      </c>
      <c r="K395" s="11" t="str">
        <f>IFERROR(INDEX('06-17'!U:U,MATCH(B395,'06-17'!W:W,0),0),"")</f>
        <v/>
      </c>
      <c r="L395" s="11" t="str">
        <f>IFERROR(INDEX('07-02'!W:W,MATCH(B395,'07-02'!B:B,0),0),"")</f>
        <v/>
      </c>
      <c r="M395" s="11">
        <f>IFERROR(INDEX('07-14'!H:H,MATCH(B395,'07-14'!I:I,0),0),"")</f>
        <v>717</v>
      </c>
      <c r="N395" s="11" t="str">
        <f>IFERROR(INDEX('07-15'!H:H,MATCH(B395,'07-15'!I:I,0),0),"")</f>
        <v/>
      </c>
      <c r="O395" s="11" t="str">
        <f>IFERROR(INDEX('07-16'!H:H,MATCH(B395,'07-16'!I:I,0),0),"")</f>
        <v/>
      </c>
      <c r="P395" s="11" t="str">
        <f>IFERROR(INDEX('07-22'!U:U,MATCH(B395,'07-22'!W:W,0),0),"")</f>
        <v/>
      </c>
      <c r="Q395" s="11" t="str">
        <f>IFERROR(INDEX(#REF!,MATCH(B395,#REF!,0),0),"")</f>
        <v/>
      </c>
      <c r="R395" s="11" t="str">
        <f>IFERROR(INDEX(#REF!,MATCH(B395,#REF!,0),0),"")</f>
        <v/>
      </c>
      <c r="S395" s="11" t="str">
        <f>IFERROR(INDEX(#REF!,MATCH(B395,#REF!,0),0),"")</f>
        <v/>
      </c>
      <c r="T395" s="11" t="str">
        <f>IFERROR(INDEX(#REF!,MATCH(B395,#REF!,0),0),"")</f>
        <v/>
      </c>
      <c r="U395" s="5" t="str">
        <f>IFERROR(INDEX(#REF!,MATCH(B395,#REF!,0),0),"")</f>
        <v/>
      </c>
      <c r="V395" s="10">
        <f t="shared" si="22"/>
        <v>1</v>
      </c>
      <c r="W395" s="188">
        <f t="shared" si="23"/>
        <v>717</v>
      </c>
      <c r="X395" s="188">
        <f t="shared" si="24"/>
        <v>717</v>
      </c>
      <c r="Y395" s="188" t="str">
        <f>IFERROR(SUMPRODUCT(LARGE(G395:U395,{1;2;3;4;5})),"NA")</f>
        <v>NA</v>
      </c>
      <c r="Z395" s="189" t="str">
        <f>IFERROR(SUMPRODUCT(LARGE(G395:U395,{1;2;3;4;5;6;7;8;9;10})),"NA")</f>
        <v>NA</v>
      </c>
    </row>
    <row r="396" spans="1:26" s="28" customFormat="1" x14ac:dyDescent="0.3">
      <c r="A396" s="15">
        <v>393</v>
      </c>
      <c r="B396" s="2" t="s">
        <v>412</v>
      </c>
      <c r="C396" s="1"/>
      <c r="D396" s="1"/>
      <c r="E396" s="1"/>
      <c r="F396" s="2"/>
      <c r="G396" s="10" t="str">
        <f>IFERROR(INDEX('03-25'!X:X,MATCH(B396,'03-25'!Y:Y,0),0),"")</f>
        <v/>
      </c>
      <c r="H396" s="11">
        <f>IFERROR(INDEX('04-08'!N:N,MATCH(B396,'04-08'!C:C,0),0),"")</f>
        <v>716</v>
      </c>
      <c r="I396" s="11" t="str">
        <f>IFERROR(INDEX('04-29'!M:M,MATCH(B396,'04-29'!L:L,0),0),"")</f>
        <v/>
      </c>
      <c r="J396" s="11" t="str">
        <f>IFERROR(INDEX('05-27'!F:F,MATCH(B396,'05-27'!H:H,0),0),"")</f>
        <v/>
      </c>
      <c r="K396" s="11" t="str">
        <f>IFERROR(INDEX('06-17'!U:U,MATCH(B396,'06-17'!W:W,0),0),"")</f>
        <v/>
      </c>
      <c r="L396" s="11" t="str">
        <f>IFERROR(INDEX('07-02'!W:W,MATCH(B396,'07-02'!B:B,0),0),"")</f>
        <v/>
      </c>
      <c r="M396" s="11" t="str">
        <f>IFERROR(INDEX('07-14'!H:H,MATCH(B396,'07-14'!I:I,0),0),"")</f>
        <v/>
      </c>
      <c r="N396" s="11" t="str">
        <f>IFERROR(INDEX('07-15'!H:H,MATCH(B396,'07-15'!I:I,0),0),"")</f>
        <v/>
      </c>
      <c r="O396" s="11" t="str">
        <f>IFERROR(INDEX('07-16'!H:H,MATCH(B396,'07-16'!I:I,0),0),"")</f>
        <v/>
      </c>
      <c r="P396" s="11" t="str">
        <f>IFERROR(INDEX('07-22'!U:U,MATCH(B396,'07-22'!W:W,0),0),"")</f>
        <v/>
      </c>
      <c r="Q396" s="11" t="str">
        <f>IFERROR(INDEX(#REF!,MATCH(B396,#REF!,0),0),"")</f>
        <v/>
      </c>
      <c r="R396" s="11" t="str">
        <f>IFERROR(INDEX(#REF!,MATCH(B396,#REF!,0),0),"")</f>
        <v/>
      </c>
      <c r="S396" s="11" t="str">
        <f>IFERROR(INDEX(#REF!,MATCH(B396,#REF!,0),0),"")</f>
        <v/>
      </c>
      <c r="T396" s="11" t="str">
        <f>IFERROR(INDEX(#REF!,MATCH(B396,#REF!,0),0),"")</f>
        <v/>
      </c>
      <c r="U396" s="5" t="str">
        <f>IFERROR(INDEX(#REF!,MATCH(B396,#REF!,0),0),"")</f>
        <v/>
      </c>
      <c r="V396" s="10">
        <f t="shared" si="22"/>
        <v>1</v>
      </c>
      <c r="W396" s="188">
        <f t="shared" si="23"/>
        <v>716</v>
      </c>
      <c r="X396" s="188">
        <f t="shared" si="24"/>
        <v>716</v>
      </c>
      <c r="Y396" s="188" t="str">
        <f>IFERROR(SUMPRODUCT(LARGE(G396:U396,{1;2;3;4;5})),"NA")</f>
        <v>NA</v>
      </c>
      <c r="Z396" s="189" t="str">
        <f>IFERROR(SUMPRODUCT(LARGE(G396:U396,{1;2;3;4;5;6;7;8;9;10})),"NA")</f>
        <v>NA</v>
      </c>
    </row>
    <row r="397" spans="1:26" s="28" customFormat="1" x14ac:dyDescent="0.3">
      <c r="A397" s="15">
        <v>394</v>
      </c>
      <c r="B397" s="2" t="s">
        <v>3245</v>
      </c>
      <c r="C397" s="1"/>
      <c r="D397" s="1"/>
      <c r="E397" s="1"/>
      <c r="F397" s="2"/>
      <c r="G397" s="10" t="str">
        <f>IFERROR(INDEX('03-25'!X:X,MATCH(B397,'03-25'!Y:Y,0),0),"")</f>
        <v/>
      </c>
      <c r="H397" s="11" t="str">
        <f>IFERROR(INDEX('04-08'!N:N,MATCH(B397,'04-08'!C:C,0),0),"")</f>
        <v/>
      </c>
      <c r="I397" s="11" t="str">
        <f>IFERROR(INDEX('04-29'!M:M,MATCH(B397,'04-29'!L:L,0),0),"")</f>
        <v/>
      </c>
      <c r="J397" s="11" t="str">
        <f>IFERROR(INDEX('05-27'!F:F,MATCH(B397,'05-27'!H:H,0),0),"")</f>
        <v/>
      </c>
      <c r="K397" s="11" t="str">
        <f>IFERROR(INDEX('06-17'!U:U,MATCH(B397,'06-17'!W:W,0),0),"")</f>
        <v/>
      </c>
      <c r="L397" s="11" t="str">
        <f>IFERROR(INDEX('07-02'!W:W,MATCH(B397,'07-02'!B:B,0),0),"")</f>
        <v/>
      </c>
      <c r="M397" s="11" t="str">
        <f>IFERROR(INDEX('07-14'!H:H,MATCH(B397,'07-14'!I:I,0),0),"")</f>
        <v/>
      </c>
      <c r="N397" s="11" t="str">
        <f>IFERROR(INDEX('07-15'!H:H,MATCH(B397,'07-15'!I:I,0),0),"")</f>
        <v/>
      </c>
      <c r="O397" s="11" t="str">
        <f>IFERROR(INDEX('07-16'!H:H,MATCH(B397,'07-16'!I:I,0),0),"")</f>
        <v/>
      </c>
      <c r="P397" s="11">
        <f>IFERROR(INDEX('07-22'!U:U,MATCH(B397,'07-22'!W:W,0),0),"")</f>
        <v>716</v>
      </c>
      <c r="Q397" s="11" t="str">
        <f>IFERROR(INDEX(#REF!,MATCH(B397,#REF!,0),0),"")</f>
        <v/>
      </c>
      <c r="R397" s="11" t="str">
        <f>IFERROR(INDEX(#REF!,MATCH(B397,#REF!,0),0),"")</f>
        <v/>
      </c>
      <c r="S397" s="11" t="str">
        <f>IFERROR(INDEX(#REF!,MATCH(B397,#REF!,0),0),"")</f>
        <v/>
      </c>
      <c r="T397" s="11" t="str">
        <f>IFERROR(INDEX(#REF!,MATCH(B397,#REF!,0),0),"")</f>
        <v/>
      </c>
      <c r="U397" s="5" t="str">
        <f>IFERROR(INDEX(#REF!,MATCH(B397,#REF!,0),0),"")</f>
        <v/>
      </c>
      <c r="V397" s="10">
        <f t="shared" si="22"/>
        <v>1</v>
      </c>
      <c r="W397" s="188">
        <f t="shared" si="23"/>
        <v>716</v>
      </c>
      <c r="X397" s="188">
        <f t="shared" si="24"/>
        <v>716</v>
      </c>
      <c r="Y397" s="188" t="str">
        <f>IFERROR(SUMPRODUCT(LARGE(G397:U397,{1;2;3;4;5})),"NA")</f>
        <v>NA</v>
      </c>
      <c r="Z397" s="189" t="str">
        <f>IFERROR(SUMPRODUCT(LARGE(G397:U397,{1;2;3;4;5;6;7;8;9;10})),"NA")</f>
        <v>NA</v>
      </c>
    </row>
    <row r="398" spans="1:26" s="28" customFormat="1" x14ac:dyDescent="0.3">
      <c r="A398" s="15">
        <v>395</v>
      </c>
      <c r="B398" s="2" t="s">
        <v>2611</v>
      </c>
      <c r="C398" s="1"/>
      <c r="D398" s="1"/>
      <c r="E398" s="1"/>
      <c r="F398" s="2"/>
      <c r="G398" s="10" t="str">
        <f>IFERROR(INDEX('03-25'!X:X,MATCH(B398,'03-25'!Y:Y,0),0),"")</f>
        <v/>
      </c>
      <c r="H398" s="11" t="str">
        <f>IFERROR(INDEX('04-08'!N:N,MATCH(B398,'04-08'!C:C,0),0),"")</f>
        <v/>
      </c>
      <c r="I398" s="11" t="str">
        <f>IFERROR(INDEX('04-29'!M:M,MATCH(B398,'04-29'!L:L,0),0),"")</f>
        <v/>
      </c>
      <c r="J398" s="11" t="str">
        <f>IFERROR(INDEX('05-27'!F:F,MATCH(B398,'05-27'!H:H,0),0),"")</f>
        <v/>
      </c>
      <c r="K398" s="11" t="str">
        <f>IFERROR(INDEX('06-17'!U:U,MATCH(B398,'06-17'!W:W,0),0),"")</f>
        <v/>
      </c>
      <c r="L398" s="11">
        <f>IFERROR(INDEX('07-02'!W:W,MATCH(B398,'07-02'!B:B,0),0),"")</f>
        <v>715</v>
      </c>
      <c r="M398" s="11" t="str">
        <f>IFERROR(INDEX('07-14'!H:H,MATCH(B398,'07-14'!I:I,0),0),"")</f>
        <v/>
      </c>
      <c r="N398" s="11" t="str">
        <f>IFERROR(INDEX('07-15'!H:H,MATCH(B398,'07-15'!I:I,0),0),"")</f>
        <v/>
      </c>
      <c r="O398" s="11" t="str">
        <f>IFERROR(INDEX('07-16'!H:H,MATCH(B398,'07-16'!I:I,0),0),"")</f>
        <v/>
      </c>
      <c r="P398" s="11" t="str">
        <f>IFERROR(INDEX('07-22'!U:U,MATCH(B398,'07-22'!W:W,0),0),"")</f>
        <v/>
      </c>
      <c r="Q398" s="11" t="str">
        <f>IFERROR(INDEX(#REF!,MATCH(B398,#REF!,0),0),"")</f>
        <v/>
      </c>
      <c r="R398" s="11" t="str">
        <f>IFERROR(INDEX(#REF!,MATCH(B398,#REF!,0),0),"")</f>
        <v/>
      </c>
      <c r="S398" s="11" t="str">
        <f>IFERROR(INDEX(#REF!,MATCH(B398,#REF!,0),0),"")</f>
        <v/>
      </c>
      <c r="T398" s="11" t="str">
        <f>IFERROR(INDEX(#REF!,MATCH(B398,#REF!,0),0),"")</f>
        <v/>
      </c>
      <c r="U398" s="5" t="str">
        <f>IFERROR(INDEX(#REF!,MATCH(B398,#REF!,0),0),"")</f>
        <v/>
      </c>
      <c r="V398" s="10">
        <f t="shared" si="22"/>
        <v>1</v>
      </c>
      <c r="W398" s="188">
        <f t="shared" si="23"/>
        <v>715</v>
      </c>
      <c r="X398" s="188">
        <f t="shared" si="24"/>
        <v>715</v>
      </c>
      <c r="Y398" s="188" t="str">
        <f>IFERROR(SUMPRODUCT(LARGE(G398:U398,{1;2;3;4;5})),"NA")</f>
        <v>NA</v>
      </c>
      <c r="Z398" s="189" t="str">
        <f>IFERROR(SUMPRODUCT(LARGE(G398:U398,{1;2;3;4;5;6;7;8;9;10})),"NA")</f>
        <v>NA</v>
      </c>
    </row>
    <row r="399" spans="1:26" s="28" customFormat="1" x14ac:dyDescent="0.3">
      <c r="A399" s="15">
        <v>396</v>
      </c>
      <c r="B399" s="2" t="s">
        <v>3242</v>
      </c>
      <c r="C399" s="1"/>
      <c r="D399" s="1"/>
      <c r="E399" s="1"/>
      <c r="F399" s="2"/>
      <c r="G399" s="10" t="str">
        <f>IFERROR(INDEX('03-25'!X:X,MATCH(B399,'03-25'!Y:Y,0),0),"")</f>
        <v/>
      </c>
      <c r="H399" s="11" t="str">
        <f>IFERROR(INDEX('04-08'!N:N,MATCH(B399,'04-08'!C:C,0),0),"")</f>
        <v/>
      </c>
      <c r="I399" s="11" t="str">
        <f>IFERROR(INDEX('04-29'!M:M,MATCH(B399,'04-29'!L:L,0),0),"")</f>
        <v/>
      </c>
      <c r="J399" s="11" t="str">
        <f>IFERROR(INDEX('05-27'!F:F,MATCH(B399,'05-27'!H:H,0),0),"")</f>
        <v/>
      </c>
      <c r="K399" s="11" t="str">
        <f>IFERROR(INDEX('06-17'!U:U,MATCH(B399,'06-17'!W:W,0),0),"")</f>
        <v/>
      </c>
      <c r="L399" s="11" t="str">
        <f>IFERROR(INDEX('07-02'!W:W,MATCH(B399,'07-02'!B:B,0),0),"")</f>
        <v/>
      </c>
      <c r="M399" s="11" t="str">
        <f>IFERROR(INDEX('07-14'!H:H,MATCH(B399,'07-14'!I:I,0),0),"")</f>
        <v/>
      </c>
      <c r="N399" s="11" t="str">
        <f>IFERROR(INDEX('07-15'!H:H,MATCH(B399,'07-15'!I:I,0),0),"")</f>
        <v/>
      </c>
      <c r="O399" s="11" t="str">
        <f>IFERROR(INDEX('07-16'!H:H,MATCH(B399,'07-16'!I:I,0),0),"")</f>
        <v/>
      </c>
      <c r="P399" s="11">
        <f>IFERROR(INDEX('07-22'!U:U,MATCH(B399,'07-22'!W:W,0),0),"")</f>
        <v>714</v>
      </c>
      <c r="Q399" s="11" t="str">
        <f>IFERROR(INDEX(#REF!,MATCH(B399,#REF!,0),0),"")</f>
        <v/>
      </c>
      <c r="R399" s="11" t="str">
        <f>IFERROR(INDEX(#REF!,MATCH(B399,#REF!,0),0),"")</f>
        <v/>
      </c>
      <c r="S399" s="11" t="str">
        <f>IFERROR(INDEX(#REF!,MATCH(B399,#REF!,0),0),"")</f>
        <v/>
      </c>
      <c r="T399" s="11" t="str">
        <f>IFERROR(INDEX(#REF!,MATCH(B399,#REF!,0),0),"")</f>
        <v/>
      </c>
      <c r="U399" s="5" t="str">
        <f>IFERROR(INDEX(#REF!,MATCH(B399,#REF!,0),0),"")</f>
        <v/>
      </c>
      <c r="V399" s="10">
        <f t="shared" si="22"/>
        <v>1</v>
      </c>
      <c r="W399" s="188">
        <f t="shared" si="23"/>
        <v>714</v>
      </c>
      <c r="X399" s="188">
        <f t="shared" si="24"/>
        <v>714</v>
      </c>
      <c r="Y399" s="188" t="str">
        <f>IFERROR(SUMPRODUCT(LARGE(G399:U399,{1;2;3;4;5})),"NA")</f>
        <v>NA</v>
      </c>
      <c r="Z399" s="189" t="str">
        <f>IFERROR(SUMPRODUCT(LARGE(G399:U399,{1;2;3;4;5;6;7;8;9;10})),"NA")</f>
        <v>NA</v>
      </c>
    </row>
    <row r="400" spans="1:26" s="28" customFormat="1" x14ac:dyDescent="0.3">
      <c r="A400" s="15">
        <v>397</v>
      </c>
      <c r="B400" s="2" t="s">
        <v>2615</v>
      </c>
      <c r="C400" s="1"/>
      <c r="D400" s="1"/>
      <c r="E400" s="1"/>
      <c r="F400" s="2"/>
      <c r="G400" s="10" t="str">
        <f>IFERROR(INDEX('03-25'!X:X,MATCH(B400,'03-25'!Y:Y,0),0),"")</f>
        <v/>
      </c>
      <c r="H400" s="11" t="str">
        <f>IFERROR(INDEX('04-08'!N:N,MATCH(B400,'04-08'!C:C,0),0),"")</f>
        <v/>
      </c>
      <c r="I400" s="11" t="str">
        <f>IFERROR(INDEX('04-29'!M:M,MATCH(B400,'04-29'!L:L,0),0),"")</f>
        <v/>
      </c>
      <c r="J400" s="11" t="str">
        <f>IFERROR(INDEX('05-27'!F:F,MATCH(B400,'05-27'!H:H,0),0),"")</f>
        <v/>
      </c>
      <c r="K400" s="11" t="str">
        <f>IFERROR(INDEX('06-17'!U:U,MATCH(B400,'06-17'!W:W,0),0),"")</f>
        <v/>
      </c>
      <c r="L400" s="11">
        <f>IFERROR(INDEX('07-02'!W:W,MATCH(B400,'07-02'!B:B,0),0),"")</f>
        <v>713</v>
      </c>
      <c r="M400" s="11" t="str">
        <f>IFERROR(INDEX('07-14'!H:H,MATCH(B400,'07-14'!I:I,0),0),"")</f>
        <v/>
      </c>
      <c r="N400" s="11" t="str">
        <f>IFERROR(INDEX('07-15'!H:H,MATCH(B400,'07-15'!I:I,0),0),"")</f>
        <v/>
      </c>
      <c r="O400" s="11" t="str">
        <f>IFERROR(INDEX('07-16'!H:H,MATCH(B400,'07-16'!I:I,0),0),"")</f>
        <v/>
      </c>
      <c r="P400" s="11" t="str">
        <f>IFERROR(INDEX('07-22'!U:U,MATCH(B400,'07-22'!W:W,0),0),"")</f>
        <v/>
      </c>
      <c r="Q400" s="11" t="str">
        <f>IFERROR(INDEX(#REF!,MATCH(B400,#REF!,0),0),"")</f>
        <v/>
      </c>
      <c r="R400" s="11" t="str">
        <f>IFERROR(INDEX(#REF!,MATCH(B400,#REF!,0),0),"")</f>
        <v/>
      </c>
      <c r="S400" s="11" t="str">
        <f>IFERROR(INDEX(#REF!,MATCH(B400,#REF!,0),0),"")</f>
        <v/>
      </c>
      <c r="T400" s="11" t="str">
        <f>IFERROR(INDEX(#REF!,MATCH(B400,#REF!,0),0),"")</f>
        <v/>
      </c>
      <c r="U400" s="5" t="str">
        <f>IFERROR(INDEX(#REF!,MATCH(B400,#REF!,0),0),"")</f>
        <v/>
      </c>
      <c r="V400" s="10">
        <f t="shared" si="22"/>
        <v>1</v>
      </c>
      <c r="W400" s="188">
        <f t="shared" si="23"/>
        <v>713</v>
      </c>
      <c r="X400" s="188">
        <f t="shared" si="24"/>
        <v>713</v>
      </c>
      <c r="Y400" s="188" t="str">
        <f>IFERROR(SUMPRODUCT(LARGE(G400:U400,{1;2;3;4;5})),"NA")</f>
        <v>NA</v>
      </c>
      <c r="Z400" s="189" t="str">
        <f>IFERROR(SUMPRODUCT(LARGE(G400:U400,{1;2;3;4;5;6;7;8;9;10})),"NA")</f>
        <v>NA</v>
      </c>
    </row>
    <row r="401" spans="1:26" s="28" customFormat="1" x14ac:dyDescent="0.3">
      <c r="A401" s="15">
        <v>398</v>
      </c>
      <c r="B401" s="2" t="s">
        <v>2613</v>
      </c>
      <c r="C401" s="1"/>
      <c r="D401" s="1"/>
      <c r="E401" s="1"/>
      <c r="F401" s="2"/>
      <c r="G401" s="10" t="str">
        <f>IFERROR(INDEX('03-25'!X:X,MATCH(B401,'03-25'!Y:Y,0),0),"")</f>
        <v/>
      </c>
      <c r="H401" s="11" t="str">
        <f>IFERROR(INDEX('04-08'!N:N,MATCH(B401,'04-08'!C:C,0),0),"")</f>
        <v/>
      </c>
      <c r="I401" s="11" t="str">
        <f>IFERROR(INDEX('04-29'!M:M,MATCH(B401,'04-29'!L:L,0),0),"")</f>
        <v/>
      </c>
      <c r="J401" s="11" t="str">
        <f>IFERROR(INDEX('05-27'!F:F,MATCH(B401,'05-27'!H:H,0),0),"")</f>
        <v/>
      </c>
      <c r="K401" s="11" t="str">
        <f>IFERROR(INDEX('06-17'!U:U,MATCH(B401,'06-17'!W:W,0),0),"")</f>
        <v/>
      </c>
      <c r="L401" s="11">
        <f>IFERROR(INDEX('07-02'!W:W,MATCH(B401,'07-02'!B:B,0),0),"")</f>
        <v>713</v>
      </c>
      <c r="M401" s="11" t="str">
        <f>IFERROR(INDEX('07-14'!H:H,MATCH(B401,'07-14'!I:I,0),0),"")</f>
        <v/>
      </c>
      <c r="N401" s="11" t="str">
        <f>IFERROR(INDEX('07-15'!H:H,MATCH(B401,'07-15'!I:I,0),0),"")</f>
        <v/>
      </c>
      <c r="O401" s="11" t="str">
        <f>IFERROR(INDEX('07-16'!H:H,MATCH(B401,'07-16'!I:I,0),0),"")</f>
        <v/>
      </c>
      <c r="P401" s="11" t="str">
        <f>IFERROR(INDEX('07-22'!U:U,MATCH(B401,'07-22'!W:W,0),0),"")</f>
        <v/>
      </c>
      <c r="Q401" s="11" t="str">
        <f>IFERROR(INDEX(#REF!,MATCH(B401,#REF!,0),0),"")</f>
        <v/>
      </c>
      <c r="R401" s="11" t="str">
        <f>IFERROR(INDEX(#REF!,MATCH(B401,#REF!,0),0),"")</f>
        <v/>
      </c>
      <c r="S401" s="11" t="str">
        <f>IFERROR(INDEX(#REF!,MATCH(B401,#REF!,0),0),"")</f>
        <v/>
      </c>
      <c r="T401" s="11" t="str">
        <f>IFERROR(INDEX(#REF!,MATCH(B401,#REF!,0),0),"")</f>
        <v/>
      </c>
      <c r="U401" s="5" t="str">
        <f>IFERROR(INDEX(#REF!,MATCH(B401,#REF!,0),0),"")</f>
        <v/>
      </c>
      <c r="V401" s="10">
        <f t="shared" si="22"/>
        <v>1</v>
      </c>
      <c r="W401" s="188">
        <f t="shared" si="23"/>
        <v>713</v>
      </c>
      <c r="X401" s="188">
        <f t="shared" si="24"/>
        <v>713</v>
      </c>
      <c r="Y401" s="188" t="str">
        <f>IFERROR(SUMPRODUCT(LARGE(G401:U401,{1;2;3;4;5})),"NA")</f>
        <v>NA</v>
      </c>
      <c r="Z401" s="189" t="str">
        <f>IFERROR(SUMPRODUCT(LARGE(G401:U401,{1;2;3;4;5;6;7;8;9;10})),"NA")</f>
        <v>NA</v>
      </c>
    </row>
    <row r="402" spans="1:26" s="28" customFormat="1" x14ac:dyDescent="0.3">
      <c r="A402" s="15">
        <v>399</v>
      </c>
      <c r="B402" s="2" t="s">
        <v>1830</v>
      </c>
      <c r="C402" s="1"/>
      <c r="D402" s="1"/>
      <c r="E402" s="1"/>
      <c r="F402" s="2"/>
      <c r="G402" s="10" t="str">
        <f>IFERROR(INDEX('03-25'!X:X,MATCH(B402,'03-25'!Y:Y,0),0),"")</f>
        <v/>
      </c>
      <c r="H402" s="11" t="str">
        <f>IFERROR(INDEX('04-08'!N:N,MATCH(B402,'04-08'!C:C,0),0),"")</f>
        <v/>
      </c>
      <c r="I402" s="11">
        <f>IFERROR(INDEX('04-29'!M:M,MATCH(B402,'04-29'!L:L,0),0),"")</f>
        <v>712</v>
      </c>
      <c r="J402" s="11" t="str">
        <f>IFERROR(INDEX('05-27'!F:F,MATCH(B402,'05-27'!H:H,0),0),"")</f>
        <v/>
      </c>
      <c r="K402" s="11" t="str">
        <f>IFERROR(INDEX('06-17'!U:U,MATCH(B402,'06-17'!W:W,0),0),"")</f>
        <v/>
      </c>
      <c r="L402" s="11" t="str">
        <f>IFERROR(INDEX('07-02'!W:W,MATCH(B402,'07-02'!B:B,0),0),"")</f>
        <v/>
      </c>
      <c r="M402" s="11" t="str">
        <f>IFERROR(INDEX('07-14'!H:H,MATCH(B402,'07-14'!I:I,0),0),"")</f>
        <v/>
      </c>
      <c r="N402" s="11" t="str">
        <f>IFERROR(INDEX('07-15'!H:H,MATCH(B402,'07-15'!I:I,0),0),"")</f>
        <v/>
      </c>
      <c r="O402" s="11" t="str">
        <f>IFERROR(INDEX('07-16'!H:H,MATCH(B402,'07-16'!I:I,0),0),"")</f>
        <v/>
      </c>
      <c r="P402" s="11" t="str">
        <f>IFERROR(INDEX('07-22'!U:U,MATCH(B402,'07-22'!W:W,0),0),"")</f>
        <v/>
      </c>
      <c r="Q402" s="11" t="str">
        <f>IFERROR(INDEX(#REF!,MATCH(B402,#REF!,0),0),"")</f>
        <v/>
      </c>
      <c r="R402" s="11" t="str">
        <f>IFERROR(INDEX(#REF!,MATCH(B402,#REF!,0),0),"")</f>
        <v/>
      </c>
      <c r="S402" s="11" t="str">
        <f>IFERROR(INDEX(#REF!,MATCH(B402,#REF!,0),0),"")</f>
        <v/>
      </c>
      <c r="T402" s="11" t="str">
        <f>IFERROR(INDEX(#REF!,MATCH(B402,#REF!,0),0),"")</f>
        <v/>
      </c>
      <c r="U402" s="5" t="str">
        <f>IFERROR(INDEX(#REF!,MATCH(B402,#REF!,0),0),"")</f>
        <v/>
      </c>
      <c r="V402" s="10">
        <f t="shared" si="22"/>
        <v>1</v>
      </c>
      <c r="W402" s="188">
        <f t="shared" si="23"/>
        <v>712</v>
      </c>
      <c r="X402" s="188">
        <f t="shared" si="24"/>
        <v>712</v>
      </c>
      <c r="Y402" s="188" t="str">
        <f>IFERROR(SUMPRODUCT(LARGE(G402:U402,{1;2;3;4;5})),"NA")</f>
        <v>NA</v>
      </c>
      <c r="Z402" s="189" t="str">
        <f>IFERROR(SUMPRODUCT(LARGE(G402:U402,{1;2;3;4;5;6;7;8;9;10})),"NA")</f>
        <v>NA</v>
      </c>
    </row>
    <row r="403" spans="1:26" s="28" customFormat="1" x14ac:dyDescent="0.3">
      <c r="A403" s="15">
        <v>400</v>
      </c>
      <c r="B403" s="2" t="s">
        <v>3206</v>
      </c>
      <c r="C403" s="1"/>
      <c r="D403" s="1"/>
      <c r="E403" s="1"/>
      <c r="F403" s="2"/>
      <c r="G403" s="10" t="str">
        <f>IFERROR(INDEX('03-25'!X:X,MATCH(B403,'03-25'!Y:Y,0),0),"")</f>
        <v/>
      </c>
      <c r="H403" s="11" t="str">
        <f>IFERROR(INDEX('04-08'!N:N,MATCH(B403,'04-08'!C:C,0),0),"")</f>
        <v/>
      </c>
      <c r="I403" s="11" t="str">
        <f>IFERROR(INDEX('04-29'!M:M,MATCH(B403,'04-29'!L:L,0),0),"")</f>
        <v/>
      </c>
      <c r="J403" s="11" t="str">
        <f>IFERROR(INDEX('05-27'!F:F,MATCH(B403,'05-27'!H:H,0),0),"")</f>
        <v/>
      </c>
      <c r="K403" s="11" t="str">
        <f>IFERROR(INDEX('06-17'!U:U,MATCH(B403,'06-17'!W:W,0),0),"")</f>
        <v/>
      </c>
      <c r="L403" s="11" t="str">
        <f>IFERROR(INDEX('07-02'!W:W,MATCH(B403,'07-02'!B:B,0),0),"")</f>
        <v/>
      </c>
      <c r="M403" s="11">
        <f>IFERROR(INDEX('07-14'!H:H,MATCH(B403,'07-14'!I:I,0),0),"")</f>
        <v>712</v>
      </c>
      <c r="N403" s="11" t="str">
        <f>IFERROR(INDEX('07-15'!H:H,MATCH(B403,'07-15'!I:I,0),0),"")</f>
        <v/>
      </c>
      <c r="O403" s="11" t="str">
        <f>IFERROR(INDEX('07-16'!H:H,MATCH(B403,'07-16'!I:I,0),0),"")</f>
        <v/>
      </c>
      <c r="P403" s="11" t="str">
        <f>IFERROR(INDEX('07-22'!U:U,MATCH(B403,'07-22'!W:W,0),0),"")</f>
        <v/>
      </c>
      <c r="Q403" s="11" t="str">
        <f>IFERROR(INDEX(#REF!,MATCH(B403,#REF!,0),0),"")</f>
        <v/>
      </c>
      <c r="R403" s="11" t="str">
        <f>IFERROR(INDEX(#REF!,MATCH(B403,#REF!,0),0),"")</f>
        <v/>
      </c>
      <c r="S403" s="11" t="str">
        <f>IFERROR(INDEX(#REF!,MATCH(B403,#REF!,0),0),"")</f>
        <v/>
      </c>
      <c r="T403" s="11" t="str">
        <f>IFERROR(INDEX(#REF!,MATCH(B403,#REF!,0),0),"")</f>
        <v/>
      </c>
      <c r="U403" s="5" t="str">
        <f>IFERROR(INDEX(#REF!,MATCH(B403,#REF!,0),0),"")</f>
        <v/>
      </c>
      <c r="V403" s="10">
        <f t="shared" si="22"/>
        <v>1</v>
      </c>
      <c r="W403" s="188">
        <f t="shared" si="23"/>
        <v>712</v>
      </c>
      <c r="X403" s="188">
        <f t="shared" si="24"/>
        <v>712</v>
      </c>
      <c r="Y403" s="188" t="str">
        <f>IFERROR(SUMPRODUCT(LARGE(G403:U403,{1;2;3;4;5})),"NA")</f>
        <v>NA</v>
      </c>
      <c r="Z403" s="189" t="str">
        <f>IFERROR(SUMPRODUCT(LARGE(G403:U403,{1;2;3;4;5;6;7;8;9;10})),"NA")</f>
        <v>NA</v>
      </c>
    </row>
    <row r="404" spans="1:26" s="28" customFormat="1" x14ac:dyDescent="0.3">
      <c r="A404" s="15">
        <v>401</v>
      </c>
      <c r="B404" s="2" t="s">
        <v>2467</v>
      </c>
      <c r="C404" s="1"/>
      <c r="D404" s="1"/>
      <c r="E404" s="1"/>
      <c r="F404" s="2"/>
      <c r="G404" s="10" t="str">
        <f>IFERROR(INDEX('03-25'!X:X,MATCH(B404,'03-25'!Y:Y,0),0),"")</f>
        <v/>
      </c>
      <c r="H404" s="11" t="str">
        <f>IFERROR(INDEX('04-08'!N:N,MATCH(B404,'04-08'!C:C,0),0),"")</f>
        <v/>
      </c>
      <c r="I404" s="11" t="str">
        <f>IFERROR(INDEX('04-29'!M:M,MATCH(B404,'04-29'!L:L,0),0),"")</f>
        <v/>
      </c>
      <c r="J404" s="11" t="str">
        <f>IFERROR(INDEX('05-27'!F:F,MATCH(B404,'05-27'!H:H,0),0),"")</f>
        <v/>
      </c>
      <c r="K404" s="11">
        <f>IFERROR(INDEX('06-17'!U:U,MATCH(B404,'06-17'!W:W,0),0),"")</f>
        <v>712</v>
      </c>
      <c r="L404" s="11" t="str">
        <f>IFERROR(INDEX('07-02'!W:W,MATCH(B404,'07-02'!B:B,0),0),"")</f>
        <v/>
      </c>
      <c r="M404" s="11" t="str">
        <f>IFERROR(INDEX('07-14'!H:H,MATCH(B404,'07-14'!I:I,0),0),"")</f>
        <v/>
      </c>
      <c r="N404" s="11" t="str">
        <f>IFERROR(INDEX('07-15'!H:H,MATCH(B404,'07-15'!I:I,0),0),"")</f>
        <v/>
      </c>
      <c r="O404" s="11" t="str">
        <f>IFERROR(INDEX('07-16'!H:H,MATCH(B404,'07-16'!I:I,0),0),"")</f>
        <v/>
      </c>
      <c r="P404" s="11" t="str">
        <f>IFERROR(INDEX('07-22'!U:U,MATCH(B404,'07-22'!W:W,0),0),"")</f>
        <v/>
      </c>
      <c r="Q404" s="11" t="str">
        <f>IFERROR(INDEX(#REF!,MATCH(B404,#REF!,0),0),"")</f>
        <v/>
      </c>
      <c r="R404" s="11" t="str">
        <f>IFERROR(INDEX(#REF!,MATCH(B404,#REF!,0),0),"")</f>
        <v/>
      </c>
      <c r="S404" s="11" t="str">
        <f>IFERROR(INDEX(#REF!,MATCH(B404,#REF!,0),0),"")</f>
        <v/>
      </c>
      <c r="T404" s="11" t="str">
        <f>IFERROR(INDEX(#REF!,MATCH(B404,#REF!,0),0),"")</f>
        <v/>
      </c>
      <c r="U404" s="5" t="str">
        <f>IFERROR(INDEX(#REF!,MATCH(B404,#REF!,0),0),"")</f>
        <v/>
      </c>
      <c r="V404" s="10">
        <f t="shared" si="22"/>
        <v>1</v>
      </c>
      <c r="W404" s="188">
        <f t="shared" si="23"/>
        <v>712</v>
      </c>
      <c r="X404" s="188">
        <f t="shared" si="24"/>
        <v>712</v>
      </c>
      <c r="Y404" s="188" t="str">
        <f>IFERROR(SUMPRODUCT(LARGE(G404:U404,{1;2;3;4;5})),"NA")</f>
        <v>NA</v>
      </c>
      <c r="Z404" s="189" t="str">
        <f>IFERROR(SUMPRODUCT(LARGE(G404:U404,{1;2;3;4;5;6;7;8;9;10})),"NA")</f>
        <v>NA</v>
      </c>
    </row>
    <row r="405" spans="1:26" s="28" customFormat="1" x14ac:dyDescent="0.3">
      <c r="A405" s="15">
        <v>402</v>
      </c>
      <c r="B405" s="2" t="s">
        <v>146</v>
      </c>
      <c r="C405" s="1"/>
      <c r="D405" s="1"/>
      <c r="E405" s="1"/>
      <c r="F405" s="2"/>
      <c r="G405" s="10" t="str">
        <f>IFERROR(INDEX('03-25'!X:X,MATCH(B405,'03-25'!Y:Y,0),0),"")</f>
        <v/>
      </c>
      <c r="H405" s="11">
        <f>IFERROR(INDEX('04-08'!N:N,MATCH(B405,'04-08'!C:C,0),0),"")</f>
        <v>709</v>
      </c>
      <c r="I405" s="11" t="str">
        <f>IFERROR(INDEX('04-29'!M:M,MATCH(B405,'04-29'!L:L,0),0),"")</f>
        <v/>
      </c>
      <c r="J405" s="11" t="str">
        <f>IFERROR(INDEX('05-27'!F:F,MATCH(B405,'05-27'!H:H,0),0),"")</f>
        <v/>
      </c>
      <c r="K405" s="11" t="str">
        <f>IFERROR(INDEX('06-17'!U:U,MATCH(B405,'06-17'!W:W,0),0),"")</f>
        <v/>
      </c>
      <c r="L405" s="11" t="str">
        <f>IFERROR(INDEX('07-02'!W:W,MATCH(B405,'07-02'!B:B,0),0),"")</f>
        <v/>
      </c>
      <c r="M405" s="11" t="str">
        <f>IFERROR(INDEX('07-14'!H:H,MATCH(B405,'07-14'!I:I,0),0),"")</f>
        <v/>
      </c>
      <c r="N405" s="11" t="str">
        <f>IFERROR(INDEX('07-15'!H:H,MATCH(B405,'07-15'!I:I,0),0),"")</f>
        <v/>
      </c>
      <c r="O405" s="11" t="str">
        <f>IFERROR(INDEX('07-16'!H:H,MATCH(B405,'07-16'!I:I,0),0),"")</f>
        <v/>
      </c>
      <c r="P405" s="11" t="str">
        <f>IFERROR(INDEX('07-22'!U:U,MATCH(B405,'07-22'!W:W,0),0),"")</f>
        <v/>
      </c>
      <c r="Q405" s="11" t="str">
        <f>IFERROR(INDEX(#REF!,MATCH(B405,#REF!,0),0),"")</f>
        <v/>
      </c>
      <c r="R405" s="11" t="str">
        <f>IFERROR(INDEX(#REF!,MATCH(B405,#REF!,0),0),"")</f>
        <v/>
      </c>
      <c r="S405" s="11" t="str">
        <f>IFERROR(INDEX(#REF!,MATCH(B405,#REF!,0),0),"")</f>
        <v/>
      </c>
      <c r="T405" s="11" t="str">
        <f>IFERROR(INDEX(#REF!,MATCH(B405,#REF!,0),0),"")</f>
        <v/>
      </c>
      <c r="U405" s="5" t="str">
        <f>IFERROR(INDEX(#REF!,MATCH(B405,#REF!,0),0),"")</f>
        <v/>
      </c>
      <c r="V405" s="10">
        <f t="shared" si="22"/>
        <v>1</v>
      </c>
      <c r="W405" s="188">
        <f t="shared" si="23"/>
        <v>709</v>
      </c>
      <c r="X405" s="188">
        <f t="shared" si="24"/>
        <v>709</v>
      </c>
      <c r="Y405" s="188" t="str">
        <f>IFERROR(SUMPRODUCT(LARGE(G405:U405,{1;2;3;4;5})),"NA")</f>
        <v>NA</v>
      </c>
      <c r="Z405" s="189" t="str">
        <f>IFERROR(SUMPRODUCT(LARGE(G405:U405,{1;2;3;4;5;6;7;8;9;10})),"NA")</f>
        <v>NA</v>
      </c>
    </row>
    <row r="406" spans="1:26" s="28" customFormat="1" x14ac:dyDescent="0.3">
      <c r="A406" s="15">
        <v>403</v>
      </c>
      <c r="B406" s="2" t="s">
        <v>3127</v>
      </c>
      <c r="C406" s="1"/>
      <c r="D406" s="1"/>
      <c r="E406" s="1"/>
      <c r="F406" s="2"/>
      <c r="G406" s="10" t="str">
        <f>IFERROR(INDEX('03-25'!X:X,MATCH(B406,'03-25'!Y:Y,0),0),"")</f>
        <v/>
      </c>
      <c r="H406" s="11" t="str">
        <f>IFERROR(INDEX('04-08'!N:N,MATCH(B406,'04-08'!C:C,0),0),"")</f>
        <v/>
      </c>
      <c r="I406" s="11" t="str">
        <f>IFERROR(INDEX('04-29'!M:M,MATCH(B406,'04-29'!L:L,0),0),"")</f>
        <v/>
      </c>
      <c r="J406" s="11" t="str">
        <f>IFERROR(INDEX('05-27'!F:F,MATCH(B406,'05-27'!H:H,0),0),"")</f>
        <v/>
      </c>
      <c r="K406" s="11" t="str">
        <f>IFERROR(INDEX('06-17'!U:U,MATCH(B406,'06-17'!W:W,0),0),"")</f>
        <v/>
      </c>
      <c r="L406" s="11" t="str">
        <f>IFERROR(INDEX('07-02'!W:W,MATCH(B406,'07-02'!B:B,0),0),"")</f>
        <v/>
      </c>
      <c r="M406" s="11" t="str">
        <f>IFERROR(INDEX('07-14'!H:H,MATCH(B406,'07-14'!I:I,0),0),"")</f>
        <v/>
      </c>
      <c r="N406" s="11" t="str">
        <f>IFERROR(INDEX('07-15'!H:H,MATCH(B406,'07-15'!I:I,0),0),"")</f>
        <v/>
      </c>
      <c r="O406" s="11" t="str">
        <f>IFERROR(INDEX('07-16'!H:H,MATCH(B406,'07-16'!I:I,0),0),"")</f>
        <v/>
      </c>
      <c r="P406" s="11">
        <f>IFERROR(INDEX('07-22'!U:U,MATCH(B406,'07-22'!W:W,0),0),"")</f>
        <v>708</v>
      </c>
      <c r="Q406" s="11" t="str">
        <f>IFERROR(INDEX(#REF!,MATCH(B406,#REF!,0),0),"")</f>
        <v/>
      </c>
      <c r="R406" s="11" t="str">
        <f>IFERROR(INDEX(#REF!,MATCH(B406,#REF!,0),0),"")</f>
        <v/>
      </c>
      <c r="S406" s="11" t="str">
        <f>IFERROR(INDEX(#REF!,MATCH(B406,#REF!,0),0),"")</f>
        <v/>
      </c>
      <c r="T406" s="11" t="str">
        <f>IFERROR(INDEX(#REF!,MATCH(B406,#REF!,0),0),"")</f>
        <v/>
      </c>
      <c r="U406" s="5" t="str">
        <f>IFERROR(INDEX(#REF!,MATCH(B406,#REF!,0),0),"")</f>
        <v/>
      </c>
      <c r="V406" s="10">
        <f t="shared" si="22"/>
        <v>1</v>
      </c>
      <c r="W406" s="188">
        <f t="shared" si="23"/>
        <v>708</v>
      </c>
      <c r="X406" s="188">
        <f t="shared" si="24"/>
        <v>708</v>
      </c>
      <c r="Y406" s="188" t="str">
        <f>IFERROR(SUMPRODUCT(LARGE(G406:U406,{1;2;3;4;5})),"NA")</f>
        <v>NA</v>
      </c>
      <c r="Z406" s="189" t="str">
        <f>IFERROR(SUMPRODUCT(LARGE(G406:U406,{1;2;3;4;5;6;7;8;9;10})),"NA")</f>
        <v>NA</v>
      </c>
    </row>
    <row r="407" spans="1:26" s="28" customFormat="1" x14ac:dyDescent="0.3">
      <c r="A407" s="15">
        <v>404</v>
      </c>
      <c r="B407" s="2" t="s">
        <v>2443</v>
      </c>
      <c r="C407" s="1"/>
      <c r="D407" s="1"/>
      <c r="E407" s="1"/>
      <c r="F407" s="2"/>
      <c r="G407" s="10" t="str">
        <f>IFERROR(INDEX('03-25'!X:X,MATCH(B407,'03-25'!Y:Y,0),0),"")</f>
        <v/>
      </c>
      <c r="H407" s="11" t="str">
        <f>IFERROR(INDEX('04-08'!N:N,MATCH(B407,'04-08'!C:C,0),0),"")</f>
        <v/>
      </c>
      <c r="I407" s="11" t="str">
        <f>IFERROR(INDEX('04-29'!M:M,MATCH(B407,'04-29'!L:L,0),0),"")</f>
        <v/>
      </c>
      <c r="J407" s="11" t="str">
        <f>IFERROR(INDEX('05-27'!F:F,MATCH(B407,'05-27'!H:H,0),0),"")</f>
        <v/>
      </c>
      <c r="K407" s="11">
        <f>IFERROR(INDEX('06-17'!U:U,MATCH(B407,'06-17'!W:W,0),0),"")</f>
        <v>708</v>
      </c>
      <c r="L407" s="11" t="str">
        <f>IFERROR(INDEX('07-02'!W:W,MATCH(B407,'07-02'!B:B,0),0),"")</f>
        <v/>
      </c>
      <c r="M407" s="11" t="str">
        <f>IFERROR(INDEX('07-14'!H:H,MATCH(B407,'07-14'!I:I,0),0),"")</f>
        <v/>
      </c>
      <c r="N407" s="11" t="str">
        <f>IFERROR(INDEX('07-15'!H:H,MATCH(B407,'07-15'!I:I,0),0),"")</f>
        <v/>
      </c>
      <c r="O407" s="11" t="str">
        <f>IFERROR(INDEX('07-16'!H:H,MATCH(B407,'07-16'!I:I,0),0),"")</f>
        <v/>
      </c>
      <c r="P407" s="11" t="str">
        <f>IFERROR(INDEX('07-22'!U:U,MATCH(B407,'07-22'!W:W,0),0),"")</f>
        <v/>
      </c>
      <c r="Q407" s="11" t="str">
        <f>IFERROR(INDEX(#REF!,MATCH(B407,#REF!,0),0),"")</f>
        <v/>
      </c>
      <c r="R407" s="11" t="str">
        <f>IFERROR(INDEX(#REF!,MATCH(B407,#REF!,0),0),"")</f>
        <v/>
      </c>
      <c r="S407" s="11" t="str">
        <f>IFERROR(INDEX(#REF!,MATCH(B407,#REF!,0),0),"")</f>
        <v/>
      </c>
      <c r="T407" s="11" t="str">
        <f>IFERROR(INDEX(#REF!,MATCH(B407,#REF!,0),0),"")</f>
        <v/>
      </c>
      <c r="U407" s="5" t="str">
        <f>IFERROR(INDEX(#REF!,MATCH(B407,#REF!,0),0),"")</f>
        <v/>
      </c>
      <c r="V407" s="10">
        <f t="shared" ref="V407:V470" si="25">COUNTIF(G407:U407,"&gt;0")</f>
        <v>1</v>
      </c>
      <c r="W407" s="188">
        <f t="shared" ref="W407:W470" si="26">SUM(G407:U407)</f>
        <v>708</v>
      </c>
      <c r="X407" s="188">
        <f t="shared" ref="X407:X470" si="27">W407/V407</f>
        <v>708</v>
      </c>
      <c r="Y407" s="188" t="str">
        <f>IFERROR(SUMPRODUCT(LARGE(G407:U407,{1;2;3;4;5})),"NA")</f>
        <v>NA</v>
      </c>
      <c r="Z407" s="189" t="str">
        <f>IFERROR(SUMPRODUCT(LARGE(G407:U407,{1;2;3;4;5;6;7;8;9;10})),"NA")</f>
        <v>NA</v>
      </c>
    </row>
    <row r="408" spans="1:26" s="28" customFormat="1" x14ac:dyDescent="0.3">
      <c r="A408" s="15">
        <v>405</v>
      </c>
      <c r="B408" s="2" t="s">
        <v>3219</v>
      </c>
      <c r="C408" s="1"/>
      <c r="D408" s="1"/>
      <c r="E408" s="1"/>
      <c r="F408" s="2"/>
      <c r="G408" s="10" t="str">
        <f>IFERROR(INDEX('03-25'!X:X,MATCH(B408,'03-25'!Y:Y,0),0),"")</f>
        <v/>
      </c>
      <c r="H408" s="11" t="str">
        <f>IFERROR(INDEX('04-08'!N:N,MATCH(B408,'04-08'!C:C,0),0),"")</f>
        <v/>
      </c>
      <c r="I408" s="11" t="str">
        <f>IFERROR(INDEX('04-29'!M:M,MATCH(B408,'04-29'!L:L,0),0),"")</f>
        <v/>
      </c>
      <c r="J408" s="11" t="str">
        <f>IFERROR(INDEX('05-27'!F:F,MATCH(B408,'05-27'!H:H,0),0),"")</f>
        <v/>
      </c>
      <c r="K408" s="11" t="str">
        <f>IFERROR(INDEX('06-17'!U:U,MATCH(B408,'06-17'!W:W,0),0),"")</f>
        <v/>
      </c>
      <c r="L408" s="11" t="str">
        <f>IFERROR(INDEX('07-02'!W:W,MATCH(B408,'07-02'!B:B,0),0),"")</f>
        <v/>
      </c>
      <c r="M408" s="11" t="str">
        <f>IFERROR(INDEX('07-14'!H:H,MATCH(B408,'07-14'!I:I,0),0),"")</f>
        <v/>
      </c>
      <c r="N408" s="11">
        <f>IFERROR(INDEX('07-15'!H:H,MATCH(B408,'07-15'!I:I,0),0),"")</f>
        <v>707</v>
      </c>
      <c r="O408" s="11" t="str">
        <f>IFERROR(INDEX('07-16'!H:H,MATCH(B408,'07-16'!I:I,0),0),"")</f>
        <v/>
      </c>
      <c r="P408" s="11" t="str">
        <f>IFERROR(INDEX('07-22'!U:U,MATCH(B408,'07-22'!W:W,0),0),"")</f>
        <v/>
      </c>
      <c r="Q408" s="11" t="str">
        <f>IFERROR(INDEX(#REF!,MATCH(B408,#REF!,0),0),"")</f>
        <v/>
      </c>
      <c r="R408" s="11" t="str">
        <f>IFERROR(INDEX(#REF!,MATCH(B408,#REF!,0),0),"")</f>
        <v/>
      </c>
      <c r="S408" s="11" t="str">
        <f>IFERROR(INDEX(#REF!,MATCH(B408,#REF!,0),0),"")</f>
        <v/>
      </c>
      <c r="T408" s="11" t="str">
        <f>IFERROR(INDEX(#REF!,MATCH(B408,#REF!,0),0),"")</f>
        <v/>
      </c>
      <c r="U408" s="5" t="str">
        <f>IFERROR(INDEX(#REF!,MATCH(B408,#REF!,0),0),"")</f>
        <v/>
      </c>
      <c r="V408" s="10">
        <f t="shared" si="25"/>
        <v>1</v>
      </c>
      <c r="W408" s="188">
        <f t="shared" si="26"/>
        <v>707</v>
      </c>
      <c r="X408" s="188">
        <f t="shared" si="27"/>
        <v>707</v>
      </c>
      <c r="Y408" s="188" t="str">
        <f>IFERROR(SUMPRODUCT(LARGE(G408:U408,{1;2;3;4;5})),"NA")</f>
        <v>NA</v>
      </c>
      <c r="Z408" s="189" t="str">
        <f>IFERROR(SUMPRODUCT(LARGE(G408:U408,{1;2;3;4;5;6;7;8;9;10})),"NA")</f>
        <v>NA</v>
      </c>
    </row>
    <row r="409" spans="1:26" s="28" customFormat="1" x14ac:dyDescent="0.3">
      <c r="A409" s="15">
        <v>406</v>
      </c>
      <c r="B409" s="2" t="s">
        <v>2017</v>
      </c>
      <c r="C409" s="1"/>
      <c r="D409" s="1"/>
      <c r="E409" s="1"/>
      <c r="F409" s="2"/>
      <c r="G409" s="10" t="str">
        <f>IFERROR(INDEX('03-25'!X:X,MATCH(B409,'03-25'!Y:Y,0),0),"")</f>
        <v/>
      </c>
      <c r="H409" s="11" t="str">
        <f>IFERROR(INDEX('04-08'!N:N,MATCH(B409,'04-08'!C:C,0),0),"")</f>
        <v/>
      </c>
      <c r="I409" s="11" t="str">
        <f>IFERROR(INDEX('04-29'!M:M,MATCH(B409,'04-29'!L:L,0),0),"")</f>
        <v/>
      </c>
      <c r="J409" s="11">
        <f>IFERROR(INDEX('05-27'!F:F,MATCH(B409,'05-27'!H:H,0),0),"")</f>
        <v>706</v>
      </c>
      <c r="K409" s="11" t="str">
        <f>IFERROR(INDEX('06-17'!U:U,MATCH(B409,'06-17'!W:W,0),0),"")</f>
        <v/>
      </c>
      <c r="L409" s="11" t="str">
        <f>IFERROR(INDEX('07-02'!W:W,MATCH(B409,'07-02'!B:B,0),0),"")</f>
        <v/>
      </c>
      <c r="M409" s="11" t="str">
        <f>IFERROR(INDEX('07-14'!H:H,MATCH(B409,'07-14'!I:I,0),0),"")</f>
        <v/>
      </c>
      <c r="N409" s="11" t="str">
        <f>IFERROR(INDEX('07-15'!H:H,MATCH(B409,'07-15'!I:I,0),0),"")</f>
        <v/>
      </c>
      <c r="O409" s="11" t="str">
        <f>IFERROR(INDEX('07-16'!H:H,MATCH(B409,'07-16'!I:I,0),0),"")</f>
        <v/>
      </c>
      <c r="P409" s="11" t="str">
        <f>IFERROR(INDEX('07-22'!U:U,MATCH(B409,'07-22'!W:W,0),0),"")</f>
        <v/>
      </c>
      <c r="Q409" s="11" t="str">
        <f>IFERROR(INDEX(#REF!,MATCH(B409,#REF!,0),0),"")</f>
        <v/>
      </c>
      <c r="R409" s="11" t="str">
        <f>IFERROR(INDEX(#REF!,MATCH(B409,#REF!,0),0),"")</f>
        <v/>
      </c>
      <c r="S409" s="11" t="str">
        <f>IFERROR(INDEX(#REF!,MATCH(B409,#REF!,0),0),"")</f>
        <v/>
      </c>
      <c r="T409" s="11" t="str">
        <f>IFERROR(INDEX(#REF!,MATCH(B409,#REF!,0),0),"")</f>
        <v/>
      </c>
      <c r="U409" s="5" t="str">
        <f>IFERROR(INDEX(#REF!,MATCH(B409,#REF!,0),0),"")</f>
        <v/>
      </c>
      <c r="V409" s="10">
        <f t="shared" si="25"/>
        <v>1</v>
      </c>
      <c r="W409" s="188">
        <f t="shared" si="26"/>
        <v>706</v>
      </c>
      <c r="X409" s="188">
        <f t="shared" si="27"/>
        <v>706</v>
      </c>
      <c r="Y409" s="188" t="str">
        <f>IFERROR(SUMPRODUCT(LARGE(G409:U409,{1;2;3;4;5})),"NA")</f>
        <v>NA</v>
      </c>
      <c r="Z409" s="189" t="str">
        <f>IFERROR(SUMPRODUCT(LARGE(G409:U409,{1;2;3;4;5;6;7;8;9;10})),"NA")</f>
        <v>NA</v>
      </c>
    </row>
    <row r="410" spans="1:26" s="28" customFormat="1" x14ac:dyDescent="0.3">
      <c r="A410" s="15">
        <v>407</v>
      </c>
      <c r="B410" s="2" t="s">
        <v>3220</v>
      </c>
      <c r="C410" s="1"/>
      <c r="D410" s="1"/>
      <c r="E410" s="1"/>
      <c r="F410" s="2"/>
      <c r="G410" s="10" t="str">
        <f>IFERROR(INDEX('03-25'!X:X,MATCH(B410,'03-25'!Y:Y,0),0),"")</f>
        <v/>
      </c>
      <c r="H410" s="11" t="str">
        <f>IFERROR(INDEX('04-08'!N:N,MATCH(B410,'04-08'!C:C,0),0),"")</f>
        <v/>
      </c>
      <c r="I410" s="11" t="str">
        <f>IFERROR(INDEX('04-29'!M:M,MATCH(B410,'04-29'!L:L,0),0),"")</f>
        <v/>
      </c>
      <c r="J410" s="11" t="str">
        <f>IFERROR(INDEX('05-27'!F:F,MATCH(B410,'05-27'!H:H,0),0),"")</f>
        <v/>
      </c>
      <c r="K410" s="11" t="str">
        <f>IFERROR(INDEX('06-17'!U:U,MATCH(B410,'06-17'!W:W,0),0),"")</f>
        <v/>
      </c>
      <c r="L410" s="11" t="str">
        <f>IFERROR(INDEX('07-02'!W:W,MATCH(B410,'07-02'!B:B,0),0),"")</f>
        <v/>
      </c>
      <c r="M410" s="11" t="str">
        <f>IFERROR(INDEX('07-14'!H:H,MATCH(B410,'07-14'!I:I,0),0),"")</f>
        <v/>
      </c>
      <c r="N410" s="11" t="str">
        <f>IFERROR(INDEX('07-15'!H:H,MATCH(B410,'07-15'!I:I,0),0),"")</f>
        <v/>
      </c>
      <c r="O410" s="11" t="str">
        <f>IFERROR(INDEX('07-16'!H:H,MATCH(B410,'07-16'!I:I,0),0),"")</f>
        <v/>
      </c>
      <c r="P410" s="11">
        <f>IFERROR(INDEX('07-22'!U:U,MATCH(B410,'07-22'!W:W,0),0),"")</f>
        <v>706</v>
      </c>
      <c r="Q410" s="11" t="str">
        <f>IFERROR(INDEX(#REF!,MATCH(B410,#REF!,0),0),"")</f>
        <v/>
      </c>
      <c r="R410" s="11" t="str">
        <f>IFERROR(INDEX(#REF!,MATCH(B410,#REF!,0),0),"")</f>
        <v/>
      </c>
      <c r="S410" s="11" t="str">
        <f>IFERROR(INDEX(#REF!,MATCH(B410,#REF!,0),0),"")</f>
        <v/>
      </c>
      <c r="T410" s="11" t="str">
        <f>IFERROR(INDEX(#REF!,MATCH(B410,#REF!,0),0),"")</f>
        <v/>
      </c>
      <c r="U410" s="5" t="str">
        <f>IFERROR(INDEX(#REF!,MATCH(B410,#REF!,0),0),"")</f>
        <v/>
      </c>
      <c r="V410" s="10">
        <f t="shared" si="25"/>
        <v>1</v>
      </c>
      <c r="W410" s="188">
        <f t="shared" si="26"/>
        <v>706</v>
      </c>
      <c r="X410" s="188">
        <f t="shared" si="27"/>
        <v>706</v>
      </c>
      <c r="Y410" s="188" t="str">
        <f>IFERROR(SUMPRODUCT(LARGE(G410:U410,{1;2;3;4;5})),"NA")</f>
        <v>NA</v>
      </c>
      <c r="Z410" s="189" t="str">
        <f>IFERROR(SUMPRODUCT(LARGE(G410:U410,{1;2;3;4;5;6;7;8;9;10})),"NA")</f>
        <v>NA</v>
      </c>
    </row>
    <row r="411" spans="1:26" s="28" customFormat="1" x14ac:dyDescent="0.3">
      <c r="A411" s="15">
        <v>408</v>
      </c>
      <c r="B411" s="2" t="s">
        <v>2459</v>
      </c>
      <c r="C411" s="1"/>
      <c r="D411" s="1"/>
      <c r="E411" s="1"/>
      <c r="F411" s="2"/>
      <c r="G411" s="10" t="str">
        <f>IFERROR(INDEX('03-25'!X:X,MATCH(B411,'03-25'!Y:Y,0),0),"")</f>
        <v/>
      </c>
      <c r="H411" s="11" t="str">
        <f>IFERROR(INDEX('04-08'!N:N,MATCH(B411,'04-08'!C:C,0),0),"")</f>
        <v/>
      </c>
      <c r="I411" s="11" t="str">
        <f>IFERROR(INDEX('04-29'!M:M,MATCH(B411,'04-29'!L:L,0),0),"")</f>
        <v/>
      </c>
      <c r="J411" s="11" t="str">
        <f>IFERROR(INDEX('05-27'!F:F,MATCH(B411,'05-27'!H:H,0),0),"")</f>
        <v/>
      </c>
      <c r="K411" s="11">
        <f>IFERROR(INDEX('06-17'!U:U,MATCH(B411,'06-17'!W:W,0),0),"")</f>
        <v>706</v>
      </c>
      <c r="L411" s="11" t="str">
        <f>IFERROR(INDEX('07-02'!W:W,MATCH(B411,'07-02'!B:B,0),0),"")</f>
        <v/>
      </c>
      <c r="M411" s="11" t="str">
        <f>IFERROR(INDEX('07-14'!H:H,MATCH(B411,'07-14'!I:I,0),0),"")</f>
        <v/>
      </c>
      <c r="N411" s="11" t="str">
        <f>IFERROR(INDEX('07-15'!H:H,MATCH(B411,'07-15'!I:I,0),0),"")</f>
        <v/>
      </c>
      <c r="O411" s="11" t="str">
        <f>IFERROR(INDEX('07-16'!H:H,MATCH(B411,'07-16'!I:I,0),0),"")</f>
        <v/>
      </c>
      <c r="P411" s="11" t="str">
        <f>IFERROR(INDEX('07-22'!U:U,MATCH(B411,'07-22'!W:W,0),0),"")</f>
        <v/>
      </c>
      <c r="Q411" s="11" t="str">
        <f>IFERROR(INDEX(#REF!,MATCH(B411,#REF!,0),0),"")</f>
        <v/>
      </c>
      <c r="R411" s="11" t="str">
        <f>IFERROR(INDEX(#REF!,MATCH(B411,#REF!,0),0),"")</f>
        <v/>
      </c>
      <c r="S411" s="11" t="str">
        <f>IFERROR(INDEX(#REF!,MATCH(B411,#REF!,0),0),"")</f>
        <v/>
      </c>
      <c r="T411" s="11" t="str">
        <f>IFERROR(INDEX(#REF!,MATCH(B411,#REF!,0),0),"")</f>
        <v/>
      </c>
      <c r="U411" s="5" t="str">
        <f>IFERROR(INDEX(#REF!,MATCH(B411,#REF!,0),0),"")</f>
        <v/>
      </c>
      <c r="V411" s="10">
        <f t="shared" si="25"/>
        <v>1</v>
      </c>
      <c r="W411" s="188">
        <f t="shared" si="26"/>
        <v>706</v>
      </c>
      <c r="X411" s="188">
        <f t="shared" si="27"/>
        <v>706</v>
      </c>
      <c r="Y411" s="188" t="str">
        <f>IFERROR(SUMPRODUCT(LARGE(G411:U411,{1;2;3;4;5})),"NA")</f>
        <v>NA</v>
      </c>
      <c r="Z411" s="189" t="str">
        <f>IFERROR(SUMPRODUCT(LARGE(G411:U411,{1;2;3;4;5;6;7;8;9;10})),"NA")</f>
        <v>NA</v>
      </c>
    </row>
    <row r="412" spans="1:26" s="28" customFormat="1" x14ac:dyDescent="0.3">
      <c r="A412" s="15">
        <v>409</v>
      </c>
      <c r="B412" s="2" t="s">
        <v>2663</v>
      </c>
      <c r="C412" s="1"/>
      <c r="D412" s="1"/>
      <c r="E412" s="1"/>
      <c r="F412" s="2"/>
      <c r="G412" s="10" t="str">
        <f>IFERROR(INDEX('03-25'!X:X,MATCH(B412,'03-25'!Y:Y,0),0),"")</f>
        <v/>
      </c>
      <c r="H412" s="11" t="str">
        <f>IFERROR(INDEX('04-08'!N:N,MATCH(B412,'04-08'!C:C,0),0),"")</f>
        <v/>
      </c>
      <c r="I412" s="11" t="str">
        <f>IFERROR(INDEX('04-29'!M:M,MATCH(B412,'04-29'!L:L,0),0),"")</f>
        <v/>
      </c>
      <c r="J412" s="11" t="str">
        <f>IFERROR(INDEX('05-27'!F:F,MATCH(B412,'05-27'!H:H,0),0),"")</f>
        <v/>
      </c>
      <c r="K412" s="11" t="str">
        <f>IFERROR(INDEX('06-17'!U:U,MATCH(B412,'06-17'!W:W,0),0),"")</f>
        <v/>
      </c>
      <c r="L412" s="11">
        <f>IFERROR(INDEX('07-02'!W:W,MATCH(B412,'07-02'!B:B,0),0),"")</f>
        <v>705</v>
      </c>
      <c r="M412" s="11" t="str">
        <f>IFERROR(INDEX('07-14'!H:H,MATCH(B412,'07-14'!I:I,0),0),"")</f>
        <v/>
      </c>
      <c r="N412" s="11" t="str">
        <f>IFERROR(INDEX('07-15'!H:H,MATCH(B412,'07-15'!I:I,0),0),"")</f>
        <v/>
      </c>
      <c r="O412" s="11" t="str">
        <f>IFERROR(INDEX('07-16'!H:H,MATCH(B412,'07-16'!I:I,0),0),"")</f>
        <v/>
      </c>
      <c r="P412" s="11" t="str">
        <f>IFERROR(INDEX('07-22'!U:U,MATCH(B412,'07-22'!W:W,0),0),"")</f>
        <v/>
      </c>
      <c r="Q412" s="11" t="str">
        <f>IFERROR(INDEX(#REF!,MATCH(B412,#REF!,0),0),"")</f>
        <v/>
      </c>
      <c r="R412" s="11" t="str">
        <f>IFERROR(INDEX(#REF!,MATCH(B412,#REF!,0),0),"")</f>
        <v/>
      </c>
      <c r="S412" s="11" t="str">
        <f>IFERROR(INDEX(#REF!,MATCH(B412,#REF!,0),0),"")</f>
        <v/>
      </c>
      <c r="T412" s="11" t="str">
        <f>IFERROR(INDEX(#REF!,MATCH(B412,#REF!,0),0),"")</f>
        <v/>
      </c>
      <c r="U412" s="5" t="str">
        <f>IFERROR(INDEX(#REF!,MATCH(B412,#REF!,0),0),"")</f>
        <v/>
      </c>
      <c r="V412" s="10">
        <f t="shared" si="25"/>
        <v>1</v>
      </c>
      <c r="W412" s="188">
        <f t="shared" si="26"/>
        <v>705</v>
      </c>
      <c r="X412" s="188">
        <f t="shared" si="27"/>
        <v>705</v>
      </c>
      <c r="Y412" s="188" t="str">
        <f>IFERROR(SUMPRODUCT(LARGE(G412:U412,{1;2;3;4;5})),"NA")</f>
        <v>NA</v>
      </c>
      <c r="Z412" s="189" t="str">
        <f>IFERROR(SUMPRODUCT(LARGE(G412:U412,{1;2;3;4;5;6;7;8;9;10})),"NA")</f>
        <v>NA</v>
      </c>
    </row>
    <row r="413" spans="1:26" s="28" customFormat="1" x14ac:dyDescent="0.3">
      <c r="A413" s="15">
        <v>410</v>
      </c>
      <c r="B413" s="2" t="s">
        <v>2665</v>
      </c>
      <c r="C413" s="1"/>
      <c r="D413" s="1"/>
      <c r="E413" s="1"/>
      <c r="F413" s="2"/>
      <c r="G413" s="10" t="str">
        <f>IFERROR(INDEX('03-25'!X:X,MATCH(B413,'03-25'!Y:Y,0),0),"")</f>
        <v/>
      </c>
      <c r="H413" s="11" t="str">
        <f>IFERROR(INDEX('04-08'!N:N,MATCH(B413,'04-08'!C:C,0),0),"")</f>
        <v/>
      </c>
      <c r="I413" s="11" t="str">
        <f>IFERROR(INDEX('04-29'!M:M,MATCH(B413,'04-29'!L:L,0),0),"")</f>
        <v/>
      </c>
      <c r="J413" s="11" t="str">
        <f>IFERROR(INDEX('05-27'!F:F,MATCH(B413,'05-27'!H:H,0),0),"")</f>
        <v/>
      </c>
      <c r="K413" s="11" t="str">
        <f>IFERROR(INDEX('06-17'!U:U,MATCH(B413,'06-17'!W:W,0),0),"")</f>
        <v/>
      </c>
      <c r="L413" s="11">
        <f>IFERROR(INDEX('07-02'!W:W,MATCH(B413,'07-02'!B:B,0),0),"")</f>
        <v>704</v>
      </c>
      <c r="M413" s="11" t="str">
        <f>IFERROR(INDEX('07-14'!H:H,MATCH(B413,'07-14'!I:I,0),0),"")</f>
        <v/>
      </c>
      <c r="N413" s="11" t="str">
        <f>IFERROR(INDEX('07-15'!H:H,MATCH(B413,'07-15'!I:I,0),0),"")</f>
        <v/>
      </c>
      <c r="O413" s="11" t="str">
        <f>IFERROR(INDEX('07-16'!H:H,MATCH(B413,'07-16'!I:I,0),0),"")</f>
        <v/>
      </c>
      <c r="P413" s="11" t="str">
        <f>IFERROR(INDEX('07-22'!U:U,MATCH(B413,'07-22'!W:W,0),0),"")</f>
        <v/>
      </c>
      <c r="Q413" s="11" t="str">
        <f>IFERROR(INDEX(#REF!,MATCH(B413,#REF!,0),0),"")</f>
        <v/>
      </c>
      <c r="R413" s="11" t="str">
        <f>IFERROR(INDEX(#REF!,MATCH(B413,#REF!,0),0),"")</f>
        <v/>
      </c>
      <c r="S413" s="11" t="str">
        <f>IFERROR(INDEX(#REF!,MATCH(B413,#REF!,0),0),"")</f>
        <v/>
      </c>
      <c r="T413" s="11" t="str">
        <f>IFERROR(INDEX(#REF!,MATCH(B413,#REF!,0),0),"")</f>
        <v/>
      </c>
      <c r="U413" s="5" t="str">
        <f>IFERROR(INDEX(#REF!,MATCH(B413,#REF!,0),0),"")</f>
        <v/>
      </c>
      <c r="V413" s="10">
        <f t="shared" si="25"/>
        <v>1</v>
      </c>
      <c r="W413" s="188">
        <f t="shared" si="26"/>
        <v>704</v>
      </c>
      <c r="X413" s="188">
        <f t="shared" si="27"/>
        <v>704</v>
      </c>
      <c r="Y413" s="188" t="str">
        <f>IFERROR(SUMPRODUCT(LARGE(G413:U413,{1;2;3;4;5})),"NA")</f>
        <v>NA</v>
      </c>
      <c r="Z413" s="189" t="str">
        <f>IFERROR(SUMPRODUCT(LARGE(G413:U413,{1;2;3;4;5;6;7;8;9;10})),"NA")</f>
        <v>NA</v>
      </c>
    </row>
    <row r="414" spans="1:26" s="28" customFormat="1" x14ac:dyDescent="0.3">
      <c r="A414" s="15">
        <v>411</v>
      </c>
      <c r="B414" s="2" t="s">
        <v>3165</v>
      </c>
      <c r="C414" s="1"/>
      <c r="D414" s="1"/>
      <c r="E414" s="1"/>
      <c r="F414" s="2"/>
      <c r="G414" s="10" t="str">
        <f>IFERROR(INDEX('03-25'!X:X,MATCH(B414,'03-25'!Y:Y,0),0),"")</f>
        <v/>
      </c>
      <c r="H414" s="11" t="str">
        <f>IFERROR(INDEX('04-08'!N:N,MATCH(B414,'04-08'!C:C,0),0),"")</f>
        <v/>
      </c>
      <c r="I414" s="11" t="str">
        <f>IFERROR(INDEX('04-29'!M:M,MATCH(B414,'04-29'!L:L,0),0),"")</f>
        <v/>
      </c>
      <c r="J414" s="11" t="str">
        <f>IFERROR(INDEX('05-27'!F:F,MATCH(B414,'05-27'!H:H,0),0),"")</f>
        <v/>
      </c>
      <c r="K414" s="11" t="str">
        <f>IFERROR(INDEX('06-17'!U:U,MATCH(B414,'06-17'!W:W,0),0),"")</f>
        <v/>
      </c>
      <c r="L414" s="11" t="str">
        <f>IFERROR(INDEX('07-02'!W:W,MATCH(B414,'07-02'!B:B,0),0),"")</f>
        <v/>
      </c>
      <c r="M414" s="11" t="str">
        <f>IFERROR(INDEX('07-14'!H:H,MATCH(B414,'07-14'!I:I,0),0),"")</f>
        <v/>
      </c>
      <c r="N414" s="11" t="str">
        <f>IFERROR(INDEX('07-15'!H:H,MATCH(B414,'07-15'!I:I,0),0),"")</f>
        <v/>
      </c>
      <c r="O414" s="11" t="str">
        <f>IFERROR(INDEX('07-16'!H:H,MATCH(B414,'07-16'!I:I,0),0),"")</f>
        <v/>
      </c>
      <c r="P414" s="11">
        <f>IFERROR(INDEX('07-22'!U:U,MATCH(B414,'07-22'!W:W,0),0),"")</f>
        <v>703</v>
      </c>
      <c r="Q414" s="11" t="str">
        <f>IFERROR(INDEX(#REF!,MATCH(B414,#REF!,0),0),"")</f>
        <v/>
      </c>
      <c r="R414" s="11" t="str">
        <f>IFERROR(INDEX(#REF!,MATCH(B414,#REF!,0),0),"")</f>
        <v/>
      </c>
      <c r="S414" s="11" t="str">
        <f>IFERROR(INDEX(#REF!,MATCH(B414,#REF!,0),0),"")</f>
        <v/>
      </c>
      <c r="T414" s="11" t="str">
        <f>IFERROR(INDEX(#REF!,MATCH(B414,#REF!,0),0),"")</f>
        <v/>
      </c>
      <c r="U414" s="5" t="str">
        <f>IFERROR(INDEX(#REF!,MATCH(B414,#REF!,0),0),"")</f>
        <v/>
      </c>
      <c r="V414" s="10">
        <f t="shared" si="25"/>
        <v>1</v>
      </c>
      <c r="W414" s="188">
        <f t="shared" si="26"/>
        <v>703</v>
      </c>
      <c r="X414" s="188">
        <f t="shared" si="27"/>
        <v>703</v>
      </c>
      <c r="Y414" s="188" t="str">
        <f>IFERROR(SUMPRODUCT(LARGE(G414:U414,{1;2;3;4;5})),"NA")</f>
        <v>NA</v>
      </c>
      <c r="Z414" s="189" t="str">
        <f>IFERROR(SUMPRODUCT(LARGE(G414:U414,{1;2;3;4;5;6;7;8;9;10})),"NA")</f>
        <v>NA</v>
      </c>
    </row>
    <row r="415" spans="1:26" s="28" customFormat="1" x14ac:dyDescent="0.3">
      <c r="A415" s="15">
        <v>412</v>
      </c>
      <c r="B415" s="2" t="s">
        <v>49</v>
      </c>
      <c r="C415" s="1"/>
      <c r="D415" s="1"/>
      <c r="E415" s="1"/>
      <c r="F415" s="2"/>
      <c r="G415" s="10">
        <f>IFERROR(INDEX('03-25'!X:X,MATCH(B415,'03-25'!Y:Y,0),0),"")</f>
        <v>702</v>
      </c>
      <c r="H415" s="11" t="str">
        <f>IFERROR(INDEX('04-08'!N:N,MATCH(B415,'04-08'!C:C,0),0),"")</f>
        <v/>
      </c>
      <c r="I415" s="11" t="str">
        <f>IFERROR(INDEX('04-29'!M:M,MATCH(B415,'04-29'!L:L,0),0),"")</f>
        <v/>
      </c>
      <c r="J415" s="11" t="str">
        <f>IFERROR(INDEX('05-27'!F:F,MATCH(B415,'05-27'!H:H,0),0),"")</f>
        <v/>
      </c>
      <c r="K415" s="11" t="str">
        <f>IFERROR(INDEX('06-17'!U:U,MATCH(B415,'06-17'!W:W,0),0),"")</f>
        <v/>
      </c>
      <c r="L415" s="11" t="str">
        <f>IFERROR(INDEX('07-02'!W:W,MATCH(B415,'07-02'!B:B,0),0),"")</f>
        <v/>
      </c>
      <c r="M415" s="11" t="str">
        <f>IFERROR(INDEX('07-14'!H:H,MATCH(B415,'07-14'!I:I,0),0),"")</f>
        <v/>
      </c>
      <c r="N415" s="11" t="str">
        <f>IFERROR(INDEX('07-15'!H:H,MATCH(B415,'07-15'!I:I,0),0),"")</f>
        <v/>
      </c>
      <c r="O415" s="11" t="str">
        <f>IFERROR(INDEX('07-16'!H:H,MATCH(B415,'07-16'!I:I,0),0),"")</f>
        <v/>
      </c>
      <c r="P415" s="11" t="str">
        <f>IFERROR(INDEX('07-22'!U:U,MATCH(B415,'07-22'!W:W,0),0),"")</f>
        <v/>
      </c>
      <c r="Q415" s="11" t="str">
        <f>IFERROR(INDEX(#REF!,MATCH(B415,#REF!,0),0),"")</f>
        <v/>
      </c>
      <c r="R415" s="11" t="str">
        <f>IFERROR(INDEX(#REF!,MATCH(B415,#REF!,0),0),"")</f>
        <v/>
      </c>
      <c r="S415" s="11" t="str">
        <f>IFERROR(INDEX(#REF!,MATCH(B415,#REF!,0),0),"")</f>
        <v/>
      </c>
      <c r="T415" s="11" t="str">
        <f>IFERROR(INDEX(#REF!,MATCH(B415,#REF!,0),0),"")</f>
        <v/>
      </c>
      <c r="U415" s="5" t="str">
        <f>IFERROR(INDEX(#REF!,MATCH(B415,#REF!,0),0),"")</f>
        <v/>
      </c>
      <c r="V415" s="10">
        <f t="shared" si="25"/>
        <v>1</v>
      </c>
      <c r="W415" s="188">
        <f t="shared" si="26"/>
        <v>702</v>
      </c>
      <c r="X415" s="188">
        <f t="shared" si="27"/>
        <v>702</v>
      </c>
      <c r="Y415" s="188" t="str">
        <f>IFERROR(SUMPRODUCT(LARGE(G415:U415,{1;2;3;4;5})),"NA")</f>
        <v>NA</v>
      </c>
      <c r="Z415" s="189" t="str">
        <f>IFERROR(SUMPRODUCT(LARGE(G415:U415,{1;2;3;4;5;6;7;8;9;10})),"NA")</f>
        <v>NA</v>
      </c>
    </row>
    <row r="416" spans="1:26" s="28" customFormat="1" x14ac:dyDescent="0.3">
      <c r="A416" s="15">
        <v>413</v>
      </c>
      <c r="B416" s="2" t="s">
        <v>2617</v>
      </c>
      <c r="C416" s="1"/>
      <c r="D416" s="1"/>
      <c r="E416" s="1"/>
      <c r="F416" s="2"/>
      <c r="G416" s="10" t="str">
        <f>IFERROR(INDEX('03-25'!X:X,MATCH(B416,'03-25'!Y:Y,0),0),"")</f>
        <v/>
      </c>
      <c r="H416" s="11" t="str">
        <f>IFERROR(INDEX('04-08'!N:N,MATCH(B416,'04-08'!C:C,0),0),"")</f>
        <v/>
      </c>
      <c r="I416" s="11" t="str">
        <f>IFERROR(INDEX('04-29'!M:M,MATCH(B416,'04-29'!L:L,0),0),"")</f>
        <v/>
      </c>
      <c r="J416" s="11" t="str">
        <f>IFERROR(INDEX('05-27'!F:F,MATCH(B416,'05-27'!H:H,0),0),"")</f>
        <v/>
      </c>
      <c r="K416" s="11" t="str">
        <f>IFERROR(INDEX('06-17'!U:U,MATCH(B416,'06-17'!W:W,0),0),"")</f>
        <v/>
      </c>
      <c r="L416" s="11">
        <f>IFERROR(INDEX('07-02'!W:W,MATCH(B416,'07-02'!B:B,0),0),"")</f>
        <v>702</v>
      </c>
      <c r="M416" s="11" t="str">
        <f>IFERROR(INDEX('07-14'!H:H,MATCH(B416,'07-14'!I:I,0),0),"")</f>
        <v/>
      </c>
      <c r="N416" s="11" t="str">
        <f>IFERROR(INDEX('07-15'!H:H,MATCH(B416,'07-15'!I:I,0),0),"")</f>
        <v/>
      </c>
      <c r="O416" s="11" t="str">
        <f>IFERROR(INDEX('07-16'!H:H,MATCH(B416,'07-16'!I:I,0),0),"")</f>
        <v/>
      </c>
      <c r="P416" s="11" t="str">
        <f>IFERROR(INDEX('07-22'!U:U,MATCH(B416,'07-22'!W:W,0),0),"")</f>
        <v/>
      </c>
      <c r="Q416" s="11" t="str">
        <f>IFERROR(INDEX(#REF!,MATCH(B416,#REF!,0),0),"")</f>
        <v/>
      </c>
      <c r="R416" s="11" t="str">
        <f>IFERROR(INDEX(#REF!,MATCH(B416,#REF!,0),0),"")</f>
        <v/>
      </c>
      <c r="S416" s="11" t="str">
        <f>IFERROR(INDEX(#REF!,MATCH(B416,#REF!,0),0),"")</f>
        <v/>
      </c>
      <c r="T416" s="11" t="str">
        <f>IFERROR(INDEX(#REF!,MATCH(B416,#REF!,0),0),"")</f>
        <v/>
      </c>
      <c r="U416" s="5" t="str">
        <f>IFERROR(INDEX(#REF!,MATCH(B416,#REF!,0),0),"")</f>
        <v/>
      </c>
      <c r="V416" s="10">
        <f t="shared" si="25"/>
        <v>1</v>
      </c>
      <c r="W416" s="188">
        <f t="shared" si="26"/>
        <v>702</v>
      </c>
      <c r="X416" s="188">
        <f t="shared" si="27"/>
        <v>702</v>
      </c>
      <c r="Y416" s="188" t="str">
        <f>IFERROR(SUMPRODUCT(LARGE(G416:U416,{1;2;3;4;5})),"NA")</f>
        <v>NA</v>
      </c>
      <c r="Z416" s="189" t="str">
        <f>IFERROR(SUMPRODUCT(LARGE(G416:U416,{1;2;3;4;5;6;7;8;9;10})),"NA")</f>
        <v>NA</v>
      </c>
    </row>
    <row r="417" spans="1:26" s="28" customFormat="1" x14ac:dyDescent="0.3">
      <c r="A417" s="15">
        <v>414</v>
      </c>
      <c r="B417" s="2" t="s">
        <v>505</v>
      </c>
      <c r="C417" s="1"/>
      <c r="D417" s="1"/>
      <c r="E417" s="1"/>
      <c r="F417" s="2"/>
      <c r="G417" s="10">
        <f>IFERROR(INDEX('03-25'!X:X,MATCH(B417,'03-25'!Y:Y,0),0),"")</f>
        <v>702</v>
      </c>
      <c r="H417" s="11" t="str">
        <f>IFERROR(INDEX('04-08'!N:N,MATCH(B417,'04-08'!C:C,0),0),"")</f>
        <v/>
      </c>
      <c r="I417" s="11" t="str">
        <f>IFERROR(INDEX('04-29'!M:M,MATCH(B417,'04-29'!L:L,0),0),"")</f>
        <v/>
      </c>
      <c r="J417" s="11" t="str">
        <f>IFERROR(INDEX('05-27'!F:F,MATCH(B417,'05-27'!H:H,0),0),"")</f>
        <v/>
      </c>
      <c r="K417" s="11" t="str">
        <f>IFERROR(INDEX('06-17'!U:U,MATCH(B417,'06-17'!W:W,0),0),"")</f>
        <v/>
      </c>
      <c r="L417" s="11" t="str">
        <f>IFERROR(INDEX('07-02'!W:W,MATCH(B417,'07-02'!B:B,0),0),"")</f>
        <v/>
      </c>
      <c r="M417" s="11" t="str">
        <f>IFERROR(INDEX('07-14'!H:H,MATCH(B417,'07-14'!I:I,0),0),"")</f>
        <v/>
      </c>
      <c r="N417" s="11" t="str">
        <f>IFERROR(INDEX('07-15'!H:H,MATCH(B417,'07-15'!I:I,0),0),"")</f>
        <v/>
      </c>
      <c r="O417" s="11" t="str">
        <f>IFERROR(INDEX('07-16'!H:H,MATCH(B417,'07-16'!I:I,0),0),"")</f>
        <v/>
      </c>
      <c r="P417" s="11" t="str">
        <f>IFERROR(INDEX('07-22'!U:U,MATCH(B417,'07-22'!W:W,0),0),"")</f>
        <v/>
      </c>
      <c r="Q417" s="11" t="str">
        <f>IFERROR(INDEX(#REF!,MATCH(B417,#REF!,0),0),"")</f>
        <v/>
      </c>
      <c r="R417" s="11" t="str">
        <f>IFERROR(INDEX(#REF!,MATCH(B417,#REF!,0),0),"")</f>
        <v/>
      </c>
      <c r="S417" s="11" t="str">
        <f>IFERROR(INDEX(#REF!,MATCH(B417,#REF!,0),0),"")</f>
        <v/>
      </c>
      <c r="T417" s="11" t="str">
        <f>IFERROR(INDEX(#REF!,MATCH(B417,#REF!,0),0),"")</f>
        <v/>
      </c>
      <c r="U417" s="5" t="str">
        <f>IFERROR(INDEX(#REF!,MATCH(B417,#REF!,0),0),"")</f>
        <v/>
      </c>
      <c r="V417" s="10">
        <f t="shared" si="25"/>
        <v>1</v>
      </c>
      <c r="W417" s="188">
        <f t="shared" si="26"/>
        <v>702</v>
      </c>
      <c r="X417" s="188">
        <f t="shared" si="27"/>
        <v>702</v>
      </c>
      <c r="Y417" s="188" t="str">
        <f>IFERROR(SUMPRODUCT(LARGE(G417:U417,{1;2;3;4;5})),"NA")</f>
        <v>NA</v>
      </c>
      <c r="Z417" s="189" t="str">
        <f>IFERROR(SUMPRODUCT(LARGE(G417:U417,{1;2;3;4;5;6;7;8;9;10})),"NA")</f>
        <v>NA</v>
      </c>
    </row>
    <row r="418" spans="1:26" s="28" customFormat="1" x14ac:dyDescent="0.3">
      <c r="A418" s="15">
        <v>415</v>
      </c>
      <c r="B418" s="2" t="s">
        <v>3243</v>
      </c>
      <c r="C418" s="1"/>
      <c r="D418" s="1"/>
      <c r="E418" s="1"/>
      <c r="F418" s="2"/>
      <c r="G418" s="10" t="str">
        <f>IFERROR(INDEX('03-25'!X:X,MATCH(B418,'03-25'!Y:Y,0),0),"")</f>
        <v/>
      </c>
      <c r="H418" s="11" t="str">
        <f>IFERROR(INDEX('04-08'!N:N,MATCH(B418,'04-08'!C:C,0),0),"")</f>
        <v/>
      </c>
      <c r="I418" s="11" t="str">
        <f>IFERROR(INDEX('04-29'!M:M,MATCH(B418,'04-29'!L:L,0),0),"")</f>
        <v/>
      </c>
      <c r="J418" s="11" t="str">
        <f>IFERROR(INDEX('05-27'!F:F,MATCH(B418,'05-27'!H:H,0),0),"")</f>
        <v/>
      </c>
      <c r="K418" s="11" t="str">
        <f>IFERROR(INDEX('06-17'!U:U,MATCH(B418,'06-17'!W:W,0),0),"")</f>
        <v/>
      </c>
      <c r="L418" s="11" t="str">
        <f>IFERROR(INDEX('07-02'!W:W,MATCH(B418,'07-02'!B:B,0),0),"")</f>
        <v/>
      </c>
      <c r="M418" s="11" t="str">
        <f>IFERROR(INDEX('07-14'!H:H,MATCH(B418,'07-14'!I:I,0),0),"")</f>
        <v/>
      </c>
      <c r="N418" s="11" t="str">
        <f>IFERROR(INDEX('07-15'!H:H,MATCH(B418,'07-15'!I:I,0),0),"")</f>
        <v/>
      </c>
      <c r="O418" s="11" t="str">
        <f>IFERROR(INDEX('07-16'!H:H,MATCH(B418,'07-16'!I:I,0),0),"")</f>
        <v/>
      </c>
      <c r="P418" s="11">
        <f>IFERROR(INDEX('07-22'!U:U,MATCH(B418,'07-22'!W:W,0),0),"")</f>
        <v>701</v>
      </c>
      <c r="Q418" s="11" t="str">
        <f>IFERROR(INDEX(#REF!,MATCH(B418,#REF!,0),0),"")</f>
        <v/>
      </c>
      <c r="R418" s="11" t="str">
        <f>IFERROR(INDEX(#REF!,MATCH(B418,#REF!,0),0),"")</f>
        <v/>
      </c>
      <c r="S418" s="11" t="str">
        <f>IFERROR(INDEX(#REF!,MATCH(B418,#REF!,0),0),"")</f>
        <v/>
      </c>
      <c r="T418" s="11" t="str">
        <f>IFERROR(INDEX(#REF!,MATCH(B418,#REF!,0),0),"")</f>
        <v/>
      </c>
      <c r="U418" s="5" t="str">
        <f>IFERROR(INDEX(#REF!,MATCH(B418,#REF!,0),0),"")</f>
        <v/>
      </c>
      <c r="V418" s="10">
        <f t="shared" si="25"/>
        <v>1</v>
      </c>
      <c r="W418" s="188">
        <f t="shared" si="26"/>
        <v>701</v>
      </c>
      <c r="X418" s="188">
        <f t="shared" si="27"/>
        <v>701</v>
      </c>
      <c r="Y418" s="188" t="str">
        <f>IFERROR(SUMPRODUCT(LARGE(G418:U418,{1;2;3;4;5})),"NA")</f>
        <v>NA</v>
      </c>
      <c r="Z418" s="189" t="str">
        <f>IFERROR(SUMPRODUCT(LARGE(G418:U418,{1;2;3;4;5;6;7;8;9;10})),"NA")</f>
        <v>NA</v>
      </c>
    </row>
    <row r="419" spans="1:26" s="28" customFormat="1" x14ac:dyDescent="0.3">
      <c r="A419" s="15">
        <v>416</v>
      </c>
      <c r="B419" s="2" t="s">
        <v>2668</v>
      </c>
      <c r="C419" s="1"/>
      <c r="D419" s="1"/>
      <c r="E419" s="1"/>
      <c r="F419" s="2"/>
      <c r="G419" s="10" t="str">
        <f>IFERROR(INDEX('03-25'!X:X,MATCH(B419,'03-25'!Y:Y,0),0),"")</f>
        <v/>
      </c>
      <c r="H419" s="11" t="str">
        <f>IFERROR(INDEX('04-08'!N:N,MATCH(B419,'04-08'!C:C,0),0),"")</f>
        <v/>
      </c>
      <c r="I419" s="11" t="str">
        <f>IFERROR(INDEX('04-29'!M:M,MATCH(B419,'04-29'!L:L,0),0),"")</f>
        <v/>
      </c>
      <c r="J419" s="11" t="str">
        <f>IFERROR(INDEX('05-27'!F:F,MATCH(B419,'05-27'!H:H,0),0),"")</f>
        <v/>
      </c>
      <c r="K419" s="11" t="str">
        <f>IFERROR(INDEX('06-17'!U:U,MATCH(B419,'06-17'!W:W,0),0),"")</f>
        <v/>
      </c>
      <c r="L419" s="11">
        <f>IFERROR(INDEX('07-02'!W:W,MATCH(B419,'07-02'!B:B,0),0),"")</f>
        <v>700</v>
      </c>
      <c r="M419" s="11" t="str">
        <f>IFERROR(INDEX('07-14'!H:H,MATCH(B419,'07-14'!I:I,0),0),"")</f>
        <v/>
      </c>
      <c r="N419" s="11" t="str">
        <f>IFERROR(INDEX('07-15'!H:H,MATCH(B419,'07-15'!I:I,0),0),"")</f>
        <v/>
      </c>
      <c r="O419" s="11" t="str">
        <f>IFERROR(INDEX('07-16'!H:H,MATCH(B419,'07-16'!I:I,0),0),"")</f>
        <v/>
      </c>
      <c r="P419" s="11" t="str">
        <f>IFERROR(INDEX('07-22'!U:U,MATCH(B419,'07-22'!W:W,0),0),"")</f>
        <v/>
      </c>
      <c r="Q419" s="11" t="str">
        <f>IFERROR(INDEX(#REF!,MATCH(B419,#REF!,0),0),"")</f>
        <v/>
      </c>
      <c r="R419" s="11" t="str">
        <f>IFERROR(INDEX(#REF!,MATCH(B419,#REF!,0),0),"")</f>
        <v/>
      </c>
      <c r="S419" s="11" t="str">
        <f>IFERROR(INDEX(#REF!,MATCH(B419,#REF!,0),0),"")</f>
        <v/>
      </c>
      <c r="T419" s="11" t="str">
        <f>IFERROR(INDEX(#REF!,MATCH(B419,#REF!,0),0),"")</f>
        <v/>
      </c>
      <c r="U419" s="5" t="str">
        <f>IFERROR(INDEX(#REF!,MATCH(B419,#REF!,0),0),"")</f>
        <v/>
      </c>
      <c r="V419" s="10">
        <f t="shared" si="25"/>
        <v>1</v>
      </c>
      <c r="W419" s="188">
        <f t="shared" si="26"/>
        <v>700</v>
      </c>
      <c r="X419" s="188">
        <f t="shared" si="27"/>
        <v>700</v>
      </c>
      <c r="Y419" s="188" t="str">
        <f>IFERROR(SUMPRODUCT(LARGE(G419:U419,{1;2;3;4;5})),"NA")</f>
        <v>NA</v>
      </c>
      <c r="Z419" s="189" t="str">
        <f>IFERROR(SUMPRODUCT(LARGE(G419:U419,{1;2;3;4;5;6;7;8;9;10})),"NA")</f>
        <v>NA</v>
      </c>
    </row>
    <row r="420" spans="1:26" s="28" customFormat="1" x14ac:dyDescent="0.3">
      <c r="A420" s="15">
        <v>417</v>
      </c>
      <c r="B420" s="2" t="s">
        <v>485</v>
      </c>
      <c r="C420" s="1"/>
      <c r="D420" s="1"/>
      <c r="E420" s="1"/>
      <c r="F420" s="2"/>
      <c r="G420" s="10">
        <f>IFERROR(INDEX('03-25'!X:X,MATCH(B420,'03-25'!Y:Y,0),0),"")</f>
        <v>700</v>
      </c>
      <c r="H420" s="11" t="str">
        <f>IFERROR(INDEX('04-08'!N:N,MATCH(B420,'04-08'!C:C,0),0),"")</f>
        <v/>
      </c>
      <c r="I420" s="11" t="str">
        <f>IFERROR(INDEX('04-29'!M:M,MATCH(B420,'04-29'!L:L,0),0),"")</f>
        <v/>
      </c>
      <c r="J420" s="11" t="str">
        <f>IFERROR(INDEX('05-27'!F:F,MATCH(B420,'05-27'!H:H,0),0),"")</f>
        <v/>
      </c>
      <c r="K420" s="11" t="str">
        <f>IFERROR(INDEX('06-17'!U:U,MATCH(B420,'06-17'!W:W,0),0),"")</f>
        <v/>
      </c>
      <c r="L420" s="11" t="str">
        <f>IFERROR(INDEX('07-02'!W:W,MATCH(B420,'07-02'!B:B,0),0),"")</f>
        <v/>
      </c>
      <c r="M420" s="11" t="str">
        <f>IFERROR(INDEX('07-14'!H:H,MATCH(B420,'07-14'!I:I,0),0),"")</f>
        <v/>
      </c>
      <c r="N420" s="11" t="str">
        <f>IFERROR(INDEX('07-15'!H:H,MATCH(B420,'07-15'!I:I,0),0),"")</f>
        <v/>
      </c>
      <c r="O420" s="11" t="str">
        <f>IFERROR(INDEX('07-16'!H:H,MATCH(B420,'07-16'!I:I,0),0),"")</f>
        <v/>
      </c>
      <c r="P420" s="11" t="str">
        <f>IFERROR(INDEX('07-22'!U:U,MATCH(B420,'07-22'!W:W,0),0),"")</f>
        <v/>
      </c>
      <c r="Q420" s="11" t="str">
        <f>IFERROR(INDEX(#REF!,MATCH(B420,#REF!,0),0),"")</f>
        <v/>
      </c>
      <c r="R420" s="11" t="str">
        <f>IFERROR(INDEX(#REF!,MATCH(B420,#REF!,0),0),"")</f>
        <v/>
      </c>
      <c r="S420" s="11" t="str">
        <f>IFERROR(INDEX(#REF!,MATCH(B420,#REF!,0),0),"")</f>
        <v/>
      </c>
      <c r="T420" s="11" t="str">
        <f>IFERROR(INDEX(#REF!,MATCH(B420,#REF!,0),0),"")</f>
        <v/>
      </c>
      <c r="U420" s="5" t="str">
        <f>IFERROR(INDEX(#REF!,MATCH(B420,#REF!,0),0),"")</f>
        <v/>
      </c>
      <c r="V420" s="10">
        <f t="shared" si="25"/>
        <v>1</v>
      </c>
      <c r="W420" s="188">
        <f t="shared" si="26"/>
        <v>700</v>
      </c>
      <c r="X420" s="188">
        <f t="shared" si="27"/>
        <v>700</v>
      </c>
      <c r="Y420" s="188" t="str">
        <f>IFERROR(SUMPRODUCT(LARGE(G420:U420,{1;2;3;4;5})),"NA")</f>
        <v>NA</v>
      </c>
      <c r="Z420" s="189" t="str">
        <f>IFERROR(SUMPRODUCT(LARGE(G420:U420,{1;2;3;4;5;6;7;8;9;10})),"NA")</f>
        <v>NA</v>
      </c>
    </row>
    <row r="421" spans="1:26" s="28" customFormat="1" x14ac:dyDescent="0.3">
      <c r="A421" s="15">
        <v>418</v>
      </c>
      <c r="B421" s="2" t="s">
        <v>1823</v>
      </c>
      <c r="C421" s="1"/>
      <c r="D421" s="1"/>
      <c r="E421" s="1"/>
      <c r="F421" s="2"/>
      <c r="G421" s="10" t="str">
        <f>IFERROR(INDEX('03-25'!X:X,MATCH(B421,'03-25'!Y:Y,0),0),"")</f>
        <v/>
      </c>
      <c r="H421" s="11" t="str">
        <f>IFERROR(INDEX('04-08'!N:N,MATCH(B421,'04-08'!C:C,0),0),"")</f>
        <v/>
      </c>
      <c r="I421" s="11">
        <f>IFERROR(INDEX('04-29'!M:M,MATCH(B421,'04-29'!L:L,0),0),"")</f>
        <v>700</v>
      </c>
      <c r="J421" s="11" t="str">
        <f>IFERROR(INDEX('05-27'!F:F,MATCH(B421,'05-27'!H:H,0),0),"")</f>
        <v/>
      </c>
      <c r="K421" s="11" t="str">
        <f>IFERROR(INDEX('06-17'!U:U,MATCH(B421,'06-17'!W:W,0),0),"")</f>
        <v/>
      </c>
      <c r="L421" s="11" t="str">
        <f>IFERROR(INDEX('07-02'!W:W,MATCH(B421,'07-02'!B:B,0),0),"")</f>
        <v/>
      </c>
      <c r="M421" s="11" t="str">
        <f>IFERROR(INDEX('07-14'!H:H,MATCH(B421,'07-14'!I:I,0),0),"")</f>
        <v/>
      </c>
      <c r="N421" s="11" t="str">
        <f>IFERROR(INDEX('07-15'!H:H,MATCH(B421,'07-15'!I:I,0),0),"")</f>
        <v/>
      </c>
      <c r="O421" s="11" t="str">
        <f>IFERROR(INDEX('07-16'!H:H,MATCH(B421,'07-16'!I:I,0),0),"")</f>
        <v/>
      </c>
      <c r="P421" s="11" t="str">
        <f>IFERROR(INDEX('07-22'!U:U,MATCH(B421,'07-22'!W:W,0),0),"")</f>
        <v/>
      </c>
      <c r="Q421" s="11" t="str">
        <f>IFERROR(INDEX(#REF!,MATCH(B421,#REF!,0),0),"")</f>
        <v/>
      </c>
      <c r="R421" s="11" t="str">
        <f>IFERROR(INDEX(#REF!,MATCH(B421,#REF!,0),0),"")</f>
        <v/>
      </c>
      <c r="S421" s="11" t="str">
        <f>IFERROR(INDEX(#REF!,MATCH(B421,#REF!,0),0),"")</f>
        <v/>
      </c>
      <c r="T421" s="11" t="str">
        <f>IFERROR(INDEX(#REF!,MATCH(B421,#REF!,0),0),"")</f>
        <v/>
      </c>
      <c r="U421" s="5" t="str">
        <f>IFERROR(INDEX(#REF!,MATCH(B421,#REF!,0),0),"")</f>
        <v/>
      </c>
      <c r="V421" s="10">
        <f t="shared" si="25"/>
        <v>1</v>
      </c>
      <c r="W421" s="188">
        <f t="shared" si="26"/>
        <v>700</v>
      </c>
      <c r="X421" s="188">
        <f t="shared" si="27"/>
        <v>700</v>
      </c>
      <c r="Y421" s="188" t="str">
        <f>IFERROR(SUMPRODUCT(LARGE(G421:U421,{1;2;3;4;5})),"NA")</f>
        <v>NA</v>
      </c>
      <c r="Z421" s="189" t="str">
        <f>IFERROR(SUMPRODUCT(LARGE(G421:U421,{1;2;3;4;5;6;7;8;9;10})),"NA")</f>
        <v>NA</v>
      </c>
    </row>
    <row r="422" spans="1:26" s="28" customFormat="1" x14ac:dyDescent="0.3">
      <c r="A422" s="15">
        <v>419</v>
      </c>
      <c r="B422" s="2" t="s">
        <v>139</v>
      </c>
      <c r="C422" s="1"/>
      <c r="D422" s="1"/>
      <c r="E422" s="1"/>
      <c r="F422" s="2"/>
      <c r="G422" s="10" t="str">
        <f>IFERROR(INDEX('03-25'!X:X,MATCH(B422,'03-25'!Y:Y,0),0),"")</f>
        <v/>
      </c>
      <c r="H422" s="11">
        <f>IFERROR(INDEX('04-08'!N:N,MATCH(B422,'04-08'!C:C,0),0),"")</f>
        <v>700</v>
      </c>
      <c r="I422" s="11" t="str">
        <f>IFERROR(INDEX('04-29'!M:M,MATCH(B422,'04-29'!L:L,0),0),"")</f>
        <v/>
      </c>
      <c r="J422" s="11" t="str">
        <f>IFERROR(INDEX('05-27'!F:F,MATCH(B422,'05-27'!H:H,0),0),"")</f>
        <v/>
      </c>
      <c r="K422" s="11" t="str">
        <f>IFERROR(INDEX('06-17'!U:U,MATCH(B422,'06-17'!W:W,0),0),"")</f>
        <v/>
      </c>
      <c r="L422" s="11" t="str">
        <f>IFERROR(INDEX('07-02'!W:W,MATCH(B422,'07-02'!B:B,0),0),"")</f>
        <v/>
      </c>
      <c r="M422" s="11" t="str">
        <f>IFERROR(INDEX('07-14'!H:H,MATCH(B422,'07-14'!I:I,0),0),"")</f>
        <v/>
      </c>
      <c r="N422" s="11" t="str">
        <f>IFERROR(INDEX('07-15'!H:H,MATCH(B422,'07-15'!I:I,0),0),"")</f>
        <v/>
      </c>
      <c r="O422" s="11" t="str">
        <f>IFERROR(INDEX('07-16'!H:H,MATCH(B422,'07-16'!I:I,0),0),"")</f>
        <v/>
      </c>
      <c r="P422" s="11" t="str">
        <f>IFERROR(INDEX('07-22'!U:U,MATCH(B422,'07-22'!W:W,0),0),"")</f>
        <v/>
      </c>
      <c r="Q422" s="11" t="str">
        <f>IFERROR(INDEX(#REF!,MATCH(B422,#REF!,0),0),"")</f>
        <v/>
      </c>
      <c r="R422" s="11" t="str">
        <f>IFERROR(INDEX(#REF!,MATCH(B422,#REF!,0),0),"")</f>
        <v/>
      </c>
      <c r="S422" s="11" t="str">
        <f>IFERROR(INDEX(#REF!,MATCH(B422,#REF!,0),0),"")</f>
        <v/>
      </c>
      <c r="T422" s="11" t="str">
        <f>IFERROR(INDEX(#REF!,MATCH(B422,#REF!,0),0),"")</f>
        <v/>
      </c>
      <c r="U422" s="5" t="str">
        <f>IFERROR(INDEX(#REF!,MATCH(B422,#REF!,0),0),"")</f>
        <v/>
      </c>
      <c r="V422" s="10">
        <f t="shared" si="25"/>
        <v>1</v>
      </c>
      <c r="W422" s="188">
        <f t="shared" si="26"/>
        <v>700</v>
      </c>
      <c r="X422" s="188">
        <f t="shared" si="27"/>
        <v>700</v>
      </c>
      <c r="Y422" s="188" t="str">
        <f>IFERROR(SUMPRODUCT(LARGE(G422:U422,{1;2;3;4;5})),"NA")</f>
        <v>NA</v>
      </c>
      <c r="Z422" s="189" t="str">
        <f>IFERROR(SUMPRODUCT(LARGE(G422:U422,{1;2;3;4;5;6;7;8;9;10})),"NA")</f>
        <v>NA</v>
      </c>
    </row>
    <row r="423" spans="1:26" s="28" customFormat="1" x14ac:dyDescent="0.3">
      <c r="A423" s="15">
        <v>420</v>
      </c>
      <c r="B423" s="2" t="s">
        <v>3249</v>
      </c>
      <c r="C423" s="1"/>
      <c r="D423" s="1"/>
      <c r="E423" s="1"/>
      <c r="F423" s="2"/>
      <c r="G423" s="10" t="str">
        <f>IFERROR(INDEX('03-25'!X:X,MATCH(B423,'03-25'!Y:Y,0),0),"")</f>
        <v/>
      </c>
      <c r="H423" s="11" t="str">
        <f>IFERROR(INDEX('04-08'!N:N,MATCH(B423,'04-08'!C:C,0),0),"")</f>
        <v/>
      </c>
      <c r="I423" s="11" t="str">
        <f>IFERROR(INDEX('04-29'!M:M,MATCH(B423,'04-29'!L:L,0),0),"")</f>
        <v/>
      </c>
      <c r="J423" s="11" t="str">
        <f>IFERROR(INDEX('05-27'!F:F,MATCH(B423,'05-27'!H:H,0),0),"")</f>
        <v/>
      </c>
      <c r="K423" s="11" t="str">
        <f>IFERROR(INDEX('06-17'!U:U,MATCH(B423,'06-17'!W:W,0),0),"")</f>
        <v/>
      </c>
      <c r="L423" s="11" t="str">
        <f>IFERROR(INDEX('07-02'!W:W,MATCH(B423,'07-02'!B:B,0),0),"")</f>
        <v/>
      </c>
      <c r="M423" s="11" t="str">
        <f>IFERROR(INDEX('07-14'!H:H,MATCH(B423,'07-14'!I:I,0),0),"")</f>
        <v/>
      </c>
      <c r="N423" s="11">
        <f>IFERROR(INDEX('07-15'!H:H,MATCH(B423,'07-15'!I:I,0),0),"")</f>
        <v>700</v>
      </c>
      <c r="O423" s="11" t="str">
        <f>IFERROR(INDEX('07-16'!H:H,MATCH(B423,'07-16'!I:I,0),0),"")</f>
        <v/>
      </c>
      <c r="P423" s="11" t="str">
        <f>IFERROR(INDEX('07-22'!U:U,MATCH(B423,'07-22'!W:W,0),0),"")</f>
        <v/>
      </c>
      <c r="Q423" s="11" t="str">
        <f>IFERROR(INDEX(#REF!,MATCH(B423,#REF!,0),0),"")</f>
        <v/>
      </c>
      <c r="R423" s="11" t="str">
        <f>IFERROR(INDEX(#REF!,MATCH(B423,#REF!,0),0),"")</f>
        <v/>
      </c>
      <c r="S423" s="11" t="str">
        <f>IFERROR(INDEX(#REF!,MATCH(B423,#REF!,0),0),"")</f>
        <v/>
      </c>
      <c r="T423" s="11" t="str">
        <f>IFERROR(INDEX(#REF!,MATCH(B423,#REF!,0),0),"")</f>
        <v/>
      </c>
      <c r="U423" s="5" t="str">
        <f>IFERROR(INDEX(#REF!,MATCH(B423,#REF!,0),0),"")</f>
        <v/>
      </c>
      <c r="V423" s="10">
        <f t="shared" si="25"/>
        <v>1</v>
      </c>
      <c r="W423" s="188">
        <f t="shared" si="26"/>
        <v>700</v>
      </c>
      <c r="X423" s="188">
        <f t="shared" si="27"/>
        <v>700</v>
      </c>
      <c r="Y423" s="188" t="str">
        <f>IFERROR(SUMPRODUCT(LARGE(G423:U423,{1;2;3;4;5})),"NA")</f>
        <v>NA</v>
      </c>
      <c r="Z423" s="189" t="str">
        <f>IFERROR(SUMPRODUCT(LARGE(G423:U423,{1;2;3;4;5;6;7;8;9;10})),"NA")</f>
        <v>NA</v>
      </c>
    </row>
    <row r="424" spans="1:26" s="28" customFormat="1" x14ac:dyDescent="0.3">
      <c r="A424" s="15">
        <v>421</v>
      </c>
      <c r="B424" s="2" t="s">
        <v>2014</v>
      </c>
      <c r="C424" s="1"/>
      <c r="D424" s="1"/>
      <c r="E424" s="1"/>
      <c r="F424" s="2"/>
      <c r="G424" s="10" t="str">
        <f>IFERROR(INDEX('03-25'!X:X,MATCH(B424,'03-25'!Y:Y,0),0),"")</f>
        <v/>
      </c>
      <c r="H424" s="11" t="str">
        <f>IFERROR(INDEX('04-08'!N:N,MATCH(B424,'04-08'!C:C,0),0),"")</f>
        <v/>
      </c>
      <c r="I424" s="11" t="str">
        <f>IFERROR(INDEX('04-29'!M:M,MATCH(B424,'04-29'!L:L,0),0),"")</f>
        <v/>
      </c>
      <c r="J424" s="11">
        <f>IFERROR(INDEX('05-27'!F:F,MATCH(B424,'05-27'!H:H,0),0),"")</f>
        <v>699</v>
      </c>
      <c r="K424" s="11" t="str">
        <f>IFERROR(INDEX('06-17'!U:U,MATCH(B424,'06-17'!W:W,0),0),"")</f>
        <v/>
      </c>
      <c r="L424" s="11" t="str">
        <f>IFERROR(INDEX('07-02'!W:W,MATCH(B424,'07-02'!B:B,0),0),"")</f>
        <v/>
      </c>
      <c r="M424" s="11" t="str">
        <f>IFERROR(INDEX('07-14'!H:H,MATCH(B424,'07-14'!I:I,0),0),"")</f>
        <v/>
      </c>
      <c r="N424" s="11" t="str">
        <f>IFERROR(INDEX('07-15'!H:H,MATCH(B424,'07-15'!I:I,0),0),"")</f>
        <v/>
      </c>
      <c r="O424" s="11" t="str">
        <f>IFERROR(INDEX('07-16'!H:H,MATCH(B424,'07-16'!I:I,0),0),"")</f>
        <v/>
      </c>
      <c r="P424" s="11" t="str">
        <f>IFERROR(INDEX('07-22'!U:U,MATCH(B424,'07-22'!W:W,0),0),"")</f>
        <v/>
      </c>
      <c r="Q424" s="11" t="str">
        <f>IFERROR(INDEX(#REF!,MATCH(B424,#REF!,0),0),"")</f>
        <v/>
      </c>
      <c r="R424" s="11" t="str">
        <f>IFERROR(INDEX(#REF!,MATCH(B424,#REF!,0),0),"")</f>
        <v/>
      </c>
      <c r="S424" s="11" t="str">
        <f>IFERROR(INDEX(#REF!,MATCH(B424,#REF!,0),0),"")</f>
        <v/>
      </c>
      <c r="T424" s="11" t="str">
        <f>IFERROR(INDEX(#REF!,MATCH(B424,#REF!,0),0),"")</f>
        <v/>
      </c>
      <c r="U424" s="5" t="str">
        <f>IFERROR(INDEX(#REF!,MATCH(B424,#REF!,0),0),"")</f>
        <v/>
      </c>
      <c r="V424" s="10">
        <f t="shared" si="25"/>
        <v>1</v>
      </c>
      <c r="W424" s="188">
        <f t="shared" si="26"/>
        <v>699</v>
      </c>
      <c r="X424" s="188">
        <f t="shared" si="27"/>
        <v>699</v>
      </c>
      <c r="Y424" s="188" t="str">
        <f>IFERROR(SUMPRODUCT(LARGE(G424:U424,{1;2;3;4;5})),"NA")</f>
        <v>NA</v>
      </c>
      <c r="Z424" s="189" t="str">
        <f>IFERROR(SUMPRODUCT(LARGE(G424:U424,{1;2;3;4;5;6;7;8;9;10})),"NA")</f>
        <v>NA</v>
      </c>
    </row>
    <row r="425" spans="1:26" s="28" customFormat="1" x14ac:dyDescent="0.3">
      <c r="A425" s="15">
        <v>422</v>
      </c>
      <c r="B425" s="2" t="s">
        <v>3181</v>
      </c>
      <c r="C425" s="1"/>
      <c r="D425" s="1"/>
      <c r="E425" s="1"/>
      <c r="F425" s="2"/>
      <c r="G425" s="10" t="str">
        <f>IFERROR(INDEX('03-25'!X:X,MATCH(B425,'03-25'!Y:Y,0),0),"")</f>
        <v/>
      </c>
      <c r="H425" s="11" t="str">
        <f>IFERROR(INDEX('04-08'!N:N,MATCH(B425,'04-08'!C:C,0),0),"")</f>
        <v/>
      </c>
      <c r="I425" s="11" t="str">
        <f>IFERROR(INDEX('04-29'!M:M,MATCH(B425,'04-29'!L:L,0),0),"")</f>
        <v/>
      </c>
      <c r="J425" s="11" t="str">
        <f>IFERROR(INDEX('05-27'!F:F,MATCH(B425,'05-27'!H:H,0),0),"")</f>
        <v/>
      </c>
      <c r="K425" s="11" t="str">
        <f>IFERROR(INDEX('06-17'!U:U,MATCH(B425,'06-17'!W:W,0),0),"")</f>
        <v/>
      </c>
      <c r="L425" s="11" t="str">
        <f>IFERROR(INDEX('07-02'!W:W,MATCH(B425,'07-02'!B:B,0),0),"")</f>
        <v/>
      </c>
      <c r="M425" s="11" t="str">
        <f>IFERROR(INDEX('07-14'!H:H,MATCH(B425,'07-14'!I:I,0),0),"")</f>
        <v/>
      </c>
      <c r="N425" s="11" t="str">
        <f>IFERROR(INDEX('07-15'!H:H,MATCH(B425,'07-15'!I:I,0),0),"")</f>
        <v/>
      </c>
      <c r="O425" s="11" t="str">
        <f>IFERROR(INDEX('07-16'!H:H,MATCH(B425,'07-16'!I:I,0),0),"")</f>
        <v/>
      </c>
      <c r="P425" s="11">
        <f>IFERROR(INDEX('07-22'!U:U,MATCH(B425,'07-22'!W:W,0),0),"")</f>
        <v>699</v>
      </c>
      <c r="Q425" s="11" t="str">
        <f>IFERROR(INDEX(#REF!,MATCH(B425,#REF!,0),0),"")</f>
        <v/>
      </c>
      <c r="R425" s="11" t="str">
        <f>IFERROR(INDEX(#REF!,MATCH(B425,#REF!,0),0),"")</f>
        <v/>
      </c>
      <c r="S425" s="11" t="str">
        <f>IFERROR(INDEX(#REF!,MATCH(B425,#REF!,0),0),"")</f>
        <v/>
      </c>
      <c r="T425" s="11" t="str">
        <f>IFERROR(INDEX(#REF!,MATCH(B425,#REF!,0),0),"")</f>
        <v/>
      </c>
      <c r="U425" s="5" t="str">
        <f>IFERROR(INDEX(#REF!,MATCH(B425,#REF!,0),0),"")</f>
        <v/>
      </c>
      <c r="V425" s="10">
        <f t="shared" si="25"/>
        <v>1</v>
      </c>
      <c r="W425" s="188">
        <f t="shared" si="26"/>
        <v>699</v>
      </c>
      <c r="X425" s="188">
        <f t="shared" si="27"/>
        <v>699</v>
      </c>
      <c r="Y425" s="188" t="str">
        <f>IFERROR(SUMPRODUCT(LARGE(G425:U425,{1;2;3;4;5})),"NA")</f>
        <v>NA</v>
      </c>
      <c r="Z425" s="189" t="str">
        <f>IFERROR(SUMPRODUCT(LARGE(G425:U425,{1;2;3;4;5;6;7;8;9;10})),"NA")</f>
        <v>NA</v>
      </c>
    </row>
    <row r="426" spans="1:26" s="28" customFormat="1" x14ac:dyDescent="0.3">
      <c r="A426" s="15">
        <v>423</v>
      </c>
      <c r="B426" s="2" t="s">
        <v>2669</v>
      </c>
      <c r="C426" s="1"/>
      <c r="D426" s="1"/>
      <c r="E426" s="1"/>
      <c r="F426" s="2"/>
      <c r="G426" s="10" t="str">
        <f>IFERROR(INDEX('03-25'!X:X,MATCH(B426,'03-25'!Y:Y,0),0),"")</f>
        <v/>
      </c>
      <c r="H426" s="11" t="str">
        <f>IFERROR(INDEX('04-08'!N:N,MATCH(B426,'04-08'!C:C,0),0),"")</f>
        <v/>
      </c>
      <c r="I426" s="11" t="str">
        <f>IFERROR(INDEX('04-29'!M:M,MATCH(B426,'04-29'!L:L,0),0),"")</f>
        <v/>
      </c>
      <c r="J426" s="11" t="str">
        <f>IFERROR(INDEX('05-27'!F:F,MATCH(B426,'05-27'!H:H,0),0),"")</f>
        <v/>
      </c>
      <c r="K426" s="11" t="str">
        <f>IFERROR(INDEX('06-17'!U:U,MATCH(B426,'06-17'!W:W,0),0),"")</f>
        <v/>
      </c>
      <c r="L426" s="11">
        <f>IFERROR(INDEX('07-02'!W:W,MATCH(B426,'07-02'!B:B,0),0),"")</f>
        <v>698</v>
      </c>
      <c r="M426" s="11" t="str">
        <f>IFERROR(INDEX('07-14'!H:H,MATCH(B426,'07-14'!I:I,0),0),"")</f>
        <v/>
      </c>
      <c r="N426" s="11" t="str">
        <f>IFERROR(INDEX('07-15'!H:H,MATCH(B426,'07-15'!I:I,0),0),"")</f>
        <v/>
      </c>
      <c r="O426" s="11" t="str">
        <f>IFERROR(INDEX('07-16'!H:H,MATCH(B426,'07-16'!I:I,0),0),"")</f>
        <v/>
      </c>
      <c r="P426" s="11" t="str">
        <f>IFERROR(INDEX('07-22'!U:U,MATCH(B426,'07-22'!W:W,0),0),"")</f>
        <v/>
      </c>
      <c r="Q426" s="11" t="str">
        <f>IFERROR(INDEX(#REF!,MATCH(B426,#REF!,0),0),"")</f>
        <v/>
      </c>
      <c r="R426" s="11" t="str">
        <f>IFERROR(INDEX(#REF!,MATCH(B426,#REF!,0),0),"")</f>
        <v/>
      </c>
      <c r="S426" s="11" t="str">
        <f>IFERROR(INDEX(#REF!,MATCH(B426,#REF!,0),0),"")</f>
        <v/>
      </c>
      <c r="T426" s="11" t="str">
        <f>IFERROR(INDEX(#REF!,MATCH(B426,#REF!,0),0),"")</f>
        <v/>
      </c>
      <c r="U426" s="5" t="str">
        <f>IFERROR(INDEX(#REF!,MATCH(B426,#REF!,0),0),"")</f>
        <v/>
      </c>
      <c r="V426" s="10">
        <f t="shared" si="25"/>
        <v>1</v>
      </c>
      <c r="W426" s="188">
        <f t="shared" si="26"/>
        <v>698</v>
      </c>
      <c r="X426" s="188">
        <f t="shared" si="27"/>
        <v>698</v>
      </c>
      <c r="Y426" s="188" t="str">
        <f>IFERROR(SUMPRODUCT(LARGE(G426:U426,{1;2;3;4;5})),"NA")</f>
        <v>NA</v>
      </c>
      <c r="Z426" s="189" t="str">
        <f>IFERROR(SUMPRODUCT(LARGE(G426:U426,{1;2;3;4;5;6;7;8;9;10})),"NA")</f>
        <v>NA</v>
      </c>
    </row>
    <row r="427" spans="1:26" s="28" customFormat="1" x14ac:dyDescent="0.3">
      <c r="A427" s="15">
        <v>424</v>
      </c>
      <c r="B427" s="2" t="s">
        <v>134</v>
      </c>
      <c r="C427" s="1"/>
      <c r="D427" s="1"/>
      <c r="E427" s="1"/>
      <c r="F427" s="2"/>
      <c r="G427" s="10" t="str">
        <f>IFERROR(INDEX('03-25'!X:X,MATCH(B427,'03-25'!Y:Y,0),0),"")</f>
        <v/>
      </c>
      <c r="H427" s="11">
        <f>IFERROR(INDEX('04-08'!N:N,MATCH(B427,'04-08'!C:C,0),0),"")</f>
        <v>698</v>
      </c>
      <c r="I427" s="11" t="str">
        <f>IFERROR(INDEX('04-29'!M:M,MATCH(B427,'04-29'!L:L,0),0),"")</f>
        <v/>
      </c>
      <c r="J427" s="11" t="str">
        <f>IFERROR(INDEX('05-27'!F:F,MATCH(B427,'05-27'!H:H,0),0),"")</f>
        <v/>
      </c>
      <c r="K427" s="11" t="str">
        <f>IFERROR(INDEX('06-17'!U:U,MATCH(B427,'06-17'!W:W,0),0),"")</f>
        <v/>
      </c>
      <c r="L427" s="11" t="str">
        <f>IFERROR(INDEX('07-02'!W:W,MATCH(B427,'07-02'!B:B,0),0),"")</f>
        <v/>
      </c>
      <c r="M427" s="11" t="str">
        <f>IFERROR(INDEX('07-14'!H:H,MATCH(B427,'07-14'!I:I,0),0),"")</f>
        <v/>
      </c>
      <c r="N427" s="11" t="str">
        <f>IFERROR(INDEX('07-15'!H:H,MATCH(B427,'07-15'!I:I,0),0),"")</f>
        <v/>
      </c>
      <c r="O427" s="11" t="str">
        <f>IFERROR(INDEX('07-16'!H:H,MATCH(B427,'07-16'!I:I,0),0),"")</f>
        <v/>
      </c>
      <c r="P427" s="11" t="str">
        <f>IFERROR(INDEX('07-22'!U:U,MATCH(B427,'07-22'!W:W,0),0),"")</f>
        <v/>
      </c>
      <c r="Q427" s="11" t="str">
        <f>IFERROR(INDEX(#REF!,MATCH(B427,#REF!,0),0),"")</f>
        <v/>
      </c>
      <c r="R427" s="11" t="str">
        <f>IFERROR(INDEX(#REF!,MATCH(B427,#REF!,0),0),"")</f>
        <v/>
      </c>
      <c r="S427" s="11" t="str">
        <f>IFERROR(INDEX(#REF!,MATCH(B427,#REF!,0),0),"")</f>
        <v/>
      </c>
      <c r="T427" s="11" t="str">
        <f>IFERROR(INDEX(#REF!,MATCH(B427,#REF!,0),0),"")</f>
        <v/>
      </c>
      <c r="U427" s="5" t="str">
        <f>IFERROR(INDEX(#REF!,MATCH(B427,#REF!,0),0),"")</f>
        <v/>
      </c>
      <c r="V427" s="10">
        <f t="shared" si="25"/>
        <v>1</v>
      </c>
      <c r="W427" s="188">
        <f t="shared" si="26"/>
        <v>698</v>
      </c>
      <c r="X427" s="188">
        <f t="shared" si="27"/>
        <v>698</v>
      </c>
      <c r="Y427" s="188" t="str">
        <f>IFERROR(SUMPRODUCT(LARGE(G427:U427,{1;2;3;4;5})),"NA")</f>
        <v>NA</v>
      </c>
      <c r="Z427" s="189" t="str">
        <f>IFERROR(SUMPRODUCT(LARGE(G427:U427,{1;2;3;4;5;6;7;8;9;10})),"NA")</f>
        <v>NA</v>
      </c>
    </row>
    <row r="428" spans="1:26" s="28" customFormat="1" x14ac:dyDescent="0.3">
      <c r="A428" s="15">
        <v>425</v>
      </c>
      <c r="B428" s="2" t="s">
        <v>420</v>
      </c>
      <c r="C428" s="1"/>
      <c r="D428" s="1"/>
      <c r="E428" s="1"/>
      <c r="F428" s="2"/>
      <c r="G428" s="10" t="str">
        <f>IFERROR(INDEX('03-25'!X:X,MATCH(B428,'03-25'!Y:Y,0),0),"")</f>
        <v/>
      </c>
      <c r="H428" s="11">
        <f>IFERROR(INDEX('04-08'!N:N,MATCH(B428,'04-08'!C:C,0),0),"")</f>
        <v>697</v>
      </c>
      <c r="I428" s="11" t="str">
        <f>IFERROR(INDEX('04-29'!M:M,MATCH(B428,'04-29'!L:L,0),0),"")</f>
        <v/>
      </c>
      <c r="J428" s="11" t="str">
        <f>IFERROR(INDEX('05-27'!F:F,MATCH(B428,'05-27'!H:H,0),0),"")</f>
        <v/>
      </c>
      <c r="K428" s="11" t="str">
        <f>IFERROR(INDEX('06-17'!U:U,MATCH(B428,'06-17'!W:W,0),0),"")</f>
        <v/>
      </c>
      <c r="L428" s="11" t="str">
        <f>IFERROR(INDEX('07-02'!W:W,MATCH(B428,'07-02'!B:B,0),0),"")</f>
        <v/>
      </c>
      <c r="M428" s="11" t="str">
        <f>IFERROR(INDEX('07-14'!H:H,MATCH(B428,'07-14'!I:I,0),0),"")</f>
        <v/>
      </c>
      <c r="N428" s="11" t="str">
        <f>IFERROR(INDEX('07-15'!H:H,MATCH(B428,'07-15'!I:I,0),0),"")</f>
        <v/>
      </c>
      <c r="O428" s="11" t="str">
        <f>IFERROR(INDEX('07-16'!H:H,MATCH(B428,'07-16'!I:I,0),0),"")</f>
        <v/>
      </c>
      <c r="P428" s="11" t="str">
        <f>IFERROR(INDEX('07-22'!U:U,MATCH(B428,'07-22'!W:W,0),0),"")</f>
        <v/>
      </c>
      <c r="Q428" s="11" t="str">
        <f>IFERROR(INDEX(#REF!,MATCH(B428,#REF!,0),0),"")</f>
        <v/>
      </c>
      <c r="R428" s="11" t="str">
        <f>IFERROR(INDEX(#REF!,MATCH(B428,#REF!,0),0),"")</f>
        <v/>
      </c>
      <c r="S428" s="11" t="str">
        <f>IFERROR(INDEX(#REF!,MATCH(B428,#REF!,0),0),"")</f>
        <v/>
      </c>
      <c r="T428" s="11" t="str">
        <f>IFERROR(INDEX(#REF!,MATCH(B428,#REF!,0),0),"")</f>
        <v/>
      </c>
      <c r="U428" s="5" t="str">
        <f>IFERROR(INDEX(#REF!,MATCH(B428,#REF!,0),0),"")</f>
        <v/>
      </c>
      <c r="V428" s="10">
        <f t="shared" si="25"/>
        <v>1</v>
      </c>
      <c r="W428" s="188">
        <f t="shared" si="26"/>
        <v>697</v>
      </c>
      <c r="X428" s="188">
        <f t="shared" si="27"/>
        <v>697</v>
      </c>
      <c r="Y428" s="188" t="str">
        <f>IFERROR(SUMPRODUCT(LARGE(G428:U428,{1;2;3;4;5})),"NA")</f>
        <v>NA</v>
      </c>
      <c r="Z428" s="189" t="str">
        <f>IFERROR(SUMPRODUCT(LARGE(G428:U428,{1;2;3;4;5;6;7;8;9;10})),"NA")</f>
        <v>NA</v>
      </c>
    </row>
    <row r="429" spans="1:26" s="28" customFormat="1" x14ac:dyDescent="0.3">
      <c r="A429" s="15">
        <v>426</v>
      </c>
      <c r="B429" s="2" t="s">
        <v>2671</v>
      </c>
      <c r="C429" s="1"/>
      <c r="D429" s="1"/>
      <c r="E429" s="1"/>
      <c r="F429" s="2"/>
      <c r="G429" s="10" t="str">
        <f>IFERROR(INDEX('03-25'!X:X,MATCH(B429,'03-25'!Y:Y,0),0),"")</f>
        <v/>
      </c>
      <c r="H429" s="11" t="str">
        <f>IFERROR(INDEX('04-08'!N:N,MATCH(B429,'04-08'!C:C,0),0),"")</f>
        <v/>
      </c>
      <c r="I429" s="11" t="str">
        <f>IFERROR(INDEX('04-29'!M:M,MATCH(B429,'04-29'!L:L,0),0),"")</f>
        <v/>
      </c>
      <c r="J429" s="11" t="str">
        <f>IFERROR(INDEX('05-27'!F:F,MATCH(B429,'05-27'!H:H,0),0),"")</f>
        <v/>
      </c>
      <c r="K429" s="11" t="str">
        <f>IFERROR(INDEX('06-17'!U:U,MATCH(B429,'06-17'!W:W,0),0),"")</f>
        <v/>
      </c>
      <c r="L429" s="11">
        <f>IFERROR(INDEX('07-02'!W:W,MATCH(B429,'07-02'!B:B,0),0),"")</f>
        <v>697</v>
      </c>
      <c r="M429" s="11" t="str">
        <f>IFERROR(INDEX('07-14'!H:H,MATCH(B429,'07-14'!I:I,0),0),"")</f>
        <v/>
      </c>
      <c r="N429" s="11" t="str">
        <f>IFERROR(INDEX('07-15'!H:H,MATCH(B429,'07-15'!I:I,0),0),"")</f>
        <v/>
      </c>
      <c r="O429" s="11" t="str">
        <f>IFERROR(INDEX('07-16'!H:H,MATCH(B429,'07-16'!I:I,0),0),"")</f>
        <v/>
      </c>
      <c r="P429" s="11" t="str">
        <f>IFERROR(INDEX('07-22'!U:U,MATCH(B429,'07-22'!W:W,0),0),"")</f>
        <v/>
      </c>
      <c r="Q429" s="11" t="str">
        <f>IFERROR(INDEX(#REF!,MATCH(B429,#REF!,0),0),"")</f>
        <v/>
      </c>
      <c r="R429" s="11" t="str">
        <f>IFERROR(INDEX(#REF!,MATCH(B429,#REF!,0),0),"")</f>
        <v/>
      </c>
      <c r="S429" s="11" t="str">
        <f>IFERROR(INDEX(#REF!,MATCH(B429,#REF!,0),0),"")</f>
        <v/>
      </c>
      <c r="T429" s="11" t="str">
        <f>IFERROR(INDEX(#REF!,MATCH(B429,#REF!,0),0),"")</f>
        <v/>
      </c>
      <c r="U429" s="5" t="str">
        <f>IFERROR(INDEX(#REF!,MATCH(B429,#REF!,0),0),"")</f>
        <v/>
      </c>
      <c r="V429" s="10">
        <f t="shared" si="25"/>
        <v>1</v>
      </c>
      <c r="W429" s="188">
        <f t="shared" si="26"/>
        <v>697</v>
      </c>
      <c r="X429" s="188">
        <f t="shared" si="27"/>
        <v>697</v>
      </c>
      <c r="Y429" s="188" t="str">
        <f>IFERROR(SUMPRODUCT(LARGE(G429:U429,{1;2;3;4;5})),"NA")</f>
        <v>NA</v>
      </c>
      <c r="Z429" s="189" t="str">
        <f>IFERROR(SUMPRODUCT(LARGE(G429:U429,{1;2;3;4;5;6;7;8;9;10})),"NA")</f>
        <v>NA</v>
      </c>
    </row>
    <row r="430" spans="1:26" s="28" customFormat="1" x14ac:dyDescent="0.3">
      <c r="A430" s="15">
        <v>427</v>
      </c>
      <c r="B430" s="2" t="s">
        <v>417</v>
      </c>
      <c r="C430" s="1"/>
      <c r="D430" s="1"/>
      <c r="E430" s="1"/>
      <c r="F430" s="2"/>
      <c r="G430" s="10" t="str">
        <f>IFERROR(INDEX('03-25'!X:X,MATCH(B430,'03-25'!Y:Y,0),0),"")</f>
        <v/>
      </c>
      <c r="H430" s="11">
        <f>IFERROR(INDEX('04-08'!N:N,MATCH(B430,'04-08'!C:C,0),0),"")</f>
        <v>697</v>
      </c>
      <c r="I430" s="11" t="str">
        <f>IFERROR(INDEX('04-29'!M:M,MATCH(B430,'04-29'!L:L,0),0),"")</f>
        <v/>
      </c>
      <c r="J430" s="11" t="str">
        <f>IFERROR(INDEX('05-27'!F:F,MATCH(B430,'05-27'!H:H,0),0),"")</f>
        <v/>
      </c>
      <c r="K430" s="11" t="str">
        <f>IFERROR(INDEX('06-17'!U:U,MATCH(B430,'06-17'!W:W,0),0),"")</f>
        <v/>
      </c>
      <c r="L430" s="11" t="str">
        <f>IFERROR(INDEX('07-02'!W:W,MATCH(B430,'07-02'!B:B,0),0),"")</f>
        <v/>
      </c>
      <c r="M430" s="11" t="str">
        <f>IFERROR(INDEX('07-14'!H:H,MATCH(B430,'07-14'!I:I,0),0),"")</f>
        <v/>
      </c>
      <c r="N430" s="11" t="str">
        <f>IFERROR(INDEX('07-15'!H:H,MATCH(B430,'07-15'!I:I,0),0),"")</f>
        <v/>
      </c>
      <c r="O430" s="11" t="str">
        <f>IFERROR(INDEX('07-16'!H:H,MATCH(B430,'07-16'!I:I,0),0),"")</f>
        <v/>
      </c>
      <c r="P430" s="11" t="str">
        <f>IFERROR(INDEX('07-22'!U:U,MATCH(B430,'07-22'!W:W,0),0),"")</f>
        <v/>
      </c>
      <c r="Q430" s="11" t="str">
        <f>IFERROR(INDEX(#REF!,MATCH(B430,#REF!,0),0),"")</f>
        <v/>
      </c>
      <c r="R430" s="11" t="str">
        <f>IFERROR(INDEX(#REF!,MATCH(B430,#REF!,0),0),"")</f>
        <v/>
      </c>
      <c r="S430" s="11" t="str">
        <f>IFERROR(INDEX(#REF!,MATCH(B430,#REF!,0),0),"")</f>
        <v/>
      </c>
      <c r="T430" s="11" t="str">
        <f>IFERROR(INDEX(#REF!,MATCH(B430,#REF!,0),0),"")</f>
        <v/>
      </c>
      <c r="U430" s="5" t="str">
        <f>IFERROR(INDEX(#REF!,MATCH(B430,#REF!,0),0),"")</f>
        <v/>
      </c>
      <c r="V430" s="10">
        <f t="shared" si="25"/>
        <v>1</v>
      </c>
      <c r="W430" s="188">
        <f t="shared" si="26"/>
        <v>697</v>
      </c>
      <c r="X430" s="188">
        <f t="shared" si="27"/>
        <v>697</v>
      </c>
      <c r="Y430" s="188" t="str">
        <f>IFERROR(SUMPRODUCT(LARGE(G430:U430,{1;2;3;4;5})),"NA")</f>
        <v>NA</v>
      </c>
      <c r="Z430" s="189" t="str">
        <f>IFERROR(SUMPRODUCT(LARGE(G430:U430,{1;2;3;4;5;6;7;8;9;10})),"NA")</f>
        <v>NA</v>
      </c>
    </row>
    <row r="431" spans="1:26" s="28" customFormat="1" x14ac:dyDescent="0.3">
      <c r="A431" s="15">
        <v>428</v>
      </c>
      <c r="B431" s="2" t="s">
        <v>421</v>
      </c>
      <c r="C431" s="1"/>
      <c r="D431" s="1"/>
      <c r="E431" s="1"/>
      <c r="F431" s="2"/>
      <c r="G431" s="10" t="str">
        <f>IFERROR(INDEX('03-25'!X:X,MATCH(B431,'03-25'!Y:Y,0),0),"")</f>
        <v/>
      </c>
      <c r="H431" s="11">
        <f>IFERROR(INDEX('04-08'!N:N,MATCH(B431,'04-08'!C:C,0),0),"")</f>
        <v>696</v>
      </c>
      <c r="I431" s="11" t="str">
        <f>IFERROR(INDEX('04-29'!M:M,MATCH(B431,'04-29'!L:L,0),0),"")</f>
        <v/>
      </c>
      <c r="J431" s="11" t="str">
        <f>IFERROR(INDEX('05-27'!F:F,MATCH(B431,'05-27'!H:H,0),0),"")</f>
        <v/>
      </c>
      <c r="K431" s="11" t="str">
        <f>IFERROR(INDEX('06-17'!U:U,MATCH(B431,'06-17'!W:W,0),0),"")</f>
        <v/>
      </c>
      <c r="L431" s="11" t="str">
        <f>IFERROR(INDEX('07-02'!W:W,MATCH(B431,'07-02'!B:B,0),0),"")</f>
        <v/>
      </c>
      <c r="M431" s="11" t="str">
        <f>IFERROR(INDEX('07-14'!H:H,MATCH(B431,'07-14'!I:I,0),0),"")</f>
        <v/>
      </c>
      <c r="N431" s="11" t="str">
        <f>IFERROR(INDEX('07-15'!H:H,MATCH(B431,'07-15'!I:I,0),0),"")</f>
        <v/>
      </c>
      <c r="O431" s="11" t="str">
        <f>IFERROR(INDEX('07-16'!H:H,MATCH(B431,'07-16'!I:I,0),0),"")</f>
        <v/>
      </c>
      <c r="P431" s="11" t="str">
        <f>IFERROR(INDEX('07-22'!U:U,MATCH(B431,'07-22'!W:W,0),0),"")</f>
        <v/>
      </c>
      <c r="Q431" s="11" t="str">
        <f>IFERROR(INDEX(#REF!,MATCH(B431,#REF!,0),0),"")</f>
        <v/>
      </c>
      <c r="R431" s="11" t="str">
        <f>IFERROR(INDEX(#REF!,MATCH(B431,#REF!,0),0),"")</f>
        <v/>
      </c>
      <c r="S431" s="11" t="str">
        <f>IFERROR(INDEX(#REF!,MATCH(B431,#REF!,0),0),"")</f>
        <v/>
      </c>
      <c r="T431" s="11" t="str">
        <f>IFERROR(INDEX(#REF!,MATCH(B431,#REF!,0),0),"")</f>
        <v/>
      </c>
      <c r="U431" s="5" t="str">
        <f>IFERROR(INDEX(#REF!,MATCH(B431,#REF!,0),0),"")</f>
        <v/>
      </c>
      <c r="V431" s="10">
        <f t="shared" si="25"/>
        <v>1</v>
      </c>
      <c r="W431" s="188">
        <f t="shared" si="26"/>
        <v>696</v>
      </c>
      <c r="X431" s="188">
        <f t="shared" si="27"/>
        <v>696</v>
      </c>
      <c r="Y431" s="188" t="str">
        <f>IFERROR(SUMPRODUCT(LARGE(G431:U431,{1;2;3;4;5})),"NA")</f>
        <v>NA</v>
      </c>
      <c r="Z431" s="189" t="str">
        <f>IFERROR(SUMPRODUCT(LARGE(G431:U431,{1;2;3;4;5;6;7;8;9;10})),"NA")</f>
        <v>NA</v>
      </c>
    </row>
    <row r="432" spans="1:26" s="28" customFormat="1" x14ac:dyDescent="0.3">
      <c r="A432" s="15">
        <v>429</v>
      </c>
      <c r="B432" s="2" t="s">
        <v>3118</v>
      </c>
      <c r="C432" s="1"/>
      <c r="D432" s="1"/>
      <c r="E432" s="1"/>
      <c r="F432" s="2"/>
      <c r="G432" s="10" t="str">
        <f>IFERROR(INDEX('03-25'!X:X,MATCH(B432,'03-25'!Y:Y,0),0),"")</f>
        <v/>
      </c>
      <c r="H432" s="11" t="str">
        <f>IFERROR(INDEX('04-08'!N:N,MATCH(B432,'04-08'!C:C,0),0),"")</f>
        <v/>
      </c>
      <c r="I432" s="11" t="str">
        <f>IFERROR(INDEX('04-29'!M:M,MATCH(B432,'04-29'!L:L,0),0),"")</f>
        <v/>
      </c>
      <c r="J432" s="11" t="str">
        <f>IFERROR(INDEX('05-27'!F:F,MATCH(B432,'05-27'!H:H,0),0),"")</f>
        <v/>
      </c>
      <c r="K432" s="11" t="str">
        <f>IFERROR(INDEX('06-17'!U:U,MATCH(B432,'06-17'!W:W,0),0),"")</f>
        <v/>
      </c>
      <c r="L432" s="11" t="str">
        <f>IFERROR(INDEX('07-02'!W:W,MATCH(B432,'07-02'!B:B,0),0),"")</f>
        <v/>
      </c>
      <c r="M432" s="11" t="str">
        <f>IFERROR(INDEX('07-14'!H:H,MATCH(B432,'07-14'!I:I,0),0),"")</f>
        <v/>
      </c>
      <c r="N432" s="11">
        <f>IFERROR(INDEX('07-15'!H:H,MATCH(B432,'07-15'!I:I,0),0),"")</f>
        <v>695</v>
      </c>
      <c r="O432" s="11" t="str">
        <f>IFERROR(INDEX('07-16'!H:H,MATCH(B432,'07-16'!I:I,0),0),"")</f>
        <v/>
      </c>
      <c r="P432" s="11" t="str">
        <f>IFERROR(INDEX('07-22'!U:U,MATCH(B432,'07-22'!W:W,0),0),"")</f>
        <v/>
      </c>
      <c r="Q432" s="11" t="str">
        <f>IFERROR(INDEX(#REF!,MATCH(B432,#REF!,0),0),"")</f>
        <v/>
      </c>
      <c r="R432" s="11" t="str">
        <f>IFERROR(INDEX(#REF!,MATCH(B432,#REF!,0),0),"")</f>
        <v/>
      </c>
      <c r="S432" s="11" t="str">
        <f>IFERROR(INDEX(#REF!,MATCH(B432,#REF!,0),0),"")</f>
        <v/>
      </c>
      <c r="T432" s="11" t="str">
        <f>IFERROR(INDEX(#REF!,MATCH(B432,#REF!,0),0),"")</f>
        <v/>
      </c>
      <c r="U432" s="5" t="str">
        <f>IFERROR(INDEX(#REF!,MATCH(B432,#REF!,0),0),"")</f>
        <v/>
      </c>
      <c r="V432" s="10">
        <f t="shared" si="25"/>
        <v>1</v>
      </c>
      <c r="W432" s="188">
        <f t="shared" si="26"/>
        <v>695</v>
      </c>
      <c r="X432" s="188">
        <f t="shared" si="27"/>
        <v>695</v>
      </c>
      <c r="Y432" s="188" t="str">
        <f>IFERROR(SUMPRODUCT(LARGE(G432:U432,{1;2;3;4;5})),"NA")</f>
        <v>NA</v>
      </c>
      <c r="Z432" s="189" t="str">
        <f>IFERROR(SUMPRODUCT(LARGE(G432:U432,{1;2;3;4;5;6;7;8;9;10})),"NA")</f>
        <v>NA</v>
      </c>
    </row>
    <row r="433" spans="1:26" s="28" customFormat="1" x14ac:dyDescent="0.3">
      <c r="A433" s="15">
        <v>430</v>
      </c>
      <c r="B433" s="2" t="s">
        <v>3141</v>
      </c>
      <c r="C433" s="1"/>
      <c r="D433" s="1"/>
      <c r="E433" s="1"/>
      <c r="F433" s="2"/>
      <c r="G433" s="10" t="str">
        <f>IFERROR(INDEX('03-25'!X:X,MATCH(B433,'03-25'!Y:Y,0),0),"")</f>
        <v/>
      </c>
      <c r="H433" s="11" t="str">
        <f>IFERROR(INDEX('04-08'!N:N,MATCH(B433,'04-08'!C:C,0),0),"")</f>
        <v/>
      </c>
      <c r="I433" s="11" t="str">
        <f>IFERROR(INDEX('04-29'!M:M,MATCH(B433,'04-29'!L:L,0),0),"")</f>
        <v/>
      </c>
      <c r="J433" s="11" t="str">
        <f>IFERROR(INDEX('05-27'!F:F,MATCH(B433,'05-27'!H:H,0),0),"")</f>
        <v/>
      </c>
      <c r="K433" s="11" t="str">
        <f>IFERROR(INDEX('06-17'!U:U,MATCH(B433,'06-17'!W:W,0),0),"")</f>
        <v/>
      </c>
      <c r="L433" s="11" t="str">
        <f>IFERROR(INDEX('07-02'!W:W,MATCH(B433,'07-02'!B:B,0),0),"")</f>
        <v/>
      </c>
      <c r="M433" s="11" t="str">
        <f>IFERROR(INDEX('07-14'!H:H,MATCH(B433,'07-14'!I:I,0),0),"")</f>
        <v/>
      </c>
      <c r="N433" s="11" t="str">
        <f>IFERROR(INDEX('07-15'!H:H,MATCH(B433,'07-15'!I:I,0),0),"")</f>
        <v/>
      </c>
      <c r="O433" s="11" t="str">
        <f>IFERROR(INDEX('07-16'!H:H,MATCH(B433,'07-16'!I:I,0),0),"")</f>
        <v/>
      </c>
      <c r="P433" s="11">
        <f>IFERROR(INDEX('07-22'!U:U,MATCH(B433,'07-22'!W:W,0),0),"")</f>
        <v>695</v>
      </c>
      <c r="Q433" s="11" t="str">
        <f>IFERROR(INDEX(#REF!,MATCH(B433,#REF!,0),0),"")</f>
        <v/>
      </c>
      <c r="R433" s="11" t="str">
        <f>IFERROR(INDEX(#REF!,MATCH(B433,#REF!,0),0),"")</f>
        <v/>
      </c>
      <c r="S433" s="11" t="str">
        <f>IFERROR(INDEX(#REF!,MATCH(B433,#REF!,0),0),"")</f>
        <v/>
      </c>
      <c r="T433" s="11" t="str">
        <f>IFERROR(INDEX(#REF!,MATCH(B433,#REF!,0),0),"")</f>
        <v/>
      </c>
      <c r="U433" s="5" t="str">
        <f>IFERROR(INDEX(#REF!,MATCH(B433,#REF!,0),0),"")</f>
        <v/>
      </c>
      <c r="V433" s="10">
        <f t="shared" si="25"/>
        <v>1</v>
      </c>
      <c r="W433" s="188">
        <f t="shared" si="26"/>
        <v>695</v>
      </c>
      <c r="X433" s="188">
        <f t="shared" si="27"/>
        <v>695</v>
      </c>
      <c r="Y433" s="188" t="str">
        <f>IFERROR(SUMPRODUCT(LARGE(G433:U433,{1;2;3;4;5})),"NA")</f>
        <v>NA</v>
      </c>
      <c r="Z433" s="189" t="str">
        <f>IFERROR(SUMPRODUCT(LARGE(G433:U433,{1;2;3;4;5;6;7;8;9;10})),"NA")</f>
        <v>NA</v>
      </c>
    </row>
    <row r="434" spans="1:26" s="28" customFormat="1" x14ac:dyDescent="0.3">
      <c r="A434" s="15">
        <v>431</v>
      </c>
      <c r="B434" s="2" t="s">
        <v>3158</v>
      </c>
      <c r="C434" s="1"/>
      <c r="D434" s="1"/>
      <c r="E434" s="1"/>
      <c r="F434" s="2"/>
      <c r="G434" s="10" t="str">
        <f>IFERROR(INDEX('03-25'!X:X,MATCH(B434,'03-25'!Y:Y,0),0),"")</f>
        <v/>
      </c>
      <c r="H434" s="11" t="str">
        <f>IFERROR(INDEX('04-08'!N:N,MATCH(B434,'04-08'!C:C,0),0),"")</f>
        <v/>
      </c>
      <c r="I434" s="11" t="str">
        <f>IFERROR(INDEX('04-29'!M:M,MATCH(B434,'04-29'!L:L,0),0),"")</f>
        <v/>
      </c>
      <c r="J434" s="11" t="str">
        <f>IFERROR(INDEX('05-27'!F:F,MATCH(B434,'05-27'!H:H,0),0),"")</f>
        <v/>
      </c>
      <c r="K434" s="11" t="str">
        <f>IFERROR(INDEX('06-17'!U:U,MATCH(B434,'06-17'!W:W,0),0),"")</f>
        <v/>
      </c>
      <c r="L434" s="11" t="str">
        <f>IFERROR(INDEX('07-02'!W:W,MATCH(B434,'07-02'!B:B,0),0),"")</f>
        <v/>
      </c>
      <c r="M434" s="11" t="str">
        <f>IFERROR(INDEX('07-14'!H:H,MATCH(B434,'07-14'!I:I,0),0),"")</f>
        <v/>
      </c>
      <c r="N434" s="11" t="str">
        <f>IFERROR(INDEX('07-15'!H:H,MATCH(B434,'07-15'!I:I,0),0),"")</f>
        <v/>
      </c>
      <c r="O434" s="11" t="str">
        <f>IFERROR(INDEX('07-16'!H:H,MATCH(B434,'07-16'!I:I,0),0),"")</f>
        <v/>
      </c>
      <c r="P434" s="11">
        <f>IFERROR(INDEX('07-22'!U:U,MATCH(B434,'07-22'!W:W,0),0),"")</f>
        <v>695</v>
      </c>
      <c r="Q434" s="11" t="str">
        <f>IFERROR(INDEX(#REF!,MATCH(B434,#REF!,0),0),"")</f>
        <v/>
      </c>
      <c r="R434" s="11" t="str">
        <f>IFERROR(INDEX(#REF!,MATCH(B434,#REF!,0),0),"")</f>
        <v/>
      </c>
      <c r="S434" s="11" t="str">
        <f>IFERROR(INDEX(#REF!,MATCH(B434,#REF!,0),0),"")</f>
        <v/>
      </c>
      <c r="T434" s="11" t="str">
        <f>IFERROR(INDEX(#REF!,MATCH(B434,#REF!,0),0),"")</f>
        <v/>
      </c>
      <c r="U434" s="5" t="str">
        <f>IFERROR(INDEX(#REF!,MATCH(B434,#REF!,0),0),"")</f>
        <v/>
      </c>
      <c r="V434" s="10">
        <f t="shared" si="25"/>
        <v>1</v>
      </c>
      <c r="W434" s="188">
        <f t="shared" si="26"/>
        <v>695</v>
      </c>
      <c r="X434" s="188">
        <f t="shared" si="27"/>
        <v>695</v>
      </c>
      <c r="Y434" s="188" t="str">
        <f>IFERROR(SUMPRODUCT(LARGE(G434:U434,{1;2;3;4;5})),"NA")</f>
        <v>NA</v>
      </c>
      <c r="Z434" s="189" t="str">
        <f>IFERROR(SUMPRODUCT(LARGE(G434:U434,{1;2;3;4;5;6;7;8;9;10})),"NA")</f>
        <v>NA</v>
      </c>
    </row>
    <row r="435" spans="1:26" s="28" customFormat="1" x14ac:dyDescent="0.3">
      <c r="A435" s="15">
        <v>432</v>
      </c>
      <c r="B435" s="2" t="s">
        <v>422</v>
      </c>
      <c r="C435" s="1"/>
      <c r="D435" s="1"/>
      <c r="E435" s="1"/>
      <c r="F435" s="2"/>
      <c r="G435" s="10" t="str">
        <f>IFERROR(INDEX('03-25'!X:X,MATCH(B435,'03-25'!Y:Y,0),0),"")</f>
        <v/>
      </c>
      <c r="H435" s="11">
        <f>IFERROR(INDEX('04-08'!N:N,MATCH(B435,'04-08'!C:C,0),0),"")</f>
        <v>694</v>
      </c>
      <c r="I435" s="11" t="str">
        <f>IFERROR(INDEX('04-29'!M:M,MATCH(B435,'04-29'!L:L,0),0),"")</f>
        <v/>
      </c>
      <c r="J435" s="11" t="str">
        <f>IFERROR(INDEX('05-27'!F:F,MATCH(B435,'05-27'!H:H,0),0),"")</f>
        <v/>
      </c>
      <c r="K435" s="11" t="str">
        <f>IFERROR(INDEX('06-17'!U:U,MATCH(B435,'06-17'!W:W,0),0),"")</f>
        <v/>
      </c>
      <c r="L435" s="11" t="str">
        <f>IFERROR(INDEX('07-02'!W:W,MATCH(B435,'07-02'!B:B,0),0),"")</f>
        <v/>
      </c>
      <c r="M435" s="11" t="str">
        <f>IFERROR(INDEX('07-14'!H:H,MATCH(B435,'07-14'!I:I,0),0),"")</f>
        <v/>
      </c>
      <c r="N435" s="11" t="str">
        <f>IFERROR(INDEX('07-15'!H:H,MATCH(B435,'07-15'!I:I,0),0),"")</f>
        <v/>
      </c>
      <c r="O435" s="11" t="str">
        <f>IFERROR(INDEX('07-16'!H:H,MATCH(B435,'07-16'!I:I,0),0),"")</f>
        <v/>
      </c>
      <c r="P435" s="11" t="str">
        <f>IFERROR(INDEX('07-22'!U:U,MATCH(B435,'07-22'!W:W,0),0),"")</f>
        <v/>
      </c>
      <c r="Q435" s="11" t="str">
        <f>IFERROR(INDEX(#REF!,MATCH(B435,#REF!,0),0),"")</f>
        <v/>
      </c>
      <c r="R435" s="11" t="str">
        <f>IFERROR(INDEX(#REF!,MATCH(B435,#REF!,0),0),"")</f>
        <v/>
      </c>
      <c r="S435" s="11" t="str">
        <f>IFERROR(INDEX(#REF!,MATCH(B435,#REF!,0),0),"")</f>
        <v/>
      </c>
      <c r="T435" s="11" t="str">
        <f>IFERROR(INDEX(#REF!,MATCH(B435,#REF!,0),0),"")</f>
        <v/>
      </c>
      <c r="U435" s="5" t="str">
        <f>IFERROR(INDEX(#REF!,MATCH(B435,#REF!,0),0),"")</f>
        <v/>
      </c>
      <c r="V435" s="10">
        <f t="shared" si="25"/>
        <v>1</v>
      </c>
      <c r="W435" s="188">
        <f t="shared" si="26"/>
        <v>694</v>
      </c>
      <c r="X435" s="188">
        <f t="shared" si="27"/>
        <v>694</v>
      </c>
      <c r="Y435" s="188" t="str">
        <f>IFERROR(SUMPRODUCT(LARGE(G435:U435,{1;2;3;4;5})),"NA")</f>
        <v>NA</v>
      </c>
      <c r="Z435" s="189" t="str">
        <f>IFERROR(SUMPRODUCT(LARGE(G435:U435,{1;2;3;4;5;6;7;8;9;10})),"NA")</f>
        <v>NA</v>
      </c>
    </row>
    <row r="436" spans="1:26" s="28" customFormat="1" x14ac:dyDescent="0.3">
      <c r="A436" s="15">
        <v>433</v>
      </c>
      <c r="B436" s="2" t="s">
        <v>3139</v>
      </c>
      <c r="C436" s="1"/>
      <c r="D436" s="1"/>
      <c r="E436" s="1"/>
      <c r="F436" s="2"/>
      <c r="G436" s="10" t="str">
        <f>IFERROR(INDEX('03-25'!X:X,MATCH(B436,'03-25'!Y:Y,0),0),"")</f>
        <v/>
      </c>
      <c r="H436" s="11" t="str">
        <f>IFERROR(INDEX('04-08'!N:N,MATCH(B436,'04-08'!C:C,0),0),"")</f>
        <v/>
      </c>
      <c r="I436" s="11" t="str">
        <f>IFERROR(INDEX('04-29'!M:M,MATCH(B436,'04-29'!L:L,0),0),"")</f>
        <v/>
      </c>
      <c r="J436" s="11" t="str">
        <f>IFERROR(INDEX('05-27'!F:F,MATCH(B436,'05-27'!H:H,0),0),"")</f>
        <v/>
      </c>
      <c r="K436" s="11" t="str">
        <f>IFERROR(INDEX('06-17'!U:U,MATCH(B436,'06-17'!W:W,0),0),"")</f>
        <v/>
      </c>
      <c r="L436" s="11" t="str">
        <f>IFERROR(INDEX('07-02'!W:W,MATCH(B436,'07-02'!B:B,0),0),"")</f>
        <v/>
      </c>
      <c r="M436" s="11" t="str">
        <f>IFERROR(INDEX('07-14'!H:H,MATCH(B436,'07-14'!I:I,0),0),"")</f>
        <v/>
      </c>
      <c r="N436" s="11">
        <f>IFERROR(INDEX('07-15'!H:H,MATCH(B436,'07-15'!I:I,0),0),"")</f>
        <v>691</v>
      </c>
      <c r="O436" s="11" t="str">
        <f>IFERROR(INDEX('07-16'!H:H,MATCH(B436,'07-16'!I:I,0),0),"")</f>
        <v/>
      </c>
      <c r="P436" s="11" t="str">
        <f>IFERROR(INDEX('07-22'!U:U,MATCH(B436,'07-22'!W:W,0),0),"")</f>
        <v/>
      </c>
      <c r="Q436" s="11" t="str">
        <f>IFERROR(INDEX(#REF!,MATCH(B436,#REF!,0),0),"")</f>
        <v/>
      </c>
      <c r="R436" s="11" t="str">
        <f>IFERROR(INDEX(#REF!,MATCH(B436,#REF!,0),0),"")</f>
        <v/>
      </c>
      <c r="S436" s="11" t="str">
        <f>IFERROR(INDEX(#REF!,MATCH(B436,#REF!,0),0),"")</f>
        <v/>
      </c>
      <c r="T436" s="11" t="str">
        <f>IFERROR(INDEX(#REF!,MATCH(B436,#REF!,0),0),"")</f>
        <v/>
      </c>
      <c r="U436" s="5" t="str">
        <f>IFERROR(INDEX(#REF!,MATCH(B436,#REF!,0),0),"")</f>
        <v/>
      </c>
      <c r="V436" s="10">
        <f t="shared" si="25"/>
        <v>1</v>
      </c>
      <c r="W436" s="188">
        <f t="shared" si="26"/>
        <v>691</v>
      </c>
      <c r="X436" s="188">
        <f t="shared" si="27"/>
        <v>691</v>
      </c>
      <c r="Y436" s="188" t="str">
        <f>IFERROR(SUMPRODUCT(LARGE(G436:U436,{1;2;3;4;5})),"NA")</f>
        <v>NA</v>
      </c>
      <c r="Z436" s="189" t="str">
        <f>IFERROR(SUMPRODUCT(LARGE(G436:U436,{1;2;3;4;5;6;7;8;9;10})),"NA")</f>
        <v>NA</v>
      </c>
    </row>
    <row r="437" spans="1:26" s="28" customFormat="1" x14ac:dyDescent="0.3">
      <c r="A437" s="15">
        <v>434</v>
      </c>
      <c r="B437" s="2" t="s">
        <v>3129</v>
      </c>
      <c r="C437" s="1"/>
      <c r="D437" s="1"/>
      <c r="E437" s="1"/>
      <c r="F437" s="2"/>
      <c r="G437" s="10" t="str">
        <f>IFERROR(INDEX('03-25'!X:X,MATCH(B437,'03-25'!Y:Y,0),0),"")</f>
        <v/>
      </c>
      <c r="H437" s="11" t="str">
        <f>IFERROR(INDEX('04-08'!N:N,MATCH(B437,'04-08'!C:C,0),0),"")</f>
        <v/>
      </c>
      <c r="I437" s="11" t="str">
        <f>IFERROR(INDEX('04-29'!M:M,MATCH(B437,'04-29'!L:L,0),0),"")</f>
        <v/>
      </c>
      <c r="J437" s="11" t="str">
        <f>IFERROR(INDEX('05-27'!F:F,MATCH(B437,'05-27'!H:H,0),0),"")</f>
        <v/>
      </c>
      <c r="K437" s="11" t="str">
        <f>IFERROR(INDEX('06-17'!U:U,MATCH(B437,'06-17'!W:W,0),0),"")</f>
        <v/>
      </c>
      <c r="L437" s="11" t="str">
        <f>IFERROR(INDEX('07-02'!W:W,MATCH(B437,'07-02'!B:B,0),0),"")</f>
        <v/>
      </c>
      <c r="M437" s="11" t="str">
        <f>IFERROR(INDEX('07-14'!H:H,MATCH(B437,'07-14'!I:I,0),0),"")</f>
        <v/>
      </c>
      <c r="N437" s="11">
        <f>IFERROR(INDEX('07-15'!H:H,MATCH(B437,'07-15'!I:I,0),0),"")</f>
        <v>690</v>
      </c>
      <c r="O437" s="11" t="str">
        <f>IFERROR(INDEX('07-16'!H:H,MATCH(B437,'07-16'!I:I,0),0),"")</f>
        <v/>
      </c>
      <c r="P437" s="11" t="str">
        <f>IFERROR(INDEX('07-22'!U:U,MATCH(B437,'07-22'!W:W,0),0),"")</f>
        <v/>
      </c>
      <c r="Q437" s="11" t="str">
        <f>IFERROR(INDEX(#REF!,MATCH(B437,#REF!,0),0),"")</f>
        <v/>
      </c>
      <c r="R437" s="11" t="str">
        <f>IFERROR(INDEX(#REF!,MATCH(B437,#REF!,0),0),"")</f>
        <v/>
      </c>
      <c r="S437" s="11" t="str">
        <f>IFERROR(INDEX(#REF!,MATCH(B437,#REF!,0),0),"")</f>
        <v/>
      </c>
      <c r="T437" s="11" t="str">
        <f>IFERROR(INDEX(#REF!,MATCH(B437,#REF!,0),0),"")</f>
        <v/>
      </c>
      <c r="U437" s="5" t="str">
        <f>IFERROR(INDEX(#REF!,MATCH(B437,#REF!,0),0),"")</f>
        <v/>
      </c>
      <c r="V437" s="10">
        <f t="shared" si="25"/>
        <v>1</v>
      </c>
      <c r="W437" s="188">
        <f t="shared" si="26"/>
        <v>690</v>
      </c>
      <c r="X437" s="188">
        <f t="shared" si="27"/>
        <v>690</v>
      </c>
      <c r="Y437" s="188" t="str">
        <f>IFERROR(SUMPRODUCT(LARGE(G437:U437,{1;2;3;4;5})),"NA")</f>
        <v>NA</v>
      </c>
      <c r="Z437" s="189" t="str">
        <f>IFERROR(SUMPRODUCT(LARGE(G437:U437,{1;2;3;4;5;6;7;8;9;10})),"NA")</f>
        <v>NA</v>
      </c>
    </row>
    <row r="438" spans="1:26" s="28" customFormat="1" x14ac:dyDescent="0.3">
      <c r="A438" s="15">
        <v>435</v>
      </c>
      <c r="B438" s="2" t="s">
        <v>3172</v>
      </c>
      <c r="C438" s="1"/>
      <c r="D438" s="1"/>
      <c r="E438" s="1"/>
      <c r="F438" s="2"/>
      <c r="G438" s="10" t="str">
        <f>IFERROR(INDEX('03-25'!X:X,MATCH(B438,'03-25'!Y:Y,0),0),"")</f>
        <v/>
      </c>
      <c r="H438" s="11" t="str">
        <f>IFERROR(INDEX('04-08'!N:N,MATCH(B438,'04-08'!C:C,0),0),"")</f>
        <v/>
      </c>
      <c r="I438" s="11" t="str">
        <f>IFERROR(INDEX('04-29'!M:M,MATCH(B438,'04-29'!L:L,0),0),"")</f>
        <v/>
      </c>
      <c r="J438" s="11" t="str">
        <f>IFERROR(INDEX('05-27'!F:F,MATCH(B438,'05-27'!H:H,0),0),"")</f>
        <v/>
      </c>
      <c r="K438" s="11" t="str">
        <f>IFERROR(INDEX('06-17'!U:U,MATCH(B438,'06-17'!W:W,0),0),"")</f>
        <v/>
      </c>
      <c r="L438" s="11" t="str">
        <f>IFERROR(INDEX('07-02'!W:W,MATCH(B438,'07-02'!B:B,0),0),"")</f>
        <v/>
      </c>
      <c r="M438" s="11" t="str">
        <f>IFERROR(INDEX('07-14'!H:H,MATCH(B438,'07-14'!I:I,0),0),"")</f>
        <v/>
      </c>
      <c r="N438" s="11" t="str">
        <f>IFERROR(INDEX('07-15'!H:H,MATCH(B438,'07-15'!I:I,0),0),"")</f>
        <v/>
      </c>
      <c r="O438" s="11" t="str">
        <f>IFERROR(INDEX('07-16'!H:H,MATCH(B438,'07-16'!I:I,0),0),"")</f>
        <v/>
      </c>
      <c r="P438" s="11">
        <f>IFERROR(INDEX('07-22'!U:U,MATCH(B438,'07-22'!W:W,0),0),"")</f>
        <v>690</v>
      </c>
      <c r="Q438" s="11" t="str">
        <f>IFERROR(INDEX(#REF!,MATCH(B438,#REF!,0),0),"")</f>
        <v/>
      </c>
      <c r="R438" s="11" t="str">
        <f>IFERROR(INDEX(#REF!,MATCH(B438,#REF!,0),0),"")</f>
        <v/>
      </c>
      <c r="S438" s="11" t="str">
        <f>IFERROR(INDEX(#REF!,MATCH(B438,#REF!,0),0),"")</f>
        <v/>
      </c>
      <c r="T438" s="11" t="str">
        <f>IFERROR(INDEX(#REF!,MATCH(B438,#REF!,0),0),"")</f>
        <v/>
      </c>
      <c r="U438" s="5" t="str">
        <f>IFERROR(INDEX(#REF!,MATCH(B438,#REF!,0),0),"")</f>
        <v/>
      </c>
      <c r="V438" s="10">
        <f t="shared" si="25"/>
        <v>1</v>
      </c>
      <c r="W438" s="188">
        <f t="shared" si="26"/>
        <v>690</v>
      </c>
      <c r="X438" s="188">
        <f t="shared" si="27"/>
        <v>690</v>
      </c>
      <c r="Y438" s="188" t="str">
        <f>IFERROR(SUMPRODUCT(LARGE(G438:U438,{1;2;3;4;5})),"NA")</f>
        <v>NA</v>
      </c>
      <c r="Z438" s="189" t="str">
        <f>IFERROR(SUMPRODUCT(LARGE(G438:U438,{1;2;3;4;5;6;7;8;9;10})),"NA")</f>
        <v>NA</v>
      </c>
    </row>
    <row r="439" spans="1:26" s="28" customFormat="1" x14ac:dyDescent="0.3">
      <c r="A439" s="15">
        <v>436</v>
      </c>
      <c r="B439" s="2" t="s">
        <v>2620</v>
      </c>
      <c r="C439" s="1"/>
      <c r="D439" s="1"/>
      <c r="E439" s="1"/>
      <c r="F439" s="2"/>
      <c r="G439" s="10" t="str">
        <f>IFERROR(INDEX('03-25'!X:X,MATCH(B439,'03-25'!Y:Y,0),0),"")</f>
        <v/>
      </c>
      <c r="H439" s="11" t="str">
        <f>IFERROR(INDEX('04-08'!N:N,MATCH(B439,'04-08'!C:C,0),0),"")</f>
        <v/>
      </c>
      <c r="I439" s="11" t="str">
        <f>IFERROR(INDEX('04-29'!M:M,MATCH(B439,'04-29'!L:L,0),0),"")</f>
        <v/>
      </c>
      <c r="J439" s="11" t="str">
        <f>IFERROR(INDEX('05-27'!F:F,MATCH(B439,'05-27'!H:H,0),0),"")</f>
        <v/>
      </c>
      <c r="K439" s="11" t="str">
        <f>IFERROR(INDEX('06-17'!U:U,MATCH(B439,'06-17'!W:W,0),0),"")</f>
        <v/>
      </c>
      <c r="L439" s="11">
        <f>IFERROR(INDEX('07-02'!W:W,MATCH(B439,'07-02'!B:B,0),0),"")</f>
        <v>689</v>
      </c>
      <c r="M439" s="11" t="str">
        <f>IFERROR(INDEX('07-14'!H:H,MATCH(B439,'07-14'!I:I,0),0),"")</f>
        <v/>
      </c>
      <c r="N439" s="11" t="str">
        <f>IFERROR(INDEX('07-15'!H:H,MATCH(B439,'07-15'!I:I,0),0),"")</f>
        <v/>
      </c>
      <c r="O439" s="11" t="str">
        <f>IFERROR(INDEX('07-16'!H:H,MATCH(B439,'07-16'!I:I,0),0),"")</f>
        <v/>
      </c>
      <c r="P439" s="11" t="str">
        <f>IFERROR(INDEX('07-22'!U:U,MATCH(B439,'07-22'!W:W,0),0),"")</f>
        <v/>
      </c>
      <c r="Q439" s="11" t="str">
        <f>IFERROR(INDEX(#REF!,MATCH(B439,#REF!,0),0),"")</f>
        <v/>
      </c>
      <c r="R439" s="11" t="str">
        <f>IFERROR(INDEX(#REF!,MATCH(B439,#REF!,0),0),"")</f>
        <v/>
      </c>
      <c r="S439" s="11" t="str">
        <f>IFERROR(INDEX(#REF!,MATCH(B439,#REF!,0),0),"")</f>
        <v/>
      </c>
      <c r="T439" s="11" t="str">
        <f>IFERROR(INDEX(#REF!,MATCH(B439,#REF!,0),0),"")</f>
        <v/>
      </c>
      <c r="U439" s="5" t="str">
        <f>IFERROR(INDEX(#REF!,MATCH(B439,#REF!,0),0),"")</f>
        <v/>
      </c>
      <c r="V439" s="10">
        <f t="shared" si="25"/>
        <v>1</v>
      </c>
      <c r="W439" s="188">
        <f t="shared" si="26"/>
        <v>689</v>
      </c>
      <c r="X439" s="188">
        <f t="shared" si="27"/>
        <v>689</v>
      </c>
      <c r="Y439" s="188" t="str">
        <f>IFERROR(SUMPRODUCT(LARGE(G439:U439,{1;2;3;4;5})),"NA")</f>
        <v>NA</v>
      </c>
      <c r="Z439" s="189" t="str">
        <f>IFERROR(SUMPRODUCT(LARGE(G439:U439,{1;2;3;4;5;6;7;8;9;10})),"NA")</f>
        <v>NA</v>
      </c>
    </row>
    <row r="440" spans="1:26" s="28" customFormat="1" x14ac:dyDescent="0.3">
      <c r="A440" s="15">
        <v>437</v>
      </c>
      <c r="B440" s="2" t="s">
        <v>2619</v>
      </c>
      <c r="C440" s="1"/>
      <c r="D440" s="1"/>
      <c r="E440" s="1"/>
      <c r="F440" s="2"/>
      <c r="G440" s="10" t="str">
        <f>IFERROR(INDEX('03-25'!X:X,MATCH(B440,'03-25'!Y:Y,0),0),"")</f>
        <v/>
      </c>
      <c r="H440" s="11" t="str">
        <f>IFERROR(INDEX('04-08'!N:N,MATCH(B440,'04-08'!C:C,0),0),"")</f>
        <v/>
      </c>
      <c r="I440" s="11" t="str">
        <f>IFERROR(INDEX('04-29'!M:M,MATCH(B440,'04-29'!L:L,0),0),"")</f>
        <v/>
      </c>
      <c r="J440" s="11" t="str">
        <f>IFERROR(INDEX('05-27'!F:F,MATCH(B440,'05-27'!H:H,0),0),"")</f>
        <v/>
      </c>
      <c r="K440" s="11" t="str">
        <f>IFERROR(INDEX('06-17'!U:U,MATCH(B440,'06-17'!W:W,0),0),"")</f>
        <v/>
      </c>
      <c r="L440" s="11">
        <f>IFERROR(INDEX('07-02'!W:W,MATCH(B440,'07-02'!B:B,0),0),"")</f>
        <v>689</v>
      </c>
      <c r="M440" s="11" t="str">
        <f>IFERROR(INDEX('07-14'!H:H,MATCH(B440,'07-14'!I:I,0),0),"")</f>
        <v/>
      </c>
      <c r="N440" s="11" t="str">
        <f>IFERROR(INDEX('07-15'!H:H,MATCH(B440,'07-15'!I:I,0),0),"")</f>
        <v/>
      </c>
      <c r="O440" s="11" t="str">
        <f>IFERROR(INDEX('07-16'!H:H,MATCH(B440,'07-16'!I:I,0),0),"")</f>
        <v/>
      </c>
      <c r="P440" s="11" t="str">
        <f>IFERROR(INDEX('07-22'!U:U,MATCH(B440,'07-22'!W:W,0),0),"")</f>
        <v/>
      </c>
      <c r="Q440" s="11" t="str">
        <f>IFERROR(INDEX(#REF!,MATCH(B440,#REF!,0),0),"")</f>
        <v/>
      </c>
      <c r="R440" s="11" t="str">
        <f>IFERROR(INDEX(#REF!,MATCH(B440,#REF!,0),0),"")</f>
        <v/>
      </c>
      <c r="S440" s="11" t="str">
        <f>IFERROR(INDEX(#REF!,MATCH(B440,#REF!,0),0),"")</f>
        <v/>
      </c>
      <c r="T440" s="11" t="str">
        <f>IFERROR(INDEX(#REF!,MATCH(B440,#REF!,0),0),"")</f>
        <v/>
      </c>
      <c r="U440" s="5" t="str">
        <f>IFERROR(INDEX(#REF!,MATCH(B440,#REF!,0),0),"")</f>
        <v/>
      </c>
      <c r="V440" s="10">
        <f t="shared" si="25"/>
        <v>1</v>
      </c>
      <c r="W440" s="188">
        <f t="shared" si="26"/>
        <v>689</v>
      </c>
      <c r="X440" s="188">
        <f t="shared" si="27"/>
        <v>689</v>
      </c>
      <c r="Y440" s="188" t="str">
        <f>IFERROR(SUMPRODUCT(LARGE(G440:U440,{1;2;3;4;5})),"NA")</f>
        <v>NA</v>
      </c>
      <c r="Z440" s="189" t="str">
        <f>IFERROR(SUMPRODUCT(LARGE(G440:U440,{1;2;3;4;5;6;7;8;9;10})),"NA")</f>
        <v>NA</v>
      </c>
    </row>
    <row r="441" spans="1:26" s="28" customFormat="1" x14ac:dyDescent="0.3">
      <c r="A441" s="15">
        <v>438</v>
      </c>
      <c r="B441" s="2" t="s">
        <v>425</v>
      </c>
      <c r="C441" s="1"/>
      <c r="D441" s="1"/>
      <c r="E441" s="1"/>
      <c r="F441" s="2"/>
      <c r="G441" s="10" t="str">
        <f>IFERROR(INDEX('03-25'!X:X,MATCH(B441,'03-25'!Y:Y,0),0),"")</f>
        <v/>
      </c>
      <c r="H441" s="11">
        <f>IFERROR(INDEX('04-08'!N:N,MATCH(B441,'04-08'!C:C,0),0),"")</f>
        <v>688</v>
      </c>
      <c r="I441" s="11" t="str">
        <f>IFERROR(INDEX('04-29'!M:M,MATCH(B441,'04-29'!L:L,0),0),"")</f>
        <v/>
      </c>
      <c r="J441" s="11" t="str">
        <f>IFERROR(INDEX('05-27'!F:F,MATCH(B441,'05-27'!H:H,0),0),"")</f>
        <v/>
      </c>
      <c r="K441" s="11" t="str">
        <f>IFERROR(INDEX('06-17'!U:U,MATCH(B441,'06-17'!W:W,0),0),"")</f>
        <v/>
      </c>
      <c r="L441" s="11" t="str">
        <f>IFERROR(INDEX('07-02'!W:W,MATCH(B441,'07-02'!B:B,0),0),"")</f>
        <v/>
      </c>
      <c r="M441" s="11" t="str">
        <f>IFERROR(INDEX('07-14'!H:H,MATCH(B441,'07-14'!I:I,0),0),"")</f>
        <v/>
      </c>
      <c r="N441" s="11" t="str">
        <f>IFERROR(INDEX('07-15'!H:H,MATCH(B441,'07-15'!I:I,0),0),"")</f>
        <v/>
      </c>
      <c r="O441" s="11" t="str">
        <f>IFERROR(INDEX('07-16'!H:H,MATCH(B441,'07-16'!I:I,0),0),"")</f>
        <v/>
      </c>
      <c r="P441" s="11" t="str">
        <f>IFERROR(INDEX('07-22'!U:U,MATCH(B441,'07-22'!W:W,0),0),"")</f>
        <v/>
      </c>
      <c r="Q441" s="11" t="str">
        <f>IFERROR(INDEX(#REF!,MATCH(B441,#REF!,0),0),"")</f>
        <v/>
      </c>
      <c r="R441" s="11" t="str">
        <f>IFERROR(INDEX(#REF!,MATCH(B441,#REF!,0),0),"")</f>
        <v/>
      </c>
      <c r="S441" s="11" t="str">
        <f>IFERROR(INDEX(#REF!,MATCH(B441,#REF!,0),0),"")</f>
        <v/>
      </c>
      <c r="T441" s="11" t="str">
        <f>IFERROR(INDEX(#REF!,MATCH(B441,#REF!,0),0),"")</f>
        <v/>
      </c>
      <c r="U441" s="5" t="str">
        <f>IFERROR(INDEX(#REF!,MATCH(B441,#REF!,0),0),"")</f>
        <v/>
      </c>
      <c r="V441" s="10">
        <f t="shared" si="25"/>
        <v>1</v>
      </c>
      <c r="W441" s="188">
        <f t="shared" si="26"/>
        <v>688</v>
      </c>
      <c r="X441" s="188">
        <f t="shared" si="27"/>
        <v>688</v>
      </c>
      <c r="Y441" s="188" t="str">
        <f>IFERROR(SUMPRODUCT(LARGE(G441:U441,{1;2;3;4;5})),"NA")</f>
        <v>NA</v>
      </c>
      <c r="Z441" s="189" t="str">
        <f>IFERROR(SUMPRODUCT(LARGE(G441:U441,{1;2;3;4;5;6;7;8;9;10})),"NA")</f>
        <v>NA</v>
      </c>
    </row>
    <row r="442" spans="1:26" s="28" customFormat="1" x14ac:dyDescent="0.3">
      <c r="A442" s="15">
        <v>439</v>
      </c>
      <c r="B442" s="2" t="s">
        <v>424</v>
      </c>
      <c r="C442" s="1"/>
      <c r="D442" s="1"/>
      <c r="E442" s="1"/>
      <c r="F442" s="2"/>
      <c r="G442" s="10" t="str">
        <f>IFERROR(INDEX('03-25'!X:X,MATCH(B442,'03-25'!Y:Y,0),0),"")</f>
        <v/>
      </c>
      <c r="H442" s="11">
        <f>IFERROR(INDEX('04-08'!N:N,MATCH(B442,'04-08'!C:C,0),0),"")</f>
        <v>688</v>
      </c>
      <c r="I442" s="11" t="str">
        <f>IFERROR(INDEX('04-29'!M:M,MATCH(B442,'04-29'!L:L,0),0),"")</f>
        <v/>
      </c>
      <c r="J442" s="11" t="str">
        <f>IFERROR(INDEX('05-27'!F:F,MATCH(B442,'05-27'!H:H,0),0),"")</f>
        <v/>
      </c>
      <c r="K442" s="11" t="str">
        <f>IFERROR(INDEX('06-17'!U:U,MATCH(B442,'06-17'!W:W,0),0),"")</f>
        <v/>
      </c>
      <c r="L442" s="11" t="str">
        <f>IFERROR(INDEX('07-02'!W:W,MATCH(B442,'07-02'!B:B,0),0),"")</f>
        <v/>
      </c>
      <c r="M442" s="11" t="str">
        <f>IFERROR(INDEX('07-14'!H:H,MATCH(B442,'07-14'!I:I,0),0),"")</f>
        <v/>
      </c>
      <c r="N442" s="11" t="str">
        <f>IFERROR(INDEX('07-15'!H:H,MATCH(B442,'07-15'!I:I,0),0),"")</f>
        <v/>
      </c>
      <c r="O442" s="11" t="str">
        <f>IFERROR(INDEX('07-16'!H:H,MATCH(B442,'07-16'!I:I,0),0),"")</f>
        <v/>
      </c>
      <c r="P442" s="11" t="str">
        <f>IFERROR(INDEX('07-22'!U:U,MATCH(B442,'07-22'!W:W,0),0),"")</f>
        <v/>
      </c>
      <c r="Q442" s="11" t="str">
        <f>IFERROR(INDEX(#REF!,MATCH(B442,#REF!,0),0),"")</f>
        <v/>
      </c>
      <c r="R442" s="11" t="str">
        <f>IFERROR(INDEX(#REF!,MATCH(B442,#REF!,0),0),"")</f>
        <v/>
      </c>
      <c r="S442" s="11" t="str">
        <f>IFERROR(INDEX(#REF!,MATCH(B442,#REF!,0),0),"")</f>
        <v/>
      </c>
      <c r="T442" s="11" t="str">
        <f>IFERROR(INDEX(#REF!,MATCH(B442,#REF!,0),0),"")</f>
        <v/>
      </c>
      <c r="U442" s="5" t="str">
        <f>IFERROR(INDEX(#REF!,MATCH(B442,#REF!,0),0),"")</f>
        <v/>
      </c>
      <c r="V442" s="10">
        <f t="shared" si="25"/>
        <v>1</v>
      </c>
      <c r="W442" s="188">
        <f t="shared" si="26"/>
        <v>688</v>
      </c>
      <c r="X442" s="188">
        <f t="shared" si="27"/>
        <v>688</v>
      </c>
      <c r="Y442" s="188" t="str">
        <f>IFERROR(SUMPRODUCT(LARGE(G442:U442,{1;2;3;4;5})),"NA")</f>
        <v>NA</v>
      </c>
      <c r="Z442" s="189" t="str">
        <f>IFERROR(SUMPRODUCT(LARGE(G442:U442,{1;2;3;4;5;6;7;8;9;10})),"NA")</f>
        <v>NA</v>
      </c>
    </row>
    <row r="443" spans="1:26" s="28" customFormat="1" x14ac:dyDescent="0.3">
      <c r="A443" s="15">
        <v>440</v>
      </c>
      <c r="B443" s="2" t="s">
        <v>2673</v>
      </c>
      <c r="C443" s="1"/>
      <c r="D443" s="1"/>
      <c r="E443" s="1"/>
      <c r="F443" s="2"/>
      <c r="G443" s="10" t="str">
        <f>IFERROR(INDEX('03-25'!X:X,MATCH(B443,'03-25'!Y:Y,0),0),"")</f>
        <v/>
      </c>
      <c r="H443" s="11" t="str">
        <f>IFERROR(INDEX('04-08'!N:N,MATCH(B443,'04-08'!C:C,0),0),"")</f>
        <v/>
      </c>
      <c r="I443" s="11" t="str">
        <f>IFERROR(INDEX('04-29'!M:M,MATCH(B443,'04-29'!L:L,0),0),"")</f>
        <v/>
      </c>
      <c r="J443" s="11" t="str">
        <f>IFERROR(INDEX('05-27'!F:F,MATCH(B443,'05-27'!H:H,0),0),"")</f>
        <v/>
      </c>
      <c r="K443" s="11" t="str">
        <f>IFERROR(INDEX('06-17'!U:U,MATCH(B443,'06-17'!W:W,0),0),"")</f>
        <v/>
      </c>
      <c r="L443" s="11">
        <f>IFERROR(INDEX('07-02'!W:W,MATCH(B443,'07-02'!B:B,0),0),"")</f>
        <v>688</v>
      </c>
      <c r="M443" s="11" t="str">
        <f>IFERROR(INDEX('07-14'!H:H,MATCH(B443,'07-14'!I:I,0),0),"")</f>
        <v/>
      </c>
      <c r="N443" s="11" t="str">
        <f>IFERROR(INDEX('07-15'!H:H,MATCH(B443,'07-15'!I:I,0),0),"")</f>
        <v/>
      </c>
      <c r="O443" s="11" t="str">
        <f>IFERROR(INDEX('07-16'!H:H,MATCH(B443,'07-16'!I:I,0),0),"")</f>
        <v/>
      </c>
      <c r="P443" s="11" t="str">
        <f>IFERROR(INDEX('07-22'!U:U,MATCH(B443,'07-22'!W:W,0),0),"")</f>
        <v/>
      </c>
      <c r="Q443" s="11" t="str">
        <f>IFERROR(INDEX(#REF!,MATCH(B443,#REF!,0),0),"")</f>
        <v/>
      </c>
      <c r="R443" s="11" t="str">
        <f>IFERROR(INDEX(#REF!,MATCH(B443,#REF!,0),0),"")</f>
        <v/>
      </c>
      <c r="S443" s="11" t="str">
        <f>IFERROR(INDEX(#REF!,MATCH(B443,#REF!,0),0),"")</f>
        <v/>
      </c>
      <c r="T443" s="11" t="str">
        <f>IFERROR(INDEX(#REF!,MATCH(B443,#REF!,0),0),"")</f>
        <v/>
      </c>
      <c r="U443" s="5" t="str">
        <f>IFERROR(INDEX(#REF!,MATCH(B443,#REF!,0),0),"")</f>
        <v/>
      </c>
      <c r="V443" s="10">
        <f t="shared" si="25"/>
        <v>1</v>
      </c>
      <c r="W443" s="188">
        <f t="shared" si="26"/>
        <v>688</v>
      </c>
      <c r="X443" s="188">
        <f t="shared" si="27"/>
        <v>688</v>
      </c>
      <c r="Y443" s="188" t="str">
        <f>IFERROR(SUMPRODUCT(LARGE(G443:U443,{1;2;3;4;5})),"NA")</f>
        <v>NA</v>
      </c>
      <c r="Z443" s="189" t="str">
        <f>IFERROR(SUMPRODUCT(LARGE(G443:U443,{1;2;3;4;5;6;7;8;9;10})),"NA")</f>
        <v>NA</v>
      </c>
    </row>
    <row r="444" spans="1:26" s="28" customFormat="1" x14ac:dyDescent="0.3">
      <c r="A444" s="15">
        <v>441</v>
      </c>
      <c r="B444" s="2" t="s">
        <v>426</v>
      </c>
      <c r="C444" s="1"/>
      <c r="D444" s="1"/>
      <c r="E444" s="1"/>
      <c r="F444" s="2"/>
      <c r="G444" s="10" t="str">
        <f>IFERROR(INDEX('03-25'!X:X,MATCH(B444,'03-25'!Y:Y,0),0),"")</f>
        <v/>
      </c>
      <c r="H444" s="11">
        <f>IFERROR(INDEX('04-08'!N:N,MATCH(B444,'04-08'!C:C,0),0),"")</f>
        <v>688</v>
      </c>
      <c r="I444" s="11" t="str">
        <f>IFERROR(INDEX('04-29'!M:M,MATCH(B444,'04-29'!L:L,0),0),"")</f>
        <v/>
      </c>
      <c r="J444" s="11" t="str">
        <f>IFERROR(INDEX('05-27'!F:F,MATCH(B444,'05-27'!H:H,0),0),"")</f>
        <v/>
      </c>
      <c r="K444" s="11" t="str">
        <f>IFERROR(INDEX('06-17'!U:U,MATCH(B444,'06-17'!W:W,0),0),"")</f>
        <v/>
      </c>
      <c r="L444" s="11" t="str">
        <f>IFERROR(INDEX('07-02'!W:W,MATCH(B444,'07-02'!B:B,0),0),"")</f>
        <v/>
      </c>
      <c r="M444" s="11" t="str">
        <f>IFERROR(INDEX('07-14'!H:H,MATCH(B444,'07-14'!I:I,0),0),"")</f>
        <v/>
      </c>
      <c r="N444" s="11" t="str">
        <f>IFERROR(INDEX('07-15'!H:H,MATCH(B444,'07-15'!I:I,0),0),"")</f>
        <v/>
      </c>
      <c r="O444" s="11" t="str">
        <f>IFERROR(INDEX('07-16'!H:H,MATCH(B444,'07-16'!I:I,0),0),"")</f>
        <v/>
      </c>
      <c r="P444" s="11" t="str">
        <f>IFERROR(INDEX('07-22'!U:U,MATCH(B444,'07-22'!W:W,0),0),"")</f>
        <v/>
      </c>
      <c r="Q444" s="11" t="str">
        <f>IFERROR(INDEX(#REF!,MATCH(B444,#REF!,0),0),"")</f>
        <v/>
      </c>
      <c r="R444" s="11" t="str">
        <f>IFERROR(INDEX(#REF!,MATCH(B444,#REF!,0),0),"")</f>
        <v/>
      </c>
      <c r="S444" s="11" t="str">
        <f>IFERROR(INDEX(#REF!,MATCH(B444,#REF!,0),0),"")</f>
        <v/>
      </c>
      <c r="T444" s="11" t="str">
        <f>IFERROR(INDEX(#REF!,MATCH(B444,#REF!,0),0),"")</f>
        <v/>
      </c>
      <c r="U444" s="5" t="str">
        <f>IFERROR(INDEX(#REF!,MATCH(B444,#REF!,0),0),"")</f>
        <v/>
      </c>
      <c r="V444" s="10">
        <f t="shared" si="25"/>
        <v>1</v>
      </c>
      <c r="W444" s="188">
        <f t="shared" si="26"/>
        <v>688</v>
      </c>
      <c r="X444" s="188">
        <f t="shared" si="27"/>
        <v>688</v>
      </c>
      <c r="Y444" s="188" t="str">
        <f>IFERROR(SUMPRODUCT(LARGE(G444:U444,{1;2;3;4;5})),"NA")</f>
        <v>NA</v>
      </c>
      <c r="Z444" s="189" t="str">
        <f>IFERROR(SUMPRODUCT(LARGE(G444:U444,{1;2;3;4;5;6;7;8;9;10})),"NA")</f>
        <v>NA</v>
      </c>
    </row>
    <row r="445" spans="1:26" s="28" customFormat="1" x14ac:dyDescent="0.3">
      <c r="A445" s="15">
        <v>442</v>
      </c>
      <c r="B445" s="2" t="s">
        <v>2674</v>
      </c>
      <c r="C445" s="1"/>
      <c r="D445" s="1"/>
      <c r="E445" s="1"/>
      <c r="F445" s="2"/>
      <c r="G445" s="10" t="str">
        <f>IFERROR(INDEX('03-25'!X:X,MATCH(B445,'03-25'!Y:Y,0),0),"")</f>
        <v/>
      </c>
      <c r="H445" s="11" t="str">
        <f>IFERROR(INDEX('04-08'!N:N,MATCH(B445,'04-08'!C:C,0),0),"")</f>
        <v/>
      </c>
      <c r="I445" s="11" t="str">
        <f>IFERROR(INDEX('04-29'!M:M,MATCH(B445,'04-29'!L:L,0),0),"")</f>
        <v/>
      </c>
      <c r="J445" s="11" t="str">
        <f>IFERROR(INDEX('05-27'!F:F,MATCH(B445,'05-27'!H:H,0),0),"")</f>
        <v/>
      </c>
      <c r="K445" s="11" t="str">
        <f>IFERROR(INDEX('06-17'!U:U,MATCH(B445,'06-17'!W:W,0),0),"")</f>
        <v/>
      </c>
      <c r="L445" s="11">
        <f>IFERROR(INDEX('07-02'!W:W,MATCH(B445,'07-02'!B:B,0),0),"")</f>
        <v>687</v>
      </c>
      <c r="M445" s="11" t="str">
        <f>IFERROR(INDEX('07-14'!H:H,MATCH(B445,'07-14'!I:I,0),0),"")</f>
        <v/>
      </c>
      <c r="N445" s="11" t="str">
        <f>IFERROR(INDEX('07-15'!H:H,MATCH(B445,'07-15'!I:I,0),0),"")</f>
        <v/>
      </c>
      <c r="O445" s="11" t="str">
        <f>IFERROR(INDEX('07-16'!H:H,MATCH(B445,'07-16'!I:I,0),0),"")</f>
        <v/>
      </c>
      <c r="P445" s="11" t="str">
        <f>IFERROR(INDEX('07-22'!U:U,MATCH(B445,'07-22'!W:W,0),0),"")</f>
        <v/>
      </c>
      <c r="Q445" s="11" t="str">
        <f>IFERROR(INDEX(#REF!,MATCH(B445,#REF!,0),0),"")</f>
        <v/>
      </c>
      <c r="R445" s="11" t="str">
        <f>IFERROR(INDEX(#REF!,MATCH(B445,#REF!,0),0),"")</f>
        <v/>
      </c>
      <c r="S445" s="11" t="str">
        <f>IFERROR(INDEX(#REF!,MATCH(B445,#REF!,0),0),"")</f>
        <v/>
      </c>
      <c r="T445" s="11" t="str">
        <f>IFERROR(INDEX(#REF!,MATCH(B445,#REF!,0),0),"")</f>
        <v/>
      </c>
      <c r="U445" s="5" t="str">
        <f>IFERROR(INDEX(#REF!,MATCH(B445,#REF!,0),0),"")</f>
        <v/>
      </c>
      <c r="V445" s="10">
        <f t="shared" si="25"/>
        <v>1</v>
      </c>
      <c r="W445" s="188">
        <f t="shared" si="26"/>
        <v>687</v>
      </c>
      <c r="X445" s="188">
        <f t="shared" si="27"/>
        <v>687</v>
      </c>
      <c r="Y445" s="188" t="str">
        <f>IFERROR(SUMPRODUCT(LARGE(G445:U445,{1;2;3;4;5})),"NA")</f>
        <v>NA</v>
      </c>
      <c r="Z445" s="189" t="str">
        <f>IFERROR(SUMPRODUCT(LARGE(G445:U445,{1;2;3;4;5;6;7;8;9;10})),"NA")</f>
        <v>NA</v>
      </c>
    </row>
    <row r="446" spans="1:26" s="28" customFormat="1" x14ac:dyDescent="0.3">
      <c r="A446" s="15">
        <v>443</v>
      </c>
      <c r="B446" s="2" t="s">
        <v>3207</v>
      </c>
      <c r="C446" s="1"/>
      <c r="D446" s="1"/>
      <c r="E446" s="1"/>
      <c r="F446" s="2"/>
      <c r="G446" s="10" t="str">
        <f>IFERROR(INDEX('03-25'!X:X,MATCH(B446,'03-25'!Y:Y,0),0),"")</f>
        <v/>
      </c>
      <c r="H446" s="11" t="str">
        <f>IFERROR(INDEX('04-08'!N:N,MATCH(B446,'04-08'!C:C,0),0),"")</f>
        <v/>
      </c>
      <c r="I446" s="11" t="str">
        <f>IFERROR(INDEX('04-29'!M:M,MATCH(B446,'04-29'!L:L,0),0),"")</f>
        <v/>
      </c>
      <c r="J446" s="11" t="str">
        <f>IFERROR(INDEX('05-27'!F:F,MATCH(B446,'05-27'!H:H,0),0),"")</f>
        <v/>
      </c>
      <c r="K446" s="11" t="str">
        <f>IFERROR(INDEX('06-17'!U:U,MATCH(B446,'06-17'!W:W,0),0),"")</f>
        <v/>
      </c>
      <c r="L446" s="11" t="str">
        <f>IFERROR(INDEX('07-02'!W:W,MATCH(B446,'07-02'!B:B,0),0),"")</f>
        <v/>
      </c>
      <c r="M446" s="11" t="str">
        <f>IFERROR(INDEX('07-14'!H:H,MATCH(B446,'07-14'!I:I,0),0),"")</f>
        <v/>
      </c>
      <c r="N446" s="11" t="str">
        <f>IFERROR(INDEX('07-15'!H:H,MATCH(B446,'07-15'!I:I,0),0),"")</f>
        <v/>
      </c>
      <c r="O446" s="11" t="str">
        <f>IFERROR(INDEX('07-16'!H:H,MATCH(B446,'07-16'!I:I,0),0),"")</f>
        <v/>
      </c>
      <c r="P446" s="11">
        <f>IFERROR(INDEX('07-22'!U:U,MATCH(B446,'07-22'!W:W,0),0),"")</f>
        <v>687</v>
      </c>
      <c r="Q446" s="11" t="str">
        <f>IFERROR(INDEX(#REF!,MATCH(B446,#REF!,0),0),"")</f>
        <v/>
      </c>
      <c r="R446" s="11" t="str">
        <f>IFERROR(INDEX(#REF!,MATCH(B446,#REF!,0),0),"")</f>
        <v/>
      </c>
      <c r="S446" s="11" t="str">
        <f>IFERROR(INDEX(#REF!,MATCH(B446,#REF!,0),0),"")</f>
        <v/>
      </c>
      <c r="T446" s="11" t="str">
        <f>IFERROR(INDEX(#REF!,MATCH(B446,#REF!,0),0),"")</f>
        <v/>
      </c>
      <c r="U446" s="5" t="str">
        <f>IFERROR(INDEX(#REF!,MATCH(B446,#REF!,0),0),"")</f>
        <v/>
      </c>
      <c r="V446" s="10">
        <f t="shared" si="25"/>
        <v>1</v>
      </c>
      <c r="W446" s="188">
        <f t="shared" si="26"/>
        <v>687</v>
      </c>
      <c r="X446" s="188">
        <f t="shared" si="27"/>
        <v>687</v>
      </c>
      <c r="Y446" s="188" t="str">
        <f>IFERROR(SUMPRODUCT(LARGE(G446:U446,{1;2;3;4;5})),"NA")</f>
        <v>NA</v>
      </c>
      <c r="Z446" s="189" t="str">
        <f>IFERROR(SUMPRODUCT(LARGE(G446:U446,{1;2;3;4;5;6;7;8;9;10})),"NA")</f>
        <v>NA</v>
      </c>
    </row>
    <row r="447" spans="1:26" s="28" customFormat="1" x14ac:dyDescent="0.3">
      <c r="A447" s="15">
        <v>444</v>
      </c>
      <c r="B447" s="2" t="s">
        <v>2678</v>
      </c>
      <c r="C447" s="1"/>
      <c r="D447" s="1"/>
      <c r="E447" s="1"/>
      <c r="F447" s="2"/>
      <c r="G447" s="10" t="str">
        <f>IFERROR(INDEX('03-25'!X:X,MATCH(B447,'03-25'!Y:Y,0),0),"")</f>
        <v/>
      </c>
      <c r="H447" s="11" t="str">
        <f>IFERROR(INDEX('04-08'!N:N,MATCH(B447,'04-08'!C:C,0),0),"")</f>
        <v/>
      </c>
      <c r="I447" s="11" t="str">
        <f>IFERROR(INDEX('04-29'!M:M,MATCH(B447,'04-29'!L:L,0),0),"")</f>
        <v/>
      </c>
      <c r="J447" s="11" t="str">
        <f>IFERROR(INDEX('05-27'!F:F,MATCH(B447,'05-27'!H:H,0),0),"")</f>
        <v/>
      </c>
      <c r="K447" s="11" t="str">
        <f>IFERROR(INDEX('06-17'!U:U,MATCH(B447,'06-17'!W:W,0),0),"")</f>
        <v/>
      </c>
      <c r="L447" s="11">
        <f>IFERROR(INDEX('07-02'!W:W,MATCH(B447,'07-02'!B:B,0),0),"")</f>
        <v>686</v>
      </c>
      <c r="M447" s="11" t="str">
        <f>IFERROR(INDEX('07-14'!H:H,MATCH(B447,'07-14'!I:I,0),0),"")</f>
        <v/>
      </c>
      <c r="N447" s="11" t="str">
        <f>IFERROR(INDEX('07-15'!H:H,MATCH(B447,'07-15'!I:I,0),0),"")</f>
        <v/>
      </c>
      <c r="O447" s="11" t="str">
        <f>IFERROR(INDEX('07-16'!H:H,MATCH(B447,'07-16'!I:I,0),0),"")</f>
        <v/>
      </c>
      <c r="P447" s="11" t="str">
        <f>IFERROR(INDEX('07-22'!U:U,MATCH(B447,'07-22'!W:W,0),0),"")</f>
        <v/>
      </c>
      <c r="Q447" s="11" t="str">
        <f>IFERROR(INDEX(#REF!,MATCH(B447,#REF!,0),0),"")</f>
        <v/>
      </c>
      <c r="R447" s="11" t="str">
        <f>IFERROR(INDEX(#REF!,MATCH(B447,#REF!,0),0),"")</f>
        <v/>
      </c>
      <c r="S447" s="11" t="str">
        <f>IFERROR(INDEX(#REF!,MATCH(B447,#REF!,0),0),"")</f>
        <v/>
      </c>
      <c r="T447" s="11" t="str">
        <f>IFERROR(INDEX(#REF!,MATCH(B447,#REF!,0),0),"")</f>
        <v/>
      </c>
      <c r="U447" s="5" t="str">
        <f>IFERROR(INDEX(#REF!,MATCH(B447,#REF!,0),0),"")</f>
        <v/>
      </c>
      <c r="V447" s="10">
        <f t="shared" si="25"/>
        <v>1</v>
      </c>
      <c r="W447" s="188">
        <f t="shared" si="26"/>
        <v>686</v>
      </c>
      <c r="X447" s="188">
        <f t="shared" si="27"/>
        <v>686</v>
      </c>
      <c r="Y447" s="188" t="str">
        <f>IFERROR(SUMPRODUCT(LARGE(G447:U447,{1;2;3;4;5})),"NA")</f>
        <v>NA</v>
      </c>
      <c r="Z447" s="189" t="str">
        <f>IFERROR(SUMPRODUCT(LARGE(G447:U447,{1;2;3;4;5;6;7;8;9;10})),"NA")</f>
        <v>NA</v>
      </c>
    </row>
    <row r="448" spans="1:26" s="28" customFormat="1" x14ac:dyDescent="0.3">
      <c r="A448" s="15">
        <v>445</v>
      </c>
      <c r="B448" s="2" t="s">
        <v>427</v>
      </c>
      <c r="C448" s="1"/>
      <c r="D448" s="1"/>
      <c r="E448" s="1"/>
      <c r="F448" s="2"/>
      <c r="G448" s="10" t="str">
        <f>IFERROR(INDEX('03-25'!X:X,MATCH(B448,'03-25'!Y:Y,0),0),"")</f>
        <v/>
      </c>
      <c r="H448" s="11">
        <f>IFERROR(INDEX('04-08'!N:N,MATCH(B448,'04-08'!C:C,0),0),"")</f>
        <v>685</v>
      </c>
      <c r="I448" s="11" t="str">
        <f>IFERROR(INDEX('04-29'!M:M,MATCH(B448,'04-29'!L:L,0),0),"")</f>
        <v/>
      </c>
      <c r="J448" s="11" t="str">
        <f>IFERROR(INDEX('05-27'!F:F,MATCH(B448,'05-27'!H:H,0),0),"")</f>
        <v/>
      </c>
      <c r="K448" s="11" t="str">
        <f>IFERROR(INDEX('06-17'!U:U,MATCH(B448,'06-17'!W:W,0),0),"")</f>
        <v/>
      </c>
      <c r="L448" s="11" t="str">
        <f>IFERROR(INDEX('07-02'!W:W,MATCH(B448,'07-02'!B:B,0),0),"")</f>
        <v/>
      </c>
      <c r="M448" s="11" t="str">
        <f>IFERROR(INDEX('07-14'!H:H,MATCH(B448,'07-14'!I:I,0),0),"")</f>
        <v/>
      </c>
      <c r="N448" s="11" t="str">
        <f>IFERROR(INDEX('07-15'!H:H,MATCH(B448,'07-15'!I:I,0),0),"")</f>
        <v/>
      </c>
      <c r="O448" s="11" t="str">
        <f>IFERROR(INDEX('07-16'!H:H,MATCH(B448,'07-16'!I:I,0),0),"")</f>
        <v/>
      </c>
      <c r="P448" s="11" t="str">
        <f>IFERROR(INDEX('07-22'!U:U,MATCH(B448,'07-22'!W:W,0),0),"")</f>
        <v/>
      </c>
      <c r="Q448" s="11" t="str">
        <f>IFERROR(INDEX(#REF!,MATCH(B448,#REF!,0),0),"")</f>
        <v/>
      </c>
      <c r="R448" s="11" t="str">
        <f>IFERROR(INDEX(#REF!,MATCH(B448,#REF!,0),0),"")</f>
        <v/>
      </c>
      <c r="S448" s="11" t="str">
        <f>IFERROR(INDEX(#REF!,MATCH(B448,#REF!,0),0),"")</f>
        <v/>
      </c>
      <c r="T448" s="11" t="str">
        <f>IFERROR(INDEX(#REF!,MATCH(B448,#REF!,0),0),"")</f>
        <v/>
      </c>
      <c r="U448" s="5" t="str">
        <f>IFERROR(INDEX(#REF!,MATCH(B448,#REF!,0),0),"")</f>
        <v/>
      </c>
      <c r="V448" s="10">
        <f t="shared" si="25"/>
        <v>1</v>
      </c>
      <c r="W448" s="188">
        <f t="shared" si="26"/>
        <v>685</v>
      </c>
      <c r="X448" s="188">
        <f t="shared" si="27"/>
        <v>685</v>
      </c>
      <c r="Y448" s="188" t="str">
        <f>IFERROR(SUMPRODUCT(LARGE(G448:U448,{1;2;3;4;5})),"NA")</f>
        <v>NA</v>
      </c>
      <c r="Z448" s="189" t="str">
        <f>IFERROR(SUMPRODUCT(LARGE(G448:U448,{1;2;3;4;5;6;7;8;9;10})),"NA")</f>
        <v>NA</v>
      </c>
    </row>
    <row r="449" spans="1:26" s="28" customFormat="1" x14ac:dyDescent="0.3">
      <c r="A449" s="15">
        <v>446</v>
      </c>
      <c r="B449" s="2" t="s">
        <v>2621</v>
      </c>
      <c r="C449" s="1"/>
      <c r="D449" s="1"/>
      <c r="E449" s="1"/>
      <c r="F449" s="2"/>
      <c r="G449" s="10" t="str">
        <f>IFERROR(INDEX('03-25'!X:X,MATCH(B449,'03-25'!Y:Y,0),0),"")</f>
        <v/>
      </c>
      <c r="H449" s="11" t="str">
        <f>IFERROR(INDEX('04-08'!N:N,MATCH(B449,'04-08'!C:C,0),0),"")</f>
        <v/>
      </c>
      <c r="I449" s="11" t="str">
        <f>IFERROR(INDEX('04-29'!M:M,MATCH(B449,'04-29'!L:L,0),0),"")</f>
        <v/>
      </c>
      <c r="J449" s="11" t="str">
        <f>IFERROR(INDEX('05-27'!F:F,MATCH(B449,'05-27'!H:H,0),0),"")</f>
        <v/>
      </c>
      <c r="K449" s="11" t="str">
        <f>IFERROR(INDEX('06-17'!U:U,MATCH(B449,'06-17'!W:W,0),0),"")</f>
        <v/>
      </c>
      <c r="L449" s="11">
        <f>IFERROR(INDEX('07-02'!W:W,MATCH(B449,'07-02'!B:B,0),0),"")</f>
        <v>685</v>
      </c>
      <c r="M449" s="11" t="str">
        <f>IFERROR(INDEX('07-14'!H:H,MATCH(B449,'07-14'!I:I,0),0),"")</f>
        <v/>
      </c>
      <c r="N449" s="11" t="str">
        <f>IFERROR(INDEX('07-15'!H:H,MATCH(B449,'07-15'!I:I,0),0),"")</f>
        <v/>
      </c>
      <c r="O449" s="11" t="str">
        <f>IFERROR(INDEX('07-16'!H:H,MATCH(B449,'07-16'!I:I,0),0),"")</f>
        <v/>
      </c>
      <c r="P449" s="11" t="str">
        <f>IFERROR(INDEX('07-22'!U:U,MATCH(B449,'07-22'!W:W,0),0),"")</f>
        <v/>
      </c>
      <c r="Q449" s="11" t="str">
        <f>IFERROR(INDEX(#REF!,MATCH(B449,#REF!,0),0),"")</f>
        <v/>
      </c>
      <c r="R449" s="11" t="str">
        <f>IFERROR(INDEX(#REF!,MATCH(B449,#REF!,0),0),"")</f>
        <v/>
      </c>
      <c r="S449" s="11" t="str">
        <f>IFERROR(INDEX(#REF!,MATCH(B449,#REF!,0),0),"")</f>
        <v/>
      </c>
      <c r="T449" s="11" t="str">
        <f>IFERROR(INDEX(#REF!,MATCH(B449,#REF!,0),0),"")</f>
        <v/>
      </c>
      <c r="U449" s="5" t="str">
        <f>IFERROR(INDEX(#REF!,MATCH(B449,#REF!,0),0),"")</f>
        <v/>
      </c>
      <c r="V449" s="10">
        <f t="shared" si="25"/>
        <v>1</v>
      </c>
      <c r="W449" s="188">
        <f t="shared" si="26"/>
        <v>685</v>
      </c>
      <c r="X449" s="188">
        <f t="shared" si="27"/>
        <v>685</v>
      </c>
      <c r="Y449" s="188" t="str">
        <f>IFERROR(SUMPRODUCT(LARGE(G449:U449,{1;2;3;4;5})),"NA")</f>
        <v>NA</v>
      </c>
      <c r="Z449" s="189" t="str">
        <f>IFERROR(SUMPRODUCT(LARGE(G449:U449,{1;2;3;4;5;6;7;8;9;10})),"NA")</f>
        <v>NA</v>
      </c>
    </row>
    <row r="450" spans="1:26" s="28" customFormat="1" x14ac:dyDescent="0.3">
      <c r="A450" s="15">
        <v>447</v>
      </c>
      <c r="B450" s="2" t="s">
        <v>1862</v>
      </c>
      <c r="C450" s="1"/>
      <c r="D450" s="1"/>
      <c r="E450" s="1"/>
      <c r="F450" s="2"/>
      <c r="G450" s="10" t="str">
        <f>IFERROR(INDEX('03-25'!X:X,MATCH(B450,'03-25'!Y:Y,0),0),"")</f>
        <v/>
      </c>
      <c r="H450" s="11" t="str">
        <f>IFERROR(INDEX('04-08'!N:N,MATCH(B450,'04-08'!C:C,0),0),"")</f>
        <v/>
      </c>
      <c r="I450" s="11">
        <f>IFERROR(INDEX('04-29'!M:M,MATCH(B450,'04-29'!L:L,0),0),"")</f>
        <v>682</v>
      </c>
      <c r="J450" s="11" t="str">
        <f>IFERROR(INDEX('05-27'!F:F,MATCH(B450,'05-27'!H:H,0),0),"")</f>
        <v/>
      </c>
      <c r="K450" s="11" t="str">
        <f>IFERROR(INDEX('06-17'!U:U,MATCH(B450,'06-17'!W:W,0),0),"")</f>
        <v/>
      </c>
      <c r="L450" s="11" t="str">
        <f>IFERROR(INDEX('07-02'!W:W,MATCH(B450,'07-02'!B:B,0),0),"")</f>
        <v/>
      </c>
      <c r="M450" s="11" t="str">
        <f>IFERROR(INDEX('07-14'!H:H,MATCH(B450,'07-14'!I:I,0),0),"")</f>
        <v/>
      </c>
      <c r="N450" s="11" t="str">
        <f>IFERROR(INDEX('07-15'!H:H,MATCH(B450,'07-15'!I:I,0),0),"")</f>
        <v/>
      </c>
      <c r="O450" s="11" t="str">
        <f>IFERROR(INDEX('07-16'!H:H,MATCH(B450,'07-16'!I:I,0),0),"")</f>
        <v/>
      </c>
      <c r="P450" s="11" t="str">
        <f>IFERROR(INDEX('07-22'!U:U,MATCH(B450,'07-22'!W:W,0),0),"")</f>
        <v/>
      </c>
      <c r="Q450" s="11" t="str">
        <f>IFERROR(INDEX(#REF!,MATCH(B450,#REF!,0),0),"")</f>
        <v/>
      </c>
      <c r="R450" s="11" t="str">
        <f>IFERROR(INDEX(#REF!,MATCH(B450,#REF!,0),0),"")</f>
        <v/>
      </c>
      <c r="S450" s="11" t="str">
        <f>IFERROR(INDEX(#REF!,MATCH(B450,#REF!,0),0),"")</f>
        <v/>
      </c>
      <c r="T450" s="11" t="str">
        <f>IFERROR(INDEX(#REF!,MATCH(B450,#REF!,0),0),"")</f>
        <v/>
      </c>
      <c r="U450" s="5" t="str">
        <f>IFERROR(INDEX(#REF!,MATCH(B450,#REF!,0),0),"")</f>
        <v/>
      </c>
      <c r="V450" s="10">
        <f t="shared" si="25"/>
        <v>1</v>
      </c>
      <c r="W450" s="188">
        <f t="shared" si="26"/>
        <v>682</v>
      </c>
      <c r="X450" s="188">
        <f t="shared" si="27"/>
        <v>682</v>
      </c>
      <c r="Y450" s="188" t="str">
        <f>IFERROR(SUMPRODUCT(LARGE(G450:U450,{1;2;3;4;5})),"NA")</f>
        <v>NA</v>
      </c>
      <c r="Z450" s="189" t="str">
        <f>IFERROR(SUMPRODUCT(LARGE(G450:U450,{1;2;3;4;5;6;7;8;9;10})),"NA")</f>
        <v>NA</v>
      </c>
    </row>
    <row r="451" spans="1:26" s="28" customFormat="1" x14ac:dyDescent="0.3">
      <c r="A451" s="15">
        <v>448</v>
      </c>
      <c r="B451" s="2" t="s">
        <v>3128</v>
      </c>
      <c r="C451" s="1"/>
      <c r="D451" s="1"/>
      <c r="E451" s="1"/>
      <c r="F451" s="2"/>
      <c r="G451" s="10" t="str">
        <f>IFERROR(INDEX('03-25'!X:X,MATCH(B451,'03-25'!Y:Y,0),0),"")</f>
        <v/>
      </c>
      <c r="H451" s="11" t="str">
        <f>IFERROR(INDEX('04-08'!N:N,MATCH(B451,'04-08'!C:C,0),0),"")</f>
        <v/>
      </c>
      <c r="I451" s="11" t="str">
        <f>IFERROR(INDEX('04-29'!M:M,MATCH(B451,'04-29'!L:L,0),0),"")</f>
        <v/>
      </c>
      <c r="J451" s="11" t="str">
        <f>IFERROR(INDEX('05-27'!F:F,MATCH(B451,'05-27'!H:H,0),0),"")</f>
        <v/>
      </c>
      <c r="K451" s="11" t="str">
        <f>IFERROR(INDEX('06-17'!U:U,MATCH(B451,'06-17'!W:W,0),0),"")</f>
        <v/>
      </c>
      <c r="L451" s="11" t="str">
        <f>IFERROR(INDEX('07-02'!W:W,MATCH(B451,'07-02'!B:B,0),0),"")</f>
        <v/>
      </c>
      <c r="M451" s="11" t="str">
        <f>IFERROR(INDEX('07-14'!H:H,MATCH(B451,'07-14'!I:I,0),0),"")</f>
        <v/>
      </c>
      <c r="N451" s="11" t="str">
        <f>IFERROR(INDEX('07-15'!H:H,MATCH(B451,'07-15'!I:I,0),0),"")</f>
        <v/>
      </c>
      <c r="O451" s="11" t="str">
        <f>IFERROR(INDEX('07-16'!H:H,MATCH(B451,'07-16'!I:I,0),0),"")</f>
        <v/>
      </c>
      <c r="P451" s="11">
        <f>IFERROR(INDEX('07-22'!U:U,MATCH(B451,'07-22'!W:W,0),0),"")</f>
        <v>681</v>
      </c>
      <c r="Q451" s="11" t="str">
        <f>IFERROR(INDEX(#REF!,MATCH(B451,#REF!,0),0),"")</f>
        <v/>
      </c>
      <c r="R451" s="11" t="str">
        <f>IFERROR(INDEX(#REF!,MATCH(B451,#REF!,0),0),"")</f>
        <v/>
      </c>
      <c r="S451" s="11" t="str">
        <f>IFERROR(INDEX(#REF!,MATCH(B451,#REF!,0),0),"")</f>
        <v/>
      </c>
      <c r="T451" s="11" t="str">
        <f>IFERROR(INDEX(#REF!,MATCH(B451,#REF!,0),0),"")</f>
        <v/>
      </c>
      <c r="U451" s="5" t="str">
        <f>IFERROR(INDEX(#REF!,MATCH(B451,#REF!,0),0),"")</f>
        <v/>
      </c>
      <c r="V451" s="10">
        <f t="shared" si="25"/>
        <v>1</v>
      </c>
      <c r="W451" s="188">
        <f t="shared" si="26"/>
        <v>681</v>
      </c>
      <c r="X451" s="188">
        <f t="shared" si="27"/>
        <v>681</v>
      </c>
      <c r="Y451" s="188" t="str">
        <f>IFERROR(SUMPRODUCT(LARGE(G451:U451,{1;2;3;4;5})),"NA")</f>
        <v>NA</v>
      </c>
      <c r="Z451" s="189" t="str">
        <f>IFERROR(SUMPRODUCT(LARGE(G451:U451,{1;2;3;4;5;6;7;8;9;10})),"NA")</f>
        <v>NA</v>
      </c>
    </row>
    <row r="452" spans="1:26" s="28" customFormat="1" x14ac:dyDescent="0.3">
      <c r="A452" s="15">
        <v>449</v>
      </c>
      <c r="B452" s="2" t="s">
        <v>2624</v>
      </c>
      <c r="C452" s="1"/>
      <c r="D452" s="1"/>
      <c r="E452" s="1"/>
      <c r="F452" s="2"/>
      <c r="G452" s="10" t="str">
        <f>IFERROR(INDEX('03-25'!X:X,MATCH(B452,'03-25'!Y:Y,0),0),"")</f>
        <v/>
      </c>
      <c r="H452" s="11" t="str">
        <f>IFERROR(INDEX('04-08'!N:N,MATCH(B452,'04-08'!C:C,0),0),"")</f>
        <v/>
      </c>
      <c r="I452" s="11" t="str">
        <f>IFERROR(INDEX('04-29'!M:M,MATCH(B452,'04-29'!L:L,0),0),"")</f>
        <v/>
      </c>
      <c r="J452" s="11" t="str">
        <f>IFERROR(INDEX('05-27'!F:F,MATCH(B452,'05-27'!H:H,0),0),"")</f>
        <v/>
      </c>
      <c r="K452" s="11" t="str">
        <f>IFERROR(INDEX('06-17'!U:U,MATCH(B452,'06-17'!W:W,0),0),"")</f>
        <v/>
      </c>
      <c r="L452" s="11">
        <f>IFERROR(INDEX('07-02'!W:W,MATCH(B452,'07-02'!B:B,0),0),"")</f>
        <v>680</v>
      </c>
      <c r="M452" s="11" t="str">
        <f>IFERROR(INDEX('07-14'!H:H,MATCH(B452,'07-14'!I:I,0),0),"")</f>
        <v/>
      </c>
      <c r="N452" s="11" t="str">
        <f>IFERROR(INDEX('07-15'!H:H,MATCH(B452,'07-15'!I:I,0),0),"")</f>
        <v/>
      </c>
      <c r="O452" s="11" t="str">
        <f>IFERROR(INDEX('07-16'!H:H,MATCH(B452,'07-16'!I:I,0),0),"")</f>
        <v/>
      </c>
      <c r="P452" s="11" t="str">
        <f>IFERROR(INDEX('07-22'!U:U,MATCH(B452,'07-22'!W:W,0),0),"")</f>
        <v/>
      </c>
      <c r="Q452" s="11" t="str">
        <f>IFERROR(INDEX(#REF!,MATCH(B452,#REF!,0),0),"")</f>
        <v/>
      </c>
      <c r="R452" s="11" t="str">
        <f>IFERROR(INDEX(#REF!,MATCH(B452,#REF!,0),0),"")</f>
        <v/>
      </c>
      <c r="S452" s="11" t="str">
        <f>IFERROR(INDEX(#REF!,MATCH(B452,#REF!,0),0),"")</f>
        <v/>
      </c>
      <c r="T452" s="11" t="str">
        <f>IFERROR(INDEX(#REF!,MATCH(B452,#REF!,0),0),"")</f>
        <v/>
      </c>
      <c r="U452" s="5" t="str">
        <f>IFERROR(INDEX(#REF!,MATCH(B452,#REF!,0),0),"")</f>
        <v/>
      </c>
      <c r="V452" s="10">
        <f t="shared" si="25"/>
        <v>1</v>
      </c>
      <c r="W452" s="188">
        <f t="shared" si="26"/>
        <v>680</v>
      </c>
      <c r="X452" s="188">
        <f t="shared" si="27"/>
        <v>680</v>
      </c>
      <c r="Y452" s="188" t="str">
        <f>IFERROR(SUMPRODUCT(LARGE(G452:U452,{1;2;3;4;5})),"NA")</f>
        <v>NA</v>
      </c>
      <c r="Z452" s="189" t="str">
        <f>IFERROR(SUMPRODUCT(LARGE(G452:U452,{1;2;3;4;5;6;7;8;9;10})),"NA")</f>
        <v>NA</v>
      </c>
    </row>
    <row r="453" spans="1:26" s="28" customFormat="1" x14ac:dyDescent="0.3">
      <c r="A453" s="15">
        <v>450</v>
      </c>
      <c r="B453" s="2" t="s">
        <v>2623</v>
      </c>
      <c r="C453" s="1"/>
      <c r="D453" s="1"/>
      <c r="E453" s="1"/>
      <c r="F453" s="2"/>
      <c r="G453" s="10" t="str">
        <f>IFERROR(INDEX('03-25'!X:X,MATCH(B453,'03-25'!Y:Y,0),0),"")</f>
        <v/>
      </c>
      <c r="H453" s="11" t="str">
        <f>IFERROR(INDEX('04-08'!N:N,MATCH(B453,'04-08'!C:C,0),0),"")</f>
        <v/>
      </c>
      <c r="I453" s="11" t="str">
        <f>IFERROR(INDEX('04-29'!M:M,MATCH(B453,'04-29'!L:L,0),0),"")</f>
        <v/>
      </c>
      <c r="J453" s="11" t="str">
        <f>IFERROR(INDEX('05-27'!F:F,MATCH(B453,'05-27'!H:H,0),0),"")</f>
        <v/>
      </c>
      <c r="K453" s="11" t="str">
        <f>IFERROR(INDEX('06-17'!U:U,MATCH(B453,'06-17'!W:W,0),0),"")</f>
        <v/>
      </c>
      <c r="L453" s="11">
        <f>IFERROR(INDEX('07-02'!W:W,MATCH(B453,'07-02'!B:B,0),0),"")</f>
        <v>680</v>
      </c>
      <c r="M453" s="11" t="str">
        <f>IFERROR(INDEX('07-14'!H:H,MATCH(B453,'07-14'!I:I,0),0),"")</f>
        <v/>
      </c>
      <c r="N453" s="11" t="str">
        <f>IFERROR(INDEX('07-15'!H:H,MATCH(B453,'07-15'!I:I,0),0),"")</f>
        <v/>
      </c>
      <c r="O453" s="11" t="str">
        <f>IFERROR(INDEX('07-16'!H:H,MATCH(B453,'07-16'!I:I,0),0),"")</f>
        <v/>
      </c>
      <c r="P453" s="11" t="str">
        <f>IFERROR(INDEX('07-22'!U:U,MATCH(B453,'07-22'!W:W,0),0),"")</f>
        <v/>
      </c>
      <c r="Q453" s="11" t="str">
        <f>IFERROR(INDEX(#REF!,MATCH(B453,#REF!,0),0),"")</f>
        <v/>
      </c>
      <c r="R453" s="11" t="str">
        <f>IFERROR(INDEX(#REF!,MATCH(B453,#REF!,0),0),"")</f>
        <v/>
      </c>
      <c r="S453" s="11" t="str">
        <f>IFERROR(INDEX(#REF!,MATCH(B453,#REF!,0),0),"")</f>
        <v/>
      </c>
      <c r="T453" s="11" t="str">
        <f>IFERROR(INDEX(#REF!,MATCH(B453,#REF!,0),0),"")</f>
        <v/>
      </c>
      <c r="U453" s="5" t="str">
        <f>IFERROR(INDEX(#REF!,MATCH(B453,#REF!,0),0),"")</f>
        <v/>
      </c>
      <c r="V453" s="10">
        <f t="shared" si="25"/>
        <v>1</v>
      </c>
      <c r="W453" s="188">
        <f t="shared" si="26"/>
        <v>680</v>
      </c>
      <c r="X453" s="188">
        <f t="shared" si="27"/>
        <v>680</v>
      </c>
      <c r="Y453" s="188" t="str">
        <f>IFERROR(SUMPRODUCT(LARGE(G453:U453,{1;2;3;4;5})),"NA")</f>
        <v>NA</v>
      </c>
      <c r="Z453" s="189" t="str">
        <f>IFERROR(SUMPRODUCT(LARGE(G453:U453,{1;2;3;4;5;6;7;8;9;10})),"NA")</f>
        <v>NA</v>
      </c>
    </row>
    <row r="454" spans="1:26" s="28" customFormat="1" x14ac:dyDescent="0.3">
      <c r="A454" s="15">
        <v>451</v>
      </c>
      <c r="B454" s="2" t="s">
        <v>2679</v>
      </c>
      <c r="C454" s="1"/>
      <c r="D454" s="1"/>
      <c r="E454" s="1"/>
      <c r="F454" s="2"/>
      <c r="G454" s="10" t="str">
        <f>IFERROR(INDEX('03-25'!X:X,MATCH(B454,'03-25'!Y:Y,0),0),"")</f>
        <v/>
      </c>
      <c r="H454" s="11" t="str">
        <f>IFERROR(INDEX('04-08'!N:N,MATCH(B454,'04-08'!C:C,0),0),"")</f>
        <v/>
      </c>
      <c r="I454" s="11" t="str">
        <f>IFERROR(INDEX('04-29'!M:M,MATCH(B454,'04-29'!L:L,0),0),"")</f>
        <v/>
      </c>
      <c r="J454" s="11" t="str">
        <f>IFERROR(INDEX('05-27'!F:F,MATCH(B454,'05-27'!H:H,0),0),"")</f>
        <v/>
      </c>
      <c r="K454" s="11" t="str">
        <f>IFERROR(INDEX('06-17'!U:U,MATCH(B454,'06-17'!W:W,0),0),"")</f>
        <v/>
      </c>
      <c r="L454" s="11">
        <f>IFERROR(INDEX('07-02'!W:W,MATCH(B454,'07-02'!B:B,0),0),"")</f>
        <v>679</v>
      </c>
      <c r="M454" s="11" t="str">
        <f>IFERROR(INDEX('07-14'!H:H,MATCH(B454,'07-14'!I:I,0),0),"")</f>
        <v/>
      </c>
      <c r="N454" s="11" t="str">
        <f>IFERROR(INDEX('07-15'!H:H,MATCH(B454,'07-15'!I:I,0),0),"")</f>
        <v/>
      </c>
      <c r="O454" s="11" t="str">
        <f>IFERROR(INDEX('07-16'!H:H,MATCH(B454,'07-16'!I:I,0),0),"")</f>
        <v/>
      </c>
      <c r="P454" s="11" t="str">
        <f>IFERROR(INDEX('07-22'!U:U,MATCH(B454,'07-22'!W:W,0),0),"")</f>
        <v/>
      </c>
      <c r="Q454" s="11" t="str">
        <f>IFERROR(INDEX(#REF!,MATCH(B454,#REF!,0),0),"")</f>
        <v/>
      </c>
      <c r="R454" s="11" t="str">
        <f>IFERROR(INDEX(#REF!,MATCH(B454,#REF!,0),0),"")</f>
        <v/>
      </c>
      <c r="S454" s="11" t="str">
        <f>IFERROR(INDEX(#REF!,MATCH(B454,#REF!,0),0),"")</f>
        <v/>
      </c>
      <c r="T454" s="11" t="str">
        <f>IFERROR(INDEX(#REF!,MATCH(B454,#REF!,0),0),"")</f>
        <v/>
      </c>
      <c r="U454" s="5" t="str">
        <f>IFERROR(INDEX(#REF!,MATCH(B454,#REF!,0),0),"")</f>
        <v/>
      </c>
      <c r="V454" s="10">
        <f t="shared" si="25"/>
        <v>1</v>
      </c>
      <c r="W454" s="188">
        <f t="shared" si="26"/>
        <v>679</v>
      </c>
      <c r="X454" s="188">
        <f t="shared" si="27"/>
        <v>679</v>
      </c>
      <c r="Y454" s="188" t="str">
        <f>IFERROR(SUMPRODUCT(LARGE(G454:U454,{1;2;3;4;5})),"NA")</f>
        <v>NA</v>
      </c>
      <c r="Z454" s="189" t="str">
        <f>IFERROR(SUMPRODUCT(LARGE(G454:U454,{1;2;3;4;5;6;7;8;9;10})),"NA")</f>
        <v>NA</v>
      </c>
    </row>
    <row r="455" spans="1:26" s="28" customFormat="1" x14ac:dyDescent="0.3">
      <c r="A455" s="15">
        <v>452</v>
      </c>
      <c r="B455" s="2" t="s">
        <v>3119</v>
      </c>
      <c r="C455" s="1"/>
      <c r="D455" s="1"/>
      <c r="E455" s="1"/>
      <c r="F455" s="2"/>
      <c r="G455" s="10" t="str">
        <f>IFERROR(INDEX('03-25'!X:X,MATCH(B455,'03-25'!Y:Y,0),0),"")</f>
        <v/>
      </c>
      <c r="H455" s="11" t="str">
        <f>IFERROR(INDEX('04-08'!N:N,MATCH(B455,'04-08'!C:C,0),0),"")</f>
        <v/>
      </c>
      <c r="I455" s="11" t="str">
        <f>IFERROR(INDEX('04-29'!M:M,MATCH(B455,'04-29'!L:L,0),0),"")</f>
        <v/>
      </c>
      <c r="J455" s="11" t="str">
        <f>IFERROR(INDEX('05-27'!F:F,MATCH(B455,'05-27'!H:H,0),0),"")</f>
        <v/>
      </c>
      <c r="K455" s="11" t="str">
        <f>IFERROR(INDEX('06-17'!U:U,MATCH(B455,'06-17'!W:W,0),0),"")</f>
        <v/>
      </c>
      <c r="L455" s="11" t="str">
        <f>IFERROR(INDEX('07-02'!W:W,MATCH(B455,'07-02'!B:B,0),0),"")</f>
        <v/>
      </c>
      <c r="M455" s="11" t="str">
        <f>IFERROR(INDEX('07-14'!H:H,MATCH(B455,'07-14'!I:I,0),0),"")</f>
        <v/>
      </c>
      <c r="N455" s="11" t="str">
        <f>IFERROR(INDEX('07-15'!H:H,MATCH(B455,'07-15'!I:I,0),0),"")</f>
        <v/>
      </c>
      <c r="O455" s="11" t="str">
        <f>IFERROR(INDEX('07-16'!H:H,MATCH(B455,'07-16'!I:I,0),0),"")</f>
        <v/>
      </c>
      <c r="P455" s="11">
        <f>IFERROR(INDEX('07-22'!U:U,MATCH(B455,'07-22'!W:W,0),0),"")</f>
        <v>678</v>
      </c>
      <c r="Q455" s="11" t="str">
        <f>IFERROR(INDEX(#REF!,MATCH(B455,#REF!,0),0),"")</f>
        <v/>
      </c>
      <c r="R455" s="11" t="str">
        <f>IFERROR(INDEX(#REF!,MATCH(B455,#REF!,0),0),"")</f>
        <v/>
      </c>
      <c r="S455" s="11" t="str">
        <f>IFERROR(INDEX(#REF!,MATCH(B455,#REF!,0),0),"")</f>
        <v/>
      </c>
      <c r="T455" s="11" t="str">
        <f>IFERROR(INDEX(#REF!,MATCH(B455,#REF!,0),0),"")</f>
        <v/>
      </c>
      <c r="U455" s="5" t="str">
        <f>IFERROR(INDEX(#REF!,MATCH(B455,#REF!,0),0),"")</f>
        <v/>
      </c>
      <c r="V455" s="10">
        <f t="shared" si="25"/>
        <v>1</v>
      </c>
      <c r="W455" s="188">
        <f t="shared" si="26"/>
        <v>678</v>
      </c>
      <c r="X455" s="188">
        <f t="shared" si="27"/>
        <v>678</v>
      </c>
      <c r="Y455" s="188" t="str">
        <f>IFERROR(SUMPRODUCT(LARGE(G455:U455,{1;2;3;4;5})),"NA")</f>
        <v>NA</v>
      </c>
      <c r="Z455" s="189" t="str">
        <f>IFERROR(SUMPRODUCT(LARGE(G455:U455,{1;2;3;4;5;6;7;8;9;10})),"NA")</f>
        <v>NA</v>
      </c>
    </row>
    <row r="456" spans="1:26" s="28" customFormat="1" x14ac:dyDescent="0.3">
      <c r="A456" s="15">
        <v>453</v>
      </c>
      <c r="B456" s="2" t="s">
        <v>3137</v>
      </c>
      <c r="C456" s="1"/>
      <c r="D456" s="1"/>
      <c r="E456" s="1"/>
      <c r="F456" s="2"/>
      <c r="G456" s="10" t="str">
        <f>IFERROR(INDEX('03-25'!X:X,MATCH(B456,'03-25'!Y:Y,0),0),"")</f>
        <v/>
      </c>
      <c r="H456" s="11" t="str">
        <f>IFERROR(INDEX('04-08'!N:N,MATCH(B456,'04-08'!C:C,0),0),"")</f>
        <v/>
      </c>
      <c r="I456" s="11" t="str">
        <f>IFERROR(INDEX('04-29'!M:M,MATCH(B456,'04-29'!L:L,0),0),"")</f>
        <v/>
      </c>
      <c r="J456" s="11" t="str">
        <f>IFERROR(INDEX('05-27'!F:F,MATCH(B456,'05-27'!H:H,0),0),"")</f>
        <v/>
      </c>
      <c r="K456" s="11" t="str">
        <f>IFERROR(INDEX('06-17'!U:U,MATCH(B456,'06-17'!W:W,0),0),"")</f>
        <v/>
      </c>
      <c r="L456" s="11" t="str">
        <f>IFERROR(INDEX('07-02'!W:W,MATCH(B456,'07-02'!B:B,0),0),"")</f>
        <v/>
      </c>
      <c r="M456" s="11" t="str">
        <f>IFERROR(INDEX('07-14'!H:H,MATCH(B456,'07-14'!I:I,0),0),"")</f>
        <v/>
      </c>
      <c r="N456" s="11" t="str">
        <f>IFERROR(INDEX('07-15'!H:H,MATCH(B456,'07-15'!I:I,0),0),"")</f>
        <v/>
      </c>
      <c r="O456" s="11" t="str">
        <f>IFERROR(INDEX('07-16'!H:H,MATCH(B456,'07-16'!I:I,0),0),"")</f>
        <v/>
      </c>
      <c r="P456" s="11">
        <f>IFERROR(INDEX('07-22'!U:U,MATCH(B456,'07-22'!W:W,0),0),"")</f>
        <v>678</v>
      </c>
      <c r="Q456" s="11" t="str">
        <f>IFERROR(INDEX(#REF!,MATCH(B456,#REF!,0),0),"")</f>
        <v/>
      </c>
      <c r="R456" s="11" t="str">
        <f>IFERROR(INDEX(#REF!,MATCH(B456,#REF!,0),0),"")</f>
        <v/>
      </c>
      <c r="S456" s="11" t="str">
        <f>IFERROR(INDEX(#REF!,MATCH(B456,#REF!,0),0),"")</f>
        <v/>
      </c>
      <c r="T456" s="11" t="str">
        <f>IFERROR(INDEX(#REF!,MATCH(B456,#REF!,0),0),"")</f>
        <v/>
      </c>
      <c r="U456" s="5" t="str">
        <f>IFERROR(INDEX(#REF!,MATCH(B456,#REF!,0),0),"")</f>
        <v/>
      </c>
      <c r="V456" s="10">
        <f t="shared" si="25"/>
        <v>1</v>
      </c>
      <c r="W456" s="188">
        <f t="shared" si="26"/>
        <v>678</v>
      </c>
      <c r="X456" s="188">
        <f t="shared" si="27"/>
        <v>678</v>
      </c>
      <c r="Y456" s="188" t="str">
        <f>IFERROR(SUMPRODUCT(LARGE(G456:U456,{1;2;3;4;5})),"NA")</f>
        <v>NA</v>
      </c>
      <c r="Z456" s="189" t="str">
        <f>IFERROR(SUMPRODUCT(LARGE(G456:U456,{1;2;3;4;5;6;7;8;9;10})),"NA")</f>
        <v>NA</v>
      </c>
    </row>
    <row r="457" spans="1:26" s="28" customFormat="1" x14ac:dyDescent="0.3">
      <c r="A457" s="15">
        <v>454</v>
      </c>
      <c r="B457" s="2" t="s">
        <v>3169</v>
      </c>
      <c r="C457" s="1"/>
      <c r="D457" s="1"/>
      <c r="E457" s="1"/>
      <c r="F457" s="2"/>
      <c r="G457" s="10" t="str">
        <f>IFERROR(INDEX('03-25'!X:X,MATCH(B457,'03-25'!Y:Y,0),0),"")</f>
        <v/>
      </c>
      <c r="H457" s="11" t="str">
        <f>IFERROR(INDEX('04-08'!N:N,MATCH(B457,'04-08'!C:C,0),0),"")</f>
        <v/>
      </c>
      <c r="I457" s="11" t="str">
        <f>IFERROR(INDEX('04-29'!M:M,MATCH(B457,'04-29'!L:L,0),0),"")</f>
        <v/>
      </c>
      <c r="J457" s="11" t="str">
        <f>IFERROR(INDEX('05-27'!F:F,MATCH(B457,'05-27'!H:H,0),0),"")</f>
        <v/>
      </c>
      <c r="K457" s="11" t="str">
        <f>IFERROR(INDEX('06-17'!U:U,MATCH(B457,'06-17'!W:W,0),0),"")</f>
        <v/>
      </c>
      <c r="L457" s="11" t="str">
        <f>IFERROR(INDEX('07-02'!W:W,MATCH(B457,'07-02'!B:B,0),0),"")</f>
        <v/>
      </c>
      <c r="M457" s="11" t="str">
        <f>IFERROR(INDEX('07-14'!H:H,MATCH(B457,'07-14'!I:I,0),0),"")</f>
        <v/>
      </c>
      <c r="N457" s="11" t="str">
        <f>IFERROR(INDEX('07-15'!H:H,MATCH(B457,'07-15'!I:I,0),0),"")</f>
        <v/>
      </c>
      <c r="O457" s="11" t="str">
        <f>IFERROR(INDEX('07-16'!H:H,MATCH(B457,'07-16'!I:I,0),0),"")</f>
        <v/>
      </c>
      <c r="P457" s="11">
        <f>IFERROR(INDEX('07-22'!U:U,MATCH(B457,'07-22'!W:W,0),0),"")</f>
        <v>678</v>
      </c>
      <c r="Q457" s="11" t="str">
        <f>IFERROR(INDEX(#REF!,MATCH(B457,#REF!,0),0),"")</f>
        <v/>
      </c>
      <c r="R457" s="11" t="str">
        <f>IFERROR(INDEX(#REF!,MATCH(B457,#REF!,0),0),"")</f>
        <v/>
      </c>
      <c r="S457" s="11" t="str">
        <f>IFERROR(INDEX(#REF!,MATCH(B457,#REF!,0),0),"")</f>
        <v/>
      </c>
      <c r="T457" s="11" t="str">
        <f>IFERROR(INDEX(#REF!,MATCH(B457,#REF!,0),0),"")</f>
        <v/>
      </c>
      <c r="U457" s="5" t="str">
        <f>IFERROR(INDEX(#REF!,MATCH(B457,#REF!,0),0),"")</f>
        <v/>
      </c>
      <c r="V457" s="10">
        <f t="shared" si="25"/>
        <v>1</v>
      </c>
      <c r="W457" s="188">
        <f t="shared" si="26"/>
        <v>678</v>
      </c>
      <c r="X457" s="188">
        <f t="shared" si="27"/>
        <v>678</v>
      </c>
      <c r="Y457" s="188" t="str">
        <f>IFERROR(SUMPRODUCT(LARGE(G457:U457,{1;2;3;4;5})),"NA")</f>
        <v>NA</v>
      </c>
      <c r="Z457" s="189" t="str">
        <f>IFERROR(SUMPRODUCT(LARGE(G457:U457,{1;2;3;4;5;6;7;8;9;10})),"NA")</f>
        <v>NA</v>
      </c>
    </row>
    <row r="458" spans="1:26" s="28" customFormat="1" x14ac:dyDescent="0.3">
      <c r="A458" s="15">
        <v>455</v>
      </c>
      <c r="B458" s="2" t="s">
        <v>2626</v>
      </c>
      <c r="C458" s="1"/>
      <c r="D458" s="1"/>
      <c r="E458" s="1"/>
      <c r="F458" s="2"/>
      <c r="G458" s="10" t="str">
        <f>IFERROR(INDEX('03-25'!X:X,MATCH(B458,'03-25'!Y:Y,0),0),"")</f>
        <v/>
      </c>
      <c r="H458" s="11" t="str">
        <f>IFERROR(INDEX('04-08'!N:N,MATCH(B458,'04-08'!C:C,0),0),"")</f>
        <v/>
      </c>
      <c r="I458" s="11" t="str">
        <f>IFERROR(INDEX('04-29'!M:M,MATCH(B458,'04-29'!L:L,0),0),"")</f>
        <v/>
      </c>
      <c r="J458" s="11" t="str">
        <f>IFERROR(INDEX('05-27'!F:F,MATCH(B458,'05-27'!H:H,0),0),"")</f>
        <v/>
      </c>
      <c r="K458" s="11" t="str">
        <f>IFERROR(INDEX('06-17'!U:U,MATCH(B458,'06-17'!W:W,0),0),"")</f>
        <v/>
      </c>
      <c r="L458" s="11">
        <f>IFERROR(INDEX('07-02'!W:W,MATCH(B458,'07-02'!B:B,0),0),"")</f>
        <v>677</v>
      </c>
      <c r="M458" s="11" t="str">
        <f>IFERROR(INDEX('07-14'!H:H,MATCH(B458,'07-14'!I:I,0),0),"")</f>
        <v/>
      </c>
      <c r="N458" s="11" t="str">
        <f>IFERROR(INDEX('07-15'!H:H,MATCH(B458,'07-15'!I:I,0),0),"")</f>
        <v/>
      </c>
      <c r="O458" s="11" t="str">
        <f>IFERROR(INDEX('07-16'!H:H,MATCH(B458,'07-16'!I:I,0),0),"")</f>
        <v/>
      </c>
      <c r="P458" s="11" t="str">
        <f>IFERROR(INDEX('07-22'!U:U,MATCH(B458,'07-22'!W:W,0),0),"")</f>
        <v/>
      </c>
      <c r="Q458" s="11" t="str">
        <f>IFERROR(INDEX(#REF!,MATCH(B458,#REF!,0),0),"")</f>
        <v/>
      </c>
      <c r="R458" s="11" t="str">
        <f>IFERROR(INDEX(#REF!,MATCH(B458,#REF!,0),0),"")</f>
        <v/>
      </c>
      <c r="S458" s="11" t="str">
        <f>IFERROR(INDEX(#REF!,MATCH(B458,#REF!,0),0),"")</f>
        <v/>
      </c>
      <c r="T458" s="11" t="str">
        <f>IFERROR(INDEX(#REF!,MATCH(B458,#REF!,0),0),"")</f>
        <v/>
      </c>
      <c r="U458" s="5" t="str">
        <f>IFERROR(INDEX(#REF!,MATCH(B458,#REF!,0),0),"")</f>
        <v/>
      </c>
      <c r="V458" s="10">
        <f t="shared" si="25"/>
        <v>1</v>
      </c>
      <c r="W458" s="188">
        <f t="shared" si="26"/>
        <v>677</v>
      </c>
      <c r="X458" s="188">
        <f t="shared" si="27"/>
        <v>677</v>
      </c>
      <c r="Y458" s="188" t="str">
        <f>IFERROR(SUMPRODUCT(LARGE(G458:U458,{1;2;3;4;5})),"NA")</f>
        <v>NA</v>
      </c>
      <c r="Z458" s="189" t="str">
        <f>IFERROR(SUMPRODUCT(LARGE(G458:U458,{1;2;3;4;5;6;7;8;9;10})),"NA")</f>
        <v>NA</v>
      </c>
    </row>
    <row r="459" spans="1:26" s="28" customFormat="1" x14ac:dyDescent="0.3">
      <c r="A459" s="15">
        <v>456</v>
      </c>
      <c r="B459" s="2" t="s">
        <v>3231</v>
      </c>
      <c r="C459" s="1"/>
      <c r="D459" s="1"/>
      <c r="E459" s="1"/>
      <c r="F459" s="2"/>
      <c r="G459" s="10" t="str">
        <f>IFERROR(INDEX('03-25'!X:X,MATCH(B459,'03-25'!Y:Y,0),0),"")</f>
        <v/>
      </c>
      <c r="H459" s="11" t="str">
        <f>IFERROR(INDEX('04-08'!N:N,MATCH(B459,'04-08'!C:C,0),0),"")</f>
        <v/>
      </c>
      <c r="I459" s="11" t="str">
        <f>IFERROR(INDEX('04-29'!M:M,MATCH(B459,'04-29'!L:L,0),0),"")</f>
        <v/>
      </c>
      <c r="J459" s="11" t="str">
        <f>IFERROR(INDEX('05-27'!F:F,MATCH(B459,'05-27'!H:H,0),0),"")</f>
        <v/>
      </c>
      <c r="K459" s="11" t="str">
        <f>IFERROR(INDEX('06-17'!U:U,MATCH(B459,'06-17'!W:W,0),0),"")</f>
        <v/>
      </c>
      <c r="L459" s="11" t="str">
        <f>IFERROR(INDEX('07-02'!W:W,MATCH(B459,'07-02'!B:B,0),0),"")</f>
        <v/>
      </c>
      <c r="M459" s="11" t="str">
        <f>IFERROR(INDEX('07-14'!H:H,MATCH(B459,'07-14'!I:I,0),0),"")</f>
        <v/>
      </c>
      <c r="N459" s="11" t="str">
        <f>IFERROR(INDEX('07-15'!H:H,MATCH(B459,'07-15'!I:I,0),0),"")</f>
        <v/>
      </c>
      <c r="O459" s="11" t="str">
        <f>IFERROR(INDEX('07-16'!H:H,MATCH(B459,'07-16'!I:I,0),0),"")</f>
        <v/>
      </c>
      <c r="P459" s="11">
        <f>IFERROR(INDEX('07-22'!U:U,MATCH(B459,'07-22'!W:W,0),0),"")</f>
        <v>677</v>
      </c>
      <c r="Q459" s="11" t="str">
        <f>IFERROR(INDEX(#REF!,MATCH(B459,#REF!,0),0),"")</f>
        <v/>
      </c>
      <c r="R459" s="11" t="str">
        <f>IFERROR(INDEX(#REF!,MATCH(B459,#REF!,0),0),"")</f>
        <v/>
      </c>
      <c r="S459" s="11" t="str">
        <f>IFERROR(INDEX(#REF!,MATCH(B459,#REF!,0),0),"")</f>
        <v/>
      </c>
      <c r="T459" s="11" t="str">
        <f>IFERROR(INDEX(#REF!,MATCH(B459,#REF!,0),0),"")</f>
        <v/>
      </c>
      <c r="U459" s="5" t="str">
        <f>IFERROR(INDEX(#REF!,MATCH(B459,#REF!,0),0),"")</f>
        <v/>
      </c>
      <c r="V459" s="10">
        <f t="shared" si="25"/>
        <v>1</v>
      </c>
      <c r="W459" s="188">
        <f t="shared" si="26"/>
        <v>677</v>
      </c>
      <c r="X459" s="188">
        <f t="shared" si="27"/>
        <v>677</v>
      </c>
      <c r="Y459" s="188" t="str">
        <f>IFERROR(SUMPRODUCT(LARGE(G459:U459,{1;2;3;4;5})),"NA")</f>
        <v>NA</v>
      </c>
      <c r="Z459" s="189" t="str">
        <f>IFERROR(SUMPRODUCT(LARGE(G459:U459,{1;2;3;4;5;6;7;8;9;10})),"NA")</f>
        <v>NA</v>
      </c>
    </row>
    <row r="460" spans="1:26" s="28" customFormat="1" x14ac:dyDescent="0.3">
      <c r="A460" s="15">
        <v>457</v>
      </c>
      <c r="B460" s="2" t="s">
        <v>2469</v>
      </c>
      <c r="C460" s="1"/>
      <c r="D460" s="1"/>
      <c r="E460" s="1"/>
      <c r="F460" s="2"/>
      <c r="G460" s="10" t="str">
        <f>IFERROR(INDEX('03-25'!X:X,MATCH(B460,'03-25'!Y:Y,0),0),"")</f>
        <v/>
      </c>
      <c r="H460" s="11" t="str">
        <f>IFERROR(INDEX('04-08'!N:N,MATCH(B460,'04-08'!C:C,0),0),"")</f>
        <v/>
      </c>
      <c r="I460" s="11" t="str">
        <f>IFERROR(INDEX('04-29'!M:M,MATCH(B460,'04-29'!L:L,0),0),"")</f>
        <v/>
      </c>
      <c r="J460" s="11" t="str">
        <f>IFERROR(INDEX('05-27'!F:F,MATCH(B460,'05-27'!H:H,0),0),"")</f>
        <v/>
      </c>
      <c r="K460" s="11">
        <f>IFERROR(INDEX('06-17'!U:U,MATCH(B460,'06-17'!W:W,0),0),"")</f>
        <v>676</v>
      </c>
      <c r="L460" s="11" t="str">
        <f>IFERROR(INDEX('07-02'!W:W,MATCH(B460,'07-02'!B:B,0),0),"")</f>
        <v/>
      </c>
      <c r="M460" s="11" t="str">
        <f>IFERROR(INDEX('07-14'!H:H,MATCH(B460,'07-14'!I:I,0),0),"")</f>
        <v/>
      </c>
      <c r="N460" s="11" t="str">
        <f>IFERROR(INDEX('07-15'!H:H,MATCH(B460,'07-15'!I:I,0),0),"")</f>
        <v/>
      </c>
      <c r="O460" s="11" t="str">
        <f>IFERROR(INDEX('07-16'!H:H,MATCH(B460,'07-16'!I:I,0),0),"")</f>
        <v/>
      </c>
      <c r="P460" s="11" t="str">
        <f>IFERROR(INDEX('07-22'!U:U,MATCH(B460,'07-22'!W:W,0),0),"")</f>
        <v/>
      </c>
      <c r="Q460" s="11" t="str">
        <f>IFERROR(INDEX(#REF!,MATCH(B460,#REF!,0),0),"")</f>
        <v/>
      </c>
      <c r="R460" s="11" t="str">
        <f>IFERROR(INDEX(#REF!,MATCH(B460,#REF!,0),0),"")</f>
        <v/>
      </c>
      <c r="S460" s="11" t="str">
        <f>IFERROR(INDEX(#REF!,MATCH(B460,#REF!,0),0),"")</f>
        <v/>
      </c>
      <c r="T460" s="11" t="str">
        <f>IFERROR(INDEX(#REF!,MATCH(B460,#REF!,0),0),"")</f>
        <v/>
      </c>
      <c r="U460" s="5" t="str">
        <f>IFERROR(INDEX(#REF!,MATCH(B460,#REF!,0),0),"")</f>
        <v/>
      </c>
      <c r="V460" s="10">
        <f t="shared" si="25"/>
        <v>1</v>
      </c>
      <c r="W460" s="188">
        <f t="shared" si="26"/>
        <v>676</v>
      </c>
      <c r="X460" s="188">
        <f t="shared" si="27"/>
        <v>676</v>
      </c>
      <c r="Y460" s="188" t="str">
        <f>IFERROR(SUMPRODUCT(LARGE(G460:U460,{1;2;3;4;5})),"NA")</f>
        <v>NA</v>
      </c>
      <c r="Z460" s="189" t="str">
        <f>IFERROR(SUMPRODUCT(LARGE(G460:U460,{1;2;3;4;5;6;7;8;9;10})),"NA")</f>
        <v>NA</v>
      </c>
    </row>
    <row r="461" spans="1:26" s="28" customFormat="1" x14ac:dyDescent="0.3">
      <c r="A461" s="15">
        <v>458</v>
      </c>
      <c r="B461" s="2" t="s">
        <v>35</v>
      </c>
      <c r="C461" s="1"/>
      <c r="D461" s="1"/>
      <c r="E461" s="1"/>
      <c r="F461" s="2"/>
      <c r="G461" s="10">
        <f>IFERROR(INDEX('03-25'!X:X,MATCH(B461,'03-25'!Y:Y,0),0),"")</f>
        <v>675</v>
      </c>
      <c r="H461" s="11" t="str">
        <f>IFERROR(INDEX('04-08'!N:N,MATCH(B461,'04-08'!C:C,0),0),"")</f>
        <v/>
      </c>
      <c r="I461" s="11" t="str">
        <f>IFERROR(INDEX('04-29'!M:M,MATCH(B461,'04-29'!L:L,0),0),"")</f>
        <v/>
      </c>
      <c r="J461" s="11" t="str">
        <f>IFERROR(INDEX('05-27'!F:F,MATCH(B461,'05-27'!H:H,0),0),"")</f>
        <v/>
      </c>
      <c r="K461" s="11" t="str">
        <f>IFERROR(INDEX('06-17'!U:U,MATCH(B461,'06-17'!W:W,0),0),"")</f>
        <v/>
      </c>
      <c r="L461" s="11" t="str">
        <f>IFERROR(INDEX('07-02'!W:W,MATCH(B461,'07-02'!B:B,0),0),"")</f>
        <v/>
      </c>
      <c r="M461" s="11" t="str">
        <f>IFERROR(INDEX('07-14'!H:H,MATCH(B461,'07-14'!I:I,0),0),"")</f>
        <v/>
      </c>
      <c r="N461" s="11" t="str">
        <f>IFERROR(INDEX('07-15'!H:H,MATCH(B461,'07-15'!I:I,0),0),"")</f>
        <v/>
      </c>
      <c r="O461" s="11" t="str">
        <f>IFERROR(INDEX('07-16'!H:H,MATCH(B461,'07-16'!I:I,0),0),"")</f>
        <v/>
      </c>
      <c r="P461" s="11" t="str">
        <f>IFERROR(INDEX('07-22'!U:U,MATCH(B461,'07-22'!W:W,0),0),"")</f>
        <v/>
      </c>
      <c r="Q461" s="11" t="str">
        <f>IFERROR(INDEX(#REF!,MATCH(B461,#REF!,0),0),"")</f>
        <v/>
      </c>
      <c r="R461" s="11" t="str">
        <f>IFERROR(INDEX(#REF!,MATCH(B461,#REF!,0),0),"")</f>
        <v/>
      </c>
      <c r="S461" s="11" t="str">
        <f>IFERROR(INDEX(#REF!,MATCH(B461,#REF!,0),0),"")</f>
        <v/>
      </c>
      <c r="T461" s="11" t="str">
        <f>IFERROR(INDEX(#REF!,MATCH(B461,#REF!,0),0),"")</f>
        <v/>
      </c>
      <c r="U461" s="5" t="str">
        <f>IFERROR(INDEX(#REF!,MATCH(B461,#REF!,0),0),"")</f>
        <v/>
      </c>
      <c r="V461" s="10">
        <f t="shared" si="25"/>
        <v>1</v>
      </c>
      <c r="W461" s="188">
        <f t="shared" si="26"/>
        <v>675</v>
      </c>
      <c r="X461" s="188">
        <f t="shared" si="27"/>
        <v>675</v>
      </c>
      <c r="Y461" s="188" t="str">
        <f>IFERROR(SUMPRODUCT(LARGE(G461:U461,{1;2;3;4;5})),"NA")</f>
        <v>NA</v>
      </c>
      <c r="Z461" s="189" t="str">
        <f>IFERROR(SUMPRODUCT(LARGE(G461:U461,{1;2;3;4;5;6;7;8;9;10})),"NA")</f>
        <v>NA</v>
      </c>
    </row>
    <row r="462" spans="1:26" s="28" customFormat="1" x14ac:dyDescent="0.3">
      <c r="A462" s="15">
        <v>459</v>
      </c>
      <c r="B462" s="2" t="s">
        <v>2627</v>
      </c>
      <c r="C462" s="1"/>
      <c r="D462" s="1"/>
      <c r="E462" s="1"/>
      <c r="F462" s="2"/>
      <c r="G462" s="10" t="str">
        <f>IFERROR(INDEX('03-25'!X:X,MATCH(B462,'03-25'!Y:Y,0),0),"")</f>
        <v/>
      </c>
      <c r="H462" s="11" t="str">
        <f>IFERROR(INDEX('04-08'!N:N,MATCH(B462,'04-08'!C:C,0),0),"")</f>
        <v/>
      </c>
      <c r="I462" s="11" t="str">
        <f>IFERROR(INDEX('04-29'!M:M,MATCH(B462,'04-29'!L:L,0),0),"")</f>
        <v/>
      </c>
      <c r="J462" s="11" t="str">
        <f>IFERROR(INDEX('05-27'!F:F,MATCH(B462,'05-27'!H:H,0),0),"")</f>
        <v/>
      </c>
      <c r="K462" s="11" t="str">
        <f>IFERROR(INDEX('06-17'!U:U,MATCH(B462,'06-17'!W:W,0),0),"")</f>
        <v/>
      </c>
      <c r="L462" s="11">
        <f>IFERROR(INDEX('07-02'!W:W,MATCH(B462,'07-02'!B:B,0),0),"")</f>
        <v>675</v>
      </c>
      <c r="M462" s="11" t="str">
        <f>IFERROR(INDEX('07-14'!H:H,MATCH(B462,'07-14'!I:I,0),0),"")</f>
        <v/>
      </c>
      <c r="N462" s="11" t="str">
        <f>IFERROR(INDEX('07-15'!H:H,MATCH(B462,'07-15'!I:I,0),0),"")</f>
        <v/>
      </c>
      <c r="O462" s="11" t="str">
        <f>IFERROR(INDEX('07-16'!H:H,MATCH(B462,'07-16'!I:I,0),0),"")</f>
        <v/>
      </c>
      <c r="P462" s="11" t="str">
        <f>IFERROR(INDEX('07-22'!U:U,MATCH(B462,'07-22'!W:W,0),0),"")</f>
        <v/>
      </c>
      <c r="Q462" s="11" t="str">
        <f>IFERROR(INDEX(#REF!,MATCH(B462,#REF!,0),0),"")</f>
        <v/>
      </c>
      <c r="R462" s="11" t="str">
        <f>IFERROR(INDEX(#REF!,MATCH(B462,#REF!,0),0),"")</f>
        <v/>
      </c>
      <c r="S462" s="11" t="str">
        <f>IFERROR(INDEX(#REF!,MATCH(B462,#REF!,0),0),"")</f>
        <v/>
      </c>
      <c r="T462" s="11" t="str">
        <f>IFERROR(INDEX(#REF!,MATCH(B462,#REF!,0),0),"")</f>
        <v/>
      </c>
      <c r="U462" s="5" t="str">
        <f>IFERROR(INDEX(#REF!,MATCH(B462,#REF!,0),0),"")</f>
        <v/>
      </c>
      <c r="V462" s="10">
        <f t="shared" si="25"/>
        <v>1</v>
      </c>
      <c r="W462" s="188">
        <f t="shared" si="26"/>
        <v>675</v>
      </c>
      <c r="X462" s="188">
        <f t="shared" si="27"/>
        <v>675</v>
      </c>
      <c r="Y462" s="188" t="str">
        <f>IFERROR(SUMPRODUCT(LARGE(G462:U462,{1;2;3;4;5})),"NA")</f>
        <v>NA</v>
      </c>
      <c r="Z462" s="189" t="str">
        <f>IFERROR(SUMPRODUCT(LARGE(G462:U462,{1;2;3;4;5;6;7;8;9;10})),"NA")</f>
        <v>NA</v>
      </c>
    </row>
    <row r="463" spans="1:26" s="28" customFormat="1" x14ac:dyDescent="0.3">
      <c r="A463" s="15">
        <v>460</v>
      </c>
      <c r="B463" s="2" t="s">
        <v>3184</v>
      </c>
      <c r="C463" s="1"/>
      <c r="D463" s="1"/>
      <c r="E463" s="1"/>
      <c r="F463" s="2"/>
      <c r="G463" s="10" t="str">
        <f>IFERROR(INDEX('03-25'!X:X,MATCH(B463,'03-25'!Y:Y,0),0),"")</f>
        <v/>
      </c>
      <c r="H463" s="11" t="str">
        <f>IFERROR(INDEX('04-08'!N:N,MATCH(B463,'04-08'!C:C,0),0),"")</f>
        <v/>
      </c>
      <c r="I463" s="11" t="str">
        <f>IFERROR(INDEX('04-29'!M:M,MATCH(B463,'04-29'!L:L,0),0),"")</f>
        <v/>
      </c>
      <c r="J463" s="11" t="str">
        <f>IFERROR(INDEX('05-27'!F:F,MATCH(B463,'05-27'!H:H,0),0),"")</f>
        <v/>
      </c>
      <c r="K463" s="11" t="str">
        <f>IFERROR(INDEX('06-17'!U:U,MATCH(B463,'06-17'!W:W,0),0),"")</f>
        <v/>
      </c>
      <c r="L463" s="11" t="str">
        <f>IFERROR(INDEX('07-02'!W:W,MATCH(B463,'07-02'!B:B,0),0),"")</f>
        <v/>
      </c>
      <c r="M463" s="11" t="str">
        <f>IFERROR(INDEX('07-14'!H:H,MATCH(B463,'07-14'!I:I,0),0),"")</f>
        <v/>
      </c>
      <c r="N463" s="11" t="str">
        <f>IFERROR(INDEX('07-15'!H:H,MATCH(B463,'07-15'!I:I,0),0),"")</f>
        <v/>
      </c>
      <c r="O463" s="11" t="str">
        <f>IFERROR(INDEX('07-16'!H:H,MATCH(B463,'07-16'!I:I,0),0),"")</f>
        <v/>
      </c>
      <c r="P463" s="11">
        <f>IFERROR(INDEX('07-22'!U:U,MATCH(B463,'07-22'!W:W,0),0),"")</f>
        <v>675</v>
      </c>
      <c r="Q463" s="11" t="str">
        <f>IFERROR(INDEX(#REF!,MATCH(B463,#REF!,0),0),"")</f>
        <v/>
      </c>
      <c r="R463" s="11" t="str">
        <f>IFERROR(INDEX(#REF!,MATCH(B463,#REF!,0),0),"")</f>
        <v/>
      </c>
      <c r="S463" s="11" t="str">
        <f>IFERROR(INDEX(#REF!,MATCH(B463,#REF!,0),0),"")</f>
        <v/>
      </c>
      <c r="T463" s="11" t="str">
        <f>IFERROR(INDEX(#REF!,MATCH(B463,#REF!,0),0),"")</f>
        <v/>
      </c>
      <c r="U463" s="5" t="str">
        <f>IFERROR(INDEX(#REF!,MATCH(B463,#REF!,0),0),"")</f>
        <v/>
      </c>
      <c r="V463" s="10">
        <f t="shared" si="25"/>
        <v>1</v>
      </c>
      <c r="W463" s="188">
        <f t="shared" si="26"/>
        <v>675</v>
      </c>
      <c r="X463" s="188">
        <f t="shared" si="27"/>
        <v>675</v>
      </c>
      <c r="Y463" s="188" t="str">
        <f>IFERROR(SUMPRODUCT(LARGE(G463:U463,{1;2;3;4;5})),"NA")</f>
        <v>NA</v>
      </c>
      <c r="Z463" s="189" t="str">
        <f>IFERROR(SUMPRODUCT(LARGE(G463:U463,{1;2;3;4;5;6;7;8;9;10})),"NA")</f>
        <v>NA</v>
      </c>
    </row>
    <row r="464" spans="1:26" s="28" customFormat="1" x14ac:dyDescent="0.3">
      <c r="A464" s="15">
        <v>461</v>
      </c>
      <c r="B464" s="2" t="s">
        <v>3227</v>
      </c>
      <c r="C464" s="1"/>
      <c r="D464" s="1"/>
      <c r="E464" s="1"/>
      <c r="F464" s="2"/>
      <c r="G464" s="10" t="str">
        <f>IFERROR(INDEX('03-25'!X:X,MATCH(B464,'03-25'!Y:Y,0),0),"")</f>
        <v/>
      </c>
      <c r="H464" s="11" t="str">
        <f>IFERROR(INDEX('04-08'!N:N,MATCH(B464,'04-08'!C:C,0),0),"")</f>
        <v/>
      </c>
      <c r="I464" s="11" t="str">
        <f>IFERROR(INDEX('04-29'!M:M,MATCH(B464,'04-29'!L:L,0),0),"")</f>
        <v/>
      </c>
      <c r="J464" s="11" t="str">
        <f>IFERROR(INDEX('05-27'!F:F,MATCH(B464,'05-27'!H:H,0),0),"")</f>
        <v/>
      </c>
      <c r="K464" s="11" t="str">
        <f>IFERROR(INDEX('06-17'!U:U,MATCH(B464,'06-17'!W:W,0),0),"")</f>
        <v/>
      </c>
      <c r="L464" s="11" t="str">
        <f>IFERROR(INDEX('07-02'!W:W,MATCH(B464,'07-02'!B:B,0),0),"")</f>
        <v/>
      </c>
      <c r="M464" s="11" t="str">
        <f>IFERROR(INDEX('07-14'!H:H,MATCH(B464,'07-14'!I:I,0),0),"")</f>
        <v/>
      </c>
      <c r="N464" s="11">
        <f>IFERROR(INDEX('07-15'!H:H,MATCH(B464,'07-15'!I:I,0),0),"")</f>
        <v>674</v>
      </c>
      <c r="O464" s="11" t="str">
        <f>IFERROR(INDEX('07-16'!H:H,MATCH(B464,'07-16'!I:I,0),0),"")</f>
        <v/>
      </c>
      <c r="P464" s="11" t="str">
        <f>IFERROR(INDEX('07-22'!U:U,MATCH(B464,'07-22'!W:W,0),0),"")</f>
        <v/>
      </c>
      <c r="Q464" s="11" t="str">
        <f>IFERROR(INDEX(#REF!,MATCH(B464,#REF!,0),0),"")</f>
        <v/>
      </c>
      <c r="R464" s="11" t="str">
        <f>IFERROR(INDEX(#REF!,MATCH(B464,#REF!,0),0),"")</f>
        <v/>
      </c>
      <c r="S464" s="11" t="str">
        <f>IFERROR(INDEX(#REF!,MATCH(B464,#REF!,0),0),"")</f>
        <v/>
      </c>
      <c r="T464" s="11" t="str">
        <f>IFERROR(INDEX(#REF!,MATCH(B464,#REF!,0),0),"")</f>
        <v/>
      </c>
      <c r="U464" s="5" t="str">
        <f>IFERROR(INDEX(#REF!,MATCH(B464,#REF!,0),0),"")</f>
        <v/>
      </c>
      <c r="V464" s="10">
        <f t="shared" si="25"/>
        <v>1</v>
      </c>
      <c r="W464" s="188">
        <f t="shared" si="26"/>
        <v>674</v>
      </c>
      <c r="X464" s="188">
        <f t="shared" si="27"/>
        <v>674</v>
      </c>
      <c r="Y464" s="188" t="str">
        <f>IFERROR(SUMPRODUCT(LARGE(G464:U464,{1;2;3;4;5})),"NA")</f>
        <v>NA</v>
      </c>
      <c r="Z464" s="189" t="str">
        <f>IFERROR(SUMPRODUCT(LARGE(G464:U464,{1;2;3;4;5;6;7;8;9;10})),"NA")</f>
        <v>NA</v>
      </c>
    </row>
    <row r="465" spans="1:26" s="28" customFormat="1" x14ac:dyDescent="0.3">
      <c r="A465" s="15">
        <v>462</v>
      </c>
      <c r="B465" s="2" t="s">
        <v>81</v>
      </c>
      <c r="C465" s="1"/>
      <c r="D465" s="1"/>
      <c r="E465" s="1"/>
      <c r="F465" s="2"/>
      <c r="G465" s="10">
        <f>IFERROR(INDEX('03-25'!X:X,MATCH(B465,'03-25'!Y:Y,0),0),"")</f>
        <v>673</v>
      </c>
      <c r="H465" s="11" t="str">
        <f>IFERROR(INDEX('04-08'!N:N,MATCH(B465,'04-08'!C:C,0),0),"")</f>
        <v/>
      </c>
      <c r="I465" s="11" t="str">
        <f>IFERROR(INDEX('04-29'!M:M,MATCH(B465,'04-29'!L:L,0),0),"")</f>
        <v/>
      </c>
      <c r="J465" s="11" t="str">
        <f>IFERROR(INDEX('05-27'!F:F,MATCH(B465,'05-27'!H:H,0),0),"")</f>
        <v/>
      </c>
      <c r="K465" s="11" t="str">
        <f>IFERROR(INDEX('06-17'!U:U,MATCH(B465,'06-17'!W:W,0),0),"")</f>
        <v/>
      </c>
      <c r="L465" s="11" t="str">
        <f>IFERROR(INDEX('07-02'!W:W,MATCH(B465,'07-02'!B:B,0),0),"")</f>
        <v/>
      </c>
      <c r="M465" s="11" t="str">
        <f>IFERROR(INDEX('07-14'!H:H,MATCH(B465,'07-14'!I:I,0),0),"")</f>
        <v/>
      </c>
      <c r="N465" s="11" t="str">
        <f>IFERROR(INDEX('07-15'!H:H,MATCH(B465,'07-15'!I:I,0),0),"")</f>
        <v/>
      </c>
      <c r="O465" s="11" t="str">
        <f>IFERROR(INDEX('07-16'!H:H,MATCH(B465,'07-16'!I:I,0),0),"")</f>
        <v/>
      </c>
      <c r="P465" s="11" t="str">
        <f>IFERROR(INDEX('07-22'!U:U,MATCH(B465,'07-22'!W:W,0),0),"")</f>
        <v/>
      </c>
      <c r="Q465" s="11" t="str">
        <f>IFERROR(INDEX(#REF!,MATCH(B465,#REF!,0),0),"")</f>
        <v/>
      </c>
      <c r="R465" s="11" t="str">
        <f>IFERROR(INDEX(#REF!,MATCH(B465,#REF!,0),0),"")</f>
        <v/>
      </c>
      <c r="S465" s="11" t="str">
        <f>IFERROR(INDEX(#REF!,MATCH(B465,#REF!,0),0),"")</f>
        <v/>
      </c>
      <c r="T465" s="11" t="str">
        <f>IFERROR(INDEX(#REF!,MATCH(B465,#REF!,0),0),"")</f>
        <v/>
      </c>
      <c r="U465" s="5" t="str">
        <f>IFERROR(INDEX(#REF!,MATCH(B465,#REF!,0),0),"")</f>
        <v/>
      </c>
      <c r="V465" s="10">
        <f t="shared" si="25"/>
        <v>1</v>
      </c>
      <c r="W465" s="188">
        <f t="shared" si="26"/>
        <v>673</v>
      </c>
      <c r="X465" s="188">
        <f t="shared" si="27"/>
        <v>673</v>
      </c>
      <c r="Y465" s="188" t="str">
        <f>IFERROR(SUMPRODUCT(LARGE(G465:U465,{1;2;3;4;5})),"NA")</f>
        <v>NA</v>
      </c>
      <c r="Z465" s="189" t="str">
        <f>IFERROR(SUMPRODUCT(LARGE(G465:U465,{1;2;3;4;5;6;7;8;9;10})),"NA")</f>
        <v>NA</v>
      </c>
    </row>
    <row r="466" spans="1:26" s="28" customFormat="1" x14ac:dyDescent="0.3">
      <c r="A466" s="15">
        <v>463</v>
      </c>
      <c r="B466" s="2" t="s">
        <v>132</v>
      </c>
      <c r="C466" s="1"/>
      <c r="D466" s="1"/>
      <c r="E466" s="1"/>
      <c r="F466" s="2"/>
      <c r="G466" s="10" t="str">
        <f>IFERROR(INDEX('03-25'!X:X,MATCH(B466,'03-25'!Y:Y,0),0),"")</f>
        <v/>
      </c>
      <c r="H466" s="11">
        <f>IFERROR(INDEX('04-08'!N:N,MATCH(B466,'04-08'!C:C,0),0),"")</f>
        <v>670</v>
      </c>
      <c r="I466" s="11" t="str">
        <f>IFERROR(INDEX('04-29'!M:M,MATCH(B466,'04-29'!L:L,0),0),"")</f>
        <v/>
      </c>
      <c r="J466" s="11" t="str">
        <f>IFERROR(INDEX('05-27'!F:F,MATCH(B466,'05-27'!H:H,0),0),"")</f>
        <v/>
      </c>
      <c r="K466" s="11" t="str">
        <f>IFERROR(INDEX('06-17'!U:U,MATCH(B466,'06-17'!W:W,0),0),"")</f>
        <v/>
      </c>
      <c r="L466" s="11" t="str">
        <f>IFERROR(INDEX('07-02'!W:W,MATCH(B466,'07-02'!B:B,0),0),"")</f>
        <v/>
      </c>
      <c r="M466" s="11" t="str">
        <f>IFERROR(INDEX('07-14'!H:H,MATCH(B466,'07-14'!I:I,0),0),"")</f>
        <v/>
      </c>
      <c r="N466" s="11" t="str">
        <f>IFERROR(INDEX('07-15'!H:H,MATCH(B466,'07-15'!I:I,0),0),"")</f>
        <v/>
      </c>
      <c r="O466" s="11" t="str">
        <f>IFERROR(INDEX('07-16'!H:H,MATCH(B466,'07-16'!I:I,0),0),"")</f>
        <v/>
      </c>
      <c r="P466" s="11" t="str">
        <f>IFERROR(INDEX('07-22'!U:U,MATCH(B466,'07-22'!W:W,0),0),"")</f>
        <v/>
      </c>
      <c r="Q466" s="11" t="str">
        <f>IFERROR(INDEX(#REF!,MATCH(B466,#REF!,0),0),"")</f>
        <v/>
      </c>
      <c r="R466" s="11" t="str">
        <f>IFERROR(INDEX(#REF!,MATCH(B466,#REF!,0),0),"")</f>
        <v/>
      </c>
      <c r="S466" s="11" t="str">
        <f>IFERROR(INDEX(#REF!,MATCH(B466,#REF!,0),0),"")</f>
        <v/>
      </c>
      <c r="T466" s="11" t="str">
        <f>IFERROR(INDEX(#REF!,MATCH(B466,#REF!,0),0),"")</f>
        <v/>
      </c>
      <c r="U466" s="5" t="str">
        <f>IFERROR(INDEX(#REF!,MATCH(B466,#REF!,0),0),"")</f>
        <v/>
      </c>
      <c r="V466" s="10">
        <f t="shared" si="25"/>
        <v>1</v>
      </c>
      <c r="W466" s="188">
        <f t="shared" si="26"/>
        <v>670</v>
      </c>
      <c r="X466" s="188">
        <f t="shared" si="27"/>
        <v>670</v>
      </c>
      <c r="Y466" s="188" t="str">
        <f>IFERROR(SUMPRODUCT(LARGE(G466:U466,{1;2;3;4;5})),"NA")</f>
        <v>NA</v>
      </c>
      <c r="Z466" s="189" t="str">
        <f>IFERROR(SUMPRODUCT(LARGE(G466:U466,{1;2;3;4;5;6;7;8;9;10})),"NA")</f>
        <v>NA</v>
      </c>
    </row>
    <row r="467" spans="1:26" s="28" customFormat="1" x14ac:dyDescent="0.3">
      <c r="A467" s="15">
        <v>464</v>
      </c>
      <c r="B467" s="2" t="s">
        <v>2682</v>
      </c>
      <c r="C467" s="1"/>
      <c r="D467" s="1"/>
      <c r="E467" s="1"/>
      <c r="F467" s="2"/>
      <c r="G467" s="10" t="str">
        <f>IFERROR(INDEX('03-25'!X:X,MATCH(B467,'03-25'!Y:Y,0),0),"")</f>
        <v/>
      </c>
      <c r="H467" s="11" t="str">
        <f>IFERROR(INDEX('04-08'!N:N,MATCH(B467,'04-08'!C:C,0),0),"")</f>
        <v/>
      </c>
      <c r="I467" s="11" t="str">
        <f>IFERROR(INDEX('04-29'!M:M,MATCH(B467,'04-29'!L:L,0),0),"")</f>
        <v/>
      </c>
      <c r="J467" s="11" t="str">
        <f>IFERROR(INDEX('05-27'!F:F,MATCH(B467,'05-27'!H:H,0),0),"")</f>
        <v/>
      </c>
      <c r="K467" s="11" t="str">
        <f>IFERROR(INDEX('06-17'!U:U,MATCH(B467,'06-17'!W:W,0),0),"")</f>
        <v/>
      </c>
      <c r="L467" s="11">
        <f>IFERROR(INDEX('07-02'!W:W,MATCH(B467,'07-02'!B:B,0),0),"")</f>
        <v>669</v>
      </c>
      <c r="M467" s="11" t="str">
        <f>IFERROR(INDEX('07-14'!H:H,MATCH(B467,'07-14'!I:I,0),0),"")</f>
        <v/>
      </c>
      <c r="N467" s="11" t="str">
        <f>IFERROR(INDEX('07-15'!H:H,MATCH(B467,'07-15'!I:I,0),0),"")</f>
        <v/>
      </c>
      <c r="O467" s="11" t="str">
        <f>IFERROR(INDEX('07-16'!H:H,MATCH(B467,'07-16'!I:I,0),0),"")</f>
        <v/>
      </c>
      <c r="P467" s="11" t="str">
        <f>IFERROR(INDEX('07-22'!U:U,MATCH(B467,'07-22'!W:W,0),0),"")</f>
        <v/>
      </c>
      <c r="Q467" s="11" t="str">
        <f>IFERROR(INDEX(#REF!,MATCH(B467,#REF!,0),0),"")</f>
        <v/>
      </c>
      <c r="R467" s="11" t="str">
        <f>IFERROR(INDEX(#REF!,MATCH(B467,#REF!,0),0),"")</f>
        <v/>
      </c>
      <c r="S467" s="11" t="str">
        <f>IFERROR(INDEX(#REF!,MATCH(B467,#REF!,0),0),"")</f>
        <v/>
      </c>
      <c r="T467" s="11" t="str">
        <f>IFERROR(INDEX(#REF!,MATCH(B467,#REF!,0),0),"")</f>
        <v/>
      </c>
      <c r="U467" s="5" t="str">
        <f>IFERROR(INDEX(#REF!,MATCH(B467,#REF!,0),0),"")</f>
        <v/>
      </c>
      <c r="V467" s="10">
        <f t="shared" si="25"/>
        <v>1</v>
      </c>
      <c r="W467" s="188">
        <f t="shared" si="26"/>
        <v>669</v>
      </c>
      <c r="X467" s="188">
        <f t="shared" si="27"/>
        <v>669</v>
      </c>
      <c r="Y467" s="188" t="str">
        <f>IFERROR(SUMPRODUCT(LARGE(G467:U467,{1;2;3;4;5})),"NA")</f>
        <v>NA</v>
      </c>
      <c r="Z467" s="189" t="str">
        <f>IFERROR(SUMPRODUCT(LARGE(G467:U467,{1;2;3;4;5;6;7;8;9;10})),"NA")</f>
        <v>NA</v>
      </c>
    </row>
    <row r="468" spans="1:26" s="28" customFormat="1" x14ac:dyDescent="0.3">
      <c r="A468" s="15">
        <v>465</v>
      </c>
      <c r="B468" s="2" t="s">
        <v>2683</v>
      </c>
      <c r="C468" s="1"/>
      <c r="D468" s="1"/>
      <c r="E468" s="1"/>
      <c r="F468" s="2"/>
      <c r="G468" s="10" t="str">
        <f>IFERROR(INDEX('03-25'!X:X,MATCH(B468,'03-25'!Y:Y,0),0),"")</f>
        <v/>
      </c>
      <c r="H468" s="11" t="str">
        <f>IFERROR(INDEX('04-08'!N:N,MATCH(B468,'04-08'!C:C,0),0),"")</f>
        <v/>
      </c>
      <c r="I468" s="11" t="str">
        <f>IFERROR(INDEX('04-29'!M:M,MATCH(B468,'04-29'!L:L,0),0),"")</f>
        <v/>
      </c>
      <c r="J468" s="11" t="str">
        <f>IFERROR(INDEX('05-27'!F:F,MATCH(B468,'05-27'!H:H,0),0),"")</f>
        <v/>
      </c>
      <c r="K468" s="11" t="str">
        <f>IFERROR(INDEX('06-17'!U:U,MATCH(B468,'06-17'!W:W,0),0),"")</f>
        <v/>
      </c>
      <c r="L468" s="11">
        <f>IFERROR(INDEX('07-02'!W:W,MATCH(B468,'07-02'!B:B,0),0),"")</f>
        <v>666</v>
      </c>
      <c r="M468" s="11" t="str">
        <f>IFERROR(INDEX('07-14'!H:H,MATCH(B468,'07-14'!I:I,0),0),"")</f>
        <v/>
      </c>
      <c r="N468" s="11" t="str">
        <f>IFERROR(INDEX('07-15'!H:H,MATCH(B468,'07-15'!I:I,0),0),"")</f>
        <v/>
      </c>
      <c r="O468" s="11" t="str">
        <f>IFERROR(INDEX('07-16'!H:H,MATCH(B468,'07-16'!I:I,0),0),"")</f>
        <v/>
      </c>
      <c r="P468" s="11" t="str">
        <f>IFERROR(INDEX('07-22'!U:U,MATCH(B468,'07-22'!W:W,0),0),"")</f>
        <v/>
      </c>
      <c r="Q468" s="11" t="str">
        <f>IFERROR(INDEX(#REF!,MATCH(B468,#REF!,0),0),"")</f>
        <v/>
      </c>
      <c r="R468" s="11" t="str">
        <f>IFERROR(INDEX(#REF!,MATCH(B468,#REF!,0),0),"")</f>
        <v/>
      </c>
      <c r="S468" s="11" t="str">
        <f>IFERROR(INDEX(#REF!,MATCH(B468,#REF!,0),0),"")</f>
        <v/>
      </c>
      <c r="T468" s="11" t="str">
        <f>IFERROR(INDEX(#REF!,MATCH(B468,#REF!,0),0),"")</f>
        <v/>
      </c>
      <c r="U468" s="5" t="str">
        <f>IFERROR(INDEX(#REF!,MATCH(B468,#REF!,0),0),"")</f>
        <v/>
      </c>
      <c r="V468" s="10">
        <f t="shared" si="25"/>
        <v>1</v>
      </c>
      <c r="W468" s="188">
        <f t="shared" si="26"/>
        <v>666</v>
      </c>
      <c r="X468" s="188">
        <f t="shared" si="27"/>
        <v>666</v>
      </c>
      <c r="Y468" s="188" t="str">
        <f>IFERROR(SUMPRODUCT(LARGE(G468:U468,{1;2;3;4;5})),"NA")</f>
        <v>NA</v>
      </c>
      <c r="Z468" s="189" t="str">
        <f>IFERROR(SUMPRODUCT(LARGE(G468:U468,{1;2;3;4;5;6;7;8;9;10})),"NA")</f>
        <v>NA</v>
      </c>
    </row>
    <row r="469" spans="1:26" s="28" customFormat="1" x14ac:dyDescent="0.3">
      <c r="A469" s="15">
        <v>466</v>
      </c>
      <c r="B469" s="2" t="s">
        <v>495</v>
      </c>
      <c r="C469" s="1"/>
      <c r="D469" s="1"/>
      <c r="E469" s="1"/>
      <c r="F469" s="2"/>
      <c r="G469" s="10">
        <f>IFERROR(INDEX('03-25'!X:X,MATCH(B469,'03-25'!Y:Y,0),0),"")</f>
        <v>666</v>
      </c>
      <c r="H469" s="11" t="str">
        <f>IFERROR(INDEX('04-08'!N:N,MATCH(B469,'04-08'!C:C,0),0),"")</f>
        <v/>
      </c>
      <c r="I469" s="11" t="str">
        <f>IFERROR(INDEX('04-29'!M:M,MATCH(B469,'04-29'!L:L,0),0),"")</f>
        <v/>
      </c>
      <c r="J469" s="11" t="str">
        <f>IFERROR(INDEX('05-27'!F:F,MATCH(B469,'05-27'!H:H,0),0),"")</f>
        <v/>
      </c>
      <c r="K469" s="11" t="str">
        <f>IFERROR(INDEX('06-17'!U:U,MATCH(B469,'06-17'!W:W,0),0),"")</f>
        <v/>
      </c>
      <c r="L469" s="11" t="str">
        <f>IFERROR(INDEX('07-02'!W:W,MATCH(B469,'07-02'!B:B,0),0),"")</f>
        <v/>
      </c>
      <c r="M469" s="11" t="str">
        <f>IFERROR(INDEX('07-14'!H:H,MATCH(B469,'07-14'!I:I,0),0),"")</f>
        <v/>
      </c>
      <c r="N469" s="11" t="str">
        <f>IFERROR(INDEX('07-15'!H:H,MATCH(B469,'07-15'!I:I,0),0),"")</f>
        <v/>
      </c>
      <c r="O469" s="11" t="str">
        <f>IFERROR(INDEX('07-16'!H:H,MATCH(B469,'07-16'!I:I,0),0),"")</f>
        <v/>
      </c>
      <c r="P469" s="11" t="str">
        <f>IFERROR(INDEX('07-22'!U:U,MATCH(B469,'07-22'!W:W,0),0),"")</f>
        <v/>
      </c>
      <c r="Q469" s="11" t="str">
        <f>IFERROR(INDEX(#REF!,MATCH(B469,#REF!,0),0),"")</f>
        <v/>
      </c>
      <c r="R469" s="11" t="str">
        <f>IFERROR(INDEX(#REF!,MATCH(B469,#REF!,0),0),"")</f>
        <v/>
      </c>
      <c r="S469" s="11" t="str">
        <f>IFERROR(INDEX(#REF!,MATCH(B469,#REF!,0),0),"")</f>
        <v/>
      </c>
      <c r="T469" s="11" t="str">
        <f>IFERROR(INDEX(#REF!,MATCH(B469,#REF!,0),0),"")</f>
        <v/>
      </c>
      <c r="U469" s="5" t="str">
        <f>IFERROR(INDEX(#REF!,MATCH(B469,#REF!,0),0),"")</f>
        <v/>
      </c>
      <c r="V469" s="10">
        <f t="shared" si="25"/>
        <v>1</v>
      </c>
      <c r="W469" s="188">
        <f t="shared" si="26"/>
        <v>666</v>
      </c>
      <c r="X469" s="188">
        <f t="shared" si="27"/>
        <v>666</v>
      </c>
      <c r="Y469" s="188" t="str">
        <f>IFERROR(SUMPRODUCT(LARGE(G469:U469,{1;2;3;4;5})),"NA")</f>
        <v>NA</v>
      </c>
      <c r="Z469" s="189" t="str">
        <f>IFERROR(SUMPRODUCT(LARGE(G469:U469,{1;2;3;4;5;6;7;8;9;10})),"NA")</f>
        <v>NA</v>
      </c>
    </row>
    <row r="470" spans="1:26" s="28" customFormat="1" x14ac:dyDescent="0.3">
      <c r="A470" s="15">
        <v>467</v>
      </c>
      <c r="B470" s="2" t="s">
        <v>478</v>
      </c>
      <c r="C470" s="1"/>
      <c r="D470" s="1"/>
      <c r="E470" s="1"/>
      <c r="F470" s="2"/>
      <c r="G470" s="10">
        <f>IFERROR(INDEX('03-25'!X:X,MATCH(B470,'03-25'!Y:Y,0),0),"")</f>
        <v>665</v>
      </c>
      <c r="H470" s="11" t="str">
        <f>IFERROR(INDEX('04-08'!N:N,MATCH(B470,'04-08'!C:C,0),0),"")</f>
        <v/>
      </c>
      <c r="I470" s="11" t="str">
        <f>IFERROR(INDEX('04-29'!M:M,MATCH(B470,'04-29'!L:L,0),0),"")</f>
        <v/>
      </c>
      <c r="J470" s="11" t="str">
        <f>IFERROR(INDEX('05-27'!F:F,MATCH(B470,'05-27'!H:H,0),0),"")</f>
        <v/>
      </c>
      <c r="K470" s="11" t="str">
        <f>IFERROR(INDEX('06-17'!U:U,MATCH(B470,'06-17'!W:W,0),0),"")</f>
        <v/>
      </c>
      <c r="L470" s="11" t="str">
        <f>IFERROR(INDEX('07-02'!W:W,MATCH(B470,'07-02'!B:B,0),0),"")</f>
        <v/>
      </c>
      <c r="M470" s="11" t="str">
        <f>IFERROR(INDEX('07-14'!H:H,MATCH(B470,'07-14'!I:I,0),0),"")</f>
        <v/>
      </c>
      <c r="N470" s="11" t="str">
        <f>IFERROR(INDEX('07-15'!H:H,MATCH(B470,'07-15'!I:I,0),0),"")</f>
        <v/>
      </c>
      <c r="O470" s="11" t="str">
        <f>IFERROR(INDEX('07-16'!H:H,MATCH(B470,'07-16'!I:I,0),0),"")</f>
        <v/>
      </c>
      <c r="P470" s="11" t="str">
        <f>IFERROR(INDEX('07-22'!U:U,MATCH(B470,'07-22'!W:W,0),0),"")</f>
        <v/>
      </c>
      <c r="Q470" s="11" t="str">
        <f>IFERROR(INDEX(#REF!,MATCH(B470,#REF!,0),0),"")</f>
        <v/>
      </c>
      <c r="R470" s="11" t="str">
        <f>IFERROR(INDEX(#REF!,MATCH(B470,#REF!,0),0),"")</f>
        <v/>
      </c>
      <c r="S470" s="11" t="str">
        <f>IFERROR(INDEX(#REF!,MATCH(B470,#REF!,0),0),"")</f>
        <v/>
      </c>
      <c r="T470" s="11" t="str">
        <f>IFERROR(INDEX(#REF!,MATCH(B470,#REF!,0),0),"")</f>
        <v/>
      </c>
      <c r="U470" s="5" t="str">
        <f>IFERROR(INDEX(#REF!,MATCH(B470,#REF!,0),0),"")</f>
        <v/>
      </c>
      <c r="V470" s="10">
        <f t="shared" si="25"/>
        <v>1</v>
      </c>
      <c r="W470" s="188">
        <f t="shared" si="26"/>
        <v>665</v>
      </c>
      <c r="X470" s="188">
        <f t="shared" si="27"/>
        <v>665</v>
      </c>
      <c r="Y470" s="188" t="str">
        <f>IFERROR(SUMPRODUCT(LARGE(G470:U470,{1;2;3;4;5})),"NA")</f>
        <v>NA</v>
      </c>
      <c r="Z470" s="189" t="str">
        <f>IFERROR(SUMPRODUCT(LARGE(G470:U470,{1;2;3;4;5;6;7;8;9;10})),"NA")</f>
        <v>NA</v>
      </c>
    </row>
    <row r="471" spans="1:26" s="28" customFormat="1" x14ac:dyDescent="0.3">
      <c r="A471" s="15">
        <v>468</v>
      </c>
      <c r="B471" s="2" t="s">
        <v>2684</v>
      </c>
      <c r="C471" s="1"/>
      <c r="D471" s="1"/>
      <c r="E471" s="1"/>
      <c r="F471" s="2"/>
      <c r="G471" s="10" t="str">
        <f>IFERROR(INDEX('03-25'!X:X,MATCH(B471,'03-25'!Y:Y,0),0),"")</f>
        <v/>
      </c>
      <c r="H471" s="11" t="str">
        <f>IFERROR(INDEX('04-08'!N:N,MATCH(B471,'04-08'!C:C,0),0),"")</f>
        <v/>
      </c>
      <c r="I471" s="11" t="str">
        <f>IFERROR(INDEX('04-29'!M:M,MATCH(B471,'04-29'!L:L,0),0),"")</f>
        <v/>
      </c>
      <c r="J471" s="11" t="str">
        <f>IFERROR(INDEX('05-27'!F:F,MATCH(B471,'05-27'!H:H,0),0),"")</f>
        <v/>
      </c>
      <c r="K471" s="11" t="str">
        <f>IFERROR(INDEX('06-17'!U:U,MATCH(B471,'06-17'!W:W,0),0),"")</f>
        <v/>
      </c>
      <c r="L471" s="11">
        <f>IFERROR(INDEX('07-02'!W:W,MATCH(B471,'07-02'!B:B,0),0),"")</f>
        <v>665</v>
      </c>
      <c r="M471" s="11" t="str">
        <f>IFERROR(INDEX('07-14'!H:H,MATCH(B471,'07-14'!I:I,0),0),"")</f>
        <v/>
      </c>
      <c r="N471" s="11" t="str">
        <f>IFERROR(INDEX('07-15'!H:H,MATCH(B471,'07-15'!I:I,0),0),"")</f>
        <v/>
      </c>
      <c r="O471" s="11" t="str">
        <f>IFERROR(INDEX('07-16'!H:H,MATCH(B471,'07-16'!I:I,0),0),"")</f>
        <v/>
      </c>
      <c r="P471" s="11" t="str">
        <f>IFERROR(INDEX('07-22'!U:U,MATCH(B471,'07-22'!W:W,0),0),"")</f>
        <v/>
      </c>
      <c r="Q471" s="11" t="str">
        <f>IFERROR(INDEX(#REF!,MATCH(B471,#REF!,0),0),"")</f>
        <v/>
      </c>
      <c r="R471" s="11" t="str">
        <f>IFERROR(INDEX(#REF!,MATCH(B471,#REF!,0),0),"")</f>
        <v/>
      </c>
      <c r="S471" s="11" t="str">
        <f>IFERROR(INDEX(#REF!,MATCH(B471,#REF!,0),0),"")</f>
        <v/>
      </c>
      <c r="T471" s="11" t="str">
        <f>IFERROR(INDEX(#REF!,MATCH(B471,#REF!,0),0),"")</f>
        <v/>
      </c>
      <c r="U471" s="5" t="str">
        <f>IFERROR(INDEX(#REF!,MATCH(B471,#REF!,0),0),"")</f>
        <v/>
      </c>
      <c r="V471" s="10">
        <f t="shared" ref="V471:V534" si="28">COUNTIF(G471:U471,"&gt;0")</f>
        <v>1</v>
      </c>
      <c r="W471" s="188">
        <f t="shared" ref="W471:W534" si="29">SUM(G471:U471)</f>
        <v>665</v>
      </c>
      <c r="X471" s="188">
        <f t="shared" ref="X471:X534" si="30">W471/V471</f>
        <v>665</v>
      </c>
      <c r="Y471" s="188" t="str">
        <f>IFERROR(SUMPRODUCT(LARGE(G471:U471,{1;2;3;4;5})),"NA")</f>
        <v>NA</v>
      </c>
      <c r="Z471" s="189" t="str">
        <f>IFERROR(SUMPRODUCT(LARGE(G471:U471,{1;2;3;4;5;6;7;8;9;10})),"NA")</f>
        <v>NA</v>
      </c>
    </row>
    <row r="472" spans="1:26" s="28" customFormat="1" x14ac:dyDescent="0.3">
      <c r="A472" s="15">
        <v>469</v>
      </c>
      <c r="B472" s="2" t="s">
        <v>428</v>
      </c>
      <c r="C472" s="1"/>
      <c r="D472" s="1"/>
      <c r="E472" s="1"/>
      <c r="F472" s="2"/>
      <c r="G472" s="10" t="str">
        <f>IFERROR(INDEX('03-25'!X:X,MATCH(B472,'03-25'!Y:Y,0),0),"")</f>
        <v/>
      </c>
      <c r="H472" s="11">
        <f>IFERROR(INDEX('04-08'!N:N,MATCH(B472,'04-08'!C:C,0),0),"")</f>
        <v>665</v>
      </c>
      <c r="I472" s="11" t="str">
        <f>IFERROR(INDEX('04-29'!M:M,MATCH(B472,'04-29'!L:L,0),0),"")</f>
        <v/>
      </c>
      <c r="J472" s="11" t="str">
        <f>IFERROR(INDEX('05-27'!F:F,MATCH(B472,'05-27'!H:H,0),0),"")</f>
        <v/>
      </c>
      <c r="K472" s="11" t="str">
        <f>IFERROR(INDEX('06-17'!U:U,MATCH(B472,'06-17'!W:W,0),0),"")</f>
        <v/>
      </c>
      <c r="L472" s="11" t="str">
        <f>IFERROR(INDEX('07-02'!W:W,MATCH(B472,'07-02'!B:B,0),0),"")</f>
        <v/>
      </c>
      <c r="M472" s="11" t="str">
        <f>IFERROR(INDEX('07-14'!H:H,MATCH(B472,'07-14'!I:I,0),0),"")</f>
        <v/>
      </c>
      <c r="N472" s="11" t="str">
        <f>IFERROR(INDEX('07-15'!H:H,MATCH(B472,'07-15'!I:I,0),0),"")</f>
        <v/>
      </c>
      <c r="O472" s="11" t="str">
        <f>IFERROR(INDEX('07-16'!H:H,MATCH(B472,'07-16'!I:I,0),0),"")</f>
        <v/>
      </c>
      <c r="P472" s="11" t="str">
        <f>IFERROR(INDEX('07-22'!U:U,MATCH(B472,'07-22'!W:W,0),0),"")</f>
        <v/>
      </c>
      <c r="Q472" s="11" t="str">
        <f>IFERROR(INDEX(#REF!,MATCH(B472,#REF!,0),0),"")</f>
        <v/>
      </c>
      <c r="R472" s="11" t="str">
        <f>IFERROR(INDEX(#REF!,MATCH(B472,#REF!,0),0),"")</f>
        <v/>
      </c>
      <c r="S472" s="11" t="str">
        <f>IFERROR(INDEX(#REF!,MATCH(B472,#REF!,0),0),"")</f>
        <v/>
      </c>
      <c r="T472" s="11" t="str">
        <f>IFERROR(INDEX(#REF!,MATCH(B472,#REF!,0),0),"")</f>
        <v/>
      </c>
      <c r="U472" s="5" t="str">
        <f>IFERROR(INDEX(#REF!,MATCH(B472,#REF!,0),0),"")</f>
        <v/>
      </c>
      <c r="V472" s="10">
        <f t="shared" si="28"/>
        <v>1</v>
      </c>
      <c r="W472" s="188">
        <f t="shared" si="29"/>
        <v>665</v>
      </c>
      <c r="X472" s="188">
        <f t="shared" si="30"/>
        <v>665</v>
      </c>
      <c r="Y472" s="188" t="str">
        <f>IFERROR(SUMPRODUCT(LARGE(G472:U472,{1;2;3;4;5})),"NA")</f>
        <v>NA</v>
      </c>
      <c r="Z472" s="189" t="str">
        <f>IFERROR(SUMPRODUCT(LARGE(G472:U472,{1;2;3;4;5;6;7;8;9;10})),"NA")</f>
        <v>NA</v>
      </c>
    </row>
    <row r="473" spans="1:26" s="28" customFormat="1" x14ac:dyDescent="0.3">
      <c r="A473" s="15">
        <v>470</v>
      </c>
      <c r="B473" s="2" t="s">
        <v>3188</v>
      </c>
      <c r="C473" s="1"/>
      <c r="D473" s="1"/>
      <c r="E473" s="1"/>
      <c r="F473" s="2"/>
      <c r="G473" s="10" t="str">
        <f>IFERROR(INDEX('03-25'!X:X,MATCH(B473,'03-25'!Y:Y,0),0),"")</f>
        <v/>
      </c>
      <c r="H473" s="11" t="str">
        <f>IFERROR(INDEX('04-08'!N:N,MATCH(B473,'04-08'!C:C,0),0),"")</f>
        <v/>
      </c>
      <c r="I473" s="11" t="str">
        <f>IFERROR(INDEX('04-29'!M:M,MATCH(B473,'04-29'!L:L,0),0),"")</f>
        <v/>
      </c>
      <c r="J473" s="11" t="str">
        <f>IFERROR(INDEX('05-27'!F:F,MATCH(B473,'05-27'!H:H,0),0),"")</f>
        <v/>
      </c>
      <c r="K473" s="11" t="str">
        <f>IFERROR(INDEX('06-17'!U:U,MATCH(B473,'06-17'!W:W,0),0),"")</f>
        <v/>
      </c>
      <c r="L473" s="11" t="str">
        <f>IFERROR(INDEX('07-02'!W:W,MATCH(B473,'07-02'!B:B,0),0),"")</f>
        <v/>
      </c>
      <c r="M473" s="11" t="str">
        <f>IFERROR(INDEX('07-14'!H:H,MATCH(B473,'07-14'!I:I,0),0),"")</f>
        <v/>
      </c>
      <c r="N473" s="11" t="str">
        <f>IFERROR(INDEX('07-15'!H:H,MATCH(B473,'07-15'!I:I,0),0),"")</f>
        <v/>
      </c>
      <c r="O473" s="11" t="str">
        <f>IFERROR(INDEX('07-16'!H:H,MATCH(B473,'07-16'!I:I,0),0),"")</f>
        <v/>
      </c>
      <c r="P473" s="11">
        <f>IFERROR(INDEX('07-22'!U:U,MATCH(B473,'07-22'!W:W,0),0),"")</f>
        <v>663</v>
      </c>
      <c r="Q473" s="11" t="str">
        <f>IFERROR(INDEX(#REF!,MATCH(B473,#REF!,0),0),"")</f>
        <v/>
      </c>
      <c r="R473" s="11" t="str">
        <f>IFERROR(INDEX(#REF!,MATCH(B473,#REF!,0),0),"")</f>
        <v/>
      </c>
      <c r="S473" s="11" t="str">
        <f>IFERROR(INDEX(#REF!,MATCH(B473,#REF!,0),0),"")</f>
        <v/>
      </c>
      <c r="T473" s="11" t="str">
        <f>IFERROR(INDEX(#REF!,MATCH(B473,#REF!,0),0),"")</f>
        <v/>
      </c>
      <c r="U473" s="5" t="str">
        <f>IFERROR(INDEX(#REF!,MATCH(B473,#REF!,0),0),"")</f>
        <v/>
      </c>
      <c r="V473" s="10">
        <f t="shared" si="28"/>
        <v>1</v>
      </c>
      <c r="W473" s="188">
        <f t="shared" si="29"/>
        <v>663</v>
      </c>
      <c r="X473" s="188">
        <f t="shared" si="30"/>
        <v>663</v>
      </c>
      <c r="Y473" s="188" t="str">
        <f>IFERROR(SUMPRODUCT(LARGE(G473:U473,{1;2;3;4;5})),"NA")</f>
        <v>NA</v>
      </c>
      <c r="Z473" s="189" t="str">
        <f>IFERROR(SUMPRODUCT(LARGE(G473:U473,{1;2;3;4;5;6;7;8;9;10})),"NA")</f>
        <v>NA</v>
      </c>
    </row>
    <row r="474" spans="1:26" s="28" customFormat="1" x14ac:dyDescent="0.3">
      <c r="A474" s="15">
        <v>471</v>
      </c>
      <c r="B474" s="2" t="s">
        <v>3202</v>
      </c>
      <c r="C474" s="1"/>
      <c r="D474" s="1"/>
      <c r="E474" s="1"/>
      <c r="F474" s="2"/>
      <c r="G474" s="10" t="str">
        <f>IFERROR(INDEX('03-25'!X:X,MATCH(B474,'03-25'!Y:Y,0),0),"")</f>
        <v/>
      </c>
      <c r="H474" s="11" t="str">
        <f>IFERROR(INDEX('04-08'!N:N,MATCH(B474,'04-08'!C:C,0),0),"")</f>
        <v/>
      </c>
      <c r="I474" s="11" t="str">
        <f>IFERROR(INDEX('04-29'!M:M,MATCH(B474,'04-29'!L:L,0),0),"")</f>
        <v/>
      </c>
      <c r="J474" s="11" t="str">
        <f>IFERROR(INDEX('05-27'!F:F,MATCH(B474,'05-27'!H:H,0),0),"")</f>
        <v/>
      </c>
      <c r="K474" s="11" t="str">
        <f>IFERROR(INDEX('06-17'!U:U,MATCH(B474,'06-17'!W:W,0),0),"")</f>
        <v/>
      </c>
      <c r="L474" s="11" t="str">
        <f>IFERROR(INDEX('07-02'!W:W,MATCH(B474,'07-02'!B:B,0),0),"")</f>
        <v/>
      </c>
      <c r="M474" s="11" t="str">
        <f>IFERROR(INDEX('07-14'!H:H,MATCH(B474,'07-14'!I:I,0),0),"")</f>
        <v/>
      </c>
      <c r="N474" s="11" t="str">
        <f>IFERROR(INDEX('07-15'!H:H,MATCH(B474,'07-15'!I:I,0),0),"")</f>
        <v/>
      </c>
      <c r="O474" s="11" t="str">
        <f>IFERROR(INDEX('07-16'!H:H,MATCH(B474,'07-16'!I:I,0),0),"")</f>
        <v/>
      </c>
      <c r="P474" s="11">
        <f>IFERROR(INDEX('07-22'!U:U,MATCH(B474,'07-22'!W:W,0),0),"")</f>
        <v>663</v>
      </c>
      <c r="Q474" s="11" t="str">
        <f>IFERROR(INDEX(#REF!,MATCH(B474,#REF!,0),0),"")</f>
        <v/>
      </c>
      <c r="R474" s="11" t="str">
        <f>IFERROR(INDEX(#REF!,MATCH(B474,#REF!,0),0),"")</f>
        <v/>
      </c>
      <c r="S474" s="11" t="str">
        <f>IFERROR(INDEX(#REF!,MATCH(B474,#REF!,0),0),"")</f>
        <v/>
      </c>
      <c r="T474" s="11" t="str">
        <f>IFERROR(INDEX(#REF!,MATCH(B474,#REF!,0),0),"")</f>
        <v/>
      </c>
      <c r="U474" s="5" t="str">
        <f>IFERROR(INDEX(#REF!,MATCH(B474,#REF!,0),0),"")</f>
        <v/>
      </c>
      <c r="V474" s="10">
        <f t="shared" si="28"/>
        <v>1</v>
      </c>
      <c r="W474" s="188">
        <f t="shared" si="29"/>
        <v>663</v>
      </c>
      <c r="X474" s="188">
        <f t="shared" si="30"/>
        <v>663</v>
      </c>
      <c r="Y474" s="188" t="str">
        <f>IFERROR(SUMPRODUCT(LARGE(G474:U474,{1;2;3;4;5})),"NA")</f>
        <v>NA</v>
      </c>
      <c r="Z474" s="189" t="str">
        <f>IFERROR(SUMPRODUCT(LARGE(G474:U474,{1;2;3;4;5;6;7;8;9;10})),"NA")</f>
        <v>NA</v>
      </c>
    </row>
    <row r="475" spans="1:26" s="28" customFormat="1" x14ac:dyDescent="0.3">
      <c r="A475" s="15">
        <v>472</v>
      </c>
      <c r="B475" s="2" t="s">
        <v>2686</v>
      </c>
      <c r="C475" s="1"/>
      <c r="D475" s="1"/>
      <c r="E475" s="1"/>
      <c r="F475" s="2"/>
      <c r="G475" s="10" t="str">
        <f>IFERROR(INDEX('03-25'!X:X,MATCH(B475,'03-25'!Y:Y,0),0),"")</f>
        <v/>
      </c>
      <c r="H475" s="11" t="str">
        <f>IFERROR(INDEX('04-08'!N:N,MATCH(B475,'04-08'!C:C,0),0),"")</f>
        <v/>
      </c>
      <c r="I475" s="11" t="str">
        <f>IFERROR(INDEX('04-29'!M:M,MATCH(B475,'04-29'!L:L,0),0),"")</f>
        <v/>
      </c>
      <c r="J475" s="11" t="str">
        <f>IFERROR(INDEX('05-27'!F:F,MATCH(B475,'05-27'!H:H,0),0),"")</f>
        <v/>
      </c>
      <c r="K475" s="11" t="str">
        <f>IFERROR(INDEX('06-17'!U:U,MATCH(B475,'06-17'!W:W,0),0),"")</f>
        <v/>
      </c>
      <c r="L475" s="11">
        <f>IFERROR(INDEX('07-02'!W:W,MATCH(B475,'07-02'!B:B,0),0),"")</f>
        <v>662</v>
      </c>
      <c r="M475" s="11" t="str">
        <f>IFERROR(INDEX('07-14'!H:H,MATCH(B475,'07-14'!I:I,0),0),"")</f>
        <v/>
      </c>
      <c r="N475" s="11" t="str">
        <f>IFERROR(INDEX('07-15'!H:H,MATCH(B475,'07-15'!I:I,0),0),"")</f>
        <v/>
      </c>
      <c r="O475" s="11" t="str">
        <f>IFERROR(INDEX('07-16'!H:H,MATCH(B475,'07-16'!I:I,0),0),"")</f>
        <v/>
      </c>
      <c r="P475" s="11" t="str">
        <f>IFERROR(INDEX('07-22'!U:U,MATCH(B475,'07-22'!W:W,0),0),"")</f>
        <v/>
      </c>
      <c r="Q475" s="11" t="str">
        <f>IFERROR(INDEX(#REF!,MATCH(B475,#REF!,0),0),"")</f>
        <v/>
      </c>
      <c r="R475" s="11" t="str">
        <f>IFERROR(INDEX(#REF!,MATCH(B475,#REF!,0),0),"")</f>
        <v/>
      </c>
      <c r="S475" s="11" t="str">
        <f>IFERROR(INDEX(#REF!,MATCH(B475,#REF!,0),0),"")</f>
        <v/>
      </c>
      <c r="T475" s="11" t="str">
        <f>IFERROR(INDEX(#REF!,MATCH(B475,#REF!,0),0),"")</f>
        <v/>
      </c>
      <c r="U475" s="5" t="str">
        <f>IFERROR(INDEX(#REF!,MATCH(B475,#REF!,0),0),"")</f>
        <v/>
      </c>
      <c r="V475" s="10">
        <f t="shared" si="28"/>
        <v>1</v>
      </c>
      <c r="W475" s="188">
        <f t="shared" si="29"/>
        <v>662</v>
      </c>
      <c r="X475" s="188">
        <f t="shared" si="30"/>
        <v>662</v>
      </c>
      <c r="Y475" s="188" t="str">
        <f>IFERROR(SUMPRODUCT(LARGE(G475:U475,{1;2;3;4;5})),"NA")</f>
        <v>NA</v>
      </c>
      <c r="Z475" s="189" t="str">
        <f>IFERROR(SUMPRODUCT(LARGE(G475:U475,{1;2;3;4;5;6;7;8;9;10})),"NA")</f>
        <v>NA</v>
      </c>
    </row>
    <row r="476" spans="1:26" s="28" customFormat="1" x14ac:dyDescent="0.3">
      <c r="A476" s="15">
        <v>473</v>
      </c>
      <c r="B476" s="2" t="s">
        <v>1817</v>
      </c>
      <c r="C476" s="1"/>
      <c r="D476" s="1"/>
      <c r="E476" s="1"/>
      <c r="F476" s="2"/>
      <c r="G476" s="10" t="str">
        <f>IFERROR(INDEX('03-25'!X:X,MATCH(B476,'03-25'!Y:Y,0),0),"")</f>
        <v/>
      </c>
      <c r="H476" s="11" t="str">
        <f>IFERROR(INDEX('04-08'!N:N,MATCH(B476,'04-08'!C:C,0),0),"")</f>
        <v/>
      </c>
      <c r="I476" s="11">
        <f>IFERROR(INDEX('04-29'!M:M,MATCH(B476,'04-29'!L:L,0),0),"")</f>
        <v>658</v>
      </c>
      <c r="J476" s="11" t="str">
        <f>IFERROR(INDEX('05-27'!F:F,MATCH(B476,'05-27'!H:H,0),0),"")</f>
        <v/>
      </c>
      <c r="K476" s="11" t="str">
        <f>IFERROR(INDEX('06-17'!U:U,MATCH(B476,'06-17'!W:W,0),0),"")</f>
        <v/>
      </c>
      <c r="L476" s="11" t="str">
        <f>IFERROR(INDEX('07-02'!W:W,MATCH(B476,'07-02'!B:B,0),0),"")</f>
        <v/>
      </c>
      <c r="M476" s="11" t="str">
        <f>IFERROR(INDEX('07-14'!H:H,MATCH(B476,'07-14'!I:I,0),0),"")</f>
        <v/>
      </c>
      <c r="N476" s="11" t="str">
        <f>IFERROR(INDEX('07-15'!H:H,MATCH(B476,'07-15'!I:I,0),0),"")</f>
        <v/>
      </c>
      <c r="O476" s="11" t="str">
        <f>IFERROR(INDEX('07-16'!H:H,MATCH(B476,'07-16'!I:I,0),0),"")</f>
        <v/>
      </c>
      <c r="P476" s="11" t="str">
        <f>IFERROR(INDEX('07-22'!U:U,MATCH(B476,'07-22'!W:W,0),0),"")</f>
        <v/>
      </c>
      <c r="Q476" s="11" t="str">
        <f>IFERROR(INDEX(#REF!,MATCH(B476,#REF!,0),0),"")</f>
        <v/>
      </c>
      <c r="R476" s="11" t="str">
        <f>IFERROR(INDEX(#REF!,MATCH(B476,#REF!,0),0),"")</f>
        <v/>
      </c>
      <c r="S476" s="11" t="str">
        <f>IFERROR(INDEX(#REF!,MATCH(B476,#REF!,0),0),"")</f>
        <v/>
      </c>
      <c r="T476" s="11" t="str">
        <f>IFERROR(INDEX(#REF!,MATCH(B476,#REF!,0),0),"")</f>
        <v/>
      </c>
      <c r="U476" s="5" t="str">
        <f>IFERROR(INDEX(#REF!,MATCH(B476,#REF!,0),0),"")</f>
        <v/>
      </c>
      <c r="V476" s="10">
        <f t="shared" si="28"/>
        <v>1</v>
      </c>
      <c r="W476" s="188">
        <f t="shared" si="29"/>
        <v>658</v>
      </c>
      <c r="X476" s="188">
        <f t="shared" si="30"/>
        <v>658</v>
      </c>
      <c r="Y476" s="188" t="str">
        <f>IFERROR(SUMPRODUCT(LARGE(G476:U476,{1;2;3;4;5})),"NA")</f>
        <v>NA</v>
      </c>
      <c r="Z476" s="189" t="str">
        <f>IFERROR(SUMPRODUCT(LARGE(G476:U476,{1;2;3;4;5;6;7;8;9;10})),"NA")</f>
        <v>NA</v>
      </c>
    </row>
    <row r="477" spans="1:26" s="28" customFormat="1" x14ac:dyDescent="0.3">
      <c r="A477" s="15">
        <v>474</v>
      </c>
      <c r="B477" s="2" t="s">
        <v>3254</v>
      </c>
      <c r="C477" s="1"/>
      <c r="D477" s="1"/>
      <c r="E477" s="1"/>
      <c r="F477" s="2"/>
      <c r="G477" s="10" t="str">
        <f>IFERROR(INDEX('03-25'!X:X,MATCH(B477,'03-25'!Y:Y,0),0),"")</f>
        <v/>
      </c>
      <c r="H477" s="11" t="str">
        <f>IFERROR(INDEX('04-08'!N:N,MATCH(B477,'04-08'!C:C,0),0),"")</f>
        <v/>
      </c>
      <c r="I477" s="11" t="str">
        <f>IFERROR(INDEX('04-29'!M:M,MATCH(B477,'04-29'!L:L,0),0),"")</f>
        <v/>
      </c>
      <c r="J477" s="11" t="str">
        <f>IFERROR(INDEX('05-27'!F:F,MATCH(B477,'05-27'!H:H,0),0),"")</f>
        <v/>
      </c>
      <c r="K477" s="11" t="str">
        <f>IFERROR(INDEX('06-17'!U:U,MATCH(B477,'06-17'!W:W,0),0),"")</f>
        <v/>
      </c>
      <c r="L477" s="11" t="str">
        <f>IFERROR(INDEX('07-02'!W:W,MATCH(B477,'07-02'!B:B,0),0),"")</f>
        <v/>
      </c>
      <c r="M477" s="11" t="str">
        <f>IFERROR(INDEX('07-14'!H:H,MATCH(B477,'07-14'!I:I,0),0),"")</f>
        <v/>
      </c>
      <c r="N477" s="11">
        <f>IFERROR(INDEX('07-15'!H:H,MATCH(B477,'07-15'!I:I,0),0),"")</f>
        <v>658</v>
      </c>
      <c r="O477" s="11" t="str">
        <f>IFERROR(INDEX('07-16'!H:H,MATCH(B477,'07-16'!I:I,0),0),"")</f>
        <v/>
      </c>
      <c r="P477" s="11" t="str">
        <f>IFERROR(INDEX('07-22'!U:U,MATCH(B477,'07-22'!W:W,0),0),"")</f>
        <v/>
      </c>
      <c r="Q477" s="11" t="str">
        <f>IFERROR(INDEX(#REF!,MATCH(B477,#REF!,0),0),"")</f>
        <v/>
      </c>
      <c r="R477" s="11" t="str">
        <f>IFERROR(INDEX(#REF!,MATCH(B477,#REF!,0),0),"")</f>
        <v/>
      </c>
      <c r="S477" s="11" t="str">
        <f>IFERROR(INDEX(#REF!,MATCH(B477,#REF!,0),0),"")</f>
        <v/>
      </c>
      <c r="T477" s="11" t="str">
        <f>IFERROR(INDEX(#REF!,MATCH(B477,#REF!,0),0),"")</f>
        <v/>
      </c>
      <c r="U477" s="5" t="str">
        <f>IFERROR(INDEX(#REF!,MATCH(B477,#REF!,0),0),"")</f>
        <v/>
      </c>
      <c r="V477" s="10">
        <f t="shared" si="28"/>
        <v>1</v>
      </c>
      <c r="W477" s="188">
        <f t="shared" si="29"/>
        <v>658</v>
      </c>
      <c r="X477" s="188">
        <f t="shared" si="30"/>
        <v>658</v>
      </c>
      <c r="Y477" s="188" t="str">
        <f>IFERROR(SUMPRODUCT(LARGE(G477:U477,{1;2;3;4;5})),"NA")</f>
        <v>NA</v>
      </c>
      <c r="Z477" s="189" t="str">
        <f>IFERROR(SUMPRODUCT(LARGE(G477:U477,{1;2;3;4;5;6;7;8;9;10})),"NA")</f>
        <v>NA</v>
      </c>
    </row>
    <row r="478" spans="1:26" s="28" customFormat="1" x14ac:dyDescent="0.3">
      <c r="A478" s="15">
        <v>475</v>
      </c>
      <c r="B478" s="2" t="s">
        <v>2010</v>
      </c>
      <c r="C478" s="1"/>
      <c r="D478" s="1"/>
      <c r="E478" s="1"/>
      <c r="F478" s="2"/>
      <c r="G478" s="10" t="str">
        <f>IFERROR(INDEX('03-25'!X:X,MATCH(B478,'03-25'!Y:Y,0),0),"")</f>
        <v/>
      </c>
      <c r="H478" s="11" t="str">
        <f>IFERROR(INDEX('04-08'!N:N,MATCH(B478,'04-08'!C:C,0),0),"")</f>
        <v/>
      </c>
      <c r="I478" s="11" t="str">
        <f>IFERROR(INDEX('04-29'!M:M,MATCH(B478,'04-29'!L:L,0),0),"")</f>
        <v/>
      </c>
      <c r="J478" s="11">
        <f>IFERROR(INDEX('05-27'!F:F,MATCH(B478,'05-27'!H:H,0),0),"")</f>
        <v>657</v>
      </c>
      <c r="K478" s="11" t="str">
        <f>IFERROR(INDEX('06-17'!U:U,MATCH(B478,'06-17'!W:W,0),0),"")</f>
        <v/>
      </c>
      <c r="L478" s="11" t="str">
        <f>IFERROR(INDEX('07-02'!W:W,MATCH(B478,'07-02'!B:B,0),0),"")</f>
        <v/>
      </c>
      <c r="M478" s="11" t="str">
        <f>IFERROR(INDEX('07-14'!H:H,MATCH(B478,'07-14'!I:I,0),0),"")</f>
        <v/>
      </c>
      <c r="N478" s="11" t="str">
        <f>IFERROR(INDEX('07-15'!H:H,MATCH(B478,'07-15'!I:I,0),0),"")</f>
        <v/>
      </c>
      <c r="O478" s="11" t="str">
        <f>IFERROR(INDEX('07-16'!H:H,MATCH(B478,'07-16'!I:I,0),0),"")</f>
        <v/>
      </c>
      <c r="P478" s="11" t="str">
        <f>IFERROR(INDEX('07-22'!U:U,MATCH(B478,'07-22'!W:W,0),0),"")</f>
        <v/>
      </c>
      <c r="Q478" s="11" t="str">
        <f>IFERROR(INDEX(#REF!,MATCH(B478,#REF!,0),0),"")</f>
        <v/>
      </c>
      <c r="R478" s="11" t="str">
        <f>IFERROR(INDEX(#REF!,MATCH(B478,#REF!,0),0),"")</f>
        <v/>
      </c>
      <c r="S478" s="11" t="str">
        <f>IFERROR(INDEX(#REF!,MATCH(B478,#REF!,0),0),"")</f>
        <v/>
      </c>
      <c r="T478" s="11" t="str">
        <f>IFERROR(INDEX(#REF!,MATCH(B478,#REF!,0),0),"")</f>
        <v/>
      </c>
      <c r="U478" s="5" t="str">
        <f>IFERROR(INDEX(#REF!,MATCH(B478,#REF!,0),0),"")</f>
        <v/>
      </c>
      <c r="V478" s="10">
        <f t="shared" si="28"/>
        <v>1</v>
      </c>
      <c r="W478" s="188">
        <f t="shared" si="29"/>
        <v>657</v>
      </c>
      <c r="X478" s="188">
        <f t="shared" si="30"/>
        <v>657</v>
      </c>
      <c r="Y478" s="188" t="str">
        <f>IFERROR(SUMPRODUCT(LARGE(G478:U478,{1;2;3;4;5})),"NA")</f>
        <v>NA</v>
      </c>
      <c r="Z478" s="189" t="str">
        <f>IFERROR(SUMPRODUCT(LARGE(G478:U478,{1;2;3;4;5;6;7;8;9;10})),"NA")</f>
        <v>NA</v>
      </c>
    </row>
    <row r="479" spans="1:26" s="28" customFormat="1" x14ac:dyDescent="0.3">
      <c r="A479" s="15">
        <v>476</v>
      </c>
      <c r="B479" s="2" t="s">
        <v>3145</v>
      </c>
      <c r="C479" s="1"/>
      <c r="D479" s="1"/>
      <c r="E479" s="1"/>
      <c r="F479" s="2"/>
      <c r="G479" s="10" t="str">
        <f>IFERROR(INDEX('03-25'!X:X,MATCH(B479,'03-25'!Y:Y,0),0),"")</f>
        <v/>
      </c>
      <c r="H479" s="11" t="str">
        <f>IFERROR(INDEX('04-08'!N:N,MATCH(B479,'04-08'!C:C,0),0),"")</f>
        <v/>
      </c>
      <c r="I479" s="11" t="str">
        <f>IFERROR(INDEX('04-29'!M:M,MATCH(B479,'04-29'!L:L,0),0),"")</f>
        <v/>
      </c>
      <c r="J479" s="11" t="str">
        <f>IFERROR(INDEX('05-27'!F:F,MATCH(B479,'05-27'!H:H,0),0),"")</f>
        <v/>
      </c>
      <c r="K479" s="11" t="str">
        <f>IFERROR(INDEX('06-17'!U:U,MATCH(B479,'06-17'!W:W,0),0),"")</f>
        <v/>
      </c>
      <c r="L479" s="11" t="str">
        <f>IFERROR(INDEX('07-02'!W:W,MATCH(B479,'07-02'!B:B,0),0),"")</f>
        <v/>
      </c>
      <c r="M479" s="11" t="str">
        <f>IFERROR(INDEX('07-14'!H:H,MATCH(B479,'07-14'!I:I,0),0),"")</f>
        <v/>
      </c>
      <c r="N479" s="11" t="str">
        <f>IFERROR(INDEX('07-15'!H:H,MATCH(B479,'07-15'!I:I,0),0),"")</f>
        <v/>
      </c>
      <c r="O479" s="11" t="str">
        <f>IFERROR(INDEX('07-16'!H:H,MATCH(B479,'07-16'!I:I,0),0),"")</f>
        <v/>
      </c>
      <c r="P479" s="11">
        <f>IFERROR(INDEX('07-22'!U:U,MATCH(B479,'07-22'!W:W,0),0),"")</f>
        <v>657</v>
      </c>
      <c r="Q479" s="11" t="str">
        <f>IFERROR(INDEX(#REF!,MATCH(B479,#REF!,0),0),"")</f>
        <v/>
      </c>
      <c r="R479" s="11" t="str">
        <f>IFERROR(INDEX(#REF!,MATCH(B479,#REF!,0),0),"")</f>
        <v/>
      </c>
      <c r="S479" s="11" t="str">
        <f>IFERROR(INDEX(#REF!,MATCH(B479,#REF!,0),0),"")</f>
        <v/>
      </c>
      <c r="T479" s="11" t="str">
        <f>IFERROR(INDEX(#REF!,MATCH(B479,#REF!,0),0),"")</f>
        <v/>
      </c>
      <c r="U479" s="5" t="str">
        <f>IFERROR(INDEX(#REF!,MATCH(B479,#REF!,0),0),"")</f>
        <v/>
      </c>
      <c r="V479" s="10">
        <f t="shared" si="28"/>
        <v>1</v>
      </c>
      <c r="W479" s="188">
        <f t="shared" si="29"/>
        <v>657</v>
      </c>
      <c r="X479" s="188">
        <f t="shared" si="30"/>
        <v>657</v>
      </c>
      <c r="Y479" s="188" t="str">
        <f>IFERROR(SUMPRODUCT(LARGE(G479:U479,{1;2;3;4;5})),"NA")</f>
        <v>NA</v>
      </c>
      <c r="Z479" s="189" t="str">
        <f>IFERROR(SUMPRODUCT(LARGE(G479:U479,{1;2;3;4;5;6;7;8;9;10})),"NA")</f>
        <v>NA</v>
      </c>
    </row>
    <row r="480" spans="1:26" s="28" customFormat="1" x14ac:dyDescent="0.3">
      <c r="A480" s="15">
        <v>477</v>
      </c>
      <c r="B480" s="2" t="s">
        <v>1852</v>
      </c>
      <c r="C480" s="1"/>
      <c r="D480" s="1"/>
      <c r="E480" s="1"/>
      <c r="F480" s="2"/>
      <c r="G480" s="10" t="str">
        <f>IFERROR(INDEX('03-25'!X:X,MATCH(B480,'03-25'!Y:Y,0),0),"")</f>
        <v/>
      </c>
      <c r="H480" s="11" t="str">
        <f>IFERROR(INDEX('04-08'!N:N,MATCH(B480,'04-08'!C:C,0),0),"")</f>
        <v/>
      </c>
      <c r="I480" s="11">
        <f>IFERROR(INDEX('04-29'!M:M,MATCH(B480,'04-29'!L:L,0),0),"")</f>
        <v>656</v>
      </c>
      <c r="J480" s="11" t="str">
        <f>IFERROR(INDEX('05-27'!F:F,MATCH(B480,'05-27'!H:H,0),0),"")</f>
        <v/>
      </c>
      <c r="K480" s="11" t="str">
        <f>IFERROR(INDEX('06-17'!U:U,MATCH(B480,'06-17'!W:W,0),0),"")</f>
        <v/>
      </c>
      <c r="L480" s="11" t="str">
        <f>IFERROR(INDEX('07-02'!W:W,MATCH(B480,'07-02'!B:B,0),0),"")</f>
        <v/>
      </c>
      <c r="M480" s="11" t="str">
        <f>IFERROR(INDEX('07-14'!H:H,MATCH(B480,'07-14'!I:I,0),0),"")</f>
        <v/>
      </c>
      <c r="N480" s="11">
        <f>IFERROR(INDEX('07-15'!H:H,MATCH(B480,'07-15'!I:I,0),0),"")</f>
        <v>0</v>
      </c>
      <c r="O480" s="11" t="str">
        <f>IFERROR(INDEX('07-16'!H:H,MATCH(B480,'07-16'!I:I,0),0),"")</f>
        <v/>
      </c>
      <c r="P480" s="11" t="str">
        <f>IFERROR(INDEX('07-22'!U:U,MATCH(B480,'07-22'!W:W,0),0),"")</f>
        <v/>
      </c>
      <c r="Q480" s="11" t="str">
        <f>IFERROR(INDEX(#REF!,MATCH(B480,#REF!,0),0),"")</f>
        <v/>
      </c>
      <c r="R480" s="11" t="str">
        <f>IFERROR(INDEX(#REF!,MATCH(B480,#REF!,0),0),"")</f>
        <v/>
      </c>
      <c r="S480" s="11" t="str">
        <f>IFERROR(INDEX(#REF!,MATCH(B480,#REF!,0),0),"")</f>
        <v/>
      </c>
      <c r="T480" s="11" t="str">
        <f>IFERROR(INDEX(#REF!,MATCH(B480,#REF!,0),0),"")</f>
        <v/>
      </c>
      <c r="U480" s="5" t="str">
        <f>IFERROR(INDEX(#REF!,MATCH(B480,#REF!,0),0),"")</f>
        <v/>
      </c>
      <c r="V480" s="10">
        <f t="shared" si="28"/>
        <v>1</v>
      </c>
      <c r="W480" s="188">
        <f t="shared" si="29"/>
        <v>656</v>
      </c>
      <c r="X480" s="188">
        <f t="shared" si="30"/>
        <v>656</v>
      </c>
      <c r="Y480" s="188" t="str">
        <f>IFERROR(SUMPRODUCT(LARGE(G480:U480,{1;2;3;4;5})),"NA")</f>
        <v>NA</v>
      </c>
      <c r="Z480" s="189" t="str">
        <f>IFERROR(SUMPRODUCT(LARGE(G480:U480,{1;2;3;4;5;6;7;8;9;10})),"NA")</f>
        <v>NA</v>
      </c>
    </row>
    <row r="481" spans="1:26" s="28" customFormat="1" x14ac:dyDescent="0.3">
      <c r="A481" s="15">
        <v>478</v>
      </c>
      <c r="B481" s="2" t="s">
        <v>2629</v>
      </c>
      <c r="C481" s="1"/>
      <c r="D481" s="1"/>
      <c r="E481" s="1"/>
      <c r="F481" s="2"/>
      <c r="G481" s="10" t="str">
        <f>IFERROR(INDEX('03-25'!X:X,MATCH(B481,'03-25'!Y:Y,0),0),"")</f>
        <v/>
      </c>
      <c r="H481" s="11" t="str">
        <f>IFERROR(INDEX('04-08'!N:N,MATCH(B481,'04-08'!C:C,0),0),"")</f>
        <v/>
      </c>
      <c r="I481" s="11" t="str">
        <f>IFERROR(INDEX('04-29'!M:M,MATCH(B481,'04-29'!L:L,0),0),"")</f>
        <v/>
      </c>
      <c r="J481" s="11" t="str">
        <f>IFERROR(INDEX('05-27'!F:F,MATCH(B481,'05-27'!H:H,0),0),"")</f>
        <v/>
      </c>
      <c r="K481" s="11" t="str">
        <f>IFERROR(INDEX('06-17'!U:U,MATCH(B481,'06-17'!W:W,0),0),"")</f>
        <v/>
      </c>
      <c r="L481" s="11">
        <f>IFERROR(INDEX('07-02'!W:W,MATCH(B481,'07-02'!B:B,0),0),"")</f>
        <v>655</v>
      </c>
      <c r="M481" s="11" t="str">
        <f>IFERROR(INDEX('07-14'!H:H,MATCH(B481,'07-14'!I:I,0),0),"")</f>
        <v/>
      </c>
      <c r="N481" s="11" t="str">
        <f>IFERROR(INDEX('07-15'!H:H,MATCH(B481,'07-15'!I:I,0),0),"")</f>
        <v/>
      </c>
      <c r="O481" s="11" t="str">
        <f>IFERROR(INDEX('07-16'!H:H,MATCH(B481,'07-16'!I:I,0),0),"")</f>
        <v/>
      </c>
      <c r="P481" s="11" t="str">
        <f>IFERROR(INDEX('07-22'!U:U,MATCH(B481,'07-22'!W:W,0),0),"")</f>
        <v/>
      </c>
      <c r="Q481" s="11" t="str">
        <f>IFERROR(INDEX(#REF!,MATCH(B481,#REF!,0),0),"")</f>
        <v/>
      </c>
      <c r="R481" s="11" t="str">
        <f>IFERROR(INDEX(#REF!,MATCH(B481,#REF!,0),0),"")</f>
        <v/>
      </c>
      <c r="S481" s="11" t="str">
        <f>IFERROR(INDEX(#REF!,MATCH(B481,#REF!,0),0),"")</f>
        <v/>
      </c>
      <c r="T481" s="11" t="str">
        <f>IFERROR(INDEX(#REF!,MATCH(B481,#REF!,0),0),"")</f>
        <v/>
      </c>
      <c r="U481" s="5" t="str">
        <f>IFERROR(INDEX(#REF!,MATCH(B481,#REF!,0),0),"")</f>
        <v/>
      </c>
      <c r="V481" s="10">
        <f t="shared" si="28"/>
        <v>1</v>
      </c>
      <c r="W481" s="188">
        <f t="shared" si="29"/>
        <v>655</v>
      </c>
      <c r="X481" s="188">
        <f t="shared" si="30"/>
        <v>655</v>
      </c>
      <c r="Y481" s="188" t="str">
        <f>IFERROR(SUMPRODUCT(LARGE(G481:U481,{1;2;3;4;5})),"NA")</f>
        <v>NA</v>
      </c>
      <c r="Z481" s="189" t="str">
        <f>IFERROR(SUMPRODUCT(LARGE(G481:U481,{1;2;3;4;5;6;7;8;9;10})),"NA")</f>
        <v>NA</v>
      </c>
    </row>
    <row r="482" spans="1:26" s="28" customFormat="1" x14ac:dyDescent="0.3">
      <c r="A482" s="15">
        <v>479</v>
      </c>
      <c r="B482" s="2" t="s">
        <v>3213</v>
      </c>
      <c r="C482" s="1"/>
      <c r="D482" s="1"/>
      <c r="E482" s="1"/>
      <c r="F482" s="2"/>
      <c r="G482" s="10" t="str">
        <f>IFERROR(INDEX('03-25'!X:X,MATCH(B482,'03-25'!Y:Y,0),0),"")</f>
        <v/>
      </c>
      <c r="H482" s="11" t="str">
        <f>IFERROR(INDEX('04-08'!N:N,MATCH(B482,'04-08'!C:C,0),0),"")</f>
        <v/>
      </c>
      <c r="I482" s="11" t="str">
        <f>IFERROR(INDEX('04-29'!M:M,MATCH(B482,'04-29'!L:L,0),0),"")</f>
        <v/>
      </c>
      <c r="J482" s="11" t="str">
        <f>IFERROR(INDEX('05-27'!F:F,MATCH(B482,'05-27'!H:H,0),0),"")</f>
        <v/>
      </c>
      <c r="K482" s="11" t="str">
        <f>IFERROR(INDEX('06-17'!U:U,MATCH(B482,'06-17'!W:W,0),0),"")</f>
        <v/>
      </c>
      <c r="L482" s="11" t="str">
        <f>IFERROR(INDEX('07-02'!W:W,MATCH(B482,'07-02'!B:B,0),0),"")</f>
        <v/>
      </c>
      <c r="M482" s="11" t="str">
        <f>IFERROR(INDEX('07-14'!H:H,MATCH(B482,'07-14'!I:I,0),0),"")</f>
        <v/>
      </c>
      <c r="N482" s="11">
        <f>IFERROR(INDEX('07-15'!H:H,MATCH(B482,'07-15'!I:I,0),0),"")</f>
        <v>655</v>
      </c>
      <c r="O482" s="11" t="str">
        <f>IFERROR(INDEX('07-16'!H:H,MATCH(B482,'07-16'!I:I,0),0),"")</f>
        <v/>
      </c>
      <c r="P482" s="11" t="str">
        <f>IFERROR(INDEX('07-22'!U:U,MATCH(B482,'07-22'!W:W,0),0),"")</f>
        <v/>
      </c>
      <c r="Q482" s="11" t="str">
        <f>IFERROR(INDEX(#REF!,MATCH(B482,#REF!,0),0),"")</f>
        <v/>
      </c>
      <c r="R482" s="11" t="str">
        <f>IFERROR(INDEX(#REF!,MATCH(B482,#REF!,0),0),"")</f>
        <v/>
      </c>
      <c r="S482" s="11" t="str">
        <f>IFERROR(INDEX(#REF!,MATCH(B482,#REF!,0),0),"")</f>
        <v/>
      </c>
      <c r="T482" s="11" t="str">
        <f>IFERROR(INDEX(#REF!,MATCH(B482,#REF!,0),0),"")</f>
        <v/>
      </c>
      <c r="U482" s="5" t="str">
        <f>IFERROR(INDEX(#REF!,MATCH(B482,#REF!,0),0),"")</f>
        <v/>
      </c>
      <c r="V482" s="10">
        <f t="shared" si="28"/>
        <v>1</v>
      </c>
      <c r="W482" s="188">
        <f t="shared" si="29"/>
        <v>655</v>
      </c>
      <c r="X482" s="188">
        <f t="shared" si="30"/>
        <v>655</v>
      </c>
      <c r="Y482" s="188" t="str">
        <f>IFERROR(SUMPRODUCT(LARGE(G482:U482,{1;2;3;4;5})),"NA")</f>
        <v>NA</v>
      </c>
      <c r="Z482" s="189" t="str">
        <f>IFERROR(SUMPRODUCT(LARGE(G482:U482,{1;2;3;4;5;6;7;8;9;10})),"NA")</f>
        <v>NA</v>
      </c>
    </row>
    <row r="483" spans="1:26" s="28" customFormat="1" x14ac:dyDescent="0.3">
      <c r="A483" s="15">
        <v>480</v>
      </c>
      <c r="B483" s="2" t="s">
        <v>3107</v>
      </c>
      <c r="C483" s="1"/>
      <c r="D483" s="1"/>
      <c r="E483" s="1"/>
      <c r="F483" s="2"/>
      <c r="G483" s="10" t="str">
        <f>IFERROR(INDEX('03-25'!X:X,MATCH(B483,'03-25'!Y:Y,0),0),"")</f>
        <v/>
      </c>
      <c r="H483" s="11" t="str">
        <f>IFERROR(INDEX('04-08'!N:N,MATCH(B483,'04-08'!C:C,0),0),"")</f>
        <v/>
      </c>
      <c r="I483" s="11" t="str">
        <f>IFERROR(INDEX('04-29'!M:M,MATCH(B483,'04-29'!L:L,0),0),"")</f>
        <v/>
      </c>
      <c r="J483" s="11" t="str">
        <f>IFERROR(INDEX('05-27'!F:F,MATCH(B483,'05-27'!H:H,0),0),"")</f>
        <v/>
      </c>
      <c r="K483" s="11" t="str">
        <f>IFERROR(INDEX('06-17'!U:U,MATCH(B483,'06-17'!W:W,0),0),"")</f>
        <v/>
      </c>
      <c r="L483" s="11" t="str">
        <f>IFERROR(INDEX('07-02'!W:W,MATCH(B483,'07-02'!B:B,0),0),"")</f>
        <v/>
      </c>
      <c r="M483" s="11" t="str">
        <f>IFERROR(INDEX('07-14'!H:H,MATCH(B483,'07-14'!I:I,0),0),"")</f>
        <v/>
      </c>
      <c r="N483" s="11">
        <f>IFERROR(INDEX('07-15'!H:H,MATCH(B483,'07-15'!I:I,0),0),"")</f>
        <v>654</v>
      </c>
      <c r="O483" s="11" t="str">
        <f>IFERROR(INDEX('07-16'!H:H,MATCH(B483,'07-16'!I:I,0),0),"")</f>
        <v/>
      </c>
      <c r="P483" s="11" t="str">
        <f>IFERROR(INDEX('07-22'!U:U,MATCH(B483,'07-22'!W:W,0),0),"")</f>
        <v/>
      </c>
      <c r="Q483" s="11" t="str">
        <f>IFERROR(INDEX(#REF!,MATCH(B483,#REF!,0),0),"")</f>
        <v/>
      </c>
      <c r="R483" s="11" t="str">
        <f>IFERROR(INDEX(#REF!,MATCH(B483,#REF!,0),0),"")</f>
        <v/>
      </c>
      <c r="S483" s="11" t="str">
        <f>IFERROR(INDEX(#REF!,MATCH(B483,#REF!,0),0),"")</f>
        <v/>
      </c>
      <c r="T483" s="11" t="str">
        <f>IFERROR(INDEX(#REF!,MATCH(B483,#REF!,0),0),"")</f>
        <v/>
      </c>
      <c r="U483" s="5" t="str">
        <f>IFERROR(INDEX(#REF!,MATCH(B483,#REF!,0),0),"")</f>
        <v/>
      </c>
      <c r="V483" s="10">
        <f t="shared" si="28"/>
        <v>1</v>
      </c>
      <c r="W483" s="188">
        <f t="shared" si="29"/>
        <v>654</v>
      </c>
      <c r="X483" s="188">
        <f t="shared" si="30"/>
        <v>654</v>
      </c>
      <c r="Y483" s="188" t="str">
        <f>IFERROR(SUMPRODUCT(LARGE(G483:U483,{1;2;3;4;5})),"NA")</f>
        <v>NA</v>
      </c>
      <c r="Z483" s="189" t="str">
        <f>IFERROR(SUMPRODUCT(LARGE(G483:U483,{1;2;3;4;5;6;7;8;9;10})),"NA")</f>
        <v>NA</v>
      </c>
    </row>
    <row r="484" spans="1:26" s="28" customFormat="1" x14ac:dyDescent="0.3">
      <c r="A484" s="15">
        <v>481</v>
      </c>
      <c r="B484" s="2" t="s">
        <v>2631</v>
      </c>
      <c r="C484" s="1"/>
      <c r="D484" s="1"/>
      <c r="E484" s="1"/>
      <c r="F484" s="2"/>
      <c r="G484" s="10" t="str">
        <f>IFERROR(INDEX('03-25'!X:X,MATCH(B484,'03-25'!Y:Y,0),0),"")</f>
        <v/>
      </c>
      <c r="H484" s="11" t="str">
        <f>IFERROR(INDEX('04-08'!N:N,MATCH(B484,'04-08'!C:C,0),0),"")</f>
        <v/>
      </c>
      <c r="I484" s="11" t="str">
        <f>IFERROR(INDEX('04-29'!M:M,MATCH(B484,'04-29'!L:L,0),0),"")</f>
        <v/>
      </c>
      <c r="J484" s="11" t="str">
        <f>IFERROR(INDEX('05-27'!F:F,MATCH(B484,'05-27'!H:H,0),0),"")</f>
        <v/>
      </c>
      <c r="K484" s="11" t="str">
        <f>IFERROR(INDEX('06-17'!U:U,MATCH(B484,'06-17'!W:W,0),0),"")</f>
        <v/>
      </c>
      <c r="L484" s="11">
        <f>IFERROR(INDEX('07-02'!W:W,MATCH(B484,'07-02'!B:B,0),0),"")</f>
        <v>654</v>
      </c>
      <c r="M484" s="11" t="str">
        <f>IFERROR(INDEX('07-14'!H:H,MATCH(B484,'07-14'!I:I,0),0),"")</f>
        <v/>
      </c>
      <c r="N484" s="11" t="str">
        <f>IFERROR(INDEX('07-15'!H:H,MATCH(B484,'07-15'!I:I,0),0),"")</f>
        <v/>
      </c>
      <c r="O484" s="11" t="str">
        <f>IFERROR(INDEX('07-16'!H:H,MATCH(B484,'07-16'!I:I,0),0),"")</f>
        <v/>
      </c>
      <c r="P484" s="11" t="str">
        <f>IFERROR(INDEX('07-22'!U:U,MATCH(B484,'07-22'!W:W,0),0),"")</f>
        <v/>
      </c>
      <c r="Q484" s="11" t="str">
        <f>IFERROR(INDEX(#REF!,MATCH(B484,#REF!,0),0),"")</f>
        <v/>
      </c>
      <c r="R484" s="11" t="str">
        <f>IFERROR(INDEX(#REF!,MATCH(B484,#REF!,0),0),"")</f>
        <v/>
      </c>
      <c r="S484" s="11" t="str">
        <f>IFERROR(INDEX(#REF!,MATCH(B484,#REF!,0),0),"")</f>
        <v/>
      </c>
      <c r="T484" s="11" t="str">
        <f>IFERROR(INDEX(#REF!,MATCH(B484,#REF!,0),0),"")</f>
        <v/>
      </c>
      <c r="U484" s="5" t="str">
        <f>IFERROR(INDEX(#REF!,MATCH(B484,#REF!,0),0),"")</f>
        <v/>
      </c>
      <c r="V484" s="10">
        <f t="shared" si="28"/>
        <v>1</v>
      </c>
      <c r="W484" s="188">
        <f t="shared" si="29"/>
        <v>654</v>
      </c>
      <c r="X484" s="188">
        <f t="shared" si="30"/>
        <v>654</v>
      </c>
      <c r="Y484" s="188" t="str">
        <f>IFERROR(SUMPRODUCT(LARGE(G484:U484,{1;2;3;4;5})),"NA")</f>
        <v>NA</v>
      </c>
      <c r="Z484" s="189" t="str">
        <f>IFERROR(SUMPRODUCT(LARGE(G484:U484,{1;2;3;4;5;6;7;8;9;10})),"NA")</f>
        <v>NA</v>
      </c>
    </row>
    <row r="485" spans="1:26" s="28" customFormat="1" x14ac:dyDescent="0.3">
      <c r="A485" s="15">
        <v>482</v>
      </c>
      <c r="B485" s="2" t="s">
        <v>3256</v>
      </c>
      <c r="C485" s="1"/>
      <c r="D485" s="1"/>
      <c r="E485" s="1"/>
      <c r="F485" s="2"/>
      <c r="G485" s="10" t="str">
        <f>IFERROR(INDEX('03-25'!X:X,MATCH(B485,'03-25'!Y:Y,0),0),"")</f>
        <v/>
      </c>
      <c r="H485" s="11" t="str">
        <f>IFERROR(INDEX('04-08'!N:N,MATCH(B485,'04-08'!C:C,0),0),"")</f>
        <v/>
      </c>
      <c r="I485" s="11" t="str">
        <f>IFERROR(INDEX('04-29'!M:M,MATCH(B485,'04-29'!L:L,0),0),"")</f>
        <v/>
      </c>
      <c r="J485" s="11" t="str">
        <f>IFERROR(INDEX('05-27'!F:F,MATCH(B485,'05-27'!H:H,0),0),"")</f>
        <v/>
      </c>
      <c r="K485" s="11" t="str">
        <f>IFERROR(INDEX('06-17'!U:U,MATCH(B485,'06-17'!W:W,0),0),"")</f>
        <v/>
      </c>
      <c r="L485" s="11" t="str">
        <f>IFERROR(INDEX('07-02'!W:W,MATCH(B485,'07-02'!B:B,0),0),"")</f>
        <v/>
      </c>
      <c r="M485" s="11" t="str">
        <f>IFERROR(INDEX('07-14'!H:H,MATCH(B485,'07-14'!I:I,0),0),"")</f>
        <v/>
      </c>
      <c r="N485" s="11">
        <f>IFERROR(INDEX('07-15'!H:H,MATCH(B485,'07-15'!I:I,0),0),"")</f>
        <v>653</v>
      </c>
      <c r="O485" s="11" t="str">
        <f>IFERROR(INDEX('07-16'!H:H,MATCH(B485,'07-16'!I:I,0),0),"")</f>
        <v/>
      </c>
      <c r="P485" s="11" t="str">
        <f>IFERROR(INDEX('07-22'!U:U,MATCH(B485,'07-22'!W:W,0),0),"")</f>
        <v/>
      </c>
      <c r="Q485" s="11" t="str">
        <f>IFERROR(INDEX(#REF!,MATCH(B485,#REF!,0),0),"")</f>
        <v/>
      </c>
      <c r="R485" s="11" t="str">
        <f>IFERROR(INDEX(#REF!,MATCH(B485,#REF!,0),0),"")</f>
        <v/>
      </c>
      <c r="S485" s="11" t="str">
        <f>IFERROR(INDEX(#REF!,MATCH(B485,#REF!,0),0),"")</f>
        <v/>
      </c>
      <c r="T485" s="11" t="str">
        <f>IFERROR(INDEX(#REF!,MATCH(B485,#REF!,0),0),"")</f>
        <v/>
      </c>
      <c r="U485" s="5" t="str">
        <f>IFERROR(INDEX(#REF!,MATCH(B485,#REF!,0),0),"")</f>
        <v/>
      </c>
      <c r="V485" s="10">
        <f t="shared" si="28"/>
        <v>1</v>
      </c>
      <c r="W485" s="188">
        <f t="shared" si="29"/>
        <v>653</v>
      </c>
      <c r="X485" s="188">
        <f t="shared" si="30"/>
        <v>653</v>
      </c>
      <c r="Y485" s="188" t="str">
        <f>IFERROR(SUMPRODUCT(LARGE(G485:U485,{1;2;3;4;5})),"NA")</f>
        <v>NA</v>
      </c>
      <c r="Z485" s="189" t="str">
        <f>IFERROR(SUMPRODUCT(LARGE(G485:U485,{1;2;3;4;5;6;7;8;9;10})),"NA")</f>
        <v>NA</v>
      </c>
    </row>
    <row r="486" spans="1:26" s="28" customFormat="1" x14ac:dyDescent="0.3">
      <c r="A486" s="15">
        <v>483</v>
      </c>
      <c r="B486" s="2" t="s">
        <v>2633</v>
      </c>
      <c r="C486" s="1"/>
      <c r="D486" s="1"/>
      <c r="E486" s="1"/>
      <c r="F486" s="2"/>
      <c r="G486" s="10" t="str">
        <f>IFERROR(INDEX('03-25'!X:X,MATCH(B486,'03-25'!Y:Y,0),0),"")</f>
        <v/>
      </c>
      <c r="H486" s="11" t="str">
        <f>IFERROR(INDEX('04-08'!N:N,MATCH(B486,'04-08'!C:C,0),0),"")</f>
        <v/>
      </c>
      <c r="I486" s="11" t="str">
        <f>IFERROR(INDEX('04-29'!M:M,MATCH(B486,'04-29'!L:L,0),0),"")</f>
        <v/>
      </c>
      <c r="J486" s="11" t="str">
        <f>IFERROR(INDEX('05-27'!F:F,MATCH(B486,'05-27'!H:H,0),0),"")</f>
        <v/>
      </c>
      <c r="K486" s="11" t="str">
        <f>IFERROR(INDEX('06-17'!U:U,MATCH(B486,'06-17'!W:W,0),0),"")</f>
        <v/>
      </c>
      <c r="L486" s="11">
        <f>IFERROR(INDEX('07-02'!W:W,MATCH(B486,'07-02'!B:B,0),0),"")</f>
        <v>651</v>
      </c>
      <c r="M486" s="11" t="str">
        <f>IFERROR(INDEX('07-14'!H:H,MATCH(B486,'07-14'!I:I,0),0),"")</f>
        <v/>
      </c>
      <c r="N486" s="11" t="str">
        <f>IFERROR(INDEX('07-15'!H:H,MATCH(B486,'07-15'!I:I,0),0),"")</f>
        <v/>
      </c>
      <c r="O486" s="11" t="str">
        <f>IFERROR(INDEX('07-16'!H:H,MATCH(B486,'07-16'!I:I,0),0),"")</f>
        <v/>
      </c>
      <c r="P486" s="11" t="str">
        <f>IFERROR(INDEX('07-22'!U:U,MATCH(B486,'07-22'!W:W,0),0),"")</f>
        <v/>
      </c>
      <c r="Q486" s="11" t="str">
        <f>IFERROR(INDEX(#REF!,MATCH(B486,#REF!,0),0),"")</f>
        <v/>
      </c>
      <c r="R486" s="11" t="str">
        <f>IFERROR(INDEX(#REF!,MATCH(B486,#REF!,0),0),"")</f>
        <v/>
      </c>
      <c r="S486" s="11" t="str">
        <f>IFERROR(INDEX(#REF!,MATCH(B486,#REF!,0),0),"")</f>
        <v/>
      </c>
      <c r="T486" s="11" t="str">
        <f>IFERROR(INDEX(#REF!,MATCH(B486,#REF!,0),0),"")</f>
        <v/>
      </c>
      <c r="U486" s="5" t="str">
        <f>IFERROR(INDEX(#REF!,MATCH(B486,#REF!,0),0),"")</f>
        <v/>
      </c>
      <c r="V486" s="10">
        <f t="shared" si="28"/>
        <v>1</v>
      </c>
      <c r="W486" s="188">
        <f t="shared" si="29"/>
        <v>651</v>
      </c>
      <c r="X486" s="188">
        <f t="shared" si="30"/>
        <v>651</v>
      </c>
      <c r="Y486" s="188" t="str">
        <f>IFERROR(SUMPRODUCT(LARGE(G486:U486,{1;2;3;4;5})),"NA")</f>
        <v>NA</v>
      </c>
      <c r="Z486" s="189" t="str">
        <f>IFERROR(SUMPRODUCT(LARGE(G486:U486,{1;2;3;4;5;6;7;8;9;10})),"NA")</f>
        <v>NA</v>
      </c>
    </row>
    <row r="487" spans="1:26" s="28" customFormat="1" x14ac:dyDescent="0.3">
      <c r="A487" s="15">
        <v>484</v>
      </c>
      <c r="B487" s="2" t="s">
        <v>3160</v>
      </c>
      <c r="C487" s="1"/>
      <c r="D487" s="1"/>
      <c r="E487" s="1"/>
      <c r="F487" s="2"/>
      <c r="G487" s="10" t="str">
        <f>IFERROR(INDEX('03-25'!X:X,MATCH(B487,'03-25'!Y:Y,0),0),"")</f>
        <v/>
      </c>
      <c r="H487" s="11" t="str">
        <f>IFERROR(INDEX('04-08'!N:N,MATCH(B487,'04-08'!C:C,0),0),"")</f>
        <v/>
      </c>
      <c r="I487" s="11" t="str">
        <f>IFERROR(INDEX('04-29'!M:M,MATCH(B487,'04-29'!L:L,0),0),"")</f>
        <v/>
      </c>
      <c r="J487" s="11" t="str">
        <f>IFERROR(INDEX('05-27'!F:F,MATCH(B487,'05-27'!H:H,0),0),"")</f>
        <v/>
      </c>
      <c r="K487" s="11" t="str">
        <f>IFERROR(INDEX('06-17'!U:U,MATCH(B487,'06-17'!W:W,0),0),"")</f>
        <v/>
      </c>
      <c r="L487" s="11" t="str">
        <f>IFERROR(INDEX('07-02'!W:W,MATCH(B487,'07-02'!B:B,0),0),"")</f>
        <v/>
      </c>
      <c r="M487" s="11">
        <f>IFERROR(INDEX('07-14'!H:H,MATCH(B487,'07-14'!I:I,0),0),"")</f>
        <v>650</v>
      </c>
      <c r="N487" s="11" t="str">
        <f>IFERROR(INDEX('07-15'!H:H,MATCH(B487,'07-15'!I:I,0),0),"")</f>
        <v/>
      </c>
      <c r="O487" s="11" t="str">
        <f>IFERROR(INDEX('07-16'!H:H,MATCH(B487,'07-16'!I:I,0),0),"")</f>
        <v/>
      </c>
      <c r="P487" s="11" t="str">
        <f>IFERROR(INDEX('07-22'!U:U,MATCH(B487,'07-22'!W:W,0),0),"")</f>
        <v/>
      </c>
      <c r="Q487" s="11" t="str">
        <f>IFERROR(INDEX(#REF!,MATCH(B487,#REF!,0),0),"")</f>
        <v/>
      </c>
      <c r="R487" s="11" t="str">
        <f>IFERROR(INDEX(#REF!,MATCH(B487,#REF!,0),0),"")</f>
        <v/>
      </c>
      <c r="S487" s="11" t="str">
        <f>IFERROR(INDEX(#REF!,MATCH(B487,#REF!,0),0),"")</f>
        <v/>
      </c>
      <c r="T487" s="11" t="str">
        <f>IFERROR(INDEX(#REF!,MATCH(B487,#REF!,0),0),"")</f>
        <v/>
      </c>
      <c r="U487" s="5" t="str">
        <f>IFERROR(INDEX(#REF!,MATCH(B487,#REF!,0),0),"")</f>
        <v/>
      </c>
      <c r="V487" s="10">
        <f t="shared" si="28"/>
        <v>1</v>
      </c>
      <c r="W487" s="188">
        <f t="shared" si="29"/>
        <v>650</v>
      </c>
      <c r="X487" s="188">
        <f t="shared" si="30"/>
        <v>650</v>
      </c>
      <c r="Y487" s="188" t="str">
        <f>IFERROR(SUMPRODUCT(LARGE(G487:U487,{1;2;3;4;5})),"NA")</f>
        <v>NA</v>
      </c>
      <c r="Z487" s="189" t="str">
        <f>IFERROR(SUMPRODUCT(LARGE(G487:U487,{1;2;3;4;5;6;7;8;9;10})),"NA")</f>
        <v>NA</v>
      </c>
    </row>
    <row r="488" spans="1:26" s="28" customFormat="1" x14ac:dyDescent="0.3">
      <c r="A488" s="15">
        <v>485</v>
      </c>
      <c r="B488" s="2" t="s">
        <v>3178</v>
      </c>
      <c r="C488" s="1"/>
      <c r="D488" s="1"/>
      <c r="E488" s="1"/>
      <c r="F488" s="2"/>
      <c r="G488" s="10" t="str">
        <f>IFERROR(INDEX('03-25'!X:X,MATCH(B488,'03-25'!Y:Y,0),0),"")</f>
        <v/>
      </c>
      <c r="H488" s="11" t="str">
        <f>IFERROR(INDEX('04-08'!N:N,MATCH(B488,'04-08'!C:C,0),0),"")</f>
        <v/>
      </c>
      <c r="I488" s="11" t="str">
        <f>IFERROR(INDEX('04-29'!M:M,MATCH(B488,'04-29'!L:L,0),0),"")</f>
        <v/>
      </c>
      <c r="J488" s="11" t="str">
        <f>IFERROR(INDEX('05-27'!F:F,MATCH(B488,'05-27'!H:H,0),0),"")</f>
        <v/>
      </c>
      <c r="K488" s="11" t="str">
        <f>IFERROR(INDEX('06-17'!U:U,MATCH(B488,'06-17'!W:W,0),0),"")</f>
        <v/>
      </c>
      <c r="L488" s="11" t="str">
        <f>IFERROR(INDEX('07-02'!W:W,MATCH(B488,'07-02'!B:B,0),0),"")</f>
        <v/>
      </c>
      <c r="M488" s="11" t="str">
        <f>IFERROR(INDEX('07-14'!H:H,MATCH(B488,'07-14'!I:I,0),0),"")</f>
        <v/>
      </c>
      <c r="N488" s="11">
        <f>IFERROR(INDEX('07-15'!H:H,MATCH(B488,'07-15'!I:I,0),0),"")</f>
        <v>649</v>
      </c>
      <c r="O488" s="11" t="str">
        <f>IFERROR(INDEX('07-16'!H:H,MATCH(B488,'07-16'!I:I,0),0),"")</f>
        <v/>
      </c>
      <c r="P488" s="11" t="str">
        <f>IFERROR(INDEX('07-22'!U:U,MATCH(B488,'07-22'!W:W,0),0),"")</f>
        <v/>
      </c>
      <c r="Q488" s="11" t="str">
        <f>IFERROR(INDEX(#REF!,MATCH(B488,#REF!,0),0),"")</f>
        <v/>
      </c>
      <c r="R488" s="11" t="str">
        <f>IFERROR(INDEX(#REF!,MATCH(B488,#REF!,0),0),"")</f>
        <v/>
      </c>
      <c r="S488" s="11" t="str">
        <f>IFERROR(INDEX(#REF!,MATCH(B488,#REF!,0),0),"")</f>
        <v/>
      </c>
      <c r="T488" s="11" t="str">
        <f>IFERROR(INDEX(#REF!,MATCH(B488,#REF!,0),0),"")</f>
        <v/>
      </c>
      <c r="U488" s="5" t="str">
        <f>IFERROR(INDEX(#REF!,MATCH(B488,#REF!,0),0),"")</f>
        <v/>
      </c>
      <c r="V488" s="10">
        <f t="shared" si="28"/>
        <v>1</v>
      </c>
      <c r="W488" s="188">
        <f t="shared" si="29"/>
        <v>649</v>
      </c>
      <c r="X488" s="188">
        <f t="shared" si="30"/>
        <v>649</v>
      </c>
      <c r="Y488" s="188" t="str">
        <f>IFERROR(SUMPRODUCT(LARGE(G488:U488,{1;2;3;4;5})),"NA")</f>
        <v>NA</v>
      </c>
      <c r="Z488" s="189" t="str">
        <f>IFERROR(SUMPRODUCT(LARGE(G488:U488,{1;2;3;4;5;6;7;8;9;10})),"NA")</f>
        <v>NA</v>
      </c>
    </row>
    <row r="489" spans="1:26" s="28" customFormat="1" x14ac:dyDescent="0.3">
      <c r="A489" s="15">
        <v>486</v>
      </c>
      <c r="B489" s="2" t="s">
        <v>2692</v>
      </c>
      <c r="C489" s="1"/>
      <c r="D489" s="1"/>
      <c r="E489" s="1"/>
      <c r="F489" s="2"/>
      <c r="G489" s="10" t="str">
        <f>IFERROR(INDEX('03-25'!X:X,MATCH(B489,'03-25'!Y:Y,0),0),"")</f>
        <v/>
      </c>
      <c r="H489" s="11" t="str">
        <f>IFERROR(INDEX('04-08'!N:N,MATCH(B489,'04-08'!C:C,0),0),"")</f>
        <v/>
      </c>
      <c r="I489" s="11" t="str">
        <f>IFERROR(INDEX('04-29'!M:M,MATCH(B489,'04-29'!L:L,0),0),"")</f>
        <v/>
      </c>
      <c r="J489" s="11" t="str">
        <f>IFERROR(INDEX('05-27'!F:F,MATCH(B489,'05-27'!H:H,0),0),"")</f>
        <v/>
      </c>
      <c r="K489" s="11" t="str">
        <f>IFERROR(INDEX('06-17'!U:U,MATCH(B489,'06-17'!W:W,0),0),"")</f>
        <v/>
      </c>
      <c r="L489" s="11">
        <f>IFERROR(INDEX('07-02'!W:W,MATCH(B489,'07-02'!B:B,0),0),"")</f>
        <v>649</v>
      </c>
      <c r="M489" s="11" t="str">
        <f>IFERROR(INDEX('07-14'!H:H,MATCH(B489,'07-14'!I:I,0),0),"")</f>
        <v/>
      </c>
      <c r="N489" s="11" t="str">
        <f>IFERROR(INDEX('07-15'!H:H,MATCH(B489,'07-15'!I:I,0),0),"")</f>
        <v/>
      </c>
      <c r="O489" s="11" t="str">
        <f>IFERROR(INDEX('07-16'!H:H,MATCH(B489,'07-16'!I:I,0),0),"")</f>
        <v/>
      </c>
      <c r="P489" s="11" t="str">
        <f>IFERROR(INDEX('07-22'!U:U,MATCH(B489,'07-22'!W:W,0),0),"")</f>
        <v/>
      </c>
      <c r="Q489" s="11" t="str">
        <f>IFERROR(INDEX(#REF!,MATCH(B489,#REF!,0),0),"")</f>
        <v/>
      </c>
      <c r="R489" s="11" t="str">
        <f>IFERROR(INDEX(#REF!,MATCH(B489,#REF!,0),0),"")</f>
        <v/>
      </c>
      <c r="S489" s="11" t="str">
        <f>IFERROR(INDEX(#REF!,MATCH(B489,#REF!,0),0),"")</f>
        <v/>
      </c>
      <c r="T489" s="11" t="str">
        <f>IFERROR(INDEX(#REF!,MATCH(B489,#REF!,0),0),"")</f>
        <v/>
      </c>
      <c r="U489" s="5" t="str">
        <f>IFERROR(INDEX(#REF!,MATCH(B489,#REF!,0),0),"")</f>
        <v/>
      </c>
      <c r="V489" s="10">
        <f t="shared" si="28"/>
        <v>1</v>
      </c>
      <c r="W489" s="188">
        <f t="shared" si="29"/>
        <v>649</v>
      </c>
      <c r="X489" s="188">
        <f t="shared" si="30"/>
        <v>649</v>
      </c>
      <c r="Y489" s="188" t="str">
        <f>IFERROR(SUMPRODUCT(LARGE(G489:U489,{1;2;3;4;5})),"NA")</f>
        <v>NA</v>
      </c>
      <c r="Z489" s="189" t="str">
        <f>IFERROR(SUMPRODUCT(LARGE(G489:U489,{1;2;3;4;5;6;7;8;9;10})),"NA")</f>
        <v>NA</v>
      </c>
    </row>
    <row r="490" spans="1:26" s="28" customFormat="1" x14ac:dyDescent="0.3">
      <c r="A490" s="15">
        <v>487</v>
      </c>
      <c r="B490" s="2" t="s">
        <v>430</v>
      </c>
      <c r="C490" s="1"/>
      <c r="D490" s="1"/>
      <c r="E490" s="1"/>
      <c r="F490" s="2"/>
      <c r="G490" s="10" t="str">
        <f>IFERROR(INDEX('03-25'!X:X,MATCH(B490,'03-25'!Y:Y,0),0),"")</f>
        <v/>
      </c>
      <c r="H490" s="11">
        <f>IFERROR(INDEX('04-08'!N:N,MATCH(B490,'04-08'!C:C,0),0),"")</f>
        <v>648</v>
      </c>
      <c r="I490" s="11" t="str">
        <f>IFERROR(INDEX('04-29'!M:M,MATCH(B490,'04-29'!L:L,0),0),"")</f>
        <v/>
      </c>
      <c r="J490" s="11" t="str">
        <f>IFERROR(INDEX('05-27'!F:F,MATCH(B490,'05-27'!H:H,0),0),"")</f>
        <v/>
      </c>
      <c r="K490" s="11" t="str">
        <f>IFERROR(INDEX('06-17'!U:U,MATCH(B490,'06-17'!W:W,0),0),"")</f>
        <v/>
      </c>
      <c r="L490" s="11" t="str">
        <f>IFERROR(INDEX('07-02'!W:W,MATCH(B490,'07-02'!B:B,0),0),"")</f>
        <v/>
      </c>
      <c r="M490" s="11" t="str">
        <f>IFERROR(INDEX('07-14'!H:H,MATCH(B490,'07-14'!I:I,0),0),"")</f>
        <v/>
      </c>
      <c r="N490" s="11" t="str">
        <f>IFERROR(INDEX('07-15'!H:H,MATCH(B490,'07-15'!I:I,0),0),"")</f>
        <v/>
      </c>
      <c r="O490" s="11" t="str">
        <f>IFERROR(INDEX('07-16'!H:H,MATCH(B490,'07-16'!I:I,0),0),"")</f>
        <v/>
      </c>
      <c r="P490" s="11" t="str">
        <f>IFERROR(INDEX('07-22'!U:U,MATCH(B490,'07-22'!W:W,0),0),"")</f>
        <v/>
      </c>
      <c r="Q490" s="11" t="str">
        <f>IFERROR(INDEX(#REF!,MATCH(B490,#REF!,0),0),"")</f>
        <v/>
      </c>
      <c r="R490" s="11" t="str">
        <f>IFERROR(INDEX(#REF!,MATCH(B490,#REF!,0),0),"")</f>
        <v/>
      </c>
      <c r="S490" s="11" t="str">
        <f>IFERROR(INDEX(#REF!,MATCH(B490,#REF!,0),0),"")</f>
        <v/>
      </c>
      <c r="T490" s="11" t="str">
        <f>IFERROR(INDEX(#REF!,MATCH(B490,#REF!,0),0),"")</f>
        <v/>
      </c>
      <c r="U490" s="5" t="str">
        <f>IFERROR(INDEX(#REF!,MATCH(B490,#REF!,0),0),"")</f>
        <v/>
      </c>
      <c r="V490" s="10">
        <f t="shared" si="28"/>
        <v>1</v>
      </c>
      <c r="W490" s="188">
        <f t="shared" si="29"/>
        <v>648</v>
      </c>
      <c r="X490" s="188">
        <f t="shared" si="30"/>
        <v>648</v>
      </c>
      <c r="Y490" s="188" t="str">
        <f>IFERROR(SUMPRODUCT(LARGE(G490:U490,{1;2;3;4;5})),"NA")</f>
        <v>NA</v>
      </c>
      <c r="Z490" s="189" t="str">
        <f>IFERROR(SUMPRODUCT(LARGE(G490:U490,{1;2;3;4;5;6;7;8;9;10})),"NA")</f>
        <v>NA</v>
      </c>
    </row>
    <row r="491" spans="1:26" s="28" customFormat="1" x14ac:dyDescent="0.3">
      <c r="A491" s="15">
        <v>488</v>
      </c>
      <c r="B491" s="2" t="s">
        <v>2693</v>
      </c>
      <c r="C491" s="1"/>
      <c r="D491" s="1"/>
      <c r="E491" s="1"/>
      <c r="F491" s="2"/>
      <c r="G491" s="10" t="str">
        <f>IFERROR(INDEX('03-25'!X:X,MATCH(B491,'03-25'!Y:Y,0),0),"")</f>
        <v/>
      </c>
      <c r="H491" s="11" t="str">
        <f>IFERROR(INDEX('04-08'!N:N,MATCH(B491,'04-08'!C:C,0),0),"")</f>
        <v/>
      </c>
      <c r="I491" s="11" t="str">
        <f>IFERROR(INDEX('04-29'!M:M,MATCH(B491,'04-29'!L:L,0),0),"")</f>
        <v/>
      </c>
      <c r="J491" s="11" t="str">
        <f>IFERROR(INDEX('05-27'!F:F,MATCH(B491,'05-27'!H:H,0),0),"")</f>
        <v/>
      </c>
      <c r="K491" s="11" t="str">
        <f>IFERROR(INDEX('06-17'!U:U,MATCH(B491,'06-17'!W:W,0),0),"")</f>
        <v/>
      </c>
      <c r="L491" s="11">
        <f>IFERROR(INDEX('07-02'!W:W,MATCH(B491,'07-02'!B:B,0),0),"")</f>
        <v>648</v>
      </c>
      <c r="M491" s="11" t="str">
        <f>IFERROR(INDEX('07-14'!H:H,MATCH(B491,'07-14'!I:I,0),0),"")</f>
        <v/>
      </c>
      <c r="N491" s="11" t="str">
        <f>IFERROR(INDEX('07-15'!H:H,MATCH(B491,'07-15'!I:I,0),0),"")</f>
        <v/>
      </c>
      <c r="O491" s="11" t="str">
        <f>IFERROR(INDEX('07-16'!H:H,MATCH(B491,'07-16'!I:I,0),0),"")</f>
        <v/>
      </c>
      <c r="P491" s="11" t="str">
        <f>IFERROR(INDEX('07-22'!U:U,MATCH(B491,'07-22'!W:W,0),0),"")</f>
        <v/>
      </c>
      <c r="Q491" s="11" t="str">
        <f>IFERROR(INDEX(#REF!,MATCH(B491,#REF!,0),0),"")</f>
        <v/>
      </c>
      <c r="R491" s="11" t="str">
        <f>IFERROR(INDEX(#REF!,MATCH(B491,#REF!,0),0),"")</f>
        <v/>
      </c>
      <c r="S491" s="11" t="str">
        <f>IFERROR(INDEX(#REF!,MATCH(B491,#REF!,0),0),"")</f>
        <v/>
      </c>
      <c r="T491" s="11" t="str">
        <f>IFERROR(INDEX(#REF!,MATCH(B491,#REF!,0),0),"")</f>
        <v/>
      </c>
      <c r="U491" s="5" t="str">
        <f>IFERROR(INDEX(#REF!,MATCH(B491,#REF!,0),0),"")</f>
        <v/>
      </c>
      <c r="V491" s="10">
        <f t="shared" si="28"/>
        <v>1</v>
      </c>
      <c r="W491" s="188">
        <f t="shared" si="29"/>
        <v>648</v>
      </c>
      <c r="X491" s="188">
        <f t="shared" si="30"/>
        <v>648</v>
      </c>
      <c r="Y491" s="188" t="str">
        <f>IFERROR(SUMPRODUCT(LARGE(G491:U491,{1;2;3;4;5})),"NA")</f>
        <v>NA</v>
      </c>
      <c r="Z491" s="189" t="str">
        <f>IFERROR(SUMPRODUCT(LARGE(G491:U491,{1;2;3;4;5;6;7;8;9;10})),"NA")</f>
        <v>NA</v>
      </c>
    </row>
    <row r="492" spans="1:26" s="28" customFormat="1" x14ac:dyDescent="0.3">
      <c r="A492" s="15">
        <v>489</v>
      </c>
      <c r="B492" s="2" t="s">
        <v>432</v>
      </c>
      <c r="C492" s="1"/>
      <c r="D492" s="1"/>
      <c r="E492" s="1"/>
      <c r="F492" s="2"/>
      <c r="G492" s="10" t="str">
        <f>IFERROR(INDEX('03-25'!X:X,MATCH(B492,'03-25'!Y:Y,0),0),"")</f>
        <v/>
      </c>
      <c r="H492" s="11">
        <f>IFERROR(INDEX('04-08'!N:N,MATCH(B492,'04-08'!C:C,0),0),"")</f>
        <v>647</v>
      </c>
      <c r="I492" s="11" t="str">
        <f>IFERROR(INDEX('04-29'!M:M,MATCH(B492,'04-29'!L:L,0),0),"")</f>
        <v/>
      </c>
      <c r="J492" s="11" t="str">
        <f>IFERROR(INDEX('05-27'!F:F,MATCH(B492,'05-27'!H:H,0),0),"")</f>
        <v/>
      </c>
      <c r="K492" s="11" t="str">
        <f>IFERROR(INDEX('06-17'!U:U,MATCH(B492,'06-17'!W:W,0),0),"")</f>
        <v/>
      </c>
      <c r="L492" s="11" t="str">
        <f>IFERROR(INDEX('07-02'!W:W,MATCH(B492,'07-02'!B:B,0),0),"")</f>
        <v/>
      </c>
      <c r="M492" s="11" t="str">
        <f>IFERROR(INDEX('07-14'!H:H,MATCH(B492,'07-14'!I:I,0),0),"")</f>
        <v/>
      </c>
      <c r="N492" s="11" t="str">
        <f>IFERROR(INDEX('07-15'!H:H,MATCH(B492,'07-15'!I:I,0),0),"")</f>
        <v/>
      </c>
      <c r="O492" s="11" t="str">
        <f>IFERROR(INDEX('07-16'!H:H,MATCH(B492,'07-16'!I:I,0),0),"")</f>
        <v/>
      </c>
      <c r="P492" s="11" t="str">
        <f>IFERROR(INDEX('07-22'!U:U,MATCH(B492,'07-22'!W:W,0),0),"")</f>
        <v/>
      </c>
      <c r="Q492" s="11" t="str">
        <f>IFERROR(INDEX(#REF!,MATCH(B492,#REF!,0),0),"")</f>
        <v/>
      </c>
      <c r="R492" s="11" t="str">
        <f>IFERROR(INDEX(#REF!,MATCH(B492,#REF!,0),0),"")</f>
        <v/>
      </c>
      <c r="S492" s="11" t="str">
        <f>IFERROR(INDEX(#REF!,MATCH(B492,#REF!,0),0),"")</f>
        <v/>
      </c>
      <c r="T492" s="11" t="str">
        <f>IFERROR(INDEX(#REF!,MATCH(B492,#REF!,0),0),"")</f>
        <v/>
      </c>
      <c r="U492" s="5" t="str">
        <f>IFERROR(INDEX(#REF!,MATCH(B492,#REF!,0),0),"")</f>
        <v/>
      </c>
      <c r="V492" s="10">
        <f t="shared" si="28"/>
        <v>1</v>
      </c>
      <c r="W492" s="188">
        <f t="shared" si="29"/>
        <v>647</v>
      </c>
      <c r="X492" s="188">
        <f t="shared" si="30"/>
        <v>647</v>
      </c>
      <c r="Y492" s="188" t="str">
        <f>IFERROR(SUMPRODUCT(LARGE(G492:U492,{1;2;3;4;5})),"NA")</f>
        <v>NA</v>
      </c>
      <c r="Z492" s="189" t="str">
        <f>IFERROR(SUMPRODUCT(LARGE(G492:U492,{1;2;3;4;5;6;7;8;9;10})),"NA")</f>
        <v>NA</v>
      </c>
    </row>
    <row r="493" spans="1:26" s="28" customFormat="1" x14ac:dyDescent="0.3">
      <c r="A493" s="15">
        <v>490</v>
      </c>
      <c r="B493" s="2" t="s">
        <v>504</v>
      </c>
      <c r="C493" s="1"/>
      <c r="D493" s="1"/>
      <c r="E493" s="1"/>
      <c r="F493" s="2"/>
      <c r="G493" s="10">
        <f>IFERROR(INDEX('03-25'!X:X,MATCH(B493,'03-25'!Y:Y,0),0),"")</f>
        <v>647</v>
      </c>
      <c r="H493" s="11" t="str">
        <f>IFERROR(INDEX('04-08'!N:N,MATCH(B493,'04-08'!C:C,0),0),"")</f>
        <v/>
      </c>
      <c r="I493" s="11" t="str">
        <f>IFERROR(INDEX('04-29'!M:M,MATCH(B493,'04-29'!L:L,0),0),"")</f>
        <v/>
      </c>
      <c r="J493" s="11" t="str">
        <f>IFERROR(INDEX('05-27'!F:F,MATCH(B493,'05-27'!H:H,0),0),"")</f>
        <v/>
      </c>
      <c r="K493" s="11" t="str">
        <f>IFERROR(INDEX('06-17'!U:U,MATCH(B493,'06-17'!W:W,0),0),"")</f>
        <v/>
      </c>
      <c r="L493" s="11" t="str">
        <f>IFERROR(INDEX('07-02'!W:W,MATCH(B493,'07-02'!B:B,0),0),"")</f>
        <v/>
      </c>
      <c r="M493" s="11" t="str">
        <f>IFERROR(INDEX('07-14'!H:H,MATCH(B493,'07-14'!I:I,0),0),"")</f>
        <v/>
      </c>
      <c r="N493" s="11" t="str">
        <f>IFERROR(INDEX('07-15'!H:H,MATCH(B493,'07-15'!I:I,0),0),"")</f>
        <v/>
      </c>
      <c r="O493" s="11" t="str">
        <f>IFERROR(INDEX('07-16'!H:H,MATCH(B493,'07-16'!I:I,0),0),"")</f>
        <v/>
      </c>
      <c r="P493" s="11" t="str">
        <f>IFERROR(INDEX('07-22'!U:U,MATCH(B493,'07-22'!W:W,0),0),"")</f>
        <v/>
      </c>
      <c r="Q493" s="11" t="str">
        <f>IFERROR(INDEX(#REF!,MATCH(B493,#REF!,0),0),"")</f>
        <v/>
      </c>
      <c r="R493" s="11" t="str">
        <f>IFERROR(INDEX(#REF!,MATCH(B493,#REF!,0),0),"")</f>
        <v/>
      </c>
      <c r="S493" s="11" t="str">
        <f>IFERROR(INDEX(#REF!,MATCH(B493,#REF!,0),0),"")</f>
        <v/>
      </c>
      <c r="T493" s="11" t="str">
        <f>IFERROR(INDEX(#REF!,MATCH(B493,#REF!,0),0),"")</f>
        <v/>
      </c>
      <c r="U493" s="5" t="str">
        <f>IFERROR(INDEX(#REF!,MATCH(B493,#REF!,0),0),"")</f>
        <v/>
      </c>
      <c r="V493" s="10">
        <f t="shared" si="28"/>
        <v>1</v>
      </c>
      <c r="W493" s="188">
        <f t="shared" si="29"/>
        <v>647</v>
      </c>
      <c r="X493" s="188">
        <f t="shared" si="30"/>
        <v>647</v>
      </c>
      <c r="Y493" s="188" t="str">
        <f>IFERROR(SUMPRODUCT(LARGE(G493:U493,{1;2;3;4;5})),"NA")</f>
        <v>NA</v>
      </c>
      <c r="Z493" s="189" t="str">
        <f>IFERROR(SUMPRODUCT(LARGE(G493:U493,{1;2;3;4;5;6;7;8;9;10})),"NA")</f>
        <v>NA</v>
      </c>
    </row>
    <row r="494" spans="1:26" s="28" customFormat="1" x14ac:dyDescent="0.3">
      <c r="A494" s="15">
        <v>491</v>
      </c>
      <c r="B494" s="2" t="s">
        <v>128</v>
      </c>
      <c r="C494" s="1"/>
      <c r="D494" s="1"/>
      <c r="E494" s="1"/>
      <c r="F494" s="2"/>
      <c r="G494" s="10" t="str">
        <f>IFERROR(INDEX('03-25'!X:X,MATCH(B494,'03-25'!Y:Y,0),0),"")</f>
        <v/>
      </c>
      <c r="H494" s="11">
        <f>IFERROR(INDEX('04-08'!N:N,MATCH(B494,'04-08'!C:C,0),0),"")</f>
        <v>646</v>
      </c>
      <c r="I494" s="11" t="str">
        <f>IFERROR(INDEX('04-29'!M:M,MATCH(B494,'04-29'!L:L,0),0),"")</f>
        <v/>
      </c>
      <c r="J494" s="11" t="str">
        <f>IFERROR(INDEX('05-27'!F:F,MATCH(B494,'05-27'!H:H,0),0),"")</f>
        <v/>
      </c>
      <c r="K494" s="11" t="str">
        <f>IFERROR(INDEX('06-17'!U:U,MATCH(B494,'06-17'!W:W,0),0),"")</f>
        <v/>
      </c>
      <c r="L494" s="11" t="str">
        <f>IFERROR(INDEX('07-02'!W:W,MATCH(B494,'07-02'!B:B,0),0),"")</f>
        <v/>
      </c>
      <c r="M494" s="11" t="str">
        <f>IFERROR(INDEX('07-14'!H:H,MATCH(B494,'07-14'!I:I,0),0),"")</f>
        <v/>
      </c>
      <c r="N494" s="11" t="str">
        <f>IFERROR(INDEX('07-15'!H:H,MATCH(B494,'07-15'!I:I,0),0),"")</f>
        <v/>
      </c>
      <c r="O494" s="11" t="str">
        <f>IFERROR(INDEX('07-16'!H:H,MATCH(B494,'07-16'!I:I,0),0),"")</f>
        <v/>
      </c>
      <c r="P494" s="11" t="str">
        <f>IFERROR(INDEX('07-22'!U:U,MATCH(B494,'07-22'!W:W,0),0),"")</f>
        <v/>
      </c>
      <c r="Q494" s="11" t="str">
        <f>IFERROR(INDEX(#REF!,MATCH(B494,#REF!,0),0),"")</f>
        <v/>
      </c>
      <c r="R494" s="11" t="str">
        <f>IFERROR(INDEX(#REF!,MATCH(B494,#REF!,0),0),"")</f>
        <v/>
      </c>
      <c r="S494" s="11" t="str">
        <f>IFERROR(INDEX(#REF!,MATCH(B494,#REF!,0),0),"")</f>
        <v/>
      </c>
      <c r="T494" s="11" t="str">
        <f>IFERROR(INDEX(#REF!,MATCH(B494,#REF!,0),0),"")</f>
        <v/>
      </c>
      <c r="U494" s="5" t="str">
        <f>IFERROR(INDEX(#REF!,MATCH(B494,#REF!,0),0),"")</f>
        <v/>
      </c>
      <c r="V494" s="10">
        <f t="shared" si="28"/>
        <v>1</v>
      </c>
      <c r="W494" s="188">
        <f t="shared" si="29"/>
        <v>646</v>
      </c>
      <c r="X494" s="188">
        <f t="shared" si="30"/>
        <v>646</v>
      </c>
      <c r="Y494" s="188" t="str">
        <f>IFERROR(SUMPRODUCT(LARGE(G494:U494,{1;2;3;4;5})),"NA")</f>
        <v>NA</v>
      </c>
      <c r="Z494" s="189" t="str">
        <f>IFERROR(SUMPRODUCT(LARGE(G494:U494,{1;2;3;4;5;6;7;8;9;10})),"NA")</f>
        <v>NA</v>
      </c>
    </row>
    <row r="495" spans="1:26" s="28" customFormat="1" x14ac:dyDescent="0.3">
      <c r="A495" s="15">
        <v>492</v>
      </c>
      <c r="B495" s="2" t="s">
        <v>3186</v>
      </c>
      <c r="C495" s="1"/>
      <c r="D495" s="1"/>
      <c r="E495" s="1"/>
      <c r="F495" s="2"/>
      <c r="G495" s="10" t="str">
        <f>IFERROR(INDEX('03-25'!X:X,MATCH(B495,'03-25'!Y:Y,0),0),"")</f>
        <v/>
      </c>
      <c r="H495" s="11" t="str">
        <f>IFERROR(INDEX('04-08'!N:N,MATCH(B495,'04-08'!C:C,0),0),"")</f>
        <v/>
      </c>
      <c r="I495" s="11" t="str">
        <f>IFERROR(INDEX('04-29'!M:M,MATCH(B495,'04-29'!L:L,0),0),"")</f>
        <v/>
      </c>
      <c r="J495" s="11" t="str">
        <f>IFERROR(INDEX('05-27'!F:F,MATCH(B495,'05-27'!H:H,0),0),"")</f>
        <v/>
      </c>
      <c r="K495" s="11" t="str">
        <f>IFERROR(INDEX('06-17'!U:U,MATCH(B495,'06-17'!W:W,0),0),"")</f>
        <v/>
      </c>
      <c r="L495" s="11" t="str">
        <f>IFERROR(INDEX('07-02'!W:W,MATCH(B495,'07-02'!B:B,0),0),"")</f>
        <v/>
      </c>
      <c r="M495" s="11" t="str">
        <f>IFERROR(INDEX('07-14'!H:H,MATCH(B495,'07-14'!I:I,0),0),"")</f>
        <v/>
      </c>
      <c r="N495" s="11" t="str">
        <f>IFERROR(INDEX('07-15'!H:H,MATCH(B495,'07-15'!I:I,0),0),"")</f>
        <v/>
      </c>
      <c r="O495" s="11" t="str">
        <f>IFERROR(INDEX('07-16'!H:H,MATCH(B495,'07-16'!I:I,0),0),"")</f>
        <v/>
      </c>
      <c r="P495" s="11">
        <f>IFERROR(INDEX('07-22'!U:U,MATCH(B495,'07-22'!W:W,0),0),"")</f>
        <v>646</v>
      </c>
      <c r="Q495" s="11" t="str">
        <f>IFERROR(INDEX(#REF!,MATCH(B495,#REF!,0),0),"")</f>
        <v/>
      </c>
      <c r="R495" s="11" t="str">
        <f>IFERROR(INDEX(#REF!,MATCH(B495,#REF!,0),0),"")</f>
        <v/>
      </c>
      <c r="S495" s="11" t="str">
        <f>IFERROR(INDEX(#REF!,MATCH(B495,#REF!,0),0),"")</f>
        <v/>
      </c>
      <c r="T495" s="11" t="str">
        <f>IFERROR(INDEX(#REF!,MATCH(B495,#REF!,0),0),"")</f>
        <v/>
      </c>
      <c r="U495" s="5" t="str">
        <f>IFERROR(INDEX(#REF!,MATCH(B495,#REF!,0),0),"")</f>
        <v/>
      </c>
      <c r="V495" s="10">
        <f t="shared" si="28"/>
        <v>1</v>
      </c>
      <c r="W495" s="188">
        <f t="shared" si="29"/>
        <v>646</v>
      </c>
      <c r="X495" s="188">
        <f t="shared" si="30"/>
        <v>646</v>
      </c>
      <c r="Y495" s="188" t="str">
        <f>IFERROR(SUMPRODUCT(LARGE(G495:U495,{1;2;3;4;5})),"NA")</f>
        <v>NA</v>
      </c>
      <c r="Z495" s="189" t="str">
        <f>IFERROR(SUMPRODUCT(LARGE(G495:U495,{1;2;3;4;5;6;7;8;9;10})),"NA")</f>
        <v>NA</v>
      </c>
    </row>
    <row r="496" spans="1:26" s="28" customFormat="1" x14ac:dyDescent="0.3">
      <c r="A496" s="15">
        <v>493</v>
      </c>
      <c r="B496" s="2" t="s">
        <v>1859</v>
      </c>
      <c r="C496" s="1"/>
      <c r="D496" s="1"/>
      <c r="E496" s="1"/>
      <c r="F496" s="2"/>
      <c r="G496" s="10" t="str">
        <f>IFERROR(INDEX('03-25'!X:X,MATCH(B496,'03-25'!Y:Y,0),0),"")</f>
        <v/>
      </c>
      <c r="H496" s="11" t="str">
        <f>IFERROR(INDEX('04-08'!N:N,MATCH(B496,'04-08'!C:C,0),0),"")</f>
        <v/>
      </c>
      <c r="I496" s="11">
        <f>IFERROR(INDEX('04-29'!M:M,MATCH(B496,'04-29'!L:L,0),0),"")</f>
        <v>646</v>
      </c>
      <c r="J496" s="11" t="str">
        <f>IFERROR(INDEX('05-27'!F:F,MATCH(B496,'05-27'!H:H,0),0),"")</f>
        <v/>
      </c>
      <c r="K496" s="11" t="str">
        <f>IFERROR(INDEX('06-17'!U:U,MATCH(B496,'06-17'!W:W,0),0),"")</f>
        <v/>
      </c>
      <c r="L496" s="11" t="str">
        <f>IFERROR(INDEX('07-02'!W:W,MATCH(B496,'07-02'!B:B,0),0),"")</f>
        <v/>
      </c>
      <c r="M496" s="11" t="str">
        <f>IFERROR(INDEX('07-14'!H:H,MATCH(B496,'07-14'!I:I,0),0),"")</f>
        <v/>
      </c>
      <c r="N496" s="11" t="str">
        <f>IFERROR(INDEX('07-15'!H:H,MATCH(B496,'07-15'!I:I,0),0),"")</f>
        <v/>
      </c>
      <c r="O496" s="11" t="str">
        <f>IFERROR(INDEX('07-16'!H:H,MATCH(B496,'07-16'!I:I,0),0),"")</f>
        <v/>
      </c>
      <c r="P496" s="11" t="str">
        <f>IFERROR(INDEX('07-22'!U:U,MATCH(B496,'07-22'!W:W,0),0),"")</f>
        <v/>
      </c>
      <c r="Q496" s="11" t="str">
        <f>IFERROR(INDEX(#REF!,MATCH(B496,#REF!,0),0),"")</f>
        <v/>
      </c>
      <c r="R496" s="11" t="str">
        <f>IFERROR(INDEX(#REF!,MATCH(B496,#REF!,0),0),"")</f>
        <v/>
      </c>
      <c r="S496" s="11" t="str">
        <f>IFERROR(INDEX(#REF!,MATCH(B496,#REF!,0),0),"")</f>
        <v/>
      </c>
      <c r="T496" s="11" t="str">
        <f>IFERROR(INDEX(#REF!,MATCH(B496,#REF!,0),0),"")</f>
        <v/>
      </c>
      <c r="U496" s="5" t="str">
        <f>IFERROR(INDEX(#REF!,MATCH(B496,#REF!,0),0),"")</f>
        <v/>
      </c>
      <c r="V496" s="10">
        <f t="shared" si="28"/>
        <v>1</v>
      </c>
      <c r="W496" s="188">
        <f t="shared" si="29"/>
        <v>646</v>
      </c>
      <c r="X496" s="188">
        <f t="shared" si="30"/>
        <v>646</v>
      </c>
      <c r="Y496" s="188" t="str">
        <f>IFERROR(SUMPRODUCT(LARGE(G496:U496,{1;2;3;4;5})),"NA")</f>
        <v>NA</v>
      </c>
      <c r="Z496" s="189" t="str">
        <f>IFERROR(SUMPRODUCT(LARGE(G496:U496,{1;2;3;4;5;6;7;8;9;10})),"NA")</f>
        <v>NA</v>
      </c>
    </row>
    <row r="497" spans="1:26" s="28" customFormat="1" x14ac:dyDescent="0.3">
      <c r="A497" s="15">
        <v>494</v>
      </c>
      <c r="B497" s="2" t="s">
        <v>3180</v>
      </c>
      <c r="C497" s="1"/>
      <c r="D497" s="1"/>
      <c r="E497" s="1"/>
      <c r="F497" s="2"/>
      <c r="G497" s="10" t="str">
        <f>IFERROR(INDEX('03-25'!X:X,MATCH(B497,'03-25'!Y:Y,0),0),"")</f>
        <v/>
      </c>
      <c r="H497" s="11" t="str">
        <f>IFERROR(INDEX('04-08'!N:N,MATCH(B497,'04-08'!C:C,0),0),"")</f>
        <v/>
      </c>
      <c r="I497" s="11" t="str">
        <f>IFERROR(INDEX('04-29'!M:M,MATCH(B497,'04-29'!L:L,0),0),"")</f>
        <v/>
      </c>
      <c r="J497" s="11" t="str">
        <f>IFERROR(INDEX('05-27'!F:F,MATCH(B497,'05-27'!H:H,0),0),"")</f>
        <v/>
      </c>
      <c r="K497" s="11" t="str">
        <f>IFERROR(INDEX('06-17'!U:U,MATCH(B497,'06-17'!W:W,0),0),"")</f>
        <v/>
      </c>
      <c r="L497" s="11" t="str">
        <f>IFERROR(INDEX('07-02'!W:W,MATCH(B497,'07-02'!B:B,0),0),"")</f>
        <v/>
      </c>
      <c r="M497" s="11" t="str">
        <f>IFERROR(INDEX('07-14'!H:H,MATCH(B497,'07-14'!I:I,0),0),"")</f>
        <v/>
      </c>
      <c r="N497" s="11" t="str">
        <f>IFERROR(INDEX('07-15'!H:H,MATCH(B497,'07-15'!I:I,0),0),"")</f>
        <v/>
      </c>
      <c r="O497" s="11" t="str">
        <f>IFERROR(INDEX('07-16'!H:H,MATCH(B497,'07-16'!I:I,0),0),"")</f>
        <v/>
      </c>
      <c r="P497" s="11">
        <f>IFERROR(INDEX('07-22'!U:U,MATCH(B497,'07-22'!W:W,0),0),"")</f>
        <v>645</v>
      </c>
      <c r="Q497" s="11" t="str">
        <f>IFERROR(INDEX(#REF!,MATCH(B497,#REF!,0),0),"")</f>
        <v/>
      </c>
      <c r="R497" s="11" t="str">
        <f>IFERROR(INDEX(#REF!,MATCH(B497,#REF!,0),0),"")</f>
        <v/>
      </c>
      <c r="S497" s="11" t="str">
        <f>IFERROR(INDEX(#REF!,MATCH(B497,#REF!,0),0),"")</f>
        <v/>
      </c>
      <c r="T497" s="11" t="str">
        <f>IFERROR(INDEX(#REF!,MATCH(B497,#REF!,0),0),"")</f>
        <v/>
      </c>
      <c r="U497" s="5" t="str">
        <f>IFERROR(INDEX(#REF!,MATCH(B497,#REF!,0),0),"")</f>
        <v/>
      </c>
      <c r="V497" s="10">
        <f t="shared" si="28"/>
        <v>1</v>
      </c>
      <c r="W497" s="188">
        <f t="shared" si="29"/>
        <v>645</v>
      </c>
      <c r="X497" s="188">
        <f t="shared" si="30"/>
        <v>645</v>
      </c>
      <c r="Y497" s="188" t="str">
        <f>IFERROR(SUMPRODUCT(LARGE(G497:U497,{1;2;3;4;5})),"NA")</f>
        <v>NA</v>
      </c>
      <c r="Z497" s="189" t="str">
        <f>IFERROR(SUMPRODUCT(LARGE(G497:U497,{1;2;3;4;5;6;7;8;9;10})),"NA")</f>
        <v>NA</v>
      </c>
    </row>
    <row r="498" spans="1:26" s="28" customFormat="1" x14ac:dyDescent="0.3">
      <c r="A498" s="15">
        <v>495</v>
      </c>
      <c r="B498" s="2" t="s">
        <v>3171</v>
      </c>
      <c r="C498" s="1"/>
      <c r="D498" s="1"/>
      <c r="E498" s="1"/>
      <c r="F498" s="2"/>
      <c r="G498" s="10" t="str">
        <f>IFERROR(INDEX('03-25'!X:X,MATCH(B498,'03-25'!Y:Y,0),0),"")</f>
        <v/>
      </c>
      <c r="H498" s="11" t="str">
        <f>IFERROR(INDEX('04-08'!N:N,MATCH(B498,'04-08'!C:C,0),0),"")</f>
        <v/>
      </c>
      <c r="I498" s="11" t="str">
        <f>IFERROR(INDEX('04-29'!M:M,MATCH(B498,'04-29'!L:L,0),0),"")</f>
        <v/>
      </c>
      <c r="J498" s="11" t="str">
        <f>IFERROR(INDEX('05-27'!F:F,MATCH(B498,'05-27'!H:H,0),0),"")</f>
        <v/>
      </c>
      <c r="K498" s="11" t="str">
        <f>IFERROR(INDEX('06-17'!U:U,MATCH(B498,'06-17'!W:W,0),0),"")</f>
        <v/>
      </c>
      <c r="L498" s="11" t="str">
        <f>IFERROR(INDEX('07-02'!W:W,MATCH(B498,'07-02'!B:B,0),0),"")</f>
        <v/>
      </c>
      <c r="M498" s="11" t="str">
        <f>IFERROR(INDEX('07-14'!H:H,MATCH(B498,'07-14'!I:I,0),0),"")</f>
        <v/>
      </c>
      <c r="N498" s="11" t="str">
        <f>IFERROR(INDEX('07-15'!H:H,MATCH(B498,'07-15'!I:I,0),0),"")</f>
        <v/>
      </c>
      <c r="O498" s="11" t="str">
        <f>IFERROR(INDEX('07-16'!H:H,MATCH(B498,'07-16'!I:I,0),0),"")</f>
        <v/>
      </c>
      <c r="P498" s="11">
        <f>IFERROR(INDEX('07-22'!U:U,MATCH(B498,'07-22'!W:W,0),0),"")</f>
        <v>644</v>
      </c>
      <c r="Q498" s="11" t="str">
        <f>IFERROR(INDEX(#REF!,MATCH(B498,#REF!,0),0),"")</f>
        <v/>
      </c>
      <c r="R498" s="11" t="str">
        <f>IFERROR(INDEX(#REF!,MATCH(B498,#REF!,0),0),"")</f>
        <v/>
      </c>
      <c r="S498" s="11" t="str">
        <f>IFERROR(INDEX(#REF!,MATCH(B498,#REF!,0),0),"")</f>
        <v/>
      </c>
      <c r="T498" s="11" t="str">
        <f>IFERROR(INDEX(#REF!,MATCH(B498,#REF!,0),0),"")</f>
        <v/>
      </c>
      <c r="U498" s="5" t="str">
        <f>IFERROR(INDEX(#REF!,MATCH(B498,#REF!,0),0),"")</f>
        <v/>
      </c>
      <c r="V498" s="10">
        <f t="shared" si="28"/>
        <v>1</v>
      </c>
      <c r="W498" s="188">
        <f t="shared" si="29"/>
        <v>644</v>
      </c>
      <c r="X498" s="188">
        <f t="shared" si="30"/>
        <v>644</v>
      </c>
      <c r="Y498" s="188" t="str">
        <f>IFERROR(SUMPRODUCT(LARGE(G498:U498,{1;2;3;4;5})),"NA")</f>
        <v>NA</v>
      </c>
      <c r="Z498" s="189" t="str">
        <f>IFERROR(SUMPRODUCT(LARGE(G498:U498,{1;2;3;4;5;6;7;8;9;10})),"NA")</f>
        <v>NA</v>
      </c>
    </row>
    <row r="499" spans="1:26" s="28" customFormat="1" x14ac:dyDescent="0.3">
      <c r="A499" s="15">
        <v>496</v>
      </c>
      <c r="B499" s="2" t="s">
        <v>2635</v>
      </c>
      <c r="C499" s="1"/>
      <c r="D499" s="1"/>
      <c r="E499" s="1"/>
      <c r="F499" s="2"/>
      <c r="G499" s="10" t="str">
        <f>IFERROR(INDEX('03-25'!X:X,MATCH(B499,'03-25'!Y:Y,0),0),"")</f>
        <v/>
      </c>
      <c r="H499" s="11" t="str">
        <f>IFERROR(INDEX('04-08'!N:N,MATCH(B499,'04-08'!C:C,0),0),"")</f>
        <v/>
      </c>
      <c r="I499" s="11" t="str">
        <f>IFERROR(INDEX('04-29'!M:M,MATCH(B499,'04-29'!L:L,0),0),"")</f>
        <v/>
      </c>
      <c r="J499" s="11" t="str">
        <f>IFERROR(INDEX('05-27'!F:F,MATCH(B499,'05-27'!H:H,0),0),"")</f>
        <v/>
      </c>
      <c r="K499" s="11" t="str">
        <f>IFERROR(INDEX('06-17'!U:U,MATCH(B499,'06-17'!W:W,0),0),"")</f>
        <v/>
      </c>
      <c r="L499" s="11">
        <f>IFERROR(INDEX('07-02'!W:W,MATCH(B499,'07-02'!B:B,0),0),"")</f>
        <v>643</v>
      </c>
      <c r="M499" s="11" t="str">
        <f>IFERROR(INDEX('07-14'!H:H,MATCH(B499,'07-14'!I:I,0),0),"")</f>
        <v/>
      </c>
      <c r="N499" s="11" t="str">
        <f>IFERROR(INDEX('07-15'!H:H,MATCH(B499,'07-15'!I:I,0),0),"")</f>
        <v/>
      </c>
      <c r="O499" s="11" t="str">
        <f>IFERROR(INDEX('07-16'!H:H,MATCH(B499,'07-16'!I:I,0),0),"")</f>
        <v/>
      </c>
      <c r="P499" s="11" t="str">
        <f>IFERROR(INDEX('07-22'!U:U,MATCH(B499,'07-22'!W:W,0),0),"")</f>
        <v/>
      </c>
      <c r="Q499" s="11" t="str">
        <f>IFERROR(INDEX(#REF!,MATCH(B499,#REF!,0),0),"")</f>
        <v/>
      </c>
      <c r="R499" s="11" t="str">
        <f>IFERROR(INDEX(#REF!,MATCH(B499,#REF!,0),0),"")</f>
        <v/>
      </c>
      <c r="S499" s="11" t="str">
        <f>IFERROR(INDEX(#REF!,MATCH(B499,#REF!,0),0),"")</f>
        <v/>
      </c>
      <c r="T499" s="11" t="str">
        <f>IFERROR(INDEX(#REF!,MATCH(B499,#REF!,0),0),"")</f>
        <v/>
      </c>
      <c r="U499" s="5" t="str">
        <f>IFERROR(INDEX(#REF!,MATCH(B499,#REF!,0),0),"")</f>
        <v/>
      </c>
      <c r="V499" s="10">
        <f t="shared" si="28"/>
        <v>1</v>
      </c>
      <c r="W499" s="188">
        <f t="shared" si="29"/>
        <v>643</v>
      </c>
      <c r="X499" s="188">
        <f t="shared" si="30"/>
        <v>643</v>
      </c>
      <c r="Y499" s="188" t="str">
        <f>IFERROR(SUMPRODUCT(LARGE(G499:U499,{1;2;3;4;5})),"NA")</f>
        <v>NA</v>
      </c>
      <c r="Z499" s="189" t="str">
        <f>IFERROR(SUMPRODUCT(LARGE(G499:U499,{1;2;3;4;5;6;7;8;9;10})),"NA")</f>
        <v>NA</v>
      </c>
    </row>
    <row r="500" spans="1:26" s="28" customFormat="1" x14ac:dyDescent="0.3">
      <c r="A500" s="15">
        <v>497</v>
      </c>
      <c r="B500" s="2" t="s">
        <v>2695</v>
      </c>
      <c r="C500" s="1"/>
      <c r="D500" s="1"/>
      <c r="E500" s="1"/>
      <c r="F500" s="2"/>
      <c r="G500" s="10" t="str">
        <f>IFERROR(INDEX('03-25'!X:X,MATCH(B500,'03-25'!Y:Y,0),0),"")</f>
        <v/>
      </c>
      <c r="H500" s="11" t="str">
        <f>IFERROR(INDEX('04-08'!N:N,MATCH(B500,'04-08'!C:C,0),0),"")</f>
        <v/>
      </c>
      <c r="I500" s="11" t="str">
        <f>IFERROR(INDEX('04-29'!M:M,MATCH(B500,'04-29'!L:L,0),0),"")</f>
        <v/>
      </c>
      <c r="J500" s="11" t="str">
        <f>IFERROR(INDEX('05-27'!F:F,MATCH(B500,'05-27'!H:H,0),0),"")</f>
        <v/>
      </c>
      <c r="K500" s="11" t="str">
        <f>IFERROR(INDEX('06-17'!U:U,MATCH(B500,'06-17'!W:W,0),0),"")</f>
        <v/>
      </c>
      <c r="L500" s="11">
        <f>IFERROR(INDEX('07-02'!W:W,MATCH(B500,'07-02'!B:B,0),0),"")</f>
        <v>643</v>
      </c>
      <c r="M500" s="11" t="str">
        <f>IFERROR(INDEX('07-14'!H:H,MATCH(B500,'07-14'!I:I,0),0),"")</f>
        <v/>
      </c>
      <c r="N500" s="11" t="str">
        <f>IFERROR(INDEX('07-15'!H:H,MATCH(B500,'07-15'!I:I,0),0),"")</f>
        <v/>
      </c>
      <c r="O500" s="11" t="str">
        <f>IFERROR(INDEX('07-16'!H:H,MATCH(B500,'07-16'!I:I,0),0),"")</f>
        <v/>
      </c>
      <c r="P500" s="11" t="str">
        <f>IFERROR(INDEX('07-22'!U:U,MATCH(B500,'07-22'!W:W,0),0),"")</f>
        <v/>
      </c>
      <c r="Q500" s="11" t="str">
        <f>IFERROR(INDEX(#REF!,MATCH(B500,#REF!,0),0),"")</f>
        <v/>
      </c>
      <c r="R500" s="11" t="str">
        <f>IFERROR(INDEX(#REF!,MATCH(B500,#REF!,0),0),"")</f>
        <v/>
      </c>
      <c r="S500" s="11" t="str">
        <f>IFERROR(INDEX(#REF!,MATCH(B500,#REF!,0),0),"")</f>
        <v/>
      </c>
      <c r="T500" s="11" t="str">
        <f>IFERROR(INDEX(#REF!,MATCH(B500,#REF!,0),0),"")</f>
        <v/>
      </c>
      <c r="U500" s="5" t="str">
        <f>IFERROR(INDEX(#REF!,MATCH(B500,#REF!,0),0),"")</f>
        <v/>
      </c>
      <c r="V500" s="10">
        <f t="shared" si="28"/>
        <v>1</v>
      </c>
      <c r="W500" s="188">
        <f t="shared" si="29"/>
        <v>643</v>
      </c>
      <c r="X500" s="188">
        <f t="shared" si="30"/>
        <v>643</v>
      </c>
      <c r="Y500" s="188" t="str">
        <f>IFERROR(SUMPRODUCT(LARGE(G500:U500,{1;2;3;4;5})),"NA")</f>
        <v>NA</v>
      </c>
      <c r="Z500" s="189" t="str">
        <f>IFERROR(SUMPRODUCT(LARGE(G500:U500,{1;2;3;4;5;6;7;8;9;10})),"NA")</f>
        <v>NA</v>
      </c>
    </row>
    <row r="501" spans="1:26" s="28" customFormat="1" x14ac:dyDescent="0.3">
      <c r="A501" s="15">
        <v>498</v>
      </c>
      <c r="B501" s="2" t="s">
        <v>3195</v>
      </c>
      <c r="C501" s="1"/>
      <c r="D501" s="1"/>
      <c r="E501" s="1"/>
      <c r="F501" s="2"/>
      <c r="G501" s="10" t="str">
        <f>IFERROR(INDEX('03-25'!X:X,MATCH(B501,'03-25'!Y:Y,0),0),"")</f>
        <v/>
      </c>
      <c r="H501" s="11" t="str">
        <f>IFERROR(INDEX('04-08'!N:N,MATCH(B501,'04-08'!C:C,0),0),"")</f>
        <v/>
      </c>
      <c r="I501" s="11" t="str">
        <f>IFERROR(INDEX('04-29'!M:M,MATCH(B501,'04-29'!L:L,0),0),"")</f>
        <v/>
      </c>
      <c r="J501" s="11" t="str">
        <f>IFERROR(INDEX('05-27'!F:F,MATCH(B501,'05-27'!H:H,0),0),"")</f>
        <v/>
      </c>
      <c r="K501" s="11" t="str">
        <f>IFERROR(INDEX('06-17'!U:U,MATCH(B501,'06-17'!W:W,0),0),"")</f>
        <v/>
      </c>
      <c r="L501" s="11" t="str">
        <f>IFERROR(INDEX('07-02'!W:W,MATCH(B501,'07-02'!B:B,0),0),"")</f>
        <v/>
      </c>
      <c r="M501" s="11" t="str">
        <f>IFERROR(INDEX('07-14'!H:H,MATCH(B501,'07-14'!I:I,0),0),"")</f>
        <v/>
      </c>
      <c r="N501" s="11" t="str">
        <f>IFERROR(INDEX('07-15'!H:H,MATCH(B501,'07-15'!I:I,0),0),"")</f>
        <v/>
      </c>
      <c r="O501" s="11" t="str">
        <f>IFERROR(INDEX('07-16'!H:H,MATCH(B501,'07-16'!I:I,0),0),"")</f>
        <v/>
      </c>
      <c r="P501" s="11">
        <f>IFERROR(INDEX('07-22'!U:U,MATCH(B501,'07-22'!W:W,0),0),"")</f>
        <v>643</v>
      </c>
      <c r="Q501" s="11" t="str">
        <f>IFERROR(INDEX(#REF!,MATCH(B501,#REF!,0),0),"")</f>
        <v/>
      </c>
      <c r="R501" s="11" t="str">
        <f>IFERROR(INDEX(#REF!,MATCH(B501,#REF!,0),0),"")</f>
        <v/>
      </c>
      <c r="S501" s="11" t="str">
        <f>IFERROR(INDEX(#REF!,MATCH(B501,#REF!,0),0),"")</f>
        <v/>
      </c>
      <c r="T501" s="11" t="str">
        <f>IFERROR(INDEX(#REF!,MATCH(B501,#REF!,0),0),"")</f>
        <v/>
      </c>
      <c r="U501" s="5" t="str">
        <f>IFERROR(INDEX(#REF!,MATCH(B501,#REF!,0),0),"")</f>
        <v/>
      </c>
      <c r="V501" s="10">
        <f t="shared" si="28"/>
        <v>1</v>
      </c>
      <c r="W501" s="188">
        <f t="shared" si="29"/>
        <v>643</v>
      </c>
      <c r="X501" s="188">
        <f t="shared" si="30"/>
        <v>643</v>
      </c>
      <c r="Y501" s="188" t="str">
        <f>IFERROR(SUMPRODUCT(LARGE(G501:U501,{1;2;3;4;5})),"NA")</f>
        <v>NA</v>
      </c>
      <c r="Z501" s="189" t="str">
        <f>IFERROR(SUMPRODUCT(LARGE(G501:U501,{1;2;3;4;5;6;7;8;9;10})),"NA")</f>
        <v>NA</v>
      </c>
    </row>
    <row r="502" spans="1:26" s="28" customFormat="1" x14ac:dyDescent="0.3">
      <c r="A502" s="15">
        <v>499</v>
      </c>
      <c r="B502" s="2" t="s">
        <v>3239</v>
      </c>
      <c r="C502" s="1"/>
      <c r="D502" s="1"/>
      <c r="E502" s="1"/>
      <c r="F502" s="2"/>
      <c r="G502" s="10" t="str">
        <f>IFERROR(INDEX('03-25'!X:X,MATCH(B502,'03-25'!Y:Y,0),0),"")</f>
        <v/>
      </c>
      <c r="H502" s="11" t="str">
        <f>IFERROR(INDEX('04-08'!N:N,MATCH(B502,'04-08'!C:C,0),0),"")</f>
        <v/>
      </c>
      <c r="I502" s="11" t="str">
        <f>IFERROR(INDEX('04-29'!M:M,MATCH(B502,'04-29'!L:L,0),0),"")</f>
        <v/>
      </c>
      <c r="J502" s="11" t="str">
        <f>IFERROR(INDEX('05-27'!F:F,MATCH(B502,'05-27'!H:H,0),0),"")</f>
        <v/>
      </c>
      <c r="K502" s="11" t="str">
        <f>IFERROR(INDEX('06-17'!U:U,MATCH(B502,'06-17'!W:W,0),0),"")</f>
        <v/>
      </c>
      <c r="L502" s="11" t="str">
        <f>IFERROR(INDEX('07-02'!W:W,MATCH(B502,'07-02'!B:B,0),0),"")</f>
        <v/>
      </c>
      <c r="M502" s="11" t="str">
        <f>IFERROR(INDEX('07-14'!H:H,MATCH(B502,'07-14'!I:I,0),0),"")</f>
        <v/>
      </c>
      <c r="N502" s="11">
        <f>IFERROR(INDEX('07-15'!H:H,MATCH(B502,'07-15'!I:I,0),0),"")</f>
        <v>643</v>
      </c>
      <c r="O502" s="11" t="str">
        <f>IFERROR(INDEX('07-16'!H:H,MATCH(B502,'07-16'!I:I,0),0),"")</f>
        <v/>
      </c>
      <c r="P502" s="11" t="str">
        <f>IFERROR(INDEX('07-22'!U:U,MATCH(B502,'07-22'!W:W,0),0),"")</f>
        <v/>
      </c>
      <c r="Q502" s="11" t="str">
        <f>IFERROR(INDEX(#REF!,MATCH(B502,#REF!,0),0),"")</f>
        <v/>
      </c>
      <c r="R502" s="11" t="str">
        <f>IFERROR(INDEX(#REF!,MATCH(B502,#REF!,0),0),"")</f>
        <v/>
      </c>
      <c r="S502" s="11" t="str">
        <f>IFERROR(INDEX(#REF!,MATCH(B502,#REF!,0),0),"")</f>
        <v/>
      </c>
      <c r="T502" s="11" t="str">
        <f>IFERROR(INDEX(#REF!,MATCH(B502,#REF!,0),0),"")</f>
        <v/>
      </c>
      <c r="U502" s="5" t="str">
        <f>IFERROR(INDEX(#REF!,MATCH(B502,#REF!,0),0),"")</f>
        <v/>
      </c>
      <c r="V502" s="10">
        <f t="shared" si="28"/>
        <v>1</v>
      </c>
      <c r="W502" s="188">
        <f t="shared" si="29"/>
        <v>643</v>
      </c>
      <c r="X502" s="188">
        <f t="shared" si="30"/>
        <v>643</v>
      </c>
      <c r="Y502" s="188" t="str">
        <f>IFERROR(SUMPRODUCT(LARGE(G502:U502,{1;2;3;4;5})),"NA")</f>
        <v>NA</v>
      </c>
      <c r="Z502" s="189" t="str">
        <f>IFERROR(SUMPRODUCT(LARGE(G502:U502,{1;2;3;4;5;6;7;8;9;10})),"NA")</f>
        <v>NA</v>
      </c>
    </row>
    <row r="503" spans="1:26" s="28" customFormat="1" x14ac:dyDescent="0.3">
      <c r="A503" s="15">
        <v>500</v>
      </c>
      <c r="B503" s="2" t="s">
        <v>2013</v>
      </c>
      <c r="C503" s="1"/>
      <c r="D503" s="1"/>
      <c r="E503" s="1"/>
      <c r="F503" s="2"/>
      <c r="G503" s="10" t="str">
        <f>IFERROR(INDEX('03-25'!X:X,MATCH(B503,'03-25'!Y:Y,0),0),"")</f>
        <v/>
      </c>
      <c r="H503" s="11" t="str">
        <f>IFERROR(INDEX('04-08'!N:N,MATCH(B503,'04-08'!C:C,0),0),"")</f>
        <v/>
      </c>
      <c r="I503" s="11" t="str">
        <f>IFERROR(INDEX('04-29'!M:M,MATCH(B503,'04-29'!L:L,0),0),"")</f>
        <v/>
      </c>
      <c r="J503" s="11">
        <f>IFERROR(INDEX('05-27'!F:F,MATCH(B503,'05-27'!H:H,0),0),"")</f>
        <v>642</v>
      </c>
      <c r="K503" s="11" t="str">
        <f>IFERROR(INDEX('06-17'!U:U,MATCH(B503,'06-17'!W:W,0),0),"")</f>
        <v/>
      </c>
      <c r="L503" s="11" t="str">
        <f>IFERROR(INDEX('07-02'!W:W,MATCH(B503,'07-02'!B:B,0),0),"")</f>
        <v/>
      </c>
      <c r="M503" s="11" t="str">
        <f>IFERROR(INDEX('07-14'!H:H,MATCH(B503,'07-14'!I:I,0),0),"")</f>
        <v/>
      </c>
      <c r="N503" s="11" t="str">
        <f>IFERROR(INDEX('07-15'!H:H,MATCH(B503,'07-15'!I:I,0),0),"")</f>
        <v/>
      </c>
      <c r="O503" s="11" t="str">
        <f>IFERROR(INDEX('07-16'!H:H,MATCH(B503,'07-16'!I:I,0),0),"")</f>
        <v/>
      </c>
      <c r="P503" s="11" t="str">
        <f>IFERROR(INDEX('07-22'!U:U,MATCH(B503,'07-22'!W:W,0),0),"")</f>
        <v/>
      </c>
      <c r="Q503" s="11" t="str">
        <f>IFERROR(INDEX(#REF!,MATCH(B503,#REF!,0),0),"")</f>
        <v/>
      </c>
      <c r="R503" s="11" t="str">
        <f>IFERROR(INDEX(#REF!,MATCH(B503,#REF!,0),0),"")</f>
        <v/>
      </c>
      <c r="S503" s="11" t="str">
        <f>IFERROR(INDEX(#REF!,MATCH(B503,#REF!,0),0),"")</f>
        <v/>
      </c>
      <c r="T503" s="11" t="str">
        <f>IFERROR(INDEX(#REF!,MATCH(B503,#REF!,0),0),"")</f>
        <v/>
      </c>
      <c r="U503" s="5" t="str">
        <f>IFERROR(INDEX(#REF!,MATCH(B503,#REF!,0),0),"")</f>
        <v/>
      </c>
      <c r="V503" s="10">
        <f t="shared" si="28"/>
        <v>1</v>
      </c>
      <c r="W503" s="188">
        <f t="shared" si="29"/>
        <v>642</v>
      </c>
      <c r="X503" s="188">
        <f t="shared" si="30"/>
        <v>642</v>
      </c>
      <c r="Y503" s="188" t="str">
        <f>IFERROR(SUMPRODUCT(LARGE(G503:U503,{1;2;3;4;5})),"NA")</f>
        <v>NA</v>
      </c>
      <c r="Z503" s="189" t="str">
        <f>IFERROR(SUMPRODUCT(LARGE(G503:U503,{1;2;3;4;5;6;7;8;9;10})),"NA")</f>
        <v>NA</v>
      </c>
    </row>
    <row r="504" spans="1:26" s="28" customFormat="1" x14ac:dyDescent="0.3">
      <c r="A504" s="15">
        <v>501</v>
      </c>
      <c r="B504" s="2" t="s">
        <v>2696</v>
      </c>
      <c r="C504" s="1"/>
      <c r="D504" s="1"/>
      <c r="E504" s="1"/>
      <c r="F504" s="2"/>
      <c r="G504" s="10" t="str">
        <f>IFERROR(INDEX('03-25'!X:X,MATCH(B504,'03-25'!Y:Y,0),0),"")</f>
        <v/>
      </c>
      <c r="H504" s="11" t="str">
        <f>IFERROR(INDEX('04-08'!N:N,MATCH(B504,'04-08'!C:C,0),0),"")</f>
        <v/>
      </c>
      <c r="I504" s="11" t="str">
        <f>IFERROR(INDEX('04-29'!M:M,MATCH(B504,'04-29'!L:L,0),0),"")</f>
        <v/>
      </c>
      <c r="J504" s="11" t="str">
        <f>IFERROR(INDEX('05-27'!F:F,MATCH(B504,'05-27'!H:H,0),0),"")</f>
        <v/>
      </c>
      <c r="K504" s="11" t="str">
        <f>IFERROR(INDEX('06-17'!U:U,MATCH(B504,'06-17'!W:W,0),0),"")</f>
        <v/>
      </c>
      <c r="L504" s="11">
        <f>IFERROR(INDEX('07-02'!W:W,MATCH(B504,'07-02'!B:B,0),0),"")</f>
        <v>642</v>
      </c>
      <c r="M504" s="11" t="str">
        <f>IFERROR(INDEX('07-14'!H:H,MATCH(B504,'07-14'!I:I,0),0),"")</f>
        <v/>
      </c>
      <c r="N504" s="11" t="str">
        <f>IFERROR(INDEX('07-15'!H:H,MATCH(B504,'07-15'!I:I,0),0),"")</f>
        <v/>
      </c>
      <c r="O504" s="11" t="str">
        <f>IFERROR(INDEX('07-16'!H:H,MATCH(B504,'07-16'!I:I,0),0),"")</f>
        <v/>
      </c>
      <c r="P504" s="11" t="str">
        <f>IFERROR(INDEX('07-22'!U:U,MATCH(B504,'07-22'!W:W,0),0),"")</f>
        <v/>
      </c>
      <c r="Q504" s="11" t="str">
        <f>IFERROR(INDEX(#REF!,MATCH(B504,#REF!,0),0),"")</f>
        <v/>
      </c>
      <c r="R504" s="11" t="str">
        <f>IFERROR(INDEX(#REF!,MATCH(B504,#REF!,0),0),"")</f>
        <v/>
      </c>
      <c r="S504" s="11" t="str">
        <f>IFERROR(INDEX(#REF!,MATCH(B504,#REF!,0),0),"")</f>
        <v/>
      </c>
      <c r="T504" s="11" t="str">
        <f>IFERROR(INDEX(#REF!,MATCH(B504,#REF!,0),0),"")</f>
        <v/>
      </c>
      <c r="U504" s="5" t="str">
        <f>IFERROR(INDEX(#REF!,MATCH(B504,#REF!,0),0),"")</f>
        <v/>
      </c>
      <c r="V504" s="10">
        <f t="shared" si="28"/>
        <v>1</v>
      </c>
      <c r="W504" s="188">
        <f t="shared" si="29"/>
        <v>642</v>
      </c>
      <c r="X504" s="188">
        <f t="shared" si="30"/>
        <v>642</v>
      </c>
      <c r="Y504" s="188" t="str">
        <f>IFERROR(SUMPRODUCT(LARGE(G504:U504,{1;2;3;4;5})),"NA")</f>
        <v>NA</v>
      </c>
      <c r="Z504" s="189" t="str">
        <f>IFERROR(SUMPRODUCT(LARGE(G504:U504,{1;2;3;4;5;6;7;8;9;10})),"NA")</f>
        <v>NA</v>
      </c>
    </row>
    <row r="505" spans="1:26" s="28" customFormat="1" x14ac:dyDescent="0.3">
      <c r="A505" s="15">
        <v>502</v>
      </c>
      <c r="B505" s="2" t="s">
        <v>3216</v>
      </c>
      <c r="C505" s="1"/>
      <c r="D505" s="1"/>
      <c r="E505" s="1"/>
      <c r="F505" s="2"/>
      <c r="G505" s="10" t="str">
        <f>IFERROR(INDEX('03-25'!X:X,MATCH(B505,'03-25'!Y:Y,0),0),"")</f>
        <v/>
      </c>
      <c r="H505" s="11" t="str">
        <f>IFERROR(INDEX('04-08'!N:N,MATCH(B505,'04-08'!C:C,0),0),"")</f>
        <v/>
      </c>
      <c r="I505" s="11" t="str">
        <f>IFERROR(INDEX('04-29'!M:M,MATCH(B505,'04-29'!L:L,0),0),"")</f>
        <v/>
      </c>
      <c r="J505" s="11" t="str">
        <f>IFERROR(INDEX('05-27'!F:F,MATCH(B505,'05-27'!H:H,0),0),"")</f>
        <v/>
      </c>
      <c r="K505" s="11" t="str">
        <f>IFERROR(INDEX('06-17'!U:U,MATCH(B505,'06-17'!W:W,0),0),"")</f>
        <v/>
      </c>
      <c r="L505" s="11" t="str">
        <f>IFERROR(INDEX('07-02'!W:W,MATCH(B505,'07-02'!B:B,0),0),"")</f>
        <v/>
      </c>
      <c r="M505" s="11" t="str">
        <f>IFERROR(INDEX('07-14'!H:H,MATCH(B505,'07-14'!I:I,0),0),"")</f>
        <v/>
      </c>
      <c r="N505" s="11" t="str">
        <f>IFERROR(INDEX('07-15'!H:H,MATCH(B505,'07-15'!I:I,0),0),"")</f>
        <v/>
      </c>
      <c r="O505" s="11" t="str">
        <f>IFERROR(INDEX('07-16'!H:H,MATCH(B505,'07-16'!I:I,0),0),"")</f>
        <v/>
      </c>
      <c r="P505" s="11">
        <f>IFERROR(INDEX('07-22'!U:U,MATCH(B505,'07-22'!W:W,0),0),"")</f>
        <v>642</v>
      </c>
      <c r="Q505" s="11" t="str">
        <f>IFERROR(INDEX(#REF!,MATCH(B505,#REF!,0),0),"")</f>
        <v/>
      </c>
      <c r="R505" s="11" t="str">
        <f>IFERROR(INDEX(#REF!,MATCH(B505,#REF!,0),0),"")</f>
        <v/>
      </c>
      <c r="S505" s="11" t="str">
        <f>IFERROR(INDEX(#REF!,MATCH(B505,#REF!,0),0),"")</f>
        <v/>
      </c>
      <c r="T505" s="11" t="str">
        <f>IFERROR(INDEX(#REF!,MATCH(B505,#REF!,0),0),"")</f>
        <v/>
      </c>
      <c r="U505" s="5" t="str">
        <f>IFERROR(INDEX(#REF!,MATCH(B505,#REF!,0),0),"")</f>
        <v/>
      </c>
      <c r="V505" s="10">
        <f t="shared" si="28"/>
        <v>1</v>
      </c>
      <c r="W505" s="188">
        <f t="shared" si="29"/>
        <v>642</v>
      </c>
      <c r="X505" s="188">
        <f t="shared" si="30"/>
        <v>642</v>
      </c>
      <c r="Y505" s="188" t="str">
        <f>IFERROR(SUMPRODUCT(LARGE(G505:U505,{1;2;3;4;5})),"NA")</f>
        <v>NA</v>
      </c>
      <c r="Z505" s="189" t="str">
        <f>IFERROR(SUMPRODUCT(LARGE(G505:U505,{1;2;3;4;5;6;7;8;9;10})),"NA")</f>
        <v>NA</v>
      </c>
    </row>
    <row r="506" spans="1:26" s="28" customFormat="1" x14ac:dyDescent="0.3">
      <c r="A506" s="15">
        <v>503</v>
      </c>
      <c r="B506" s="2" t="s">
        <v>2697</v>
      </c>
      <c r="C506" s="1"/>
      <c r="D506" s="1"/>
      <c r="E506" s="1"/>
      <c r="F506" s="2"/>
      <c r="G506" s="10" t="str">
        <f>IFERROR(INDEX('03-25'!X:X,MATCH(B506,'03-25'!Y:Y,0),0),"")</f>
        <v/>
      </c>
      <c r="H506" s="11" t="str">
        <f>IFERROR(INDEX('04-08'!N:N,MATCH(B506,'04-08'!C:C,0),0),"")</f>
        <v/>
      </c>
      <c r="I506" s="11" t="str">
        <f>IFERROR(INDEX('04-29'!M:M,MATCH(B506,'04-29'!L:L,0),0),"")</f>
        <v/>
      </c>
      <c r="J506" s="11" t="str">
        <f>IFERROR(INDEX('05-27'!F:F,MATCH(B506,'05-27'!H:H,0),0),"")</f>
        <v/>
      </c>
      <c r="K506" s="11" t="str">
        <f>IFERROR(INDEX('06-17'!U:U,MATCH(B506,'06-17'!W:W,0),0),"")</f>
        <v/>
      </c>
      <c r="L506" s="11">
        <f>IFERROR(INDEX('07-02'!W:W,MATCH(B506,'07-02'!B:B,0),0),"")</f>
        <v>642</v>
      </c>
      <c r="M506" s="11" t="str">
        <f>IFERROR(INDEX('07-14'!H:H,MATCH(B506,'07-14'!I:I,0),0),"")</f>
        <v/>
      </c>
      <c r="N506" s="11" t="str">
        <f>IFERROR(INDEX('07-15'!H:H,MATCH(B506,'07-15'!I:I,0),0),"")</f>
        <v/>
      </c>
      <c r="O506" s="11" t="str">
        <f>IFERROR(INDEX('07-16'!H:H,MATCH(B506,'07-16'!I:I,0),0),"")</f>
        <v/>
      </c>
      <c r="P506" s="11" t="str">
        <f>IFERROR(INDEX('07-22'!U:U,MATCH(B506,'07-22'!W:W,0),0),"")</f>
        <v/>
      </c>
      <c r="Q506" s="11" t="str">
        <f>IFERROR(INDEX(#REF!,MATCH(B506,#REF!,0),0),"")</f>
        <v/>
      </c>
      <c r="R506" s="11" t="str">
        <f>IFERROR(INDEX(#REF!,MATCH(B506,#REF!,0),0),"")</f>
        <v/>
      </c>
      <c r="S506" s="11" t="str">
        <f>IFERROR(INDEX(#REF!,MATCH(B506,#REF!,0),0),"")</f>
        <v/>
      </c>
      <c r="T506" s="11" t="str">
        <f>IFERROR(INDEX(#REF!,MATCH(B506,#REF!,0),0),"")</f>
        <v/>
      </c>
      <c r="U506" s="5" t="str">
        <f>IFERROR(INDEX(#REF!,MATCH(B506,#REF!,0),0),"")</f>
        <v/>
      </c>
      <c r="V506" s="10">
        <f t="shared" si="28"/>
        <v>1</v>
      </c>
      <c r="W506" s="188">
        <f t="shared" si="29"/>
        <v>642</v>
      </c>
      <c r="X506" s="188">
        <f t="shared" si="30"/>
        <v>642</v>
      </c>
      <c r="Y506" s="188" t="str">
        <f>IFERROR(SUMPRODUCT(LARGE(G506:U506,{1;2;3;4;5})),"NA")</f>
        <v>NA</v>
      </c>
      <c r="Z506" s="189" t="str">
        <f>IFERROR(SUMPRODUCT(LARGE(G506:U506,{1;2;3;4;5;6;7;8;9;10})),"NA")</f>
        <v>NA</v>
      </c>
    </row>
    <row r="507" spans="1:26" s="28" customFormat="1" x14ac:dyDescent="0.3">
      <c r="A507" s="15">
        <v>504</v>
      </c>
      <c r="B507" s="2" t="s">
        <v>3156</v>
      </c>
      <c r="C507" s="1"/>
      <c r="D507" s="1"/>
      <c r="E507" s="1"/>
      <c r="F507" s="2"/>
      <c r="G507" s="10" t="str">
        <f>IFERROR(INDEX('03-25'!X:X,MATCH(B507,'03-25'!Y:Y,0),0),"")</f>
        <v/>
      </c>
      <c r="H507" s="11" t="str">
        <f>IFERROR(INDEX('04-08'!N:N,MATCH(B507,'04-08'!C:C,0),0),"")</f>
        <v/>
      </c>
      <c r="I507" s="11" t="str">
        <f>IFERROR(INDEX('04-29'!M:M,MATCH(B507,'04-29'!L:L,0),0),"")</f>
        <v/>
      </c>
      <c r="J507" s="11" t="str">
        <f>IFERROR(INDEX('05-27'!F:F,MATCH(B507,'05-27'!H:H,0),0),"")</f>
        <v/>
      </c>
      <c r="K507" s="11" t="str">
        <f>IFERROR(INDEX('06-17'!U:U,MATCH(B507,'06-17'!W:W,0),0),"")</f>
        <v/>
      </c>
      <c r="L507" s="11" t="str">
        <f>IFERROR(INDEX('07-02'!W:W,MATCH(B507,'07-02'!B:B,0),0),"")</f>
        <v/>
      </c>
      <c r="M507" s="11" t="str">
        <f>IFERROR(INDEX('07-14'!H:H,MATCH(B507,'07-14'!I:I,0),0),"")</f>
        <v/>
      </c>
      <c r="N507" s="11" t="str">
        <f>IFERROR(INDEX('07-15'!H:H,MATCH(B507,'07-15'!I:I,0),0),"")</f>
        <v/>
      </c>
      <c r="O507" s="11" t="str">
        <f>IFERROR(INDEX('07-16'!H:H,MATCH(B507,'07-16'!I:I,0),0),"")</f>
        <v/>
      </c>
      <c r="P507" s="11">
        <f>IFERROR(INDEX('07-22'!U:U,MATCH(B507,'07-22'!W:W,0),0),"")</f>
        <v>641</v>
      </c>
      <c r="Q507" s="11" t="str">
        <f>IFERROR(INDEX(#REF!,MATCH(B507,#REF!,0),0),"")</f>
        <v/>
      </c>
      <c r="R507" s="11" t="str">
        <f>IFERROR(INDEX(#REF!,MATCH(B507,#REF!,0),0),"")</f>
        <v/>
      </c>
      <c r="S507" s="11" t="str">
        <f>IFERROR(INDEX(#REF!,MATCH(B507,#REF!,0),0),"")</f>
        <v/>
      </c>
      <c r="T507" s="11" t="str">
        <f>IFERROR(INDEX(#REF!,MATCH(B507,#REF!,0),0),"")</f>
        <v/>
      </c>
      <c r="U507" s="5" t="str">
        <f>IFERROR(INDEX(#REF!,MATCH(B507,#REF!,0),0),"")</f>
        <v/>
      </c>
      <c r="V507" s="10">
        <f t="shared" si="28"/>
        <v>1</v>
      </c>
      <c r="W507" s="188">
        <f t="shared" si="29"/>
        <v>641</v>
      </c>
      <c r="X507" s="188">
        <f t="shared" si="30"/>
        <v>641</v>
      </c>
      <c r="Y507" s="188" t="str">
        <f>IFERROR(SUMPRODUCT(LARGE(G507:U507,{1;2;3;4;5})),"NA")</f>
        <v>NA</v>
      </c>
      <c r="Z507" s="189" t="str">
        <f>IFERROR(SUMPRODUCT(LARGE(G507:U507,{1;2;3;4;5;6;7;8;9;10})),"NA")</f>
        <v>NA</v>
      </c>
    </row>
    <row r="508" spans="1:26" s="28" customFormat="1" x14ac:dyDescent="0.3">
      <c r="A508" s="15">
        <v>505</v>
      </c>
      <c r="B508" s="2" t="s">
        <v>3201</v>
      </c>
      <c r="C508" s="1"/>
      <c r="D508" s="1"/>
      <c r="E508" s="1"/>
      <c r="F508" s="2"/>
      <c r="G508" s="10" t="str">
        <f>IFERROR(INDEX('03-25'!X:X,MATCH(B508,'03-25'!Y:Y,0),0),"")</f>
        <v/>
      </c>
      <c r="H508" s="11" t="str">
        <f>IFERROR(INDEX('04-08'!N:N,MATCH(B508,'04-08'!C:C,0),0),"")</f>
        <v/>
      </c>
      <c r="I508" s="11" t="str">
        <f>IFERROR(INDEX('04-29'!M:M,MATCH(B508,'04-29'!L:L,0),0),"")</f>
        <v/>
      </c>
      <c r="J508" s="11" t="str">
        <f>IFERROR(INDEX('05-27'!F:F,MATCH(B508,'05-27'!H:H,0),0),"")</f>
        <v/>
      </c>
      <c r="K508" s="11" t="str">
        <f>IFERROR(INDEX('06-17'!U:U,MATCH(B508,'06-17'!W:W,0),0),"")</f>
        <v/>
      </c>
      <c r="L508" s="11" t="str">
        <f>IFERROR(INDEX('07-02'!W:W,MATCH(B508,'07-02'!B:B,0),0),"")</f>
        <v/>
      </c>
      <c r="M508" s="11" t="str">
        <f>IFERROR(INDEX('07-14'!H:H,MATCH(B508,'07-14'!I:I,0),0),"")</f>
        <v/>
      </c>
      <c r="N508" s="11">
        <f>IFERROR(INDEX('07-15'!H:H,MATCH(B508,'07-15'!I:I,0),0),"")</f>
        <v>641</v>
      </c>
      <c r="O508" s="11" t="str">
        <f>IFERROR(INDEX('07-16'!H:H,MATCH(B508,'07-16'!I:I,0),0),"")</f>
        <v/>
      </c>
      <c r="P508" s="11" t="str">
        <f>IFERROR(INDEX('07-22'!U:U,MATCH(B508,'07-22'!W:W,0),0),"")</f>
        <v/>
      </c>
      <c r="Q508" s="11" t="str">
        <f>IFERROR(INDEX(#REF!,MATCH(B508,#REF!,0),0),"")</f>
        <v/>
      </c>
      <c r="R508" s="11" t="str">
        <f>IFERROR(INDEX(#REF!,MATCH(B508,#REF!,0),0),"")</f>
        <v/>
      </c>
      <c r="S508" s="11" t="str">
        <f>IFERROR(INDEX(#REF!,MATCH(B508,#REF!,0),0),"")</f>
        <v/>
      </c>
      <c r="T508" s="11" t="str">
        <f>IFERROR(INDEX(#REF!,MATCH(B508,#REF!,0),0),"")</f>
        <v/>
      </c>
      <c r="U508" s="5" t="str">
        <f>IFERROR(INDEX(#REF!,MATCH(B508,#REF!,0),0),"")</f>
        <v/>
      </c>
      <c r="V508" s="10">
        <f t="shared" si="28"/>
        <v>1</v>
      </c>
      <c r="W508" s="188">
        <f t="shared" si="29"/>
        <v>641</v>
      </c>
      <c r="X508" s="188">
        <f t="shared" si="30"/>
        <v>641</v>
      </c>
      <c r="Y508" s="188" t="str">
        <f>IFERROR(SUMPRODUCT(LARGE(G508:U508,{1;2;3;4;5})),"NA")</f>
        <v>NA</v>
      </c>
      <c r="Z508" s="189" t="str">
        <f>IFERROR(SUMPRODUCT(LARGE(G508:U508,{1;2;3;4;5;6;7;8;9;10})),"NA")</f>
        <v>NA</v>
      </c>
    </row>
    <row r="509" spans="1:26" s="28" customFormat="1" x14ac:dyDescent="0.3">
      <c r="A509" s="15">
        <v>506</v>
      </c>
      <c r="B509" s="2" t="s">
        <v>3223</v>
      </c>
      <c r="C509" s="1"/>
      <c r="D509" s="1"/>
      <c r="E509" s="1"/>
      <c r="F509" s="2"/>
      <c r="G509" s="10" t="str">
        <f>IFERROR(INDEX('03-25'!X:X,MATCH(B509,'03-25'!Y:Y,0),0),"")</f>
        <v/>
      </c>
      <c r="H509" s="11" t="str">
        <f>IFERROR(INDEX('04-08'!N:N,MATCH(B509,'04-08'!C:C,0),0),"")</f>
        <v/>
      </c>
      <c r="I509" s="11" t="str">
        <f>IFERROR(INDEX('04-29'!M:M,MATCH(B509,'04-29'!L:L,0),0),"")</f>
        <v/>
      </c>
      <c r="J509" s="11" t="str">
        <f>IFERROR(INDEX('05-27'!F:F,MATCH(B509,'05-27'!H:H,0),0),"")</f>
        <v/>
      </c>
      <c r="K509" s="11" t="str">
        <f>IFERROR(INDEX('06-17'!U:U,MATCH(B509,'06-17'!W:W,0),0),"")</f>
        <v/>
      </c>
      <c r="L509" s="11" t="str">
        <f>IFERROR(INDEX('07-02'!W:W,MATCH(B509,'07-02'!B:B,0),0),"")</f>
        <v/>
      </c>
      <c r="M509" s="11" t="str">
        <f>IFERROR(INDEX('07-14'!H:H,MATCH(B509,'07-14'!I:I,0),0),"")</f>
        <v/>
      </c>
      <c r="N509" s="11" t="str">
        <f>IFERROR(INDEX('07-15'!H:H,MATCH(B509,'07-15'!I:I,0),0),"")</f>
        <v/>
      </c>
      <c r="O509" s="11" t="str">
        <f>IFERROR(INDEX('07-16'!H:H,MATCH(B509,'07-16'!I:I,0),0),"")</f>
        <v/>
      </c>
      <c r="P509" s="11">
        <f>IFERROR(INDEX('07-22'!U:U,MATCH(B509,'07-22'!W:W,0),0),"")</f>
        <v>641</v>
      </c>
      <c r="Q509" s="11" t="str">
        <f>IFERROR(INDEX(#REF!,MATCH(B509,#REF!,0),0),"")</f>
        <v/>
      </c>
      <c r="R509" s="11" t="str">
        <f>IFERROR(INDEX(#REF!,MATCH(B509,#REF!,0),0),"")</f>
        <v/>
      </c>
      <c r="S509" s="11" t="str">
        <f>IFERROR(INDEX(#REF!,MATCH(B509,#REF!,0),0),"")</f>
        <v/>
      </c>
      <c r="T509" s="11" t="str">
        <f>IFERROR(INDEX(#REF!,MATCH(B509,#REF!,0),0),"")</f>
        <v/>
      </c>
      <c r="U509" s="5" t="str">
        <f>IFERROR(INDEX(#REF!,MATCH(B509,#REF!,0),0),"")</f>
        <v/>
      </c>
      <c r="V509" s="10">
        <f t="shared" si="28"/>
        <v>1</v>
      </c>
      <c r="W509" s="188">
        <f t="shared" si="29"/>
        <v>641</v>
      </c>
      <c r="X509" s="188">
        <f t="shared" si="30"/>
        <v>641</v>
      </c>
      <c r="Y509" s="188" t="str">
        <f>IFERROR(SUMPRODUCT(LARGE(G509:U509,{1;2;3;4;5})),"NA")</f>
        <v>NA</v>
      </c>
      <c r="Z509" s="189" t="str">
        <f>IFERROR(SUMPRODUCT(LARGE(G509:U509,{1;2;3;4;5;6;7;8;9;10})),"NA")</f>
        <v>NA</v>
      </c>
    </row>
    <row r="510" spans="1:26" s="28" customFormat="1" x14ac:dyDescent="0.3">
      <c r="A510" s="15">
        <v>507</v>
      </c>
      <c r="B510" s="2" t="s">
        <v>1843</v>
      </c>
      <c r="C510" s="1"/>
      <c r="D510" s="1"/>
      <c r="E510" s="1"/>
      <c r="F510" s="2"/>
      <c r="G510" s="10" t="str">
        <f>IFERROR(INDEX('03-25'!X:X,MATCH(B510,'03-25'!Y:Y,0),0),"")</f>
        <v/>
      </c>
      <c r="H510" s="11" t="str">
        <f>IFERROR(INDEX('04-08'!N:N,MATCH(B510,'04-08'!C:C,0),0),"")</f>
        <v/>
      </c>
      <c r="I510" s="11">
        <f>IFERROR(INDEX('04-29'!M:M,MATCH(B510,'04-29'!L:L,0),0),"")</f>
        <v>640</v>
      </c>
      <c r="J510" s="11" t="str">
        <f>IFERROR(INDEX('05-27'!F:F,MATCH(B510,'05-27'!H:H,0),0),"")</f>
        <v/>
      </c>
      <c r="K510" s="11" t="str">
        <f>IFERROR(INDEX('06-17'!U:U,MATCH(B510,'06-17'!W:W,0),0),"")</f>
        <v/>
      </c>
      <c r="L510" s="11" t="str">
        <f>IFERROR(INDEX('07-02'!W:W,MATCH(B510,'07-02'!B:B,0),0),"")</f>
        <v/>
      </c>
      <c r="M510" s="11" t="str">
        <f>IFERROR(INDEX('07-14'!H:H,MATCH(B510,'07-14'!I:I,0),0),"")</f>
        <v/>
      </c>
      <c r="N510" s="11" t="str">
        <f>IFERROR(INDEX('07-15'!H:H,MATCH(B510,'07-15'!I:I,0),0),"")</f>
        <v/>
      </c>
      <c r="O510" s="11" t="str">
        <f>IFERROR(INDEX('07-16'!H:H,MATCH(B510,'07-16'!I:I,0),0),"")</f>
        <v/>
      </c>
      <c r="P510" s="11" t="str">
        <f>IFERROR(INDEX('07-22'!U:U,MATCH(B510,'07-22'!W:W,0),0),"")</f>
        <v/>
      </c>
      <c r="Q510" s="11" t="str">
        <f>IFERROR(INDEX(#REF!,MATCH(B510,#REF!,0),0),"")</f>
        <v/>
      </c>
      <c r="R510" s="11" t="str">
        <f>IFERROR(INDEX(#REF!,MATCH(B510,#REF!,0),0),"")</f>
        <v/>
      </c>
      <c r="S510" s="11" t="str">
        <f>IFERROR(INDEX(#REF!,MATCH(B510,#REF!,0),0),"")</f>
        <v/>
      </c>
      <c r="T510" s="11" t="str">
        <f>IFERROR(INDEX(#REF!,MATCH(B510,#REF!,0),0),"")</f>
        <v/>
      </c>
      <c r="U510" s="5" t="str">
        <f>IFERROR(INDEX(#REF!,MATCH(B510,#REF!,0),0),"")</f>
        <v/>
      </c>
      <c r="V510" s="10">
        <f t="shared" si="28"/>
        <v>1</v>
      </c>
      <c r="W510" s="188">
        <f t="shared" si="29"/>
        <v>640</v>
      </c>
      <c r="X510" s="188">
        <f t="shared" si="30"/>
        <v>640</v>
      </c>
      <c r="Y510" s="188" t="str">
        <f>IFERROR(SUMPRODUCT(LARGE(G510:U510,{1;2;3;4;5})),"NA")</f>
        <v>NA</v>
      </c>
      <c r="Z510" s="189" t="str">
        <f>IFERROR(SUMPRODUCT(LARGE(G510:U510,{1;2;3;4;5;6;7;8;9;10})),"NA")</f>
        <v>NA</v>
      </c>
    </row>
    <row r="511" spans="1:26" s="28" customFormat="1" x14ac:dyDescent="0.3">
      <c r="A511" s="15">
        <v>508</v>
      </c>
      <c r="B511" s="2" t="s">
        <v>3104</v>
      </c>
      <c r="C511" s="1"/>
      <c r="D511" s="1"/>
      <c r="E511" s="1"/>
      <c r="F511" s="2"/>
      <c r="G511" s="10" t="str">
        <f>IFERROR(INDEX('03-25'!X:X,MATCH(B511,'03-25'!Y:Y,0),0),"")</f>
        <v/>
      </c>
      <c r="H511" s="11" t="str">
        <f>IFERROR(INDEX('04-08'!N:N,MATCH(B511,'04-08'!C:C,0),0),"")</f>
        <v/>
      </c>
      <c r="I511" s="11" t="str">
        <f>IFERROR(INDEX('04-29'!M:M,MATCH(B511,'04-29'!L:L,0),0),"")</f>
        <v/>
      </c>
      <c r="J511" s="11" t="str">
        <f>IFERROR(INDEX('05-27'!F:F,MATCH(B511,'05-27'!H:H,0),0),"")</f>
        <v/>
      </c>
      <c r="K511" s="11" t="str">
        <f>IFERROR(INDEX('06-17'!U:U,MATCH(B511,'06-17'!W:W,0),0),"")</f>
        <v/>
      </c>
      <c r="L511" s="11" t="str">
        <f>IFERROR(INDEX('07-02'!W:W,MATCH(B511,'07-02'!B:B,0),0),"")</f>
        <v/>
      </c>
      <c r="M511" s="11" t="str">
        <f>IFERROR(INDEX('07-14'!H:H,MATCH(B511,'07-14'!I:I,0),0),"")</f>
        <v/>
      </c>
      <c r="N511" s="11" t="str">
        <f>IFERROR(INDEX('07-15'!H:H,MATCH(B511,'07-15'!I:I,0),0),"")</f>
        <v/>
      </c>
      <c r="O511" s="11" t="str">
        <f>IFERROR(INDEX('07-16'!H:H,MATCH(B511,'07-16'!I:I,0),0),"")</f>
        <v/>
      </c>
      <c r="P511" s="11">
        <f>IFERROR(INDEX('07-22'!U:U,MATCH(B511,'07-22'!W:W,0),0),"")</f>
        <v>639</v>
      </c>
      <c r="Q511" s="11" t="str">
        <f>IFERROR(INDEX(#REF!,MATCH(B511,#REF!,0),0),"")</f>
        <v/>
      </c>
      <c r="R511" s="11" t="str">
        <f>IFERROR(INDEX(#REF!,MATCH(B511,#REF!,0),0),"")</f>
        <v/>
      </c>
      <c r="S511" s="11" t="str">
        <f>IFERROR(INDEX(#REF!,MATCH(B511,#REF!,0),0),"")</f>
        <v/>
      </c>
      <c r="T511" s="11" t="str">
        <f>IFERROR(INDEX(#REF!,MATCH(B511,#REF!,0),0),"")</f>
        <v/>
      </c>
      <c r="U511" s="5" t="str">
        <f>IFERROR(INDEX(#REF!,MATCH(B511,#REF!,0),0),"")</f>
        <v/>
      </c>
      <c r="V511" s="10">
        <f t="shared" si="28"/>
        <v>1</v>
      </c>
      <c r="W511" s="188">
        <f t="shared" si="29"/>
        <v>639</v>
      </c>
      <c r="X511" s="188">
        <f t="shared" si="30"/>
        <v>639</v>
      </c>
      <c r="Y511" s="188" t="str">
        <f>IFERROR(SUMPRODUCT(LARGE(G511:U511,{1;2;3;4;5})),"NA")</f>
        <v>NA</v>
      </c>
      <c r="Z511" s="189" t="str">
        <f>IFERROR(SUMPRODUCT(LARGE(G511:U511,{1;2;3;4;5;6;7;8;9;10})),"NA")</f>
        <v>NA</v>
      </c>
    </row>
    <row r="512" spans="1:26" s="28" customFormat="1" x14ac:dyDescent="0.3">
      <c r="A512" s="15">
        <v>509</v>
      </c>
      <c r="B512" s="2" t="s">
        <v>3146</v>
      </c>
      <c r="C512" s="1"/>
      <c r="D512" s="1"/>
      <c r="E512" s="1"/>
      <c r="F512" s="2"/>
      <c r="G512" s="10" t="str">
        <f>IFERROR(INDEX('03-25'!X:X,MATCH(B512,'03-25'!Y:Y,0),0),"")</f>
        <v/>
      </c>
      <c r="H512" s="11" t="str">
        <f>IFERROR(INDEX('04-08'!N:N,MATCH(B512,'04-08'!C:C,0),0),"")</f>
        <v/>
      </c>
      <c r="I512" s="11" t="str">
        <f>IFERROR(INDEX('04-29'!M:M,MATCH(B512,'04-29'!L:L,0),0),"")</f>
        <v/>
      </c>
      <c r="J512" s="11" t="str">
        <f>IFERROR(INDEX('05-27'!F:F,MATCH(B512,'05-27'!H:H,0),0),"")</f>
        <v/>
      </c>
      <c r="K512" s="11" t="str">
        <f>IFERROR(INDEX('06-17'!U:U,MATCH(B512,'06-17'!W:W,0),0),"")</f>
        <v/>
      </c>
      <c r="L512" s="11" t="str">
        <f>IFERROR(INDEX('07-02'!W:W,MATCH(B512,'07-02'!B:B,0),0),"")</f>
        <v/>
      </c>
      <c r="M512" s="11" t="str">
        <f>IFERROR(INDEX('07-14'!H:H,MATCH(B512,'07-14'!I:I,0),0),"")</f>
        <v/>
      </c>
      <c r="N512" s="11" t="str">
        <f>IFERROR(INDEX('07-15'!H:H,MATCH(B512,'07-15'!I:I,0),0),"")</f>
        <v/>
      </c>
      <c r="O512" s="11" t="str">
        <f>IFERROR(INDEX('07-16'!H:H,MATCH(B512,'07-16'!I:I,0),0),"")</f>
        <v/>
      </c>
      <c r="P512" s="11">
        <f>IFERROR(INDEX('07-22'!U:U,MATCH(B512,'07-22'!W:W,0),0),"")</f>
        <v>639</v>
      </c>
      <c r="Q512" s="11" t="str">
        <f>IFERROR(INDEX(#REF!,MATCH(B512,#REF!,0),0),"")</f>
        <v/>
      </c>
      <c r="R512" s="11" t="str">
        <f>IFERROR(INDEX(#REF!,MATCH(B512,#REF!,0),0),"")</f>
        <v/>
      </c>
      <c r="S512" s="11" t="str">
        <f>IFERROR(INDEX(#REF!,MATCH(B512,#REF!,0),0),"")</f>
        <v/>
      </c>
      <c r="T512" s="11" t="str">
        <f>IFERROR(INDEX(#REF!,MATCH(B512,#REF!,0),0),"")</f>
        <v/>
      </c>
      <c r="U512" s="5" t="str">
        <f>IFERROR(INDEX(#REF!,MATCH(B512,#REF!,0),0),"")</f>
        <v/>
      </c>
      <c r="V512" s="10">
        <f t="shared" si="28"/>
        <v>1</v>
      </c>
      <c r="W512" s="188">
        <f t="shared" si="29"/>
        <v>639</v>
      </c>
      <c r="X512" s="188">
        <f t="shared" si="30"/>
        <v>639</v>
      </c>
      <c r="Y512" s="188" t="str">
        <f>IFERROR(SUMPRODUCT(LARGE(G512:U512,{1;2;3;4;5})),"NA")</f>
        <v>NA</v>
      </c>
      <c r="Z512" s="189" t="str">
        <f>IFERROR(SUMPRODUCT(LARGE(G512:U512,{1;2;3;4;5;6;7;8;9;10})),"NA")</f>
        <v>NA</v>
      </c>
    </row>
    <row r="513" spans="1:26" s="28" customFormat="1" x14ac:dyDescent="0.3">
      <c r="A513" s="15">
        <v>510</v>
      </c>
      <c r="B513" s="2" t="s">
        <v>3179</v>
      </c>
      <c r="C513" s="1"/>
      <c r="D513" s="1"/>
      <c r="E513" s="1"/>
      <c r="F513" s="2"/>
      <c r="G513" s="10" t="str">
        <f>IFERROR(INDEX('03-25'!X:X,MATCH(B513,'03-25'!Y:Y,0),0),"")</f>
        <v/>
      </c>
      <c r="H513" s="11" t="str">
        <f>IFERROR(INDEX('04-08'!N:N,MATCH(B513,'04-08'!C:C,0),0),"")</f>
        <v/>
      </c>
      <c r="I513" s="11" t="str">
        <f>IFERROR(INDEX('04-29'!M:M,MATCH(B513,'04-29'!L:L,0),0),"")</f>
        <v/>
      </c>
      <c r="J513" s="11" t="str">
        <f>IFERROR(INDEX('05-27'!F:F,MATCH(B513,'05-27'!H:H,0),0),"")</f>
        <v/>
      </c>
      <c r="K513" s="11" t="str">
        <f>IFERROR(INDEX('06-17'!U:U,MATCH(B513,'06-17'!W:W,0),0),"")</f>
        <v/>
      </c>
      <c r="L513" s="11" t="str">
        <f>IFERROR(INDEX('07-02'!W:W,MATCH(B513,'07-02'!B:B,0),0),"")</f>
        <v/>
      </c>
      <c r="M513" s="11" t="str">
        <f>IFERROR(INDEX('07-14'!H:H,MATCH(B513,'07-14'!I:I,0),0),"")</f>
        <v/>
      </c>
      <c r="N513" s="11">
        <f>IFERROR(INDEX('07-15'!H:H,MATCH(B513,'07-15'!I:I,0),0),"")</f>
        <v>639</v>
      </c>
      <c r="O513" s="11" t="str">
        <f>IFERROR(INDEX('07-16'!H:H,MATCH(B513,'07-16'!I:I,0),0),"")</f>
        <v/>
      </c>
      <c r="P513" s="11" t="str">
        <f>IFERROR(INDEX('07-22'!U:U,MATCH(B513,'07-22'!W:W,0),0),"")</f>
        <v/>
      </c>
      <c r="Q513" s="11" t="str">
        <f>IFERROR(INDEX(#REF!,MATCH(B513,#REF!,0),0),"")</f>
        <v/>
      </c>
      <c r="R513" s="11" t="str">
        <f>IFERROR(INDEX(#REF!,MATCH(B513,#REF!,0),0),"")</f>
        <v/>
      </c>
      <c r="S513" s="11" t="str">
        <f>IFERROR(INDEX(#REF!,MATCH(B513,#REF!,0),0),"")</f>
        <v/>
      </c>
      <c r="T513" s="11" t="str">
        <f>IFERROR(INDEX(#REF!,MATCH(B513,#REF!,0),0),"")</f>
        <v/>
      </c>
      <c r="U513" s="5" t="str">
        <f>IFERROR(INDEX(#REF!,MATCH(B513,#REF!,0),0),"")</f>
        <v/>
      </c>
      <c r="V513" s="10">
        <f t="shared" si="28"/>
        <v>1</v>
      </c>
      <c r="W513" s="188">
        <f t="shared" si="29"/>
        <v>639</v>
      </c>
      <c r="X513" s="188">
        <f t="shared" si="30"/>
        <v>639</v>
      </c>
      <c r="Y513" s="188" t="str">
        <f>IFERROR(SUMPRODUCT(LARGE(G513:U513,{1;2;3;4;5})),"NA")</f>
        <v>NA</v>
      </c>
      <c r="Z513" s="189" t="str">
        <f>IFERROR(SUMPRODUCT(LARGE(G513:U513,{1;2;3;4;5;6;7;8;9;10})),"NA")</f>
        <v>NA</v>
      </c>
    </row>
    <row r="514" spans="1:26" s="28" customFormat="1" x14ac:dyDescent="0.3">
      <c r="A514" s="15">
        <v>511</v>
      </c>
      <c r="B514" s="2" t="s">
        <v>3132</v>
      </c>
      <c r="C514" s="1"/>
      <c r="D514" s="1"/>
      <c r="E514" s="1"/>
      <c r="F514" s="2"/>
      <c r="G514" s="10" t="str">
        <f>IFERROR(INDEX('03-25'!X:X,MATCH(B514,'03-25'!Y:Y,0),0),"")</f>
        <v/>
      </c>
      <c r="H514" s="11" t="str">
        <f>IFERROR(INDEX('04-08'!N:N,MATCH(B514,'04-08'!C:C,0),0),"")</f>
        <v/>
      </c>
      <c r="I514" s="11" t="str">
        <f>IFERROR(INDEX('04-29'!M:M,MATCH(B514,'04-29'!L:L,0),0),"")</f>
        <v/>
      </c>
      <c r="J514" s="11" t="str">
        <f>IFERROR(INDEX('05-27'!F:F,MATCH(B514,'05-27'!H:H,0),0),"")</f>
        <v/>
      </c>
      <c r="K514" s="11" t="str">
        <f>IFERROR(INDEX('06-17'!U:U,MATCH(B514,'06-17'!W:W,0),0),"")</f>
        <v/>
      </c>
      <c r="L514" s="11" t="str">
        <f>IFERROR(INDEX('07-02'!W:W,MATCH(B514,'07-02'!B:B,0),0),"")</f>
        <v/>
      </c>
      <c r="M514" s="11" t="str">
        <f>IFERROR(INDEX('07-14'!H:H,MATCH(B514,'07-14'!I:I,0),0),"")</f>
        <v/>
      </c>
      <c r="N514" s="11" t="str">
        <f>IFERROR(INDEX('07-15'!H:H,MATCH(B514,'07-15'!I:I,0),0),"")</f>
        <v/>
      </c>
      <c r="O514" s="11" t="str">
        <f>IFERROR(INDEX('07-16'!H:H,MATCH(B514,'07-16'!I:I,0),0),"")</f>
        <v/>
      </c>
      <c r="P514" s="11">
        <f>IFERROR(INDEX('07-22'!U:U,MATCH(B514,'07-22'!W:W,0),0),"")</f>
        <v>638</v>
      </c>
      <c r="Q514" s="11" t="str">
        <f>IFERROR(INDEX(#REF!,MATCH(B514,#REF!,0),0),"")</f>
        <v/>
      </c>
      <c r="R514" s="11" t="str">
        <f>IFERROR(INDEX(#REF!,MATCH(B514,#REF!,0),0),"")</f>
        <v/>
      </c>
      <c r="S514" s="11" t="str">
        <f>IFERROR(INDEX(#REF!,MATCH(B514,#REF!,0),0),"")</f>
        <v/>
      </c>
      <c r="T514" s="11" t="str">
        <f>IFERROR(INDEX(#REF!,MATCH(B514,#REF!,0),0),"")</f>
        <v/>
      </c>
      <c r="U514" s="5" t="str">
        <f>IFERROR(INDEX(#REF!,MATCH(B514,#REF!,0),0),"")</f>
        <v/>
      </c>
      <c r="V514" s="10">
        <f t="shared" si="28"/>
        <v>1</v>
      </c>
      <c r="W514" s="188">
        <f t="shared" si="29"/>
        <v>638</v>
      </c>
      <c r="X514" s="188">
        <f t="shared" si="30"/>
        <v>638</v>
      </c>
      <c r="Y514" s="188" t="str">
        <f>IFERROR(SUMPRODUCT(LARGE(G514:U514,{1;2;3;4;5})),"NA")</f>
        <v>NA</v>
      </c>
      <c r="Z514" s="189" t="str">
        <f>IFERROR(SUMPRODUCT(LARGE(G514:U514,{1;2;3;4;5;6;7;8;9;10})),"NA")</f>
        <v>NA</v>
      </c>
    </row>
    <row r="515" spans="1:26" s="28" customFormat="1" x14ac:dyDescent="0.3">
      <c r="A515" s="15">
        <v>512</v>
      </c>
      <c r="B515" s="2" t="s">
        <v>3163</v>
      </c>
      <c r="C515" s="1"/>
      <c r="D515" s="1"/>
      <c r="E515" s="1"/>
      <c r="F515" s="2"/>
      <c r="G515" s="10" t="str">
        <f>IFERROR(INDEX('03-25'!X:X,MATCH(B515,'03-25'!Y:Y,0),0),"")</f>
        <v/>
      </c>
      <c r="H515" s="11" t="str">
        <f>IFERROR(INDEX('04-08'!N:N,MATCH(B515,'04-08'!C:C,0),0),"")</f>
        <v/>
      </c>
      <c r="I515" s="11" t="str">
        <f>IFERROR(INDEX('04-29'!M:M,MATCH(B515,'04-29'!L:L,0),0),"")</f>
        <v/>
      </c>
      <c r="J515" s="11" t="str">
        <f>IFERROR(INDEX('05-27'!F:F,MATCH(B515,'05-27'!H:H,0),0),"")</f>
        <v/>
      </c>
      <c r="K515" s="11" t="str">
        <f>IFERROR(INDEX('06-17'!U:U,MATCH(B515,'06-17'!W:W,0),0),"")</f>
        <v/>
      </c>
      <c r="L515" s="11" t="str">
        <f>IFERROR(INDEX('07-02'!W:W,MATCH(B515,'07-02'!B:B,0),0),"")</f>
        <v/>
      </c>
      <c r="M515" s="11" t="str">
        <f>IFERROR(INDEX('07-14'!H:H,MATCH(B515,'07-14'!I:I,0),0),"")</f>
        <v/>
      </c>
      <c r="N515" s="11" t="str">
        <f>IFERROR(INDEX('07-15'!H:H,MATCH(B515,'07-15'!I:I,0),0),"")</f>
        <v/>
      </c>
      <c r="O515" s="11" t="str">
        <f>IFERROR(INDEX('07-16'!H:H,MATCH(B515,'07-16'!I:I,0),0),"")</f>
        <v/>
      </c>
      <c r="P515" s="11">
        <f>IFERROR(INDEX('07-22'!U:U,MATCH(B515,'07-22'!W:W,0),0),"")</f>
        <v>637</v>
      </c>
      <c r="Q515" s="11" t="str">
        <f>IFERROR(INDEX(#REF!,MATCH(B515,#REF!,0),0),"")</f>
        <v/>
      </c>
      <c r="R515" s="11" t="str">
        <f>IFERROR(INDEX(#REF!,MATCH(B515,#REF!,0),0),"")</f>
        <v/>
      </c>
      <c r="S515" s="11" t="str">
        <f>IFERROR(INDEX(#REF!,MATCH(B515,#REF!,0),0),"")</f>
        <v/>
      </c>
      <c r="T515" s="11" t="str">
        <f>IFERROR(INDEX(#REF!,MATCH(B515,#REF!,0),0),"")</f>
        <v/>
      </c>
      <c r="U515" s="5" t="str">
        <f>IFERROR(INDEX(#REF!,MATCH(B515,#REF!,0),0),"")</f>
        <v/>
      </c>
      <c r="V515" s="10">
        <f t="shared" si="28"/>
        <v>1</v>
      </c>
      <c r="W515" s="188">
        <f t="shared" si="29"/>
        <v>637</v>
      </c>
      <c r="X515" s="188">
        <f t="shared" si="30"/>
        <v>637</v>
      </c>
      <c r="Y515" s="188" t="str">
        <f>IFERROR(SUMPRODUCT(LARGE(G515:U515,{1;2;3;4;5})),"NA")</f>
        <v>NA</v>
      </c>
      <c r="Z515" s="189" t="str">
        <f>IFERROR(SUMPRODUCT(LARGE(G515:U515,{1;2;3;4;5;6;7;8;9;10})),"NA")</f>
        <v>NA</v>
      </c>
    </row>
    <row r="516" spans="1:26" s="28" customFormat="1" x14ac:dyDescent="0.3">
      <c r="A516" s="15">
        <v>513</v>
      </c>
      <c r="B516" s="2" t="s">
        <v>435</v>
      </c>
      <c r="C516" s="1"/>
      <c r="D516" s="1"/>
      <c r="E516" s="1"/>
      <c r="F516" s="2"/>
      <c r="G516" s="10" t="str">
        <f>IFERROR(INDEX('03-25'!X:X,MATCH(B516,'03-25'!Y:Y,0),0),"")</f>
        <v/>
      </c>
      <c r="H516" s="11">
        <f>IFERROR(INDEX('04-08'!N:N,MATCH(B516,'04-08'!C:C,0),0),"")</f>
        <v>636</v>
      </c>
      <c r="I516" s="11" t="str">
        <f>IFERROR(INDEX('04-29'!M:M,MATCH(B516,'04-29'!L:L,0),0),"")</f>
        <v/>
      </c>
      <c r="J516" s="11" t="str">
        <f>IFERROR(INDEX('05-27'!F:F,MATCH(B516,'05-27'!H:H,0),0),"")</f>
        <v/>
      </c>
      <c r="K516" s="11" t="str">
        <f>IFERROR(INDEX('06-17'!U:U,MATCH(B516,'06-17'!W:W,0),0),"")</f>
        <v/>
      </c>
      <c r="L516" s="11" t="str">
        <f>IFERROR(INDEX('07-02'!W:W,MATCH(B516,'07-02'!B:B,0),0),"")</f>
        <v/>
      </c>
      <c r="M516" s="11" t="str">
        <f>IFERROR(INDEX('07-14'!H:H,MATCH(B516,'07-14'!I:I,0),0),"")</f>
        <v/>
      </c>
      <c r="N516" s="11" t="str">
        <f>IFERROR(INDEX('07-15'!H:H,MATCH(B516,'07-15'!I:I,0),0),"")</f>
        <v/>
      </c>
      <c r="O516" s="11" t="str">
        <f>IFERROR(INDEX('07-16'!H:H,MATCH(B516,'07-16'!I:I,0),0),"")</f>
        <v/>
      </c>
      <c r="P516" s="11" t="str">
        <f>IFERROR(INDEX('07-22'!U:U,MATCH(B516,'07-22'!W:W,0),0),"")</f>
        <v/>
      </c>
      <c r="Q516" s="11" t="str">
        <f>IFERROR(INDEX(#REF!,MATCH(B516,#REF!,0),0),"")</f>
        <v/>
      </c>
      <c r="R516" s="11" t="str">
        <f>IFERROR(INDEX(#REF!,MATCH(B516,#REF!,0),0),"")</f>
        <v/>
      </c>
      <c r="S516" s="11" t="str">
        <f>IFERROR(INDEX(#REF!,MATCH(B516,#REF!,0),0),"")</f>
        <v/>
      </c>
      <c r="T516" s="11" t="str">
        <f>IFERROR(INDEX(#REF!,MATCH(B516,#REF!,0),0),"")</f>
        <v/>
      </c>
      <c r="U516" s="5" t="str">
        <f>IFERROR(INDEX(#REF!,MATCH(B516,#REF!,0),0),"")</f>
        <v/>
      </c>
      <c r="V516" s="10">
        <f t="shared" si="28"/>
        <v>1</v>
      </c>
      <c r="W516" s="188">
        <f t="shared" si="29"/>
        <v>636</v>
      </c>
      <c r="X516" s="188">
        <f t="shared" si="30"/>
        <v>636</v>
      </c>
      <c r="Y516" s="188" t="str">
        <f>IFERROR(SUMPRODUCT(LARGE(G516:U516,{1;2;3;4;5})),"NA")</f>
        <v>NA</v>
      </c>
      <c r="Z516" s="189" t="str">
        <f>IFERROR(SUMPRODUCT(LARGE(G516:U516,{1;2;3;4;5;6;7;8;9;10})),"NA")</f>
        <v>NA</v>
      </c>
    </row>
    <row r="517" spans="1:26" s="28" customFormat="1" x14ac:dyDescent="0.3">
      <c r="A517" s="15">
        <v>514</v>
      </c>
      <c r="B517" s="2" t="s">
        <v>3229</v>
      </c>
      <c r="C517" s="1"/>
      <c r="D517" s="1"/>
      <c r="E517" s="1"/>
      <c r="F517" s="2"/>
      <c r="G517" s="10" t="str">
        <f>IFERROR(INDEX('03-25'!X:X,MATCH(B517,'03-25'!Y:Y,0),0),"")</f>
        <v/>
      </c>
      <c r="H517" s="11" t="str">
        <f>IFERROR(INDEX('04-08'!N:N,MATCH(B517,'04-08'!C:C,0),0),"")</f>
        <v/>
      </c>
      <c r="I517" s="11" t="str">
        <f>IFERROR(INDEX('04-29'!M:M,MATCH(B517,'04-29'!L:L,0),0),"")</f>
        <v/>
      </c>
      <c r="J517" s="11" t="str">
        <f>IFERROR(INDEX('05-27'!F:F,MATCH(B517,'05-27'!H:H,0),0),"")</f>
        <v/>
      </c>
      <c r="K517" s="11" t="str">
        <f>IFERROR(INDEX('06-17'!U:U,MATCH(B517,'06-17'!W:W,0),0),"")</f>
        <v/>
      </c>
      <c r="L517" s="11" t="str">
        <f>IFERROR(INDEX('07-02'!W:W,MATCH(B517,'07-02'!B:B,0),0),"")</f>
        <v/>
      </c>
      <c r="M517" s="11" t="str">
        <f>IFERROR(INDEX('07-14'!H:H,MATCH(B517,'07-14'!I:I,0),0),"")</f>
        <v/>
      </c>
      <c r="N517" s="11" t="str">
        <f>IFERROR(INDEX('07-15'!H:H,MATCH(B517,'07-15'!I:I,0),0),"")</f>
        <v/>
      </c>
      <c r="O517" s="11" t="str">
        <f>IFERROR(INDEX('07-16'!H:H,MATCH(B517,'07-16'!I:I,0),0),"")</f>
        <v/>
      </c>
      <c r="P517" s="11">
        <f>IFERROR(INDEX('07-22'!U:U,MATCH(B517,'07-22'!W:W,0),0),"")</f>
        <v>635</v>
      </c>
      <c r="Q517" s="11" t="str">
        <f>IFERROR(INDEX(#REF!,MATCH(B517,#REF!,0),0),"")</f>
        <v/>
      </c>
      <c r="R517" s="11" t="str">
        <f>IFERROR(INDEX(#REF!,MATCH(B517,#REF!,0),0),"")</f>
        <v/>
      </c>
      <c r="S517" s="11" t="str">
        <f>IFERROR(INDEX(#REF!,MATCH(B517,#REF!,0),0),"")</f>
        <v/>
      </c>
      <c r="T517" s="11" t="str">
        <f>IFERROR(INDEX(#REF!,MATCH(B517,#REF!,0),0),"")</f>
        <v/>
      </c>
      <c r="U517" s="5" t="str">
        <f>IFERROR(INDEX(#REF!,MATCH(B517,#REF!,0),0),"")</f>
        <v/>
      </c>
      <c r="V517" s="10">
        <f t="shared" si="28"/>
        <v>1</v>
      </c>
      <c r="W517" s="188">
        <f t="shared" si="29"/>
        <v>635</v>
      </c>
      <c r="X517" s="188">
        <f t="shared" si="30"/>
        <v>635</v>
      </c>
      <c r="Y517" s="188" t="str">
        <f>IFERROR(SUMPRODUCT(LARGE(G517:U517,{1;2;3;4;5})),"NA")</f>
        <v>NA</v>
      </c>
      <c r="Z517" s="189" t="str">
        <f>IFERROR(SUMPRODUCT(LARGE(G517:U517,{1;2;3;4;5;6;7;8;9;10})),"NA")</f>
        <v>NA</v>
      </c>
    </row>
    <row r="518" spans="1:26" s="28" customFormat="1" x14ac:dyDescent="0.3">
      <c r="A518" s="15">
        <v>515</v>
      </c>
      <c r="B518" s="2" t="s">
        <v>3200</v>
      </c>
      <c r="C518" s="1"/>
      <c r="D518" s="1"/>
      <c r="E518" s="1"/>
      <c r="F518" s="2"/>
      <c r="G518" s="10" t="str">
        <f>IFERROR(INDEX('03-25'!X:X,MATCH(B518,'03-25'!Y:Y,0),0),"")</f>
        <v/>
      </c>
      <c r="H518" s="11" t="str">
        <f>IFERROR(INDEX('04-08'!N:N,MATCH(B518,'04-08'!C:C,0),0),"")</f>
        <v/>
      </c>
      <c r="I518" s="11" t="str">
        <f>IFERROR(INDEX('04-29'!M:M,MATCH(B518,'04-29'!L:L,0),0),"")</f>
        <v/>
      </c>
      <c r="J518" s="11" t="str">
        <f>IFERROR(INDEX('05-27'!F:F,MATCH(B518,'05-27'!H:H,0),0),"")</f>
        <v/>
      </c>
      <c r="K518" s="11" t="str">
        <f>IFERROR(INDEX('06-17'!U:U,MATCH(B518,'06-17'!W:W,0),0),"")</f>
        <v/>
      </c>
      <c r="L518" s="11" t="str">
        <f>IFERROR(INDEX('07-02'!W:W,MATCH(B518,'07-02'!B:B,0),0),"")</f>
        <v/>
      </c>
      <c r="M518" s="11" t="str">
        <f>IFERROR(INDEX('07-14'!H:H,MATCH(B518,'07-14'!I:I,0),0),"")</f>
        <v/>
      </c>
      <c r="N518" s="11">
        <f>IFERROR(INDEX('07-15'!H:H,MATCH(B518,'07-15'!I:I,0),0),"")</f>
        <v>633</v>
      </c>
      <c r="O518" s="11" t="str">
        <f>IFERROR(INDEX('07-16'!H:H,MATCH(B518,'07-16'!I:I,0),0),"")</f>
        <v/>
      </c>
      <c r="P518" s="11" t="str">
        <f>IFERROR(INDEX('07-22'!U:U,MATCH(B518,'07-22'!W:W,0),0),"")</f>
        <v/>
      </c>
      <c r="Q518" s="11" t="str">
        <f>IFERROR(INDEX(#REF!,MATCH(B518,#REF!,0),0),"")</f>
        <v/>
      </c>
      <c r="R518" s="11" t="str">
        <f>IFERROR(INDEX(#REF!,MATCH(B518,#REF!,0),0),"")</f>
        <v/>
      </c>
      <c r="S518" s="11" t="str">
        <f>IFERROR(INDEX(#REF!,MATCH(B518,#REF!,0),0),"")</f>
        <v/>
      </c>
      <c r="T518" s="11" t="str">
        <f>IFERROR(INDEX(#REF!,MATCH(B518,#REF!,0),0),"")</f>
        <v/>
      </c>
      <c r="U518" s="5" t="str">
        <f>IFERROR(INDEX(#REF!,MATCH(B518,#REF!,0),0),"")</f>
        <v/>
      </c>
      <c r="V518" s="10">
        <f t="shared" si="28"/>
        <v>1</v>
      </c>
      <c r="W518" s="188">
        <f t="shared" si="29"/>
        <v>633</v>
      </c>
      <c r="X518" s="188">
        <f t="shared" si="30"/>
        <v>633</v>
      </c>
      <c r="Y518" s="188" t="str">
        <f>IFERROR(SUMPRODUCT(LARGE(G518:U518,{1;2;3;4;5})),"NA")</f>
        <v>NA</v>
      </c>
      <c r="Z518" s="189" t="str">
        <f>IFERROR(SUMPRODUCT(LARGE(G518:U518,{1;2;3;4;5;6;7;8;9;10})),"NA")</f>
        <v>NA</v>
      </c>
    </row>
    <row r="519" spans="1:26" s="28" customFormat="1" x14ac:dyDescent="0.3">
      <c r="A519" s="15">
        <v>516</v>
      </c>
      <c r="B519" s="2" t="s">
        <v>133</v>
      </c>
      <c r="C519" s="1"/>
      <c r="D519" s="1"/>
      <c r="E519" s="1"/>
      <c r="F519" s="2"/>
      <c r="G519" s="10" t="str">
        <f>IFERROR(INDEX('03-25'!X:X,MATCH(B519,'03-25'!Y:Y,0),0),"")</f>
        <v/>
      </c>
      <c r="H519" s="11">
        <f>IFERROR(INDEX('04-08'!N:N,MATCH(B519,'04-08'!C:C,0),0),"")</f>
        <v>631</v>
      </c>
      <c r="I519" s="11" t="str">
        <f>IFERROR(INDEX('04-29'!M:M,MATCH(B519,'04-29'!L:L,0),0),"")</f>
        <v/>
      </c>
      <c r="J519" s="11" t="str">
        <f>IFERROR(INDEX('05-27'!F:F,MATCH(B519,'05-27'!H:H,0),0),"")</f>
        <v/>
      </c>
      <c r="K519" s="11" t="str">
        <f>IFERROR(INDEX('06-17'!U:U,MATCH(B519,'06-17'!W:W,0),0),"")</f>
        <v/>
      </c>
      <c r="L519" s="11" t="str">
        <f>IFERROR(INDEX('07-02'!W:W,MATCH(B519,'07-02'!B:B,0),0),"")</f>
        <v/>
      </c>
      <c r="M519" s="11" t="str">
        <f>IFERROR(INDEX('07-14'!H:H,MATCH(B519,'07-14'!I:I,0),0),"")</f>
        <v/>
      </c>
      <c r="N519" s="11" t="str">
        <f>IFERROR(INDEX('07-15'!H:H,MATCH(B519,'07-15'!I:I,0),0),"")</f>
        <v/>
      </c>
      <c r="O519" s="11" t="str">
        <f>IFERROR(INDEX('07-16'!H:H,MATCH(B519,'07-16'!I:I,0),0),"")</f>
        <v/>
      </c>
      <c r="P519" s="11" t="str">
        <f>IFERROR(INDEX('07-22'!U:U,MATCH(B519,'07-22'!W:W,0),0),"")</f>
        <v/>
      </c>
      <c r="Q519" s="11" t="str">
        <f>IFERROR(INDEX(#REF!,MATCH(B519,#REF!,0),0),"")</f>
        <v/>
      </c>
      <c r="R519" s="11" t="str">
        <f>IFERROR(INDEX(#REF!,MATCH(B519,#REF!,0),0),"")</f>
        <v/>
      </c>
      <c r="S519" s="11" t="str">
        <f>IFERROR(INDEX(#REF!,MATCH(B519,#REF!,0),0),"")</f>
        <v/>
      </c>
      <c r="T519" s="11" t="str">
        <f>IFERROR(INDEX(#REF!,MATCH(B519,#REF!,0),0),"")</f>
        <v/>
      </c>
      <c r="U519" s="5" t="str">
        <f>IFERROR(INDEX(#REF!,MATCH(B519,#REF!,0),0),"")</f>
        <v/>
      </c>
      <c r="V519" s="10">
        <f t="shared" si="28"/>
        <v>1</v>
      </c>
      <c r="W519" s="188">
        <f t="shared" si="29"/>
        <v>631</v>
      </c>
      <c r="X519" s="188">
        <f t="shared" si="30"/>
        <v>631</v>
      </c>
      <c r="Y519" s="188" t="str">
        <f>IFERROR(SUMPRODUCT(LARGE(G519:U519,{1;2;3;4;5})),"NA")</f>
        <v>NA</v>
      </c>
      <c r="Z519" s="189" t="str">
        <f>IFERROR(SUMPRODUCT(LARGE(G519:U519,{1;2;3;4;5;6;7;8;9;10})),"NA")</f>
        <v>NA</v>
      </c>
    </row>
    <row r="520" spans="1:26" s="28" customFormat="1" x14ac:dyDescent="0.3">
      <c r="A520" s="15">
        <v>517</v>
      </c>
      <c r="B520" s="2" t="s">
        <v>2699</v>
      </c>
      <c r="C520" s="1"/>
      <c r="D520" s="1"/>
      <c r="E520" s="1"/>
      <c r="F520" s="2"/>
      <c r="G520" s="10" t="str">
        <f>IFERROR(INDEX('03-25'!X:X,MATCH(B520,'03-25'!Y:Y,0),0),"")</f>
        <v/>
      </c>
      <c r="H520" s="11" t="str">
        <f>IFERROR(INDEX('04-08'!N:N,MATCH(B520,'04-08'!C:C,0),0),"")</f>
        <v/>
      </c>
      <c r="I520" s="11" t="str">
        <f>IFERROR(INDEX('04-29'!M:M,MATCH(B520,'04-29'!L:L,0),0),"")</f>
        <v/>
      </c>
      <c r="J520" s="11" t="str">
        <f>IFERROR(INDEX('05-27'!F:F,MATCH(B520,'05-27'!H:H,0),0),"")</f>
        <v/>
      </c>
      <c r="K520" s="11" t="str">
        <f>IFERROR(INDEX('06-17'!U:U,MATCH(B520,'06-17'!W:W,0),0),"")</f>
        <v/>
      </c>
      <c r="L520" s="11">
        <f>IFERROR(INDEX('07-02'!W:W,MATCH(B520,'07-02'!B:B,0),0),"")</f>
        <v>631</v>
      </c>
      <c r="M520" s="11" t="str">
        <f>IFERROR(INDEX('07-14'!H:H,MATCH(B520,'07-14'!I:I,0),0),"")</f>
        <v/>
      </c>
      <c r="N520" s="11" t="str">
        <f>IFERROR(INDEX('07-15'!H:H,MATCH(B520,'07-15'!I:I,0),0),"")</f>
        <v/>
      </c>
      <c r="O520" s="11" t="str">
        <f>IFERROR(INDEX('07-16'!H:H,MATCH(B520,'07-16'!I:I,0),0),"")</f>
        <v/>
      </c>
      <c r="P520" s="11" t="str">
        <f>IFERROR(INDEX('07-22'!U:U,MATCH(B520,'07-22'!W:W,0),0),"")</f>
        <v/>
      </c>
      <c r="Q520" s="11" t="str">
        <f>IFERROR(INDEX(#REF!,MATCH(B520,#REF!,0),0),"")</f>
        <v/>
      </c>
      <c r="R520" s="11" t="str">
        <f>IFERROR(INDEX(#REF!,MATCH(B520,#REF!,0),0),"")</f>
        <v/>
      </c>
      <c r="S520" s="11" t="str">
        <f>IFERROR(INDEX(#REF!,MATCH(B520,#REF!,0),0),"")</f>
        <v/>
      </c>
      <c r="T520" s="11" t="str">
        <f>IFERROR(INDEX(#REF!,MATCH(B520,#REF!,0),0),"")</f>
        <v/>
      </c>
      <c r="U520" s="5" t="str">
        <f>IFERROR(INDEX(#REF!,MATCH(B520,#REF!,0),0),"")</f>
        <v/>
      </c>
      <c r="V520" s="10">
        <f t="shared" si="28"/>
        <v>1</v>
      </c>
      <c r="W520" s="188">
        <f t="shared" si="29"/>
        <v>631</v>
      </c>
      <c r="X520" s="188">
        <f t="shared" si="30"/>
        <v>631</v>
      </c>
      <c r="Y520" s="188" t="str">
        <f>IFERROR(SUMPRODUCT(LARGE(G520:U520,{1;2;3;4;5})),"NA")</f>
        <v>NA</v>
      </c>
      <c r="Z520" s="189" t="str">
        <f>IFERROR(SUMPRODUCT(LARGE(G520:U520,{1;2;3;4;5;6;7;8;9;10})),"NA")</f>
        <v>NA</v>
      </c>
    </row>
    <row r="521" spans="1:26" s="28" customFormat="1" x14ac:dyDescent="0.3">
      <c r="A521" s="15">
        <v>518</v>
      </c>
      <c r="B521" s="2" t="s">
        <v>3105</v>
      </c>
      <c r="C521" s="1"/>
      <c r="D521" s="1"/>
      <c r="E521" s="1"/>
      <c r="F521" s="2"/>
      <c r="G521" s="10" t="str">
        <f>IFERROR(INDEX('03-25'!X:X,MATCH(B521,'03-25'!Y:Y,0),0),"")</f>
        <v/>
      </c>
      <c r="H521" s="11" t="str">
        <f>IFERROR(INDEX('04-08'!N:N,MATCH(B521,'04-08'!C:C,0),0),"")</f>
        <v/>
      </c>
      <c r="I521" s="11" t="str">
        <f>IFERROR(INDEX('04-29'!M:M,MATCH(B521,'04-29'!L:L,0),0),"")</f>
        <v/>
      </c>
      <c r="J521" s="11" t="str">
        <f>IFERROR(INDEX('05-27'!F:F,MATCH(B521,'05-27'!H:H,0),0),"")</f>
        <v/>
      </c>
      <c r="K521" s="11" t="str">
        <f>IFERROR(INDEX('06-17'!U:U,MATCH(B521,'06-17'!W:W,0),0),"")</f>
        <v/>
      </c>
      <c r="L521" s="11" t="str">
        <f>IFERROR(INDEX('07-02'!W:W,MATCH(B521,'07-02'!B:B,0),0),"")</f>
        <v/>
      </c>
      <c r="M521" s="11" t="str">
        <f>IFERROR(INDEX('07-14'!H:H,MATCH(B521,'07-14'!I:I,0),0),"")</f>
        <v/>
      </c>
      <c r="N521" s="11">
        <f>IFERROR(INDEX('07-15'!H:H,MATCH(B521,'07-15'!I:I,0),0),"")</f>
        <v>630</v>
      </c>
      <c r="O521" s="11" t="str">
        <f>IFERROR(INDEX('07-16'!H:H,MATCH(B521,'07-16'!I:I,0),0),"")</f>
        <v/>
      </c>
      <c r="P521" s="11" t="str">
        <f>IFERROR(INDEX('07-22'!U:U,MATCH(B521,'07-22'!W:W,0),0),"")</f>
        <v/>
      </c>
      <c r="Q521" s="11" t="str">
        <f>IFERROR(INDEX(#REF!,MATCH(B521,#REF!,0),0),"")</f>
        <v/>
      </c>
      <c r="R521" s="11" t="str">
        <f>IFERROR(INDEX(#REF!,MATCH(B521,#REF!,0),0),"")</f>
        <v/>
      </c>
      <c r="S521" s="11" t="str">
        <f>IFERROR(INDEX(#REF!,MATCH(B521,#REF!,0),0),"")</f>
        <v/>
      </c>
      <c r="T521" s="11" t="str">
        <f>IFERROR(INDEX(#REF!,MATCH(B521,#REF!,0),0),"")</f>
        <v/>
      </c>
      <c r="U521" s="5" t="str">
        <f>IFERROR(INDEX(#REF!,MATCH(B521,#REF!,0),0),"")</f>
        <v/>
      </c>
      <c r="V521" s="10">
        <f t="shared" si="28"/>
        <v>1</v>
      </c>
      <c r="W521" s="188">
        <f t="shared" si="29"/>
        <v>630</v>
      </c>
      <c r="X521" s="188">
        <f t="shared" si="30"/>
        <v>630</v>
      </c>
      <c r="Y521" s="188" t="str">
        <f>IFERROR(SUMPRODUCT(LARGE(G521:U521,{1;2;3;4;5})),"NA")</f>
        <v>NA</v>
      </c>
      <c r="Z521" s="189" t="str">
        <f>IFERROR(SUMPRODUCT(LARGE(G521:U521,{1;2;3;4;5;6;7;8;9;10})),"NA")</f>
        <v>NA</v>
      </c>
    </row>
    <row r="522" spans="1:26" s="28" customFormat="1" x14ac:dyDescent="0.3">
      <c r="A522" s="15">
        <v>519</v>
      </c>
      <c r="B522" s="2" t="s">
        <v>2700</v>
      </c>
      <c r="C522" s="1"/>
      <c r="D522" s="1"/>
      <c r="E522" s="1"/>
      <c r="F522" s="2"/>
      <c r="G522" s="10" t="str">
        <f>IFERROR(INDEX('03-25'!X:X,MATCH(B522,'03-25'!Y:Y,0),0),"")</f>
        <v/>
      </c>
      <c r="H522" s="11" t="str">
        <f>IFERROR(INDEX('04-08'!N:N,MATCH(B522,'04-08'!C:C,0),0),"")</f>
        <v/>
      </c>
      <c r="I522" s="11" t="str">
        <f>IFERROR(INDEX('04-29'!M:M,MATCH(B522,'04-29'!L:L,0),0),"")</f>
        <v/>
      </c>
      <c r="J522" s="11" t="str">
        <f>IFERROR(INDEX('05-27'!F:F,MATCH(B522,'05-27'!H:H,0),0),"")</f>
        <v/>
      </c>
      <c r="K522" s="11" t="str">
        <f>IFERROR(INDEX('06-17'!U:U,MATCH(B522,'06-17'!W:W,0),0),"")</f>
        <v/>
      </c>
      <c r="L522" s="11">
        <f>IFERROR(INDEX('07-02'!W:W,MATCH(B522,'07-02'!B:B,0),0),"")</f>
        <v>630</v>
      </c>
      <c r="M522" s="11" t="str">
        <f>IFERROR(INDEX('07-14'!H:H,MATCH(B522,'07-14'!I:I,0),0),"")</f>
        <v/>
      </c>
      <c r="N522" s="11" t="str">
        <f>IFERROR(INDEX('07-15'!H:H,MATCH(B522,'07-15'!I:I,0),0),"")</f>
        <v/>
      </c>
      <c r="O522" s="11" t="str">
        <f>IFERROR(INDEX('07-16'!H:H,MATCH(B522,'07-16'!I:I,0),0),"")</f>
        <v/>
      </c>
      <c r="P522" s="11" t="str">
        <f>IFERROR(INDEX('07-22'!U:U,MATCH(B522,'07-22'!W:W,0),0),"")</f>
        <v/>
      </c>
      <c r="Q522" s="11" t="str">
        <f>IFERROR(INDEX(#REF!,MATCH(B522,#REF!,0),0),"")</f>
        <v/>
      </c>
      <c r="R522" s="11" t="str">
        <f>IFERROR(INDEX(#REF!,MATCH(B522,#REF!,0),0),"")</f>
        <v/>
      </c>
      <c r="S522" s="11" t="str">
        <f>IFERROR(INDEX(#REF!,MATCH(B522,#REF!,0),0),"")</f>
        <v/>
      </c>
      <c r="T522" s="11" t="str">
        <f>IFERROR(INDEX(#REF!,MATCH(B522,#REF!,0),0),"")</f>
        <v/>
      </c>
      <c r="U522" s="5" t="str">
        <f>IFERROR(INDEX(#REF!,MATCH(B522,#REF!,0),0),"")</f>
        <v/>
      </c>
      <c r="V522" s="10">
        <f t="shared" si="28"/>
        <v>1</v>
      </c>
      <c r="W522" s="188">
        <f t="shared" si="29"/>
        <v>630</v>
      </c>
      <c r="X522" s="188">
        <f t="shared" si="30"/>
        <v>630</v>
      </c>
      <c r="Y522" s="188" t="str">
        <f>IFERROR(SUMPRODUCT(LARGE(G522:U522,{1;2;3;4;5})),"NA")</f>
        <v>NA</v>
      </c>
      <c r="Z522" s="189" t="str">
        <f>IFERROR(SUMPRODUCT(LARGE(G522:U522,{1;2;3;4;5;6;7;8;9;10})),"NA")</f>
        <v>NA</v>
      </c>
    </row>
    <row r="523" spans="1:26" s="28" customFormat="1" x14ac:dyDescent="0.3">
      <c r="A523" s="15">
        <v>520</v>
      </c>
      <c r="B523" s="2" t="s">
        <v>2038</v>
      </c>
      <c r="C523" s="1"/>
      <c r="D523" s="1"/>
      <c r="E523" s="1"/>
      <c r="F523" s="2"/>
      <c r="G523" s="10" t="str">
        <f>IFERROR(INDEX('03-25'!X:X,MATCH(B523,'03-25'!Y:Y,0),0),"")</f>
        <v/>
      </c>
      <c r="H523" s="11" t="str">
        <f>IFERROR(INDEX('04-08'!N:N,MATCH(B523,'04-08'!C:C,0),0),"")</f>
        <v/>
      </c>
      <c r="I523" s="11" t="str">
        <f>IFERROR(INDEX('04-29'!M:M,MATCH(B523,'04-29'!L:L,0),0),"")</f>
        <v/>
      </c>
      <c r="J523" s="11">
        <f>IFERROR(INDEX('05-27'!F:F,MATCH(B523,'05-27'!H:H,0),0),"")</f>
        <v>630</v>
      </c>
      <c r="K523" s="11" t="str">
        <f>IFERROR(INDEX('06-17'!U:U,MATCH(B523,'06-17'!W:W,0),0),"")</f>
        <v/>
      </c>
      <c r="L523" s="11" t="str">
        <f>IFERROR(INDEX('07-02'!W:W,MATCH(B523,'07-02'!B:B,0),0),"")</f>
        <v/>
      </c>
      <c r="M523" s="11" t="str">
        <f>IFERROR(INDEX('07-14'!H:H,MATCH(B523,'07-14'!I:I,0),0),"")</f>
        <v/>
      </c>
      <c r="N523" s="11" t="str">
        <f>IFERROR(INDEX('07-15'!H:H,MATCH(B523,'07-15'!I:I,0),0),"")</f>
        <v/>
      </c>
      <c r="O523" s="11" t="str">
        <f>IFERROR(INDEX('07-16'!H:H,MATCH(B523,'07-16'!I:I,0),0),"")</f>
        <v/>
      </c>
      <c r="P523" s="11" t="str">
        <f>IFERROR(INDEX('07-22'!U:U,MATCH(B523,'07-22'!W:W,0),0),"")</f>
        <v/>
      </c>
      <c r="Q523" s="11" t="str">
        <f>IFERROR(INDEX(#REF!,MATCH(B523,#REF!,0),0),"")</f>
        <v/>
      </c>
      <c r="R523" s="11" t="str">
        <f>IFERROR(INDEX(#REF!,MATCH(B523,#REF!,0),0),"")</f>
        <v/>
      </c>
      <c r="S523" s="11" t="str">
        <f>IFERROR(INDEX(#REF!,MATCH(B523,#REF!,0),0),"")</f>
        <v/>
      </c>
      <c r="T523" s="11" t="str">
        <f>IFERROR(INDEX(#REF!,MATCH(B523,#REF!,0),0),"")</f>
        <v/>
      </c>
      <c r="U523" s="5" t="str">
        <f>IFERROR(INDEX(#REF!,MATCH(B523,#REF!,0),0),"")</f>
        <v/>
      </c>
      <c r="V523" s="10">
        <f t="shared" si="28"/>
        <v>1</v>
      </c>
      <c r="W523" s="188">
        <f t="shared" si="29"/>
        <v>630</v>
      </c>
      <c r="X523" s="188">
        <f t="shared" si="30"/>
        <v>630</v>
      </c>
      <c r="Y523" s="188" t="str">
        <f>IFERROR(SUMPRODUCT(LARGE(G523:U523,{1;2;3;4;5})),"NA")</f>
        <v>NA</v>
      </c>
      <c r="Z523" s="189" t="str">
        <f>IFERROR(SUMPRODUCT(LARGE(G523:U523,{1;2;3;4;5;6;7;8;9;10})),"NA")</f>
        <v>NA</v>
      </c>
    </row>
    <row r="524" spans="1:26" s="28" customFormat="1" x14ac:dyDescent="0.3">
      <c r="A524" s="15">
        <v>521</v>
      </c>
      <c r="B524" s="2" t="s">
        <v>466</v>
      </c>
      <c r="C524" s="1"/>
      <c r="D524" s="1"/>
      <c r="E524" s="1"/>
      <c r="F524" s="2"/>
      <c r="G524" s="10">
        <f>IFERROR(INDEX('03-25'!X:X,MATCH(B524,'03-25'!Y:Y,0),0),"")</f>
        <v>629</v>
      </c>
      <c r="H524" s="11" t="str">
        <f>IFERROR(INDEX('04-08'!N:N,MATCH(B524,'04-08'!C:C,0),0),"")</f>
        <v/>
      </c>
      <c r="I524" s="11" t="str">
        <f>IFERROR(INDEX('04-29'!M:M,MATCH(B524,'04-29'!L:L,0),0),"")</f>
        <v/>
      </c>
      <c r="J524" s="11" t="str">
        <f>IFERROR(INDEX('05-27'!F:F,MATCH(B524,'05-27'!H:H,0),0),"")</f>
        <v/>
      </c>
      <c r="K524" s="11" t="str">
        <f>IFERROR(INDEX('06-17'!U:U,MATCH(B524,'06-17'!W:W,0),0),"")</f>
        <v/>
      </c>
      <c r="L524" s="11" t="str">
        <f>IFERROR(INDEX('07-02'!W:W,MATCH(B524,'07-02'!B:B,0),0),"")</f>
        <v/>
      </c>
      <c r="M524" s="11" t="str">
        <f>IFERROR(INDEX('07-14'!H:H,MATCH(B524,'07-14'!I:I,0),0),"")</f>
        <v/>
      </c>
      <c r="N524" s="11" t="str">
        <f>IFERROR(INDEX('07-15'!H:H,MATCH(B524,'07-15'!I:I,0),0),"")</f>
        <v/>
      </c>
      <c r="O524" s="11" t="str">
        <f>IFERROR(INDEX('07-16'!H:H,MATCH(B524,'07-16'!I:I,0),0),"")</f>
        <v/>
      </c>
      <c r="P524" s="11" t="str">
        <f>IFERROR(INDEX('07-22'!U:U,MATCH(B524,'07-22'!W:W,0),0),"")</f>
        <v/>
      </c>
      <c r="Q524" s="11" t="str">
        <f>IFERROR(INDEX(#REF!,MATCH(B524,#REF!,0),0),"")</f>
        <v/>
      </c>
      <c r="R524" s="11" t="str">
        <f>IFERROR(INDEX(#REF!,MATCH(B524,#REF!,0),0),"")</f>
        <v/>
      </c>
      <c r="S524" s="11" t="str">
        <f>IFERROR(INDEX(#REF!,MATCH(B524,#REF!,0),0),"")</f>
        <v/>
      </c>
      <c r="T524" s="11" t="str">
        <f>IFERROR(INDEX(#REF!,MATCH(B524,#REF!,0),0),"")</f>
        <v/>
      </c>
      <c r="U524" s="5" t="str">
        <f>IFERROR(INDEX(#REF!,MATCH(B524,#REF!,0),0),"")</f>
        <v/>
      </c>
      <c r="V524" s="10">
        <f t="shared" si="28"/>
        <v>1</v>
      </c>
      <c r="W524" s="188">
        <f t="shared" si="29"/>
        <v>629</v>
      </c>
      <c r="X524" s="188">
        <f t="shared" si="30"/>
        <v>629</v>
      </c>
      <c r="Y524" s="188" t="str">
        <f>IFERROR(SUMPRODUCT(LARGE(G524:U524,{1;2;3;4;5})),"NA")</f>
        <v>NA</v>
      </c>
      <c r="Z524" s="189" t="str">
        <f>IFERROR(SUMPRODUCT(LARGE(G524:U524,{1;2;3;4;5;6;7;8;9;10})),"NA")</f>
        <v>NA</v>
      </c>
    </row>
    <row r="525" spans="1:26" s="28" customFormat="1" x14ac:dyDescent="0.3">
      <c r="A525" s="15">
        <v>522</v>
      </c>
      <c r="B525" s="2" t="s">
        <v>3204</v>
      </c>
      <c r="C525" s="1"/>
      <c r="D525" s="1"/>
      <c r="E525" s="1"/>
      <c r="F525" s="2"/>
      <c r="G525" s="10" t="str">
        <f>IFERROR(INDEX('03-25'!X:X,MATCH(B525,'03-25'!Y:Y,0),0),"")</f>
        <v/>
      </c>
      <c r="H525" s="11" t="str">
        <f>IFERROR(INDEX('04-08'!N:N,MATCH(B525,'04-08'!C:C,0),0),"")</f>
        <v/>
      </c>
      <c r="I525" s="11" t="str">
        <f>IFERROR(INDEX('04-29'!M:M,MATCH(B525,'04-29'!L:L,0),0),"")</f>
        <v/>
      </c>
      <c r="J525" s="11" t="str">
        <f>IFERROR(INDEX('05-27'!F:F,MATCH(B525,'05-27'!H:H,0),0),"")</f>
        <v/>
      </c>
      <c r="K525" s="11" t="str">
        <f>IFERROR(INDEX('06-17'!U:U,MATCH(B525,'06-17'!W:W,0),0),"")</f>
        <v/>
      </c>
      <c r="L525" s="11" t="str">
        <f>IFERROR(INDEX('07-02'!W:W,MATCH(B525,'07-02'!B:B,0),0),"")</f>
        <v/>
      </c>
      <c r="M525" s="11" t="str">
        <f>IFERROR(INDEX('07-14'!H:H,MATCH(B525,'07-14'!I:I,0),0),"")</f>
        <v/>
      </c>
      <c r="N525" s="11" t="str">
        <f>IFERROR(INDEX('07-15'!H:H,MATCH(B525,'07-15'!I:I,0),0),"")</f>
        <v/>
      </c>
      <c r="O525" s="11" t="str">
        <f>IFERROR(INDEX('07-16'!H:H,MATCH(B525,'07-16'!I:I,0),0),"")</f>
        <v/>
      </c>
      <c r="P525" s="11">
        <f>IFERROR(INDEX('07-22'!U:U,MATCH(B525,'07-22'!W:W,0),0),"")</f>
        <v>629</v>
      </c>
      <c r="Q525" s="11" t="str">
        <f>IFERROR(INDEX(#REF!,MATCH(B525,#REF!,0),0),"")</f>
        <v/>
      </c>
      <c r="R525" s="11" t="str">
        <f>IFERROR(INDEX(#REF!,MATCH(B525,#REF!,0),0),"")</f>
        <v/>
      </c>
      <c r="S525" s="11" t="str">
        <f>IFERROR(INDEX(#REF!,MATCH(B525,#REF!,0),0),"")</f>
        <v/>
      </c>
      <c r="T525" s="11" t="str">
        <f>IFERROR(INDEX(#REF!,MATCH(B525,#REF!,0),0),"")</f>
        <v/>
      </c>
      <c r="U525" s="5" t="str">
        <f>IFERROR(INDEX(#REF!,MATCH(B525,#REF!,0),0),"")</f>
        <v/>
      </c>
      <c r="V525" s="10">
        <f t="shared" si="28"/>
        <v>1</v>
      </c>
      <c r="W525" s="188">
        <f t="shared" si="29"/>
        <v>629</v>
      </c>
      <c r="X525" s="188">
        <f t="shared" si="30"/>
        <v>629</v>
      </c>
      <c r="Y525" s="188" t="str">
        <f>IFERROR(SUMPRODUCT(LARGE(G525:U525,{1;2;3;4;5})),"NA")</f>
        <v>NA</v>
      </c>
      <c r="Z525" s="189" t="str">
        <f>IFERROR(SUMPRODUCT(LARGE(G525:U525,{1;2;3;4;5;6;7;8;9;10})),"NA")</f>
        <v>NA</v>
      </c>
    </row>
    <row r="526" spans="1:26" s="28" customFormat="1" x14ac:dyDescent="0.3">
      <c r="A526" s="15">
        <v>523</v>
      </c>
      <c r="B526" s="2" t="s">
        <v>488</v>
      </c>
      <c r="C526" s="1"/>
      <c r="D526" s="1"/>
      <c r="E526" s="1"/>
      <c r="F526" s="2"/>
      <c r="G526" s="10">
        <f>IFERROR(INDEX('03-25'!X:X,MATCH(B526,'03-25'!Y:Y,0),0),"")</f>
        <v>628</v>
      </c>
      <c r="H526" s="11" t="str">
        <f>IFERROR(INDEX('04-08'!N:N,MATCH(B526,'04-08'!C:C,0),0),"")</f>
        <v/>
      </c>
      <c r="I526" s="11" t="str">
        <f>IFERROR(INDEX('04-29'!M:M,MATCH(B526,'04-29'!L:L,0),0),"")</f>
        <v/>
      </c>
      <c r="J526" s="11" t="str">
        <f>IFERROR(INDEX('05-27'!F:F,MATCH(B526,'05-27'!H:H,0),0),"")</f>
        <v/>
      </c>
      <c r="K526" s="11" t="str">
        <f>IFERROR(INDEX('06-17'!U:U,MATCH(B526,'06-17'!W:W,0),0),"")</f>
        <v/>
      </c>
      <c r="L526" s="11" t="str">
        <f>IFERROR(INDEX('07-02'!W:W,MATCH(B526,'07-02'!B:B,0),0),"")</f>
        <v/>
      </c>
      <c r="M526" s="11" t="str">
        <f>IFERROR(INDEX('07-14'!H:H,MATCH(B526,'07-14'!I:I,0),0),"")</f>
        <v/>
      </c>
      <c r="N526" s="11" t="str">
        <f>IFERROR(INDEX('07-15'!H:H,MATCH(B526,'07-15'!I:I,0),0),"")</f>
        <v/>
      </c>
      <c r="O526" s="11" t="str">
        <f>IFERROR(INDEX('07-16'!H:H,MATCH(B526,'07-16'!I:I,0),0),"")</f>
        <v/>
      </c>
      <c r="P526" s="11" t="str">
        <f>IFERROR(INDEX('07-22'!U:U,MATCH(B526,'07-22'!W:W,0),0),"")</f>
        <v/>
      </c>
      <c r="Q526" s="11" t="str">
        <f>IFERROR(INDEX(#REF!,MATCH(B526,#REF!,0),0),"")</f>
        <v/>
      </c>
      <c r="R526" s="11" t="str">
        <f>IFERROR(INDEX(#REF!,MATCH(B526,#REF!,0),0),"")</f>
        <v/>
      </c>
      <c r="S526" s="11" t="str">
        <f>IFERROR(INDEX(#REF!,MATCH(B526,#REF!,0),0),"")</f>
        <v/>
      </c>
      <c r="T526" s="11" t="str">
        <f>IFERROR(INDEX(#REF!,MATCH(B526,#REF!,0),0),"")</f>
        <v/>
      </c>
      <c r="U526" s="5" t="str">
        <f>IFERROR(INDEX(#REF!,MATCH(B526,#REF!,0),0),"")</f>
        <v/>
      </c>
      <c r="V526" s="10">
        <f t="shared" si="28"/>
        <v>1</v>
      </c>
      <c r="W526" s="188">
        <f t="shared" si="29"/>
        <v>628</v>
      </c>
      <c r="X526" s="188">
        <f t="shared" si="30"/>
        <v>628</v>
      </c>
      <c r="Y526" s="188" t="str">
        <f>IFERROR(SUMPRODUCT(LARGE(G526:U526,{1;2;3;4;5})),"NA")</f>
        <v>NA</v>
      </c>
      <c r="Z526" s="189" t="str">
        <f>IFERROR(SUMPRODUCT(LARGE(G526:U526,{1;2;3;4;5;6;7;8;9;10})),"NA")</f>
        <v>NA</v>
      </c>
    </row>
    <row r="527" spans="1:26" s="28" customFormat="1" x14ac:dyDescent="0.3">
      <c r="A527" s="15">
        <v>524</v>
      </c>
      <c r="B527" s="2" t="s">
        <v>501</v>
      </c>
      <c r="C527" s="1"/>
      <c r="D527" s="1"/>
      <c r="E527" s="1"/>
      <c r="F527" s="2"/>
      <c r="G527" s="10">
        <f>IFERROR(INDEX('03-25'!X:X,MATCH(B527,'03-25'!Y:Y,0),0),"")</f>
        <v>628</v>
      </c>
      <c r="H527" s="11" t="str">
        <f>IFERROR(INDEX('04-08'!N:N,MATCH(B527,'04-08'!C:C,0),0),"")</f>
        <v/>
      </c>
      <c r="I527" s="11" t="str">
        <f>IFERROR(INDEX('04-29'!M:M,MATCH(B527,'04-29'!L:L,0),0),"")</f>
        <v/>
      </c>
      <c r="J527" s="11" t="str">
        <f>IFERROR(INDEX('05-27'!F:F,MATCH(B527,'05-27'!H:H,0),0),"")</f>
        <v/>
      </c>
      <c r="K527" s="11" t="str">
        <f>IFERROR(INDEX('06-17'!U:U,MATCH(B527,'06-17'!W:W,0),0),"")</f>
        <v/>
      </c>
      <c r="L527" s="11" t="str">
        <f>IFERROR(INDEX('07-02'!W:W,MATCH(B527,'07-02'!B:B,0),0),"")</f>
        <v/>
      </c>
      <c r="M527" s="11" t="str">
        <f>IFERROR(INDEX('07-14'!H:H,MATCH(B527,'07-14'!I:I,0),0),"")</f>
        <v/>
      </c>
      <c r="N527" s="11" t="str">
        <f>IFERROR(INDEX('07-15'!H:H,MATCH(B527,'07-15'!I:I,0),0),"")</f>
        <v/>
      </c>
      <c r="O527" s="11" t="str">
        <f>IFERROR(INDEX('07-16'!H:H,MATCH(B527,'07-16'!I:I,0),0),"")</f>
        <v/>
      </c>
      <c r="P527" s="11" t="str">
        <f>IFERROR(INDEX('07-22'!U:U,MATCH(B527,'07-22'!W:W,0),0),"")</f>
        <v/>
      </c>
      <c r="Q527" s="11" t="str">
        <f>IFERROR(INDEX(#REF!,MATCH(B527,#REF!,0),0),"")</f>
        <v/>
      </c>
      <c r="R527" s="11" t="str">
        <f>IFERROR(INDEX(#REF!,MATCH(B527,#REF!,0),0),"")</f>
        <v/>
      </c>
      <c r="S527" s="11" t="str">
        <f>IFERROR(INDEX(#REF!,MATCH(B527,#REF!,0),0),"")</f>
        <v/>
      </c>
      <c r="T527" s="11" t="str">
        <f>IFERROR(INDEX(#REF!,MATCH(B527,#REF!,0),0),"")</f>
        <v/>
      </c>
      <c r="U527" s="5" t="str">
        <f>IFERROR(INDEX(#REF!,MATCH(B527,#REF!,0),0),"")</f>
        <v/>
      </c>
      <c r="V527" s="10">
        <f t="shared" si="28"/>
        <v>1</v>
      </c>
      <c r="W527" s="188">
        <f t="shared" si="29"/>
        <v>628</v>
      </c>
      <c r="X527" s="188">
        <f t="shared" si="30"/>
        <v>628</v>
      </c>
      <c r="Y527" s="188" t="str">
        <f>IFERROR(SUMPRODUCT(LARGE(G527:U527,{1;2;3;4;5})),"NA")</f>
        <v>NA</v>
      </c>
      <c r="Z527" s="189" t="str">
        <f>IFERROR(SUMPRODUCT(LARGE(G527:U527,{1;2;3;4;5;6;7;8;9;10})),"NA")</f>
        <v>NA</v>
      </c>
    </row>
    <row r="528" spans="1:26" s="28" customFormat="1" x14ac:dyDescent="0.3">
      <c r="A528" s="15">
        <v>525</v>
      </c>
      <c r="B528" s="2" t="s">
        <v>3116</v>
      </c>
      <c r="C528" s="1"/>
      <c r="D528" s="1"/>
      <c r="E528" s="1"/>
      <c r="F528" s="2"/>
      <c r="G528" s="10" t="str">
        <f>IFERROR(INDEX('03-25'!X:X,MATCH(B528,'03-25'!Y:Y,0),0),"")</f>
        <v/>
      </c>
      <c r="H528" s="11" t="str">
        <f>IFERROR(INDEX('04-08'!N:N,MATCH(B528,'04-08'!C:C,0),0),"")</f>
        <v/>
      </c>
      <c r="I528" s="11" t="str">
        <f>IFERROR(INDEX('04-29'!M:M,MATCH(B528,'04-29'!L:L,0),0),"")</f>
        <v/>
      </c>
      <c r="J528" s="11" t="str">
        <f>IFERROR(INDEX('05-27'!F:F,MATCH(B528,'05-27'!H:H,0),0),"")</f>
        <v/>
      </c>
      <c r="K528" s="11" t="str">
        <f>IFERROR(INDEX('06-17'!U:U,MATCH(B528,'06-17'!W:W,0),0),"")</f>
        <v/>
      </c>
      <c r="L528" s="11" t="str">
        <f>IFERROR(INDEX('07-02'!W:W,MATCH(B528,'07-02'!B:B,0),0),"")</f>
        <v/>
      </c>
      <c r="M528" s="11" t="str">
        <f>IFERROR(INDEX('07-14'!H:H,MATCH(B528,'07-14'!I:I,0),0),"")</f>
        <v/>
      </c>
      <c r="N528" s="11">
        <f>IFERROR(INDEX('07-15'!H:H,MATCH(B528,'07-15'!I:I,0),0),"")</f>
        <v>627</v>
      </c>
      <c r="O528" s="11" t="str">
        <f>IFERROR(INDEX('07-16'!H:H,MATCH(B528,'07-16'!I:I,0),0),"")</f>
        <v/>
      </c>
      <c r="P528" s="11" t="str">
        <f>IFERROR(INDEX('07-22'!U:U,MATCH(B528,'07-22'!W:W,0),0),"")</f>
        <v/>
      </c>
      <c r="Q528" s="11" t="str">
        <f>IFERROR(INDEX(#REF!,MATCH(B528,#REF!,0),0),"")</f>
        <v/>
      </c>
      <c r="R528" s="11" t="str">
        <f>IFERROR(INDEX(#REF!,MATCH(B528,#REF!,0),0),"")</f>
        <v/>
      </c>
      <c r="S528" s="11" t="str">
        <f>IFERROR(INDEX(#REF!,MATCH(B528,#REF!,0),0),"")</f>
        <v/>
      </c>
      <c r="T528" s="11" t="str">
        <f>IFERROR(INDEX(#REF!,MATCH(B528,#REF!,0),0),"")</f>
        <v/>
      </c>
      <c r="U528" s="5" t="str">
        <f>IFERROR(INDEX(#REF!,MATCH(B528,#REF!,0),0),"")</f>
        <v/>
      </c>
      <c r="V528" s="10">
        <f t="shared" si="28"/>
        <v>1</v>
      </c>
      <c r="W528" s="188">
        <f t="shared" si="29"/>
        <v>627</v>
      </c>
      <c r="X528" s="188">
        <f t="shared" si="30"/>
        <v>627</v>
      </c>
      <c r="Y528" s="188" t="str">
        <f>IFERROR(SUMPRODUCT(LARGE(G528:U528,{1;2;3;4;5})),"NA")</f>
        <v>NA</v>
      </c>
      <c r="Z528" s="189" t="str">
        <f>IFERROR(SUMPRODUCT(LARGE(G528:U528,{1;2;3;4;5;6;7;8;9;10})),"NA")</f>
        <v>NA</v>
      </c>
    </row>
    <row r="529" spans="1:26" s="28" customFormat="1" x14ac:dyDescent="0.3">
      <c r="A529" s="15">
        <v>526</v>
      </c>
      <c r="B529" s="2" t="s">
        <v>437</v>
      </c>
      <c r="C529" s="1"/>
      <c r="D529" s="1"/>
      <c r="E529" s="1"/>
      <c r="F529" s="2"/>
      <c r="G529" s="10" t="str">
        <f>IFERROR(INDEX('03-25'!X:X,MATCH(B529,'03-25'!Y:Y,0),0),"")</f>
        <v/>
      </c>
      <c r="H529" s="11">
        <f>IFERROR(INDEX('04-08'!N:N,MATCH(B529,'04-08'!C:C,0),0),"")</f>
        <v>627</v>
      </c>
      <c r="I529" s="11" t="str">
        <f>IFERROR(INDEX('04-29'!M:M,MATCH(B529,'04-29'!L:L,0),0),"")</f>
        <v/>
      </c>
      <c r="J529" s="11" t="str">
        <f>IFERROR(INDEX('05-27'!F:F,MATCH(B529,'05-27'!H:H,0),0),"")</f>
        <v/>
      </c>
      <c r="K529" s="11" t="str">
        <f>IFERROR(INDEX('06-17'!U:U,MATCH(B529,'06-17'!W:W,0),0),"")</f>
        <v/>
      </c>
      <c r="L529" s="11" t="str">
        <f>IFERROR(INDEX('07-02'!W:W,MATCH(B529,'07-02'!B:B,0),0),"")</f>
        <v/>
      </c>
      <c r="M529" s="11" t="str">
        <f>IFERROR(INDEX('07-14'!H:H,MATCH(B529,'07-14'!I:I,0),0),"")</f>
        <v/>
      </c>
      <c r="N529" s="11" t="str">
        <f>IFERROR(INDEX('07-15'!H:H,MATCH(B529,'07-15'!I:I,0),0),"")</f>
        <v/>
      </c>
      <c r="O529" s="11" t="str">
        <f>IFERROR(INDEX('07-16'!H:H,MATCH(B529,'07-16'!I:I,0),0),"")</f>
        <v/>
      </c>
      <c r="P529" s="11" t="str">
        <f>IFERROR(INDEX('07-22'!U:U,MATCH(B529,'07-22'!W:W,0),0),"")</f>
        <v/>
      </c>
      <c r="Q529" s="11" t="str">
        <f>IFERROR(INDEX(#REF!,MATCH(B529,#REF!,0),0),"")</f>
        <v/>
      </c>
      <c r="R529" s="11" t="str">
        <f>IFERROR(INDEX(#REF!,MATCH(B529,#REF!,0),0),"")</f>
        <v/>
      </c>
      <c r="S529" s="11" t="str">
        <f>IFERROR(INDEX(#REF!,MATCH(B529,#REF!,0),0),"")</f>
        <v/>
      </c>
      <c r="T529" s="11" t="str">
        <f>IFERROR(INDEX(#REF!,MATCH(B529,#REF!,0),0),"")</f>
        <v/>
      </c>
      <c r="U529" s="5" t="str">
        <f>IFERROR(INDEX(#REF!,MATCH(B529,#REF!,0),0),"")</f>
        <v/>
      </c>
      <c r="V529" s="10">
        <f t="shared" si="28"/>
        <v>1</v>
      </c>
      <c r="W529" s="188">
        <f t="shared" si="29"/>
        <v>627</v>
      </c>
      <c r="X529" s="188">
        <f t="shared" si="30"/>
        <v>627</v>
      </c>
      <c r="Y529" s="188" t="str">
        <f>IFERROR(SUMPRODUCT(LARGE(G529:U529,{1;2;3;4;5})),"NA")</f>
        <v>NA</v>
      </c>
      <c r="Z529" s="189" t="str">
        <f>IFERROR(SUMPRODUCT(LARGE(G529:U529,{1;2;3;4;5;6;7;8;9;10})),"NA")</f>
        <v>NA</v>
      </c>
    </row>
    <row r="530" spans="1:26" s="28" customFormat="1" x14ac:dyDescent="0.3">
      <c r="A530" s="15">
        <v>527</v>
      </c>
      <c r="B530" s="2" t="s">
        <v>2639</v>
      </c>
      <c r="C530" s="1"/>
      <c r="D530" s="1"/>
      <c r="E530" s="1"/>
      <c r="F530" s="2"/>
      <c r="G530" s="10" t="str">
        <f>IFERROR(INDEX('03-25'!X:X,MATCH(B530,'03-25'!Y:Y,0),0),"")</f>
        <v/>
      </c>
      <c r="H530" s="11" t="str">
        <f>IFERROR(INDEX('04-08'!N:N,MATCH(B530,'04-08'!C:C,0),0),"")</f>
        <v/>
      </c>
      <c r="I530" s="11" t="str">
        <f>IFERROR(INDEX('04-29'!M:M,MATCH(B530,'04-29'!L:L,0),0),"")</f>
        <v/>
      </c>
      <c r="J530" s="11" t="str">
        <f>IFERROR(INDEX('05-27'!F:F,MATCH(B530,'05-27'!H:H,0),0),"")</f>
        <v/>
      </c>
      <c r="K530" s="11" t="str">
        <f>IFERROR(INDEX('06-17'!U:U,MATCH(B530,'06-17'!W:W,0),0),"")</f>
        <v/>
      </c>
      <c r="L530" s="11">
        <f>IFERROR(INDEX('07-02'!W:W,MATCH(B530,'07-02'!B:B,0),0),"")</f>
        <v>625</v>
      </c>
      <c r="M530" s="11" t="str">
        <f>IFERROR(INDEX('07-14'!H:H,MATCH(B530,'07-14'!I:I,0),0),"")</f>
        <v/>
      </c>
      <c r="N530" s="11" t="str">
        <f>IFERROR(INDEX('07-15'!H:H,MATCH(B530,'07-15'!I:I,0),0),"")</f>
        <v/>
      </c>
      <c r="O530" s="11" t="str">
        <f>IFERROR(INDEX('07-16'!H:H,MATCH(B530,'07-16'!I:I,0),0),"")</f>
        <v/>
      </c>
      <c r="P530" s="11" t="str">
        <f>IFERROR(INDEX('07-22'!U:U,MATCH(B530,'07-22'!W:W,0),0),"")</f>
        <v/>
      </c>
      <c r="Q530" s="11" t="str">
        <f>IFERROR(INDEX(#REF!,MATCH(B530,#REF!,0),0),"")</f>
        <v/>
      </c>
      <c r="R530" s="11" t="str">
        <f>IFERROR(INDEX(#REF!,MATCH(B530,#REF!,0),0),"")</f>
        <v/>
      </c>
      <c r="S530" s="11" t="str">
        <f>IFERROR(INDEX(#REF!,MATCH(B530,#REF!,0),0),"")</f>
        <v/>
      </c>
      <c r="T530" s="11" t="str">
        <f>IFERROR(INDEX(#REF!,MATCH(B530,#REF!,0),0),"")</f>
        <v/>
      </c>
      <c r="U530" s="5" t="str">
        <f>IFERROR(INDEX(#REF!,MATCH(B530,#REF!,0),0),"")</f>
        <v/>
      </c>
      <c r="V530" s="10">
        <f t="shared" si="28"/>
        <v>1</v>
      </c>
      <c r="W530" s="188">
        <f t="shared" si="29"/>
        <v>625</v>
      </c>
      <c r="X530" s="188">
        <f t="shared" si="30"/>
        <v>625</v>
      </c>
      <c r="Y530" s="188" t="str">
        <f>IFERROR(SUMPRODUCT(LARGE(G530:U530,{1;2;3;4;5})),"NA")</f>
        <v>NA</v>
      </c>
      <c r="Z530" s="189" t="str">
        <f>IFERROR(SUMPRODUCT(LARGE(G530:U530,{1;2;3;4;5;6;7;8;9;10})),"NA")</f>
        <v>NA</v>
      </c>
    </row>
    <row r="531" spans="1:26" s="28" customFormat="1" x14ac:dyDescent="0.3">
      <c r="A531" s="15">
        <v>528</v>
      </c>
      <c r="B531" s="2" t="s">
        <v>50</v>
      </c>
      <c r="C531" s="1"/>
      <c r="D531" s="1"/>
      <c r="E531" s="1"/>
      <c r="F531" s="2"/>
      <c r="G531" s="10">
        <f>IFERROR(INDEX('03-25'!X:X,MATCH(B531,'03-25'!Y:Y,0),0),"")</f>
        <v>625</v>
      </c>
      <c r="H531" s="11" t="str">
        <f>IFERROR(INDEX('04-08'!N:N,MATCH(B531,'04-08'!C:C,0),0),"")</f>
        <v/>
      </c>
      <c r="I531" s="11" t="str">
        <f>IFERROR(INDEX('04-29'!M:M,MATCH(B531,'04-29'!L:L,0),0),"")</f>
        <v/>
      </c>
      <c r="J531" s="11" t="str">
        <f>IFERROR(INDEX('05-27'!F:F,MATCH(B531,'05-27'!H:H,0),0),"")</f>
        <v/>
      </c>
      <c r="K531" s="11" t="str">
        <f>IFERROR(INDEX('06-17'!U:U,MATCH(B531,'06-17'!W:W,0),0),"")</f>
        <v/>
      </c>
      <c r="L531" s="11" t="str">
        <f>IFERROR(INDEX('07-02'!W:W,MATCH(B531,'07-02'!B:B,0),0),"")</f>
        <v/>
      </c>
      <c r="M531" s="11" t="str">
        <f>IFERROR(INDEX('07-14'!H:H,MATCH(B531,'07-14'!I:I,0),0),"")</f>
        <v/>
      </c>
      <c r="N531" s="11" t="str">
        <f>IFERROR(INDEX('07-15'!H:H,MATCH(B531,'07-15'!I:I,0),0),"")</f>
        <v/>
      </c>
      <c r="O531" s="11" t="str">
        <f>IFERROR(INDEX('07-16'!H:H,MATCH(B531,'07-16'!I:I,0),0),"")</f>
        <v/>
      </c>
      <c r="P531" s="11" t="str">
        <f>IFERROR(INDEX('07-22'!U:U,MATCH(B531,'07-22'!W:W,0),0),"")</f>
        <v/>
      </c>
      <c r="Q531" s="11" t="str">
        <f>IFERROR(INDEX(#REF!,MATCH(B531,#REF!,0),0),"")</f>
        <v/>
      </c>
      <c r="R531" s="11" t="str">
        <f>IFERROR(INDEX(#REF!,MATCH(B531,#REF!,0),0),"")</f>
        <v/>
      </c>
      <c r="S531" s="11" t="str">
        <f>IFERROR(INDEX(#REF!,MATCH(B531,#REF!,0),0),"")</f>
        <v/>
      </c>
      <c r="T531" s="11" t="str">
        <f>IFERROR(INDEX(#REF!,MATCH(B531,#REF!,0),0),"")</f>
        <v/>
      </c>
      <c r="U531" s="5" t="str">
        <f>IFERROR(INDEX(#REF!,MATCH(B531,#REF!,0),0),"")</f>
        <v/>
      </c>
      <c r="V531" s="10">
        <f t="shared" si="28"/>
        <v>1</v>
      </c>
      <c r="W531" s="188">
        <f t="shared" si="29"/>
        <v>625</v>
      </c>
      <c r="X531" s="188">
        <f t="shared" si="30"/>
        <v>625</v>
      </c>
      <c r="Y531" s="188" t="str">
        <f>IFERROR(SUMPRODUCT(LARGE(G531:U531,{1;2;3;4;5})),"NA")</f>
        <v>NA</v>
      </c>
      <c r="Z531" s="189" t="str">
        <f>IFERROR(SUMPRODUCT(LARGE(G531:U531,{1;2;3;4;5;6;7;8;9;10})),"NA")</f>
        <v>NA</v>
      </c>
    </row>
    <row r="532" spans="1:26" s="28" customFormat="1" x14ac:dyDescent="0.3">
      <c r="A532" s="15">
        <v>529</v>
      </c>
      <c r="B532" s="2" t="s">
        <v>2701</v>
      </c>
      <c r="C532" s="1"/>
      <c r="D532" s="1"/>
      <c r="E532" s="1"/>
      <c r="F532" s="2"/>
      <c r="G532" s="10" t="str">
        <f>IFERROR(INDEX('03-25'!X:X,MATCH(B532,'03-25'!Y:Y,0),0),"")</f>
        <v/>
      </c>
      <c r="H532" s="11" t="str">
        <f>IFERROR(INDEX('04-08'!N:N,MATCH(B532,'04-08'!C:C,0),0),"")</f>
        <v/>
      </c>
      <c r="I532" s="11" t="str">
        <f>IFERROR(INDEX('04-29'!M:M,MATCH(B532,'04-29'!L:L,0),0),"")</f>
        <v/>
      </c>
      <c r="J532" s="11" t="str">
        <f>IFERROR(INDEX('05-27'!F:F,MATCH(B532,'05-27'!H:H,0),0),"")</f>
        <v/>
      </c>
      <c r="K532" s="11" t="str">
        <f>IFERROR(INDEX('06-17'!U:U,MATCH(B532,'06-17'!W:W,0),0),"")</f>
        <v/>
      </c>
      <c r="L532" s="11">
        <f>IFERROR(INDEX('07-02'!W:W,MATCH(B532,'07-02'!B:B,0),0),"")</f>
        <v>623</v>
      </c>
      <c r="M532" s="11" t="str">
        <f>IFERROR(INDEX('07-14'!H:H,MATCH(B532,'07-14'!I:I,0),0),"")</f>
        <v/>
      </c>
      <c r="N532" s="11" t="str">
        <f>IFERROR(INDEX('07-15'!H:H,MATCH(B532,'07-15'!I:I,0),0),"")</f>
        <v/>
      </c>
      <c r="O532" s="11" t="str">
        <f>IFERROR(INDEX('07-16'!H:H,MATCH(B532,'07-16'!I:I,0),0),"")</f>
        <v/>
      </c>
      <c r="P532" s="11" t="str">
        <f>IFERROR(INDEX('07-22'!U:U,MATCH(B532,'07-22'!W:W,0),0),"")</f>
        <v/>
      </c>
      <c r="Q532" s="11" t="str">
        <f>IFERROR(INDEX(#REF!,MATCH(B532,#REF!,0),0),"")</f>
        <v/>
      </c>
      <c r="R532" s="11" t="str">
        <f>IFERROR(INDEX(#REF!,MATCH(B532,#REF!,0),0),"")</f>
        <v/>
      </c>
      <c r="S532" s="11" t="str">
        <f>IFERROR(INDEX(#REF!,MATCH(B532,#REF!,0),0),"")</f>
        <v/>
      </c>
      <c r="T532" s="11" t="str">
        <f>IFERROR(INDEX(#REF!,MATCH(B532,#REF!,0),0),"")</f>
        <v/>
      </c>
      <c r="U532" s="5" t="str">
        <f>IFERROR(INDEX(#REF!,MATCH(B532,#REF!,0),0),"")</f>
        <v/>
      </c>
      <c r="V532" s="10">
        <f t="shared" si="28"/>
        <v>1</v>
      </c>
      <c r="W532" s="188">
        <f t="shared" si="29"/>
        <v>623</v>
      </c>
      <c r="X532" s="188">
        <f t="shared" si="30"/>
        <v>623</v>
      </c>
      <c r="Y532" s="188" t="str">
        <f>IFERROR(SUMPRODUCT(LARGE(G532:U532,{1;2;3;4;5})),"NA")</f>
        <v>NA</v>
      </c>
      <c r="Z532" s="189" t="str">
        <f>IFERROR(SUMPRODUCT(LARGE(G532:U532,{1;2;3;4;5;6;7;8;9;10})),"NA")</f>
        <v>NA</v>
      </c>
    </row>
    <row r="533" spans="1:26" s="28" customFormat="1" x14ac:dyDescent="0.3">
      <c r="A533" s="15">
        <v>530</v>
      </c>
      <c r="B533" s="2" t="s">
        <v>232</v>
      </c>
      <c r="C533" s="1"/>
      <c r="D533" s="1"/>
      <c r="E533" s="1"/>
      <c r="F533" s="2"/>
      <c r="G533" s="10" t="str">
        <f>IFERROR(INDEX('03-25'!X:X,MATCH(B533,'03-25'!Y:Y,0),0),"")</f>
        <v/>
      </c>
      <c r="H533" s="11">
        <f>IFERROR(INDEX('04-08'!N:N,MATCH(B533,'04-08'!C:C,0),0),"")</f>
        <v>623</v>
      </c>
      <c r="I533" s="11" t="str">
        <f>IFERROR(INDEX('04-29'!M:M,MATCH(B533,'04-29'!L:L,0),0),"")</f>
        <v/>
      </c>
      <c r="J533" s="11" t="str">
        <f>IFERROR(INDEX('05-27'!F:F,MATCH(B533,'05-27'!H:H,0),0),"")</f>
        <v/>
      </c>
      <c r="K533" s="11" t="str">
        <f>IFERROR(INDEX('06-17'!U:U,MATCH(B533,'06-17'!W:W,0),0),"")</f>
        <v/>
      </c>
      <c r="L533" s="11" t="str">
        <f>IFERROR(INDEX('07-02'!W:W,MATCH(B533,'07-02'!B:B,0),0),"")</f>
        <v/>
      </c>
      <c r="M533" s="11" t="str">
        <f>IFERROR(INDEX('07-14'!H:H,MATCH(B533,'07-14'!I:I,0),0),"")</f>
        <v/>
      </c>
      <c r="N533" s="11" t="str">
        <f>IFERROR(INDEX('07-15'!H:H,MATCH(B533,'07-15'!I:I,0),0),"")</f>
        <v/>
      </c>
      <c r="O533" s="11" t="str">
        <f>IFERROR(INDEX('07-16'!H:H,MATCH(B533,'07-16'!I:I,0),0),"")</f>
        <v/>
      </c>
      <c r="P533" s="11" t="str">
        <f>IFERROR(INDEX('07-22'!U:U,MATCH(B533,'07-22'!W:W,0),0),"")</f>
        <v/>
      </c>
      <c r="Q533" s="11" t="str">
        <f>IFERROR(INDEX(#REF!,MATCH(B533,#REF!,0),0),"")</f>
        <v/>
      </c>
      <c r="R533" s="11" t="str">
        <f>IFERROR(INDEX(#REF!,MATCH(B533,#REF!,0),0),"")</f>
        <v/>
      </c>
      <c r="S533" s="11" t="str">
        <f>IFERROR(INDEX(#REF!,MATCH(B533,#REF!,0),0),"")</f>
        <v/>
      </c>
      <c r="T533" s="11" t="str">
        <f>IFERROR(INDEX(#REF!,MATCH(B533,#REF!,0),0),"")</f>
        <v/>
      </c>
      <c r="U533" s="5" t="str">
        <f>IFERROR(INDEX(#REF!,MATCH(B533,#REF!,0),0),"")</f>
        <v/>
      </c>
      <c r="V533" s="10">
        <f t="shared" si="28"/>
        <v>1</v>
      </c>
      <c r="W533" s="188">
        <f t="shared" si="29"/>
        <v>623</v>
      </c>
      <c r="X533" s="188">
        <f t="shared" si="30"/>
        <v>623</v>
      </c>
      <c r="Y533" s="188" t="str">
        <f>IFERROR(SUMPRODUCT(LARGE(G533:U533,{1;2;3;4;5})),"NA")</f>
        <v>NA</v>
      </c>
      <c r="Z533" s="189" t="str">
        <f>IFERROR(SUMPRODUCT(LARGE(G533:U533,{1;2;3;4;5;6;7;8;9;10})),"NA")</f>
        <v>NA</v>
      </c>
    </row>
    <row r="534" spans="1:26" s="28" customFormat="1" x14ac:dyDescent="0.3">
      <c r="A534" s="15">
        <v>531</v>
      </c>
      <c r="B534" s="2" t="s">
        <v>493</v>
      </c>
      <c r="C534" s="1"/>
      <c r="D534" s="1"/>
      <c r="E534" s="1"/>
      <c r="F534" s="2"/>
      <c r="G534" s="10">
        <f>IFERROR(INDEX('03-25'!X:X,MATCH(B534,'03-25'!Y:Y,0),0),"")</f>
        <v>622</v>
      </c>
      <c r="H534" s="11" t="str">
        <f>IFERROR(INDEX('04-08'!N:N,MATCH(B534,'04-08'!C:C,0),0),"")</f>
        <v/>
      </c>
      <c r="I534" s="11" t="str">
        <f>IFERROR(INDEX('04-29'!M:M,MATCH(B534,'04-29'!L:L,0),0),"")</f>
        <v/>
      </c>
      <c r="J534" s="11" t="str">
        <f>IFERROR(INDEX('05-27'!F:F,MATCH(B534,'05-27'!H:H,0),0),"")</f>
        <v/>
      </c>
      <c r="K534" s="11" t="str">
        <f>IFERROR(INDEX('06-17'!U:U,MATCH(B534,'06-17'!W:W,0),0),"")</f>
        <v/>
      </c>
      <c r="L534" s="11" t="str">
        <f>IFERROR(INDEX('07-02'!W:W,MATCH(B534,'07-02'!B:B,0),0),"")</f>
        <v/>
      </c>
      <c r="M534" s="11" t="str">
        <f>IFERROR(INDEX('07-14'!H:H,MATCH(B534,'07-14'!I:I,0),0),"")</f>
        <v/>
      </c>
      <c r="N534" s="11" t="str">
        <f>IFERROR(INDEX('07-15'!H:H,MATCH(B534,'07-15'!I:I,0),0),"")</f>
        <v/>
      </c>
      <c r="O534" s="11" t="str">
        <f>IFERROR(INDEX('07-16'!H:H,MATCH(B534,'07-16'!I:I,0),0),"")</f>
        <v/>
      </c>
      <c r="P534" s="11" t="str">
        <f>IFERROR(INDEX('07-22'!U:U,MATCH(B534,'07-22'!W:W,0),0),"")</f>
        <v/>
      </c>
      <c r="Q534" s="11" t="str">
        <f>IFERROR(INDEX(#REF!,MATCH(B534,#REF!,0),0),"")</f>
        <v/>
      </c>
      <c r="R534" s="11" t="str">
        <f>IFERROR(INDEX(#REF!,MATCH(B534,#REF!,0),0),"")</f>
        <v/>
      </c>
      <c r="S534" s="11" t="str">
        <f>IFERROR(INDEX(#REF!,MATCH(B534,#REF!,0),0),"")</f>
        <v/>
      </c>
      <c r="T534" s="11" t="str">
        <f>IFERROR(INDEX(#REF!,MATCH(B534,#REF!,0),0),"")</f>
        <v/>
      </c>
      <c r="U534" s="5" t="str">
        <f>IFERROR(INDEX(#REF!,MATCH(B534,#REF!,0),0),"")</f>
        <v/>
      </c>
      <c r="V534" s="10">
        <f t="shared" si="28"/>
        <v>1</v>
      </c>
      <c r="W534" s="188">
        <f t="shared" si="29"/>
        <v>622</v>
      </c>
      <c r="X534" s="188">
        <f t="shared" si="30"/>
        <v>622</v>
      </c>
      <c r="Y534" s="188" t="str">
        <f>IFERROR(SUMPRODUCT(LARGE(G534:U534,{1;2;3;4;5})),"NA")</f>
        <v>NA</v>
      </c>
      <c r="Z534" s="189" t="str">
        <f>IFERROR(SUMPRODUCT(LARGE(G534:U534,{1;2;3;4;5;6;7;8;9;10})),"NA")</f>
        <v>NA</v>
      </c>
    </row>
    <row r="535" spans="1:26" s="28" customFormat="1" x14ac:dyDescent="0.3">
      <c r="A535" s="15">
        <v>532</v>
      </c>
      <c r="B535" s="2" t="s">
        <v>487</v>
      </c>
      <c r="C535" s="1"/>
      <c r="D535" s="1"/>
      <c r="E535" s="1"/>
      <c r="F535" s="2"/>
      <c r="G535" s="10">
        <f>IFERROR(INDEX('03-25'!X:X,MATCH(B535,'03-25'!Y:Y,0),0),"")</f>
        <v>621</v>
      </c>
      <c r="H535" s="11" t="str">
        <f>IFERROR(INDEX('04-08'!N:N,MATCH(B535,'04-08'!C:C,0),0),"")</f>
        <v/>
      </c>
      <c r="I535" s="11" t="str">
        <f>IFERROR(INDEX('04-29'!M:M,MATCH(B535,'04-29'!L:L,0),0),"")</f>
        <v/>
      </c>
      <c r="J535" s="11" t="str">
        <f>IFERROR(INDEX('05-27'!F:F,MATCH(B535,'05-27'!H:H,0),0),"")</f>
        <v/>
      </c>
      <c r="K535" s="11" t="str">
        <f>IFERROR(INDEX('06-17'!U:U,MATCH(B535,'06-17'!W:W,0),0),"")</f>
        <v/>
      </c>
      <c r="L535" s="11" t="str">
        <f>IFERROR(INDEX('07-02'!W:W,MATCH(B535,'07-02'!B:B,0),0),"")</f>
        <v/>
      </c>
      <c r="M535" s="11" t="str">
        <f>IFERROR(INDEX('07-14'!H:H,MATCH(B535,'07-14'!I:I,0),0),"")</f>
        <v/>
      </c>
      <c r="N535" s="11" t="str">
        <f>IFERROR(INDEX('07-15'!H:H,MATCH(B535,'07-15'!I:I,0),0),"")</f>
        <v/>
      </c>
      <c r="O535" s="11" t="str">
        <f>IFERROR(INDEX('07-16'!H:H,MATCH(B535,'07-16'!I:I,0),0),"")</f>
        <v/>
      </c>
      <c r="P535" s="11" t="str">
        <f>IFERROR(INDEX('07-22'!U:U,MATCH(B535,'07-22'!W:W,0),0),"")</f>
        <v/>
      </c>
      <c r="Q535" s="11" t="str">
        <f>IFERROR(INDEX(#REF!,MATCH(B535,#REF!,0),0),"")</f>
        <v/>
      </c>
      <c r="R535" s="11" t="str">
        <f>IFERROR(INDEX(#REF!,MATCH(B535,#REF!,0),0),"")</f>
        <v/>
      </c>
      <c r="S535" s="11" t="str">
        <f>IFERROR(INDEX(#REF!,MATCH(B535,#REF!,0),0),"")</f>
        <v/>
      </c>
      <c r="T535" s="11" t="str">
        <f>IFERROR(INDEX(#REF!,MATCH(B535,#REF!,0),0),"")</f>
        <v/>
      </c>
      <c r="U535" s="5" t="str">
        <f>IFERROR(INDEX(#REF!,MATCH(B535,#REF!,0),0),"")</f>
        <v/>
      </c>
      <c r="V535" s="10">
        <f>COUNTIF(G535:U535,"&gt;0")</f>
        <v>1</v>
      </c>
      <c r="W535" s="188">
        <f>SUM(G535:U535)</f>
        <v>621</v>
      </c>
      <c r="X535" s="188">
        <f t="shared" ref="X535:X552" si="31">W535/V535</f>
        <v>621</v>
      </c>
      <c r="Y535" s="188" t="str">
        <f>IFERROR(SUMPRODUCT(LARGE(G535:U535,{1;2;3;4;5})),"NA")</f>
        <v>NA</v>
      </c>
      <c r="Z535" s="189" t="str">
        <f>IFERROR(SUMPRODUCT(LARGE(G535:U535,{1;2;3;4;5;6;7;8;9;10})),"NA")</f>
        <v>NA</v>
      </c>
    </row>
    <row r="536" spans="1:26" s="28" customFormat="1" x14ac:dyDescent="0.3">
      <c r="A536" s="15">
        <v>533</v>
      </c>
      <c r="B536" s="2" t="s">
        <v>3192</v>
      </c>
      <c r="C536" s="1"/>
      <c r="D536" s="1"/>
      <c r="E536" s="1"/>
      <c r="F536" s="2"/>
      <c r="G536" s="10" t="str">
        <f>IFERROR(INDEX('03-25'!X:X,MATCH(B536,'03-25'!Y:Y,0),0),"")</f>
        <v/>
      </c>
      <c r="H536" s="11" t="str">
        <f>IFERROR(INDEX('04-08'!N:N,MATCH(B536,'04-08'!C:C,0),0),"")</f>
        <v/>
      </c>
      <c r="I536" s="11" t="str">
        <f>IFERROR(INDEX('04-29'!M:M,MATCH(B536,'04-29'!L:L,0),0),"")</f>
        <v/>
      </c>
      <c r="J536" s="11" t="str">
        <f>IFERROR(INDEX('05-27'!F:F,MATCH(B536,'05-27'!H:H,0),0),"")</f>
        <v/>
      </c>
      <c r="K536" s="11" t="str">
        <f>IFERROR(INDEX('06-17'!U:U,MATCH(B536,'06-17'!W:W,0),0),"")</f>
        <v/>
      </c>
      <c r="L536" s="11" t="str">
        <f>IFERROR(INDEX('07-02'!W:W,MATCH(B536,'07-02'!B:B,0),0),"")</f>
        <v/>
      </c>
      <c r="M536" s="11" t="str">
        <f>IFERROR(INDEX('07-14'!H:H,MATCH(B536,'07-14'!I:I,0),0),"")</f>
        <v/>
      </c>
      <c r="N536" s="11">
        <f>IFERROR(INDEX('07-15'!H:H,MATCH(B536,'07-15'!I:I,0),0),"")</f>
        <v>621</v>
      </c>
      <c r="O536" s="11" t="str">
        <f>IFERROR(INDEX('07-16'!H:H,MATCH(B536,'07-16'!I:I,0),0),"")</f>
        <v/>
      </c>
      <c r="P536" s="11" t="str">
        <f>IFERROR(INDEX('07-22'!U:U,MATCH(B536,'07-22'!W:W,0),0),"")</f>
        <v/>
      </c>
      <c r="Q536" s="11" t="str">
        <f>IFERROR(INDEX(#REF!,MATCH(B536,#REF!,0),0),"")</f>
        <v/>
      </c>
      <c r="R536" s="11" t="str">
        <f>IFERROR(INDEX(#REF!,MATCH(B536,#REF!,0),0),"")</f>
        <v/>
      </c>
      <c r="S536" s="11" t="str">
        <f>IFERROR(INDEX(#REF!,MATCH(B536,#REF!,0),0),"")</f>
        <v/>
      </c>
      <c r="T536" s="11" t="str">
        <f>IFERROR(INDEX(#REF!,MATCH(B536,#REF!,0),0),"")</f>
        <v/>
      </c>
      <c r="U536" s="5" t="str">
        <f>IFERROR(INDEX(#REF!,MATCH(B536,#REF!,0),0),"")</f>
        <v/>
      </c>
      <c r="V536" s="10">
        <f>COUNTIF(G536:U536,"&gt;0")</f>
        <v>1</v>
      </c>
      <c r="W536" s="188">
        <f>SUM(G536:U536)</f>
        <v>621</v>
      </c>
      <c r="X536" s="188">
        <f t="shared" si="31"/>
        <v>621</v>
      </c>
      <c r="Y536" s="188" t="str">
        <f>IFERROR(SUMPRODUCT(LARGE(G536:U536,{1;2;3;4;5})),"NA")</f>
        <v>NA</v>
      </c>
      <c r="Z536" s="189" t="str">
        <f>IFERROR(SUMPRODUCT(LARGE(G536:U536,{1;2;3;4;5;6;7;8;9;10})),"NA")</f>
        <v>NA</v>
      </c>
    </row>
    <row r="537" spans="1:26" s="28" customFormat="1" x14ac:dyDescent="0.3">
      <c r="A537" s="15">
        <v>534</v>
      </c>
      <c r="B537" s="2" t="s">
        <v>3250</v>
      </c>
      <c r="C537" s="1"/>
      <c r="D537" s="1"/>
      <c r="E537" s="1"/>
      <c r="F537" s="2"/>
      <c r="G537" s="10" t="str">
        <f>IFERROR(INDEX('03-25'!X:X,MATCH(B537,'03-25'!Y:Y,0),0),"")</f>
        <v/>
      </c>
      <c r="H537" s="11" t="str">
        <f>IFERROR(INDEX('04-08'!N:N,MATCH(B537,'04-08'!C:C,0),0),"")</f>
        <v/>
      </c>
      <c r="I537" s="11" t="str">
        <f>IFERROR(INDEX('04-29'!M:M,MATCH(B537,'04-29'!L:L,0),0),"")</f>
        <v/>
      </c>
      <c r="J537" s="11" t="str">
        <f>IFERROR(INDEX('05-27'!F:F,MATCH(B537,'05-27'!H:H,0),0),"")</f>
        <v/>
      </c>
      <c r="K537" s="11" t="str">
        <f>IFERROR(INDEX('06-17'!U:U,MATCH(B537,'06-17'!W:W,0),0),"")</f>
        <v/>
      </c>
      <c r="L537" s="11" t="str">
        <f>IFERROR(INDEX('07-02'!W:W,MATCH(B537,'07-02'!B:B,0),0),"")</f>
        <v/>
      </c>
      <c r="M537" s="11" t="str">
        <f>IFERROR(INDEX('07-14'!H:H,MATCH(B537,'07-14'!I:I,0),0),"")</f>
        <v/>
      </c>
      <c r="N537" s="11">
        <f>IFERROR(INDEX('07-15'!H:H,MATCH(B537,'07-15'!I:I,0),0),"")</f>
        <v>621</v>
      </c>
      <c r="O537" s="11" t="str">
        <f>IFERROR(INDEX('07-16'!H:H,MATCH(B537,'07-16'!I:I,0),0),"")</f>
        <v/>
      </c>
      <c r="P537" s="11" t="str">
        <f>IFERROR(INDEX('07-22'!U:U,MATCH(B537,'07-22'!W:W,0),0),"")</f>
        <v/>
      </c>
      <c r="Q537" s="11" t="str">
        <f>IFERROR(INDEX(#REF!,MATCH(B537,#REF!,0),0),"")</f>
        <v/>
      </c>
      <c r="R537" s="11" t="str">
        <f>IFERROR(INDEX(#REF!,MATCH(B537,#REF!,0),0),"")</f>
        <v/>
      </c>
      <c r="S537" s="11" t="str">
        <f>IFERROR(INDEX(#REF!,MATCH(B537,#REF!,0),0),"")</f>
        <v/>
      </c>
      <c r="T537" s="11" t="str">
        <f>IFERROR(INDEX(#REF!,MATCH(B537,#REF!,0),0),"")</f>
        <v/>
      </c>
      <c r="U537" s="5" t="str">
        <f>IFERROR(INDEX(#REF!,MATCH(B537,#REF!,0),0),"")</f>
        <v/>
      </c>
      <c r="V537" s="10">
        <f>COUNTIF(G537:U537,"&gt;0")</f>
        <v>1</v>
      </c>
      <c r="W537" s="188">
        <f>SUM(G537:U537)</f>
        <v>621</v>
      </c>
      <c r="X537" s="188">
        <f t="shared" si="31"/>
        <v>621</v>
      </c>
      <c r="Y537" s="188" t="str">
        <f>IFERROR(SUMPRODUCT(LARGE(G537:U537,{1;2;3;4;5})),"NA")</f>
        <v>NA</v>
      </c>
      <c r="Z537" s="189" t="str">
        <f>IFERROR(SUMPRODUCT(LARGE(G537:U537,{1;2;3;4;5;6;7;8;9;10})),"NA")</f>
        <v>NA</v>
      </c>
    </row>
    <row r="538" spans="1:26" s="28" customFormat="1" x14ac:dyDescent="0.3">
      <c r="A538" s="15">
        <v>535</v>
      </c>
      <c r="B538" s="2" t="s">
        <v>2702</v>
      </c>
      <c r="C538" s="1"/>
      <c r="D538" s="1"/>
      <c r="E538" s="1"/>
      <c r="F538" s="2"/>
      <c r="G538" s="10" t="str">
        <f>IFERROR(INDEX('03-25'!X:X,MATCH(B538,'03-25'!Y:Y,0),0),"")</f>
        <v/>
      </c>
      <c r="H538" s="11" t="str">
        <f>IFERROR(INDEX('04-08'!N:N,MATCH(B538,'04-08'!C:C,0),0),"")</f>
        <v/>
      </c>
      <c r="I538" s="11" t="str">
        <f>IFERROR(INDEX('04-29'!M:M,MATCH(B538,'04-29'!L:L,0),0),"")</f>
        <v/>
      </c>
      <c r="J538" s="11" t="str">
        <f>IFERROR(INDEX('05-27'!F:F,MATCH(B538,'05-27'!H:H,0),0),"")</f>
        <v/>
      </c>
      <c r="K538" s="11" t="str">
        <f>IFERROR(INDEX('06-17'!U:U,MATCH(B538,'06-17'!W:W,0),0),"")</f>
        <v/>
      </c>
      <c r="L538" s="11">
        <f>IFERROR(INDEX('07-02'!W:W,MATCH(B538,'07-02'!B:B,0),0),"")</f>
        <v>620</v>
      </c>
      <c r="M538" s="11" t="str">
        <f>IFERROR(INDEX('07-14'!H:H,MATCH(B538,'07-14'!I:I,0),0),"")</f>
        <v/>
      </c>
      <c r="N538" s="11" t="str">
        <f>IFERROR(INDEX('07-15'!H:H,MATCH(B538,'07-15'!I:I,0),0),"")</f>
        <v/>
      </c>
      <c r="O538" s="11" t="str">
        <f>IFERROR(INDEX('07-16'!H:H,MATCH(B538,'07-16'!I:I,0),0),"")</f>
        <v/>
      </c>
      <c r="P538" s="11" t="str">
        <f>IFERROR(INDEX('07-22'!U:U,MATCH(B538,'07-22'!W:W,0),0),"")</f>
        <v/>
      </c>
      <c r="Q538" s="11" t="str">
        <f>IFERROR(INDEX(#REF!,MATCH(B538,#REF!,0),0),"")</f>
        <v/>
      </c>
      <c r="R538" s="11" t="str">
        <f>IFERROR(INDEX(#REF!,MATCH(B538,#REF!,0),0),"")</f>
        <v/>
      </c>
      <c r="S538" s="11" t="str">
        <f>IFERROR(INDEX(#REF!,MATCH(B538,#REF!,0),0),"")</f>
        <v/>
      </c>
      <c r="T538" s="11" t="str">
        <f>IFERROR(INDEX(#REF!,MATCH(B538,#REF!,0),0),"")</f>
        <v/>
      </c>
      <c r="U538" s="5" t="str">
        <f>IFERROR(INDEX(#REF!,MATCH(B538,#REF!,0),0),"")</f>
        <v/>
      </c>
      <c r="V538" s="10">
        <f>COUNTIF(G538:U538,"&gt;0")</f>
        <v>1</v>
      </c>
      <c r="W538" s="188">
        <f>SUM(G538:U538)</f>
        <v>620</v>
      </c>
      <c r="X538" s="188">
        <f t="shared" si="31"/>
        <v>620</v>
      </c>
      <c r="Y538" s="188" t="str">
        <f>IFERROR(SUMPRODUCT(LARGE(G538:U538,{1;2;3;4;5})),"NA")</f>
        <v>NA</v>
      </c>
      <c r="Z538" s="189" t="str">
        <f>IFERROR(SUMPRODUCT(LARGE(G538:U538,{1;2;3;4;5;6;7;8;9;10})),"NA")</f>
        <v>NA</v>
      </c>
    </row>
    <row r="539" spans="1:26" s="28" customFormat="1" x14ac:dyDescent="0.3">
      <c r="A539" s="15">
        <v>536</v>
      </c>
      <c r="B539" s="2" t="s">
        <v>3166</v>
      </c>
      <c r="C539" s="1"/>
      <c r="D539" s="1"/>
      <c r="E539" s="1"/>
      <c r="F539" s="2"/>
      <c r="G539" s="10" t="str">
        <f>IFERROR(INDEX('03-25'!X:X,MATCH(B539,'03-25'!Y:Y,0),0),"")</f>
        <v/>
      </c>
      <c r="H539" s="11" t="str">
        <f>IFERROR(INDEX('04-08'!N:N,MATCH(B539,'04-08'!C:C,0),0),"")</f>
        <v/>
      </c>
      <c r="I539" s="11" t="str">
        <f>IFERROR(INDEX('04-29'!M:M,MATCH(B539,'04-29'!L:L,0),0),"")</f>
        <v/>
      </c>
      <c r="J539" s="11" t="str">
        <f>IFERROR(INDEX('05-27'!F:F,MATCH(B539,'05-27'!H:H,0),0),"")</f>
        <v/>
      </c>
      <c r="K539" s="11" t="str">
        <f>IFERROR(INDEX('06-17'!U:U,MATCH(B539,'06-17'!W:W,0),0),"")</f>
        <v/>
      </c>
      <c r="L539" s="11" t="str">
        <f>IFERROR(INDEX('07-02'!W:W,MATCH(B539,'07-02'!B:B,0),0),"")</f>
        <v/>
      </c>
      <c r="M539" s="11" t="str">
        <f>IFERROR(INDEX('07-14'!H:H,MATCH(B539,'07-14'!I:I,0),0),"")</f>
        <v/>
      </c>
      <c r="N539" s="11" t="str">
        <f>IFERROR(INDEX('07-15'!H:H,MATCH(B539,'07-15'!I:I,0),0),"")</f>
        <v/>
      </c>
      <c r="O539" s="11" t="str">
        <f>IFERROR(INDEX('07-16'!H:H,MATCH(B539,'07-16'!I:I,0),0),"")</f>
        <v/>
      </c>
      <c r="P539" s="11">
        <f>IFERROR(INDEX('07-22'!U:U,MATCH(B539,'07-22'!W:W,0),0),"")</f>
        <v>620</v>
      </c>
      <c r="Q539" s="11" t="str">
        <f>IFERROR(INDEX(#REF!,MATCH(B539,#REF!,0),0),"")</f>
        <v/>
      </c>
      <c r="R539" s="11" t="str">
        <f>IFERROR(INDEX(#REF!,MATCH(B539,#REF!,0),0),"")</f>
        <v/>
      </c>
      <c r="S539" s="11" t="str">
        <f>IFERROR(INDEX(#REF!,MATCH(B539,#REF!,0),0),"")</f>
        <v/>
      </c>
      <c r="T539" s="11" t="str">
        <f>IFERROR(INDEX(#REF!,MATCH(B539,#REF!,0),0),"")</f>
        <v/>
      </c>
      <c r="U539" s="5" t="str">
        <f>IFERROR(INDEX(#REF!,MATCH(B539,#REF!,0),0),"")</f>
        <v/>
      </c>
      <c r="V539" s="10">
        <f>COUNTIF(G539:U539,"&gt;0")</f>
        <v>1</v>
      </c>
      <c r="W539" s="188">
        <f>SUM(G539:U539)</f>
        <v>620</v>
      </c>
      <c r="X539" s="188">
        <f t="shared" si="31"/>
        <v>620</v>
      </c>
      <c r="Y539" s="188" t="str">
        <f>IFERROR(SUMPRODUCT(LARGE(G539:U539,{1;2;3;4;5})),"NA")</f>
        <v>NA</v>
      </c>
      <c r="Z539" s="189" t="str">
        <f>IFERROR(SUMPRODUCT(LARGE(G539:U539,{1;2;3;4;5;6;7;8;9;10})),"NA")</f>
        <v>NA</v>
      </c>
    </row>
    <row r="540" spans="1:26" s="28" customFormat="1" x14ac:dyDescent="0.3">
      <c r="A540" s="15">
        <v>537</v>
      </c>
      <c r="B540" s="2" t="s">
        <v>439</v>
      </c>
      <c r="C540" s="1"/>
      <c r="D540" s="1"/>
      <c r="E540" s="1"/>
      <c r="F540" s="2"/>
      <c r="G540" s="10" t="str">
        <f>IFERROR(INDEX('03-25'!X:X,MATCH(B540,'03-25'!Y:Y,0),0),"")</f>
        <v/>
      </c>
      <c r="H540" s="11">
        <f>IFERROR(INDEX('04-08'!N:N,MATCH(B540,'04-08'!C:C,0),0),"")</f>
        <v>620</v>
      </c>
      <c r="I540" s="11" t="str">
        <f>IFERROR(INDEX('04-29'!M:M,MATCH(B540,'04-29'!L:L,0),0),"")</f>
        <v/>
      </c>
      <c r="J540" s="11" t="str">
        <f>IFERROR(INDEX('05-27'!F:F,MATCH(B540,'05-27'!H:H,0),0),"")</f>
        <v/>
      </c>
      <c r="K540" s="11" t="str">
        <f>IFERROR(INDEX('06-17'!U:U,MATCH(B540,'06-17'!W:W,0),0),"")</f>
        <v/>
      </c>
      <c r="L540" s="11" t="str">
        <f>IFERROR(INDEX('07-02'!W:W,MATCH(B540,'07-02'!B:B,0),0),"")</f>
        <v/>
      </c>
      <c r="M540" s="11" t="str">
        <f>IFERROR(INDEX('07-14'!H:H,MATCH(B540,'07-14'!I:I,0),0),"")</f>
        <v/>
      </c>
      <c r="N540" s="11" t="str">
        <f>IFERROR(INDEX('07-15'!H:H,MATCH(B540,'07-15'!I:I,0),0),"")</f>
        <v/>
      </c>
      <c r="O540" s="11" t="str">
        <f>IFERROR(INDEX('07-16'!H:H,MATCH(B540,'07-16'!I:I,0),0),"")</f>
        <v/>
      </c>
      <c r="P540" s="11" t="str">
        <f>IFERROR(INDEX('07-22'!U:U,MATCH(B540,'07-22'!W:W,0),0),"")</f>
        <v/>
      </c>
      <c r="Q540" s="11" t="str">
        <f>IFERROR(INDEX(#REF!,MATCH(B540,#REF!,0),0),"")</f>
        <v/>
      </c>
      <c r="R540" s="11" t="str">
        <f>IFERROR(INDEX(#REF!,MATCH(B540,#REF!,0),0),"")</f>
        <v/>
      </c>
      <c r="S540" s="11" t="str">
        <f>IFERROR(INDEX(#REF!,MATCH(B540,#REF!,0),0),"")</f>
        <v/>
      </c>
      <c r="T540" s="11" t="str">
        <f>IFERROR(INDEX(#REF!,MATCH(B540,#REF!,0),0),"")</f>
        <v/>
      </c>
      <c r="U540" s="5" t="str">
        <f>IFERROR(INDEX(#REF!,MATCH(B540,#REF!,0),0),"")</f>
        <v/>
      </c>
      <c r="V540" s="10">
        <f>COUNTIF(G540:U540,"&gt;0")</f>
        <v>1</v>
      </c>
      <c r="W540" s="188">
        <f>SUM(G540:U540)</f>
        <v>620</v>
      </c>
      <c r="X540" s="188">
        <f t="shared" si="31"/>
        <v>620</v>
      </c>
      <c r="Y540" s="188" t="str">
        <f>IFERROR(SUMPRODUCT(LARGE(G540:U540,{1;2;3;4;5})),"NA")</f>
        <v>NA</v>
      </c>
      <c r="Z540" s="189" t="str">
        <f>IFERROR(SUMPRODUCT(LARGE(G540:U540,{1;2;3;4;5;6;7;8;9;10})),"NA")</f>
        <v>NA</v>
      </c>
    </row>
    <row r="541" spans="1:26" s="28" customFormat="1" x14ac:dyDescent="0.3">
      <c r="A541" s="15">
        <v>538</v>
      </c>
      <c r="B541" s="2" t="s">
        <v>3134</v>
      </c>
      <c r="C541" s="1"/>
      <c r="D541" s="1"/>
      <c r="E541" s="1"/>
      <c r="F541" s="2"/>
      <c r="G541" s="10" t="str">
        <f>IFERROR(INDEX('03-25'!X:X,MATCH(B541,'03-25'!Y:Y,0),0),"")</f>
        <v/>
      </c>
      <c r="H541" s="11" t="str">
        <f>IFERROR(INDEX('04-08'!N:N,MATCH(B541,'04-08'!C:C,0),0),"")</f>
        <v/>
      </c>
      <c r="I541" s="11" t="str">
        <f>IFERROR(INDEX('04-29'!M:M,MATCH(B541,'04-29'!L:L,0),0),"")</f>
        <v/>
      </c>
      <c r="J541" s="11" t="str">
        <f>IFERROR(INDEX('05-27'!F:F,MATCH(B541,'05-27'!H:H,0),0),"")</f>
        <v/>
      </c>
      <c r="K541" s="11" t="str">
        <f>IFERROR(INDEX('06-17'!U:U,MATCH(B541,'06-17'!W:W,0),0),"")</f>
        <v/>
      </c>
      <c r="L541" s="11" t="str">
        <f>IFERROR(INDEX('07-02'!W:W,MATCH(B541,'07-02'!B:B,0),0),"")</f>
        <v/>
      </c>
      <c r="M541" s="11" t="str">
        <f>IFERROR(INDEX('07-14'!H:H,MATCH(B541,'07-14'!I:I,0),0),"")</f>
        <v/>
      </c>
      <c r="N541" s="11">
        <f>IFERROR(INDEX('07-15'!H:H,MATCH(B541,'07-15'!I:I,0),0),"")</f>
        <v>619</v>
      </c>
      <c r="O541" s="11" t="str">
        <f>IFERROR(INDEX('07-16'!H:H,MATCH(B541,'07-16'!I:I,0),0),"")</f>
        <v/>
      </c>
      <c r="P541" s="11" t="str">
        <f>IFERROR(INDEX('07-22'!U:U,MATCH(B541,'07-22'!W:W,0),0),"")</f>
        <v/>
      </c>
      <c r="Q541" s="11" t="str">
        <f>IFERROR(INDEX(#REF!,MATCH(B541,#REF!,0),0),"")</f>
        <v/>
      </c>
      <c r="R541" s="11" t="str">
        <f>IFERROR(INDEX(#REF!,MATCH(B541,#REF!,0),0),"")</f>
        <v/>
      </c>
      <c r="S541" s="11" t="str">
        <f>IFERROR(INDEX(#REF!,MATCH(B541,#REF!,0),0),"")</f>
        <v/>
      </c>
      <c r="T541" s="11" t="str">
        <f>IFERROR(INDEX(#REF!,MATCH(B541,#REF!,0),0),"")</f>
        <v/>
      </c>
      <c r="U541" s="5" t="str">
        <f>IFERROR(INDEX(#REF!,MATCH(B541,#REF!,0),0),"")</f>
        <v/>
      </c>
      <c r="V541" s="10">
        <f>COUNTIF(G541:U541,"&gt;0")</f>
        <v>1</v>
      </c>
      <c r="W541" s="188">
        <f>SUM(G541:U541)</f>
        <v>619</v>
      </c>
      <c r="X541" s="188">
        <f t="shared" si="31"/>
        <v>619</v>
      </c>
      <c r="Y541" s="188" t="str">
        <f>IFERROR(SUMPRODUCT(LARGE(G541:U541,{1;2;3;4;5})),"NA")</f>
        <v>NA</v>
      </c>
      <c r="Z541" s="189" t="str">
        <f>IFERROR(SUMPRODUCT(LARGE(G541:U541,{1;2;3;4;5;6;7;8;9;10})),"NA")</f>
        <v>NA</v>
      </c>
    </row>
    <row r="542" spans="1:26" s="28" customFormat="1" x14ac:dyDescent="0.3">
      <c r="A542" s="15">
        <v>539</v>
      </c>
      <c r="B542" s="2" t="s">
        <v>2640</v>
      </c>
      <c r="C542" s="1"/>
      <c r="D542" s="1"/>
      <c r="E542" s="1"/>
      <c r="F542" s="2"/>
      <c r="G542" s="10" t="str">
        <f>IFERROR(INDEX('03-25'!X:X,MATCH(B542,'03-25'!Y:Y,0),0),"")</f>
        <v/>
      </c>
      <c r="H542" s="11" t="str">
        <f>IFERROR(INDEX('04-08'!N:N,MATCH(B542,'04-08'!C:C,0),0),"")</f>
        <v/>
      </c>
      <c r="I542" s="11" t="str">
        <f>IFERROR(INDEX('04-29'!M:M,MATCH(B542,'04-29'!L:L,0),0),"")</f>
        <v/>
      </c>
      <c r="J542" s="11" t="str">
        <f>IFERROR(INDEX('05-27'!F:F,MATCH(B542,'05-27'!H:H,0),0),"")</f>
        <v/>
      </c>
      <c r="K542" s="11" t="str">
        <f>IFERROR(INDEX('06-17'!U:U,MATCH(B542,'06-17'!W:W,0),0),"")</f>
        <v/>
      </c>
      <c r="L542" s="11">
        <f>IFERROR(INDEX('07-02'!W:W,MATCH(B542,'07-02'!B:B,0),0),"")</f>
        <v>619</v>
      </c>
      <c r="M542" s="11" t="str">
        <f>IFERROR(INDEX('07-14'!H:H,MATCH(B542,'07-14'!I:I,0),0),"")</f>
        <v/>
      </c>
      <c r="N542" s="11" t="str">
        <f>IFERROR(INDEX('07-15'!H:H,MATCH(B542,'07-15'!I:I,0),0),"")</f>
        <v/>
      </c>
      <c r="O542" s="11" t="str">
        <f>IFERROR(INDEX('07-16'!H:H,MATCH(B542,'07-16'!I:I,0),0),"")</f>
        <v/>
      </c>
      <c r="P542" s="11" t="str">
        <f>IFERROR(INDEX('07-22'!U:U,MATCH(B542,'07-22'!W:W,0),0),"")</f>
        <v/>
      </c>
      <c r="Q542" s="11" t="str">
        <f>IFERROR(INDEX(#REF!,MATCH(B542,#REF!,0),0),"")</f>
        <v/>
      </c>
      <c r="R542" s="11" t="str">
        <f>IFERROR(INDEX(#REF!,MATCH(B542,#REF!,0),0),"")</f>
        <v/>
      </c>
      <c r="S542" s="11" t="str">
        <f>IFERROR(INDEX(#REF!,MATCH(B542,#REF!,0),0),"")</f>
        <v/>
      </c>
      <c r="T542" s="11" t="str">
        <f>IFERROR(INDEX(#REF!,MATCH(B542,#REF!,0),0),"")</f>
        <v/>
      </c>
      <c r="U542" s="5" t="str">
        <f>IFERROR(INDEX(#REF!,MATCH(B542,#REF!,0),0),"")</f>
        <v/>
      </c>
      <c r="V542" s="10">
        <f>COUNTIF(G542:U542,"&gt;0")</f>
        <v>1</v>
      </c>
      <c r="W542" s="188">
        <f>SUM(G542:U542)</f>
        <v>619</v>
      </c>
      <c r="X542" s="188">
        <f t="shared" si="31"/>
        <v>619</v>
      </c>
      <c r="Y542" s="188" t="str">
        <f>IFERROR(SUMPRODUCT(LARGE(G542:U542,{1;2;3;4;5})),"NA")</f>
        <v>NA</v>
      </c>
      <c r="Z542" s="189" t="str">
        <f>IFERROR(SUMPRODUCT(LARGE(G542:U542,{1;2;3;4;5;6;7;8;9;10})),"NA")</f>
        <v>NA</v>
      </c>
    </row>
    <row r="543" spans="1:26" s="28" customFormat="1" x14ac:dyDescent="0.3">
      <c r="A543" s="15">
        <v>540</v>
      </c>
      <c r="B543" s="2" t="s">
        <v>3110</v>
      </c>
      <c r="C543" s="1"/>
      <c r="D543" s="1"/>
      <c r="E543" s="1"/>
      <c r="F543" s="2"/>
      <c r="G543" s="10" t="str">
        <f>IFERROR(INDEX('03-25'!X:X,MATCH(B543,'03-25'!Y:Y,0),0),"")</f>
        <v/>
      </c>
      <c r="H543" s="11" t="str">
        <f>IFERROR(INDEX('04-08'!N:N,MATCH(B543,'04-08'!C:C,0),0),"")</f>
        <v/>
      </c>
      <c r="I543" s="11" t="str">
        <f>IFERROR(INDEX('04-29'!M:M,MATCH(B543,'04-29'!L:L,0),0),"")</f>
        <v/>
      </c>
      <c r="J543" s="11" t="str">
        <f>IFERROR(INDEX('05-27'!F:F,MATCH(B543,'05-27'!H:H,0),0),"")</f>
        <v/>
      </c>
      <c r="K543" s="11" t="str">
        <f>IFERROR(INDEX('06-17'!U:U,MATCH(B543,'06-17'!W:W,0),0),"")</f>
        <v/>
      </c>
      <c r="L543" s="11" t="str">
        <f>IFERROR(INDEX('07-02'!W:W,MATCH(B543,'07-02'!B:B,0),0),"")</f>
        <v/>
      </c>
      <c r="M543" s="11" t="str">
        <f>IFERROR(INDEX('07-14'!H:H,MATCH(B543,'07-14'!I:I,0),0),"")</f>
        <v/>
      </c>
      <c r="N543" s="11">
        <f>IFERROR(INDEX('07-15'!H:H,MATCH(B543,'07-15'!I:I,0),0),"")</f>
        <v>617</v>
      </c>
      <c r="O543" s="11" t="str">
        <f>IFERROR(INDEX('07-16'!H:H,MATCH(B543,'07-16'!I:I,0),0),"")</f>
        <v/>
      </c>
      <c r="P543" s="11" t="str">
        <f>IFERROR(INDEX('07-22'!U:U,MATCH(B543,'07-22'!W:W,0),0),"")</f>
        <v/>
      </c>
      <c r="Q543" s="11" t="str">
        <f>IFERROR(INDEX(#REF!,MATCH(B543,#REF!,0),0),"")</f>
        <v/>
      </c>
      <c r="R543" s="11" t="str">
        <f>IFERROR(INDEX(#REF!,MATCH(B543,#REF!,0),0),"")</f>
        <v/>
      </c>
      <c r="S543" s="11" t="str">
        <f>IFERROR(INDEX(#REF!,MATCH(B543,#REF!,0),0),"")</f>
        <v/>
      </c>
      <c r="T543" s="11" t="str">
        <f>IFERROR(INDEX(#REF!,MATCH(B543,#REF!,0),0),"")</f>
        <v/>
      </c>
      <c r="U543" s="5" t="str">
        <f>IFERROR(INDEX(#REF!,MATCH(B543,#REF!,0),0),"")</f>
        <v/>
      </c>
      <c r="V543" s="10">
        <f>COUNTIF(G543:U543,"&gt;0")</f>
        <v>1</v>
      </c>
      <c r="W543" s="188">
        <f>SUM(G543:U543)</f>
        <v>617</v>
      </c>
      <c r="X543" s="188">
        <f t="shared" si="31"/>
        <v>617</v>
      </c>
      <c r="Y543" s="188" t="str">
        <f>IFERROR(SUMPRODUCT(LARGE(G543:U543,{1;2;3;4;5})),"NA")</f>
        <v>NA</v>
      </c>
      <c r="Z543" s="189" t="str">
        <f>IFERROR(SUMPRODUCT(LARGE(G543:U543,{1;2;3;4;5;6;7;8;9;10})),"NA")</f>
        <v>NA</v>
      </c>
    </row>
    <row r="544" spans="1:26" s="28" customFormat="1" x14ac:dyDescent="0.3">
      <c r="A544" s="15">
        <v>541</v>
      </c>
      <c r="B544" s="2" t="s">
        <v>3125</v>
      </c>
      <c r="C544" s="1"/>
      <c r="D544" s="1"/>
      <c r="E544" s="1"/>
      <c r="F544" s="2"/>
      <c r="G544" s="10" t="str">
        <f>IFERROR(INDEX('03-25'!X:X,MATCH(B544,'03-25'!Y:Y,0),0),"")</f>
        <v/>
      </c>
      <c r="H544" s="11" t="str">
        <f>IFERROR(INDEX('04-08'!N:N,MATCH(B544,'04-08'!C:C,0),0),"")</f>
        <v/>
      </c>
      <c r="I544" s="11" t="str">
        <f>IFERROR(INDEX('04-29'!M:M,MATCH(B544,'04-29'!L:L,0),0),"")</f>
        <v/>
      </c>
      <c r="J544" s="11" t="str">
        <f>IFERROR(INDEX('05-27'!F:F,MATCH(B544,'05-27'!H:H,0),0),"")</f>
        <v/>
      </c>
      <c r="K544" s="11" t="str">
        <f>IFERROR(INDEX('06-17'!U:U,MATCH(B544,'06-17'!W:W,0),0),"")</f>
        <v/>
      </c>
      <c r="L544" s="11" t="str">
        <f>IFERROR(INDEX('07-02'!W:W,MATCH(B544,'07-02'!B:B,0),0),"")</f>
        <v/>
      </c>
      <c r="M544" s="11" t="str">
        <f>IFERROR(INDEX('07-14'!H:H,MATCH(B544,'07-14'!I:I,0),0),"")</f>
        <v/>
      </c>
      <c r="N544" s="11">
        <f>IFERROR(INDEX('07-15'!H:H,MATCH(B544,'07-15'!I:I,0),0),"")</f>
        <v>617</v>
      </c>
      <c r="O544" s="11" t="str">
        <f>IFERROR(INDEX('07-16'!H:H,MATCH(B544,'07-16'!I:I,0),0),"")</f>
        <v/>
      </c>
      <c r="P544" s="11" t="str">
        <f>IFERROR(INDEX('07-22'!U:U,MATCH(B544,'07-22'!W:W,0),0),"")</f>
        <v/>
      </c>
      <c r="Q544" s="11" t="str">
        <f>IFERROR(INDEX(#REF!,MATCH(B544,#REF!,0),0),"")</f>
        <v/>
      </c>
      <c r="R544" s="11" t="str">
        <f>IFERROR(INDEX(#REF!,MATCH(B544,#REF!,0),0),"")</f>
        <v/>
      </c>
      <c r="S544" s="11" t="str">
        <f>IFERROR(INDEX(#REF!,MATCH(B544,#REF!,0),0),"")</f>
        <v/>
      </c>
      <c r="T544" s="11" t="str">
        <f>IFERROR(INDEX(#REF!,MATCH(B544,#REF!,0),0),"")</f>
        <v/>
      </c>
      <c r="U544" s="5" t="str">
        <f>IFERROR(INDEX(#REF!,MATCH(B544,#REF!,0),0),"")</f>
        <v/>
      </c>
      <c r="V544" s="10">
        <f>COUNTIF(G544:U544,"&gt;0")</f>
        <v>1</v>
      </c>
      <c r="W544" s="188">
        <f>SUM(G544:U544)</f>
        <v>617</v>
      </c>
      <c r="X544" s="188">
        <f t="shared" si="31"/>
        <v>617</v>
      </c>
      <c r="Y544" s="188" t="str">
        <f>IFERROR(SUMPRODUCT(LARGE(G544:U544,{1;2;3;4;5})),"NA")</f>
        <v>NA</v>
      </c>
      <c r="Z544" s="189" t="str">
        <f>IFERROR(SUMPRODUCT(LARGE(G544:U544,{1;2;3;4;5;6;7;8;9;10})),"NA")</f>
        <v>NA</v>
      </c>
    </row>
    <row r="545" spans="1:26" s="28" customFormat="1" x14ac:dyDescent="0.3">
      <c r="A545" s="15">
        <v>542</v>
      </c>
      <c r="B545" s="2" t="s">
        <v>2703</v>
      </c>
      <c r="C545" s="1"/>
      <c r="D545" s="1"/>
      <c r="E545" s="1"/>
      <c r="F545" s="2"/>
      <c r="G545" s="10" t="str">
        <f>IFERROR(INDEX('03-25'!X:X,MATCH(B545,'03-25'!Y:Y,0),0),"")</f>
        <v/>
      </c>
      <c r="H545" s="11" t="str">
        <f>IFERROR(INDEX('04-08'!N:N,MATCH(B545,'04-08'!C:C,0),0),"")</f>
        <v/>
      </c>
      <c r="I545" s="11" t="str">
        <f>IFERROR(INDEX('04-29'!M:M,MATCH(B545,'04-29'!L:L,0),0),"")</f>
        <v/>
      </c>
      <c r="J545" s="11" t="str">
        <f>IFERROR(INDEX('05-27'!F:F,MATCH(B545,'05-27'!H:H,0),0),"")</f>
        <v/>
      </c>
      <c r="K545" s="11" t="str">
        <f>IFERROR(INDEX('06-17'!U:U,MATCH(B545,'06-17'!W:W,0),0),"")</f>
        <v/>
      </c>
      <c r="L545" s="11">
        <f>IFERROR(INDEX('07-02'!W:W,MATCH(B545,'07-02'!B:B,0),0),"")</f>
        <v>617</v>
      </c>
      <c r="M545" s="11" t="str">
        <f>IFERROR(INDEX('07-14'!H:H,MATCH(B545,'07-14'!I:I,0),0),"")</f>
        <v/>
      </c>
      <c r="N545" s="11" t="str">
        <f>IFERROR(INDEX('07-15'!H:H,MATCH(B545,'07-15'!I:I,0),0),"")</f>
        <v/>
      </c>
      <c r="O545" s="11" t="str">
        <f>IFERROR(INDEX('07-16'!H:H,MATCH(B545,'07-16'!I:I,0),0),"")</f>
        <v/>
      </c>
      <c r="P545" s="11" t="str">
        <f>IFERROR(INDEX('07-22'!U:U,MATCH(B545,'07-22'!W:W,0),0),"")</f>
        <v/>
      </c>
      <c r="Q545" s="11" t="str">
        <f>IFERROR(INDEX(#REF!,MATCH(B545,#REF!,0),0),"")</f>
        <v/>
      </c>
      <c r="R545" s="11" t="str">
        <f>IFERROR(INDEX(#REF!,MATCH(B545,#REF!,0),0),"")</f>
        <v/>
      </c>
      <c r="S545" s="11" t="str">
        <f>IFERROR(INDEX(#REF!,MATCH(B545,#REF!,0),0),"")</f>
        <v/>
      </c>
      <c r="T545" s="11" t="str">
        <f>IFERROR(INDEX(#REF!,MATCH(B545,#REF!,0),0),"")</f>
        <v/>
      </c>
      <c r="U545" s="5" t="str">
        <f>IFERROR(INDEX(#REF!,MATCH(B545,#REF!,0),0),"")</f>
        <v/>
      </c>
      <c r="V545" s="10">
        <f>COUNTIF(G545:U545,"&gt;0")</f>
        <v>1</v>
      </c>
      <c r="W545" s="188">
        <f>SUM(G545:U545)</f>
        <v>617</v>
      </c>
      <c r="X545" s="188">
        <f t="shared" si="31"/>
        <v>617</v>
      </c>
      <c r="Y545" s="188" t="str">
        <f>IFERROR(SUMPRODUCT(LARGE(G545:U545,{1;2;3;4;5})),"NA")</f>
        <v>NA</v>
      </c>
      <c r="Z545" s="189" t="str">
        <f>IFERROR(SUMPRODUCT(LARGE(G545:U545,{1;2;3;4;5;6;7;8;9;10})),"NA")</f>
        <v>NA</v>
      </c>
    </row>
    <row r="546" spans="1:26" s="28" customFormat="1" x14ac:dyDescent="0.3">
      <c r="A546" s="15">
        <v>543</v>
      </c>
      <c r="B546" s="2" t="s">
        <v>3228</v>
      </c>
      <c r="C546" s="1"/>
      <c r="D546" s="1"/>
      <c r="E546" s="1"/>
      <c r="F546" s="2"/>
      <c r="G546" s="10" t="str">
        <f>IFERROR(INDEX('03-25'!X:X,MATCH(B546,'03-25'!Y:Y,0),0),"")</f>
        <v/>
      </c>
      <c r="H546" s="11" t="str">
        <f>IFERROR(INDEX('04-08'!N:N,MATCH(B546,'04-08'!C:C,0),0),"")</f>
        <v/>
      </c>
      <c r="I546" s="11" t="str">
        <f>IFERROR(INDEX('04-29'!M:M,MATCH(B546,'04-29'!L:L,0),0),"")</f>
        <v/>
      </c>
      <c r="J546" s="11" t="str">
        <f>IFERROR(INDEX('05-27'!F:F,MATCH(B546,'05-27'!H:H,0),0),"")</f>
        <v/>
      </c>
      <c r="K546" s="11" t="str">
        <f>IFERROR(INDEX('06-17'!U:U,MATCH(B546,'06-17'!W:W,0),0),"")</f>
        <v/>
      </c>
      <c r="L546" s="11" t="str">
        <f>IFERROR(INDEX('07-02'!W:W,MATCH(B546,'07-02'!B:B,0),0),"")</f>
        <v/>
      </c>
      <c r="M546" s="11" t="str">
        <f>IFERROR(INDEX('07-14'!H:H,MATCH(B546,'07-14'!I:I,0),0),"")</f>
        <v/>
      </c>
      <c r="N546" s="11">
        <f>IFERROR(INDEX('07-15'!H:H,MATCH(B546,'07-15'!I:I,0),0),"")</f>
        <v>616</v>
      </c>
      <c r="O546" s="11" t="str">
        <f>IFERROR(INDEX('07-16'!H:H,MATCH(B546,'07-16'!I:I,0),0),"")</f>
        <v/>
      </c>
      <c r="P546" s="11" t="str">
        <f>IFERROR(INDEX('07-22'!U:U,MATCH(B546,'07-22'!W:W,0),0),"")</f>
        <v/>
      </c>
      <c r="Q546" s="11" t="str">
        <f>IFERROR(INDEX(#REF!,MATCH(B546,#REF!,0),0),"")</f>
        <v/>
      </c>
      <c r="R546" s="11" t="str">
        <f>IFERROR(INDEX(#REF!,MATCH(B546,#REF!,0),0),"")</f>
        <v/>
      </c>
      <c r="S546" s="11" t="str">
        <f>IFERROR(INDEX(#REF!,MATCH(B546,#REF!,0),0),"")</f>
        <v/>
      </c>
      <c r="T546" s="11" t="str">
        <f>IFERROR(INDEX(#REF!,MATCH(B546,#REF!,0),0),"")</f>
        <v/>
      </c>
      <c r="U546" s="5" t="str">
        <f>IFERROR(INDEX(#REF!,MATCH(B546,#REF!,0),0),"")</f>
        <v/>
      </c>
      <c r="V546" s="10">
        <f>COUNTIF(G546:U546,"&gt;0")</f>
        <v>1</v>
      </c>
      <c r="W546" s="188">
        <f>SUM(G546:U546)</f>
        <v>616</v>
      </c>
      <c r="X546" s="188">
        <f t="shared" si="31"/>
        <v>616</v>
      </c>
      <c r="Y546" s="188" t="str">
        <f>IFERROR(SUMPRODUCT(LARGE(G546:U546,{1;2;3;4;5})),"NA")</f>
        <v>NA</v>
      </c>
      <c r="Z546" s="189" t="str">
        <f>IFERROR(SUMPRODUCT(LARGE(G546:U546,{1;2;3;4;5;6;7;8;9;10})),"NA")</f>
        <v>NA</v>
      </c>
    </row>
    <row r="547" spans="1:26" s="28" customFormat="1" x14ac:dyDescent="0.3">
      <c r="A547" s="15">
        <v>544</v>
      </c>
      <c r="B547" s="2" t="s">
        <v>3102</v>
      </c>
      <c r="C547" s="1"/>
      <c r="D547" s="1"/>
      <c r="E547" s="1"/>
      <c r="F547" s="2"/>
      <c r="G547" s="10" t="str">
        <f>IFERROR(INDEX('03-25'!X:X,MATCH(B547,'03-25'!Y:Y,0),0),"")</f>
        <v/>
      </c>
      <c r="H547" s="11" t="str">
        <f>IFERROR(INDEX('04-08'!N:N,MATCH(B547,'04-08'!C:C,0),0),"")</f>
        <v/>
      </c>
      <c r="I547" s="11" t="str">
        <f>IFERROR(INDEX('04-29'!M:M,MATCH(B547,'04-29'!L:L,0),0),"")</f>
        <v/>
      </c>
      <c r="J547" s="11" t="str">
        <f>IFERROR(INDEX('05-27'!F:F,MATCH(B547,'05-27'!H:H,0),0),"")</f>
        <v/>
      </c>
      <c r="K547" s="11" t="str">
        <f>IFERROR(INDEX('06-17'!U:U,MATCH(B547,'06-17'!W:W,0),0),"")</f>
        <v/>
      </c>
      <c r="L547" s="11" t="str">
        <f>IFERROR(INDEX('07-02'!W:W,MATCH(B547,'07-02'!B:B,0),0),"")</f>
        <v/>
      </c>
      <c r="M547" s="11" t="str">
        <f>IFERROR(INDEX('07-14'!H:H,MATCH(B547,'07-14'!I:I,0),0),"")</f>
        <v/>
      </c>
      <c r="N547" s="11" t="str">
        <f>IFERROR(INDEX('07-15'!H:H,MATCH(B547,'07-15'!I:I,0),0),"")</f>
        <v/>
      </c>
      <c r="O547" s="11" t="str">
        <f>IFERROR(INDEX('07-16'!H:H,MATCH(B547,'07-16'!I:I,0),0),"")</f>
        <v/>
      </c>
      <c r="P547" s="11">
        <f>IFERROR(INDEX('07-22'!U:U,MATCH(B547,'07-22'!W:W,0),0),"")</f>
        <v>615</v>
      </c>
      <c r="Q547" s="11" t="str">
        <f>IFERROR(INDEX(#REF!,MATCH(B547,#REF!,0),0),"")</f>
        <v/>
      </c>
      <c r="R547" s="11" t="str">
        <f>IFERROR(INDEX(#REF!,MATCH(B547,#REF!,0),0),"")</f>
        <v/>
      </c>
      <c r="S547" s="11" t="str">
        <f>IFERROR(INDEX(#REF!,MATCH(B547,#REF!,0),0),"")</f>
        <v/>
      </c>
      <c r="T547" s="11" t="str">
        <f>IFERROR(INDEX(#REF!,MATCH(B547,#REF!,0),0),"")</f>
        <v/>
      </c>
      <c r="U547" s="5" t="str">
        <f>IFERROR(INDEX(#REF!,MATCH(B547,#REF!,0),0),"")</f>
        <v/>
      </c>
      <c r="V547" s="10">
        <f>COUNTIF(G547:U547,"&gt;0")</f>
        <v>1</v>
      </c>
      <c r="W547" s="188">
        <f>SUM(G547:U547)</f>
        <v>615</v>
      </c>
      <c r="X547" s="188">
        <f t="shared" si="31"/>
        <v>615</v>
      </c>
      <c r="Y547" s="188" t="str">
        <f>IFERROR(SUMPRODUCT(LARGE(G547:U547,{1;2;3;4;5})),"NA")</f>
        <v>NA</v>
      </c>
      <c r="Z547" s="189" t="str">
        <f>IFERROR(SUMPRODUCT(LARGE(G547:U547,{1;2;3;4;5;6;7;8;9;10})),"NA")</f>
        <v>NA</v>
      </c>
    </row>
    <row r="548" spans="1:26" s="28" customFormat="1" x14ac:dyDescent="0.3">
      <c r="A548" s="15">
        <v>545</v>
      </c>
      <c r="B548" s="2" t="s">
        <v>2704</v>
      </c>
      <c r="C548" s="1"/>
      <c r="D548" s="1"/>
      <c r="E548" s="1"/>
      <c r="F548" s="2"/>
      <c r="G548" s="10" t="str">
        <f>IFERROR(INDEX('03-25'!X:X,MATCH(B548,'03-25'!Y:Y,0),0),"")</f>
        <v/>
      </c>
      <c r="H548" s="11" t="str">
        <f>IFERROR(INDEX('04-08'!N:N,MATCH(B548,'04-08'!C:C,0),0),"")</f>
        <v/>
      </c>
      <c r="I548" s="11" t="str">
        <f>IFERROR(INDEX('04-29'!M:M,MATCH(B548,'04-29'!L:L,0),0),"")</f>
        <v/>
      </c>
      <c r="J548" s="11" t="str">
        <f>IFERROR(INDEX('05-27'!F:F,MATCH(B548,'05-27'!H:H,0),0),"")</f>
        <v/>
      </c>
      <c r="K548" s="11" t="str">
        <f>IFERROR(INDEX('06-17'!U:U,MATCH(B548,'06-17'!W:W,0),0),"")</f>
        <v/>
      </c>
      <c r="L548" s="11">
        <f>IFERROR(INDEX('07-02'!W:W,MATCH(B548,'07-02'!B:B,0),0),"")</f>
        <v>615</v>
      </c>
      <c r="M548" s="11" t="str">
        <f>IFERROR(INDEX('07-14'!H:H,MATCH(B548,'07-14'!I:I,0),0),"")</f>
        <v/>
      </c>
      <c r="N548" s="11" t="str">
        <f>IFERROR(INDEX('07-15'!H:H,MATCH(B548,'07-15'!I:I,0),0),"")</f>
        <v/>
      </c>
      <c r="O548" s="11" t="str">
        <f>IFERROR(INDEX('07-16'!H:H,MATCH(B548,'07-16'!I:I,0),0),"")</f>
        <v/>
      </c>
      <c r="P548" s="11" t="str">
        <f>IFERROR(INDEX('07-22'!U:U,MATCH(B548,'07-22'!W:W,0),0),"")</f>
        <v/>
      </c>
      <c r="Q548" s="11" t="str">
        <f>IFERROR(INDEX(#REF!,MATCH(B548,#REF!,0),0),"")</f>
        <v/>
      </c>
      <c r="R548" s="11" t="str">
        <f>IFERROR(INDEX(#REF!,MATCH(B548,#REF!,0),0),"")</f>
        <v/>
      </c>
      <c r="S548" s="11" t="str">
        <f>IFERROR(INDEX(#REF!,MATCH(B548,#REF!,0),0),"")</f>
        <v/>
      </c>
      <c r="T548" s="11" t="str">
        <f>IFERROR(INDEX(#REF!,MATCH(B548,#REF!,0),0),"")</f>
        <v/>
      </c>
      <c r="U548" s="5" t="str">
        <f>IFERROR(INDEX(#REF!,MATCH(B548,#REF!,0),0),"")</f>
        <v/>
      </c>
      <c r="V548" s="10">
        <f>COUNTIF(G548:U548,"&gt;0")</f>
        <v>1</v>
      </c>
      <c r="W548" s="188">
        <f>SUM(G548:U548)</f>
        <v>615</v>
      </c>
      <c r="X548" s="188">
        <f t="shared" si="31"/>
        <v>615</v>
      </c>
      <c r="Y548" s="188" t="str">
        <f>IFERROR(SUMPRODUCT(LARGE(G548:U548,{1;2;3;4;5})),"NA")</f>
        <v>NA</v>
      </c>
      <c r="Z548" s="189" t="str">
        <f>IFERROR(SUMPRODUCT(LARGE(G548:U548,{1;2;3;4;5;6;7;8;9;10})),"NA")</f>
        <v>NA</v>
      </c>
    </row>
    <row r="549" spans="1:26" s="28" customFormat="1" x14ac:dyDescent="0.3">
      <c r="A549" s="15">
        <v>546</v>
      </c>
      <c r="B549" s="2" t="s">
        <v>2706</v>
      </c>
      <c r="C549" s="1"/>
      <c r="D549" s="1"/>
      <c r="E549" s="1"/>
      <c r="F549" s="2"/>
      <c r="G549" s="10" t="str">
        <f>IFERROR(INDEX('03-25'!X:X,MATCH(B549,'03-25'!Y:Y,0),0),"")</f>
        <v/>
      </c>
      <c r="H549" s="11" t="str">
        <f>IFERROR(INDEX('04-08'!N:N,MATCH(B549,'04-08'!C:C,0),0),"")</f>
        <v/>
      </c>
      <c r="I549" s="11" t="str">
        <f>IFERROR(INDEX('04-29'!M:M,MATCH(B549,'04-29'!L:L,0),0),"")</f>
        <v/>
      </c>
      <c r="J549" s="11" t="str">
        <f>IFERROR(INDEX('05-27'!F:F,MATCH(B549,'05-27'!H:H,0),0),"")</f>
        <v/>
      </c>
      <c r="K549" s="11" t="str">
        <f>IFERROR(INDEX('06-17'!U:U,MATCH(B549,'06-17'!W:W,0),0),"")</f>
        <v/>
      </c>
      <c r="L549" s="11">
        <f>IFERROR(INDEX('07-02'!W:W,MATCH(B549,'07-02'!B:B,0),0),"")</f>
        <v>613</v>
      </c>
      <c r="M549" s="11" t="str">
        <f>IFERROR(INDEX('07-14'!H:H,MATCH(B549,'07-14'!I:I,0),0),"")</f>
        <v/>
      </c>
      <c r="N549" s="11" t="str">
        <f>IFERROR(INDEX('07-15'!H:H,MATCH(B549,'07-15'!I:I,0),0),"")</f>
        <v/>
      </c>
      <c r="O549" s="11" t="str">
        <f>IFERROR(INDEX('07-16'!H:H,MATCH(B549,'07-16'!I:I,0),0),"")</f>
        <v/>
      </c>
      <c r="P549" s="11" t="str">
        <f>IFERROR(INDEX('07-22'!U:U,MATCH(B549,'07-22'!W:W,0),0),"")</f>
        <v/>
      </c>
      <c r="Q549" s="11" t="str">
        <f>IFERROR(INDEX(#REF!,MATCH(B549,#REF!,0),0),"")</f>
        <v/>
      </c>
      <c r="R549" s="11" t="str">
        <f>IFERROR(INDEX(#REF!,MATCH(B549,#REF!,0),0),"")</f>
        <v/>
      </c>
      <c r="S549" s="11" t="str">
        <f>IFERROR(INDEX(#REF!,MATCH(B549,#REF!,0),0),"")</f>
        <v/>
      </c>
      <c r="T549" s="11" t="str">
        <f>IFERROR(INDEX(#REF!,MATCH(B549,#REF!,0),0),"")</f>
        <v/>
      </c>
      <c r="U549" s="5" t="str">
        <f>IFERROR(INDEX(#REF!,MATCH(B549,#REF!,0),0),"")</f>
        <v/>
      </c>
      <c r="V549" s="10">
        <f>COUNTIF(G549:U549,"&gt;0")</f>
        <v>1</v>
      </c>
      <c r="W549" s="188">
        <f>SUM(G549:U549)</f>
        <v>613</v>
      </c>
      <c r="X549" s="188">
        <f t="shared" si="31"/>
        <v>613</v>
      </c>
      <c r="Y549" s="188" t="str">
        <f>IFERROR(SUMPRODUCT(LARGE(G549:U549,{1;2;3;4;5})),"NA")</f>
        <v>NA</v>
      </c>
      <c r="Z549" s="189" t="str">
        <f>IFERROR(SUMPRODUCT(LARGE(G549:U549,{1;2;3;4;5;6;7;8;9;10})),"NA")</f>
        <v>NA</v>
      </c>
    </row>
    <row r="550" spans="1:26" s="28" customFormat="1" x14ac:dyDescent="0.3">
      <c r="A550" s="15">
        <v>547</v>
      </c>
      <c r="B550" s="2" t="s">
        <v>440</v>
      </c>
      <c r="C550" s="1"/>
      <c r="D550" s="1"/>
      <c r="E550" s="1"/>
      <c r="F550" s="2"/>
      <c r="G550" s="10" t="str">
        <f>IFERROR(INDEX('03-25'!X:X,MATCH(B550,'03-25'!Y:Y,0),0),"")</f>
        <v/>
      </c>
      <c r="H550" s="11">
        <f>IFERROR(INDEX('04-08'!N:N,MATCH(B550,'04-08'!C:C,0),0),"")</f>
        <v>613</v>
      </c>
      <c r="I550" s="11" t="str">
        <f>IFERROR(INDEX('04-29'!M:M,MATCH(B550,'04-29'!L:L,0),0),"")</f>
        <v/>
      </c>
      <c r="J550" s="11" t="str">
        <f>IFERROR(INDEX('05-27'!F:F,MATCH(B550,'05-27'!H:H,0),0),"")</f>
        <v/>
      </c>
      <c r="K550" s="11" t="str">
        <f>IFERROR(INDEX('06-17'!U:U,MATCH(B550,'06-17'!W:W,0),0),"")</f>
        <v/>
      </c>
      <c r="L550" s="11" t="str">
        <f>IFERROR(INDEX('07-02'!W:W,MATCH(B550,'07-02'!B:B,0),0),"")</f>
        <v/>
      </c>
      <c r="M550" s="11" t="str">
        <f>IFERROR(INDEX('07-14'!H:H,MATCH(B550,'07-14'!I:I,0),0),"")</f>
        <v/>
      </c>
      <c r="N550" s="11" t="str">
        <f>IFERROR(INDEX('07-15'!H:H,MATCH(B550,'07-15'!I:I,0),0),"")</f>
        <v/>
      </c>
      <c r="O550" s="11" t="str">
        <f>IFERROR(INDEX('07-16'!H:H,MATCH(B550,'07-16'!I:I,0),0),"")</f>
        <v/>
      </c>
      <c r="P550" s="11" t="str">
        <f>IFERROR(INDEX('07-22'!U:U,MATCH(B550,'07-22'!W:W,0),0),"")</f>
        <v/>
      </c>
      <c r="Q550" s="11" t="str">
        <f>IFERROR(INDEX(#REF!,MATCH(B550,#REF!,0),0),"")</f>
        <v/>
      </c>
      <c r="R550" s="11" t="str">
        <f>IFERROR(INDEX(#REF!,MATCH(B550,#REF!,0),0),"")</f>
        <v/>
      </c>
      <c r="S550" s="11" t="str">
        <f>IFERROR(INDEX(#REF!,MATCH(B550,#REF!,0),0),"")</f>
        <v/>
      </c>
      <c r="T550" s="11" t="str">
        <f>IFERROR(INDEX(#REF!,MATCH(B550,#REF!,0),0),"")</f>
        <v/>
      </c>
      <c r="U550" s="5" t="str">
        <f>IFERROR(INDEX(#REF!,MATCH(B550,#REF!,0),0),"")</f>
        <v/>
      </c>
      <c r="V550" s="10">
        <f>COUNTIF(G550:U550,"&gt;0")</f>
        <v>1</v>
      </c>
      <c r="W550" s="188">
        <f>SUM(G550:U550)</f>
        <v>613</v>
      </c>
      <c r="X550" s="188">
        <f t="shared" si="31"/>
        <v>613</v>
      </c>
      <c r="Y550" s="188" t="str">
        <f>IFERROR(SUMPRODUCT(LARGE(G550:U550,{1;2;3;4;5})),"NA")</f>
        <v>NA</v>
      </c>
      <c r="Z550" s="189" t="str">
        <f>IFERROR(SUMPRODUCT(LARGE(G550:U550,{1;2;3;4;5;6;7;8;9;10})),"NA")</f>
        <v>NA</v>
      </c>
    </row>
    <row r="551" spans="1:26" s="28" customFormat="1" x14ac:dyDescent="0.3">
      <c r="A551" s="15">
        <v>548</v>
      </c>
      <c r="B551" s="2" t="s">
        <v>1791</v>
      </c>
      <c r="C551" s="1"/>
      <c r="D551" s="1"/>
      <c r="E551" s="1"/>
      <c r="F551" s="2"/>
      <c r="G551" s="10" t="str">
        <f>IFERROR(INDEX('03-25'!X:X,MATCH(B551,'03-25'!Y:Y,0),0),"")</f>
        <v/>
      </c>
      <c r="H551" s="11" t="str">
        <f>IFERROR(INDEX('04-08'!N:N,MATCH(B551,'04-08'!C:C,0),0),"")</f>
        <v/>
      </c>
      <c r="I551" s="11">
        <f>IFERROR(INDEX('04-29'!M:M,MATCH(B551,'04-29'!L:L,0),0),"")</f>
        <v>612</v>
      </c>
      <c r="J551" s="11" t="str">
        <f>IFERROR(INDEX('05-27'!F:F,MATCH(B551,'05-27'!H:H,0),0),"")</f>
        <v/>
      </c>
      <c r="K551" s="11" t="str">
        <f>IFERROR(INDEX('06-17'!U:U,MATCH(B551,'06-17'!W:W,0),0),"")</f>
        <v/>
      </c>
      <c r="L551" s="11" t="str">
        <f>IFERROR(INDEX('07-02'!W:W,MATCH(B551,'07-02'!B:B,0),0),"")</f>
        <v/>
      </c>
      <c r="M551" s="11" t="str">
        <f>IFERROR(INDEX('07-14'!H:H,MATCH(B551,'07-14'!I:I,0),0),"")</f>
        <v/>
      </c>
      <c r="N551" s="11" t="str">
        <f>IFERROR(INDEX('07-15'!H:H,MATCH(B551,'07-15'!I:I,0),0),"")</f>
        <v/>
      </c>
      <c r="O551" s="11" t="str">
        <f>IFERROR(INDEX('07-16'!H:H,MATCH(B551,'07-16'!I:I,0),0),"")</f>
        <v/>
      </c>
      <c r="P551" s="11" t="str">
        <f>IFERROR(INDEX('07-22'!U:U,MATCH(B551,'07-22'!W:W,0),0),"")</f>
        <v/>
      </c>
      <c r="Q551" s="11" t="str">
        <f>IFERROR(INDEX(#REF!,MATCH(B551,#REF!,0),0),"")</f>
        <v/>
      </c>
      <c r="R551" s="11" t="str">
        <f>IFERROR(INDEX(#REF!,MATCH(B551,#REF!,0),0),"")</f>
        <v/>
      </c>
      <c r="S551" s="11" t="str">
        <f>IFERROR(INDEX(#REF!,MATCH(B551,#REF!,0),0),"")</f>
        <v/>
      </c>
      <c r="T551" s="11" t="str">
        <f>IFERROR(INDEX(#REF!,MATCH(B551,#REF!,0),0),"")</f>
        <v/>
      </c>
      <c r="U551" s="5" t="str">
        <f>IFERROR(INDEX(#REF!,MATCH(B551,#REF!,0),0),"")</f>
        <v/>
      </c>
      <c r="V551" s="10">
        <f>COUNTIF(G551:U551,"&gt;0")</f>
        <v>1</v>
      </c>
      <c r="W551" s="188">
        <f>SUM(G551:U551)</f>
        <v>612</v>
      </c>
      <c r="X551" s="188">
        <f t="shared" si="31"/>
        <v>612</v>
      </c>
      <c r="Y551" s="188" t="str">
        <f>IFERROR(SUMPRODUCT(LARGE(G551:U551,{1;2;3;4;5})),"NA")</f>
        <v>NA</v>
      </c>
      <c r="Z551" s="189" t="str">
        <f>IFERROR(SUMPRODUCT(LARGE(G551:U551,{1;2;3;4;5;6;7;8;9;10})),"NA")</f>
        <v>NA</v>
      </c>
    </row>
    <row r="552" spans="1:26" s="28" customFormat="1" x14ac:dyDescent="0.3">
      <c r="A552" s="15">
        <v>549</v>
      </c>
      <c r="B552" s="2" t="s">
        <v>2641</v>
      </c>
      <c r="C552" s="1"/>
      <c r="D552" s="1"/>
      <c r="E552" s="1"/>
      <c r="F552" s="2"/>
      <c r="G552" s="10" t="str">
        <f>IFERROR(INDEX('03-25'!X:X,MATCH(B552,'03-25'!Y:Y,0),0),"")</f>
        <v/>
      </c>
      <c r="H552" s="11" t="str">
        <f>IFERROR(INDEX('04-08'!N:N,MATCH(B552,'04-08'!C:C,0),0),"")</f>
        <v/>
      </c>
      <c r="I552" s="11" t="str">
        <f>IFERROR(INDEX('04-29'!M:M,MATCH(B552,'04-29'!L:L,0),0),"")</f>
        <v/>
      </c>
      <c r="J552" s="11" t="str">
        <f>IFERROR(INDEX('05-27'!F:F,MATCH(B552,'05-27'!H:H,0),0),"")</f>
        <v/>
      </c>
      <c r="K552" s="11" t="str">
        <f>IFERROR(INDEX('06-17'!U:U,MATCH(B552,'06-17'!W:W,0),0),"")</f>
        <v/>
      </c>
      <c r="L552" s="11">
        <f>IFERROR(INDEX('07-02'!W:W,MATCH(B552,'07-02'!B:B,0),0),"")</f>
        <v>612</v>
      </c>
      <c r="M552" s="11" t="str">
        <f>IFERROR(INDEX('07-14'!H:H,MATCH(B552,'07-14'!I:I,0),0),"")</f>
        <v/>
      </c>
      <c r="N552" s="11" t="str">
        <f>IFERROR(INDEX('07-15'!H:H,MATCH(B552,'07-15'!I:I,0),0),"")</f>
        <v/>
      </c>
      <c r="O552" s="11" t="str">
        <f>IFERROR(INDEX('07-16'!H:H,MATCH(B552,'07-16'!I:I,0),0),"")</f>
        <v/>
      </c>
      <c r="P552" s="11" t="str">
        <f>IFERROR(INDEX('07-22'!U:U,MATCH(B552,'07-22'!W:W,0),0),"")</f>
        <v/>
      </c>
      <c r="Q552" s="11" t="str">
        <f>IFERROR(INDEX(#REF!,MATCH(B552,#REF!,0),0),"")</f>
        <v/>
      </c>
      <c r="R552" s="11" t="str">
        <f>IFERROR(INDEX(#REF!,MATCH(B552,#REF!,0),0),"")</f>
        <v/>
      </c>
      <c r="S552" s="11" t="str">
        <f>IFERROR(INDEX(#REF!,MATCH(B552,#REF!,0),0),"")</f>
        <v/>
      </c>
      <c r="T552" s="11" t="str">
        <f>IFERROR(INDEX(#REF!,MATCH(B552,#REF!,0),0),"")</f>
        <v/>
      </c>
      <c r="U552" s="5" t="str">
        <f>IFERROR(INDEX(#REF!,MATCH(B552,#REF!,0),0),"")</f>
        <v/>
      </c>
      <c r="V552" s="10">
        <f>COUNTIF(G552:U552,"&gt;0")</f>
        <v>1</v>
      </c>
      <c r="W552" s="188">
        <f>SUM(G552:U552)</f>
        <v>612</v>
      </c>
      <c r="X552" s="188">
        <f t="shared" si="31"/>
        <v>612</v>
      </c>
      <c r="Y552" s="188" t="str">
        <f>IFERROR(SUMPRODUCT(LARGE(G552:U552,{1;2;3;4;5})),"NA")</f>
        <v>NA</v>
      </c>
      <c r="Z552" s="189" t="str">
        <f>IFERROR(SUMPRODUCT(LARGE(G552:U552,{1;2;3;4;5;6;7;8;9;10})),"NA")</f>
        <v>NA</v>
      </c>
    </row>
    <row r="553" spans="1:26" s="28" customFormat="1" x14ac:dyDescent="0.3">
      <c r="A553" s="15">
        <v>550</v>
      </c>
      <c r="B553" s="2" t="s">
        <v>2707</v>
      </c>
      <c r="C553" s="1"/>
      <c r="D553" s="1"/>
      <c r="E553" s="1"/>
      <c r="F553" s="2"/>
      <c r="G553" s="10" t="str">
        <f>IFERROR(INDEX('03-25'!X:X,MATCH(B553,'03-25'!Y:Y,0),0),"")</f>
        <v/>
      </c>
      <c r="H553" s="11" t="str">
        <f>IFERROR(INDEX('04-08'!N:N,MATCH(B553,'04-08'!C:C,0),0),"")</f>
        <v/>
      </c>
      <c r="I553" s="11" t="str">
        <f>IFERROR(INDEX('04-29'!M:M,MATCH(B553,'04-29'!L:L,0),0),"")</f>
        <v/>
      </c>
      <c r="J553" s="11" t="str">
        <f>IFERROR(INDEX('05-27'!F:F,MATCH(B553,'05-27'!H:H,0),0),"")</f>
        <v/>
      </c>
      <c r="K553" s="11" t="str">
        <f>IFERROR(INDEX('06-17'!U:U,MATCH(B553,'06-17'!W:W,0),0),"")</f>
        <v/>
      </c>
      <c r="L553" s="11">
        <f>IFERROR(INDEX('07-02'!W:W,MATCH(B553,'07-02'!B:B,0),0),"")</f>
        <v>612</v>
      </c>
      <c r="M553" s="11" t="str">
        <f>IFERROR(INDEX('07-14'!H:H,MATCH(B553,'07-14'!I:I,0),0),"")</f>
        <v/>
      </c>
      <c r="N553" s="11" t="str">
        <f>IFERROR(INDEX('07-15'!H:H,MATCH(B553,'07-15'!I:I,0),0),"")</f>
        <v/>
      </c>
      <c r="O553" s="11" t="str">
        <f>IFERROR(INDEX('07-16'!H:H,MATCH(B553,'07-16'!I:I,0),0),"")</f>
        <v/>
      </c>
      <c r="P553" s="11" t="str">
        <f>IFERROR(INDEX('07-22'!U:U,MATCH(B553,'07-22'!W:W,0),0),"")</f>
        <v/>
      </c>
      <c r="Q553" s="11" t="str">
        <f>IFERROR(INDEX(#REF!,MATCH(B553,#REF!,0),0),"")</f>
        <v/>
      </c>
      <c r="R553" s="11" t="str">
        <f>IFERROR(INDEX(#REF!,MATCH(B553,#REF!,0),0),"")</f>
        <v/>
      </c>
      <c r="S553" s="11" t="str">
        <f>IFERROR(INDEX(#REF!,MATCH(B553,#REF!,0),0),"")</f>
        <v/>
      </c>
      <c r="T553" s="11" t="str">
        <f>IFERROR(INDEX(#REF!,MATCH(B553,#REF!,0),0),"")</f>
        <v/>
      </c>
      <c r="U553" s="5" t="str">
        <f>IFERROR(INDEX(#REF!,MATCH(B553,#REF!,0),0),"")</f>
        <v/>
      </c>
      <c r="V553" s="10">
        <f t="shared" ref="V553:V616" si="32">COUNTIF(G553:U553,"&gt;0")</f>
        <v>1</v>
      </c>
      <c r="W553" s="188">
        <f t="shared" ref="W553:W616" si="33">SUM(G553:U553)</f>
        <v>612</v>
      </c>
      <c r="X553" s="188">
        <f t="shared" ref="X553:X616" si="34">W553/V553</f>
        <v>612</v>
      </c>
      <c r="Y553" s="188" t="str">
        <f>IFERROR(SUMPRODUCT(LARGE(G553:U553,{1;2;3;4;5})),"NA")</f>
        <v>NA</v>
      </c>
      <c r="Z553" s="189" t="str">
        <f>IFERROR(SUMPRODUCT(LARGE(G553:U553,{1;2;3;4;5;6;7;8;9;10})),"NA")</f>
        <v>NA</v>
      </c>
    </row>
    <row r="554" spans="1:26" s="28" customFormat="1" x14ac:dyDescent="0.3">
      <c r="A554" s="15">
        <v>551</v>
      </c>
      <c r="B554" s="2" t="s">
        <v>2031</v>
      </c>
      <c r="C554" s="1"/>
      <c r="D554" s="1"/>
      <c r="E554" s="1"/>
      <c r="F554" s="2"/>
      <c r="G554" s="10" t="str">
        <f>IFERROR(INDEX('03-25'!X:X,MATCH(B554,'03-25'!Y:Y,0),0),"")</f>
        <v/>
      </c>
      <c r="H554" s="11" t="str">
        <f>IFERROR(INDEX('04-08'!N:N,MATCH(B554,'04-08'!C:C,0),0),"")</f>
        <v/>
      </c>
      <c r="I554" s="11" t="str">
        <f>IFERROR(INDEX('04-29'!M:M,MATCH(B554,'04-29'!L:L,0),0),"")</f>
        <v/>
      </c>
      <c r="J554" s="11">
        <f>IFERROR(INDEX('05-27'!F:F,MATCH(B554,'05-27'!H:H,0),0),"")</f>
        <v>610</v>
      </c>
      <c r="K554" s="11" t="str">
        <f>IFERROR(INDEX('06-17'!U:U,MATCH(B554,'06-17'!W:W,0),0),"")</f>
        <v/>
      </c>
      <c r="L554" s="11" t="str">
        <f>IFERROR(INDEX('07-02'!W:W,MATCH(B554,'07-02'!B:B,0),0),"")</f>
        <v/>
      </c>
      <c r="M554" s="11" t="str">
        <f>IFERROR(INDEX('07-14'!H:H,MATCH(B554,'07-14'!I:I,0),0),"")</f>
        <v/>
      </c>
      <c r="N554" s="11" t="str">
        <f>IFERROR(INDEX('07-15'!H:H,MATCH(B554,'07-15'!I:I,0),0),"")</f>
        <v/>
      </c>
      <c r="O554" s="11" t="str">
        <f>IFERROR(INDEX('07-16'!H:H,MATCH(B554,'07-16'!I:I,0),0),"")</f>
        <v/>
      </c>
      <c r="P554" s="11" t="str">
        <f>IFERROR(INDEX('07-22'!U:U,MATCH(B554,'07-22'!W:W,0),0),"")</f>
        <v/>
      </c>
      <c r="Q554" s="11" t="str">
        <f>IFERROR(INDEX(#REF!,MATCH(B554,#REF!,0),0),"")</f>
        <v/>
      </c>
      <c r="R554" s="11" t="str">
        <f>IFERROR(INDEX(#REF!,MATCH(B554,#REF!,0),0),"")</f>
        <v/>
      </c>
      <c r="S554" s="11" t="str">
        <f>IFERROR(INDEX(#REF!,MATCH(B554,#REF!,0),0),"")</f>
        <v/>
      </c>
      <c r="T554" s="11" t="str">
        <f>IFERROR(INDEX(#REF!,MATCH(B554,#REF!,0),0),"")</f>
        <v/>
      </c>
      <c r="U554" s="5" t="str">
        <f>IFERROR(INDEX(#REF!,MATCH(B554,#REF!,0),0),"")</f>
        <v/>
      </c>
      <c r="V554" s="10">
        <f t="shared" si="32"/>
        <v>1</v>
      </c>
      <c r="W554" s="188">
        <f t="shared" si="33"/>
        <v>610</v>
      </c>
      <c r="X554" s="188">
        <f t="shared" si="34"/>
        <v>610</v>
      </c>
      <c r="Y554" s="188" t="str">
        <f>IFERROR(SUMPRODUCT(LARGE(G554:U554,{1;2;3;4;5})),"NA")</f>
        <v>NA</v>
      </c>
      <c r="Z554" s="189" t="str">
        <f>IFERROR(SUMPRODUCT(LARGE(G554:U554,{1;2;3;4;5;6;7;8;9;10})),"NA")</f>
        <v>NA</v>
      </c>
    </row>
    <row r="555" spans="1:26" s="28" customFormat="1" x14ac:dyDescent="0.3">
      <c r="A555" s="15">
        <v>552</v>
      </c>
      <c r="B555" s="2" t="s">
        <v>2709</v>
      </c>
      <c r="C555" s="1"/>
      <c r="D555" s="1"/>
      <c r="E555" s="1"/>
      <c r="F555" s="2"/>
      <c r="G555" s="10" t="str">
        <f>IFERROR(INDEX('03-25'!X:X,MATCH(B555,'03-25'!Y:Y,0),0),"")</f>
        <v/>
      </c>
      <c r="H555" s="11" t="str">
        <f>IFERROR(INDEX('04-08'!N:N,MATCH(B555,'04-08'!C:C,0),0),"")</f>
        <v/>
      </c>
      <c r="I555" s="11" t="str">
        <f>IFERROR(INDEX('04-29'!M:M,MATCH(B555,'04-29'!L:L,0),0),"")</f>
        <v/>
      </c>
      <c r="J555" s="11" t="str">
        <f>IFERROR(INDEX('05-27'!F:F,MATCH(B555,'05-27'!H:H,0),0),"")</f>
        <v/>
      </c>
      <c r="K555" s="11" t="str">
        <f>IFERROR(INDEX('06-17'!U:U,MATCH(B555,'06-17'!W:W,0),0),"")</f>
        <v/>
      </c>
      <c r="L555" s="11">
        <f>IFERROR(INDEX('07-02'!W:W,MATCH(B555,'07-02'!B:B,0),0),"")</f>
        <v>610</v>
      </c>
      <c r="M555" s="11" t="str">
        <f>IFERROR(INDEX('07-14'!H:H,MATCH(B555,'07-14'!I:I,0),0),"")</f>
        <v/>
      </c>
      <c r="N555" s="11" t="str">
        <f>IFERROR(INDEX('07-15'!H:H,MATCH(B555,'07-15'!I:I,0),0),"")</f>
        <v/>
      </c>
      <c r="O555" s="11" t="str">
        <f>IFERROR(INDEX('07-16'!H:H,MATCH(B555,'07-16'!I:I,0),0),"")</f>
        <v/>
      </c>
      <c r="P555" s="11" t="str">
        <f>IFERROR(INDEX('07-22'!U:U,MATCH(B555,'07-22'!W:W,0),0),"")</f>
        <v/>
      </c>
      <c r="Q555" s="11" t="str">
        <f>IFERROR(INDEX(#REF!,MATCH(B555,#REF!,0),0),"")</f>
        <v/>
      </c>
      <c r="R555" s="11" t="str">
        <f>IFERROR(INDEX(#REF!,MATCH(B555,#REF!,0),0),"")</f>
        <v/>
      </c>
      <c r="S555" s="11" t="str">
        <f>IFERROR(INDEX(#REF!,MATCH(B555,#REF!,0),0),"")</f>
        <v/>
      </c>
      <c r="T555" s="11" t="str">
        <f>IFERROR(INDEX(#REF!,MATCH(B555,#REF!,0),0),"")</f>
        <v/>
      </c>
      <c r="U555" s="5" t="str">
        <f>IFERROR(INDEX(#REF!,MATCH(B555,#REF!,0),0),"")</f>
        <v/>
      </c>
      <c r="V555" s="10">
        <f t="shared" si="32"/>
        <v>1</v>
      </c>
      <c r="W555" s="188">
        <f t="shared" si="33"/>
        <v>610</v>
      </c>
      <c r="X555" s="188">
        <f t="shared" si="34"/>
        <v>610</v>
      </c>
      <c r="Y555" s="188" t="str">
        <f>IFERROR(SUMPRODUCT(LARGE(G555:U555,{1;2;3;4;5})),"NA")</f>
        <v>NA</v>
      </c>
      <c r="Z555" s="189" t="str">
        <f>IFERROR(SUMPRODUCT(LARGE(G555:U555,{1;2;3;4;5;6;7;8;9;10})),"NA")</f>
        <v>NA</v>
      </c>
    </row>
    <row r="556" spans="1:26" s="28" customFormat="1" x14ac:dyDescent="0.3">
      <c r="A556" s="15">
        <v>553</v>
      </c>
      <c r="B556" s="2" t="s">
        <v>3109</v>
      </c>
      <c r="C556" s="1"/>
      <c r="D556" s="1"/>
      <c r="E556" s="1"/>
      <c r="F556" s="2"/>
      <c r="G556" s="10" t="str">
        <f>IFERROR(INDEX('03-25'!X:X,MATCH(B556,'03-25'!Y:Y,0),0),"")</f>
        <v/>
      </c>
      <c r="H556" s="11" t="str">
        <f>IFERROR(INDEX('04-08'!N:N,MATCH(B556,'04-08'!C:C,0),0),"")</f>
        <v/>
      </c>
      <c r="I556" s="11" t="str">
        <f>IFERROR(INDEX('04-29'!M:M,MATCH(B556,'04-29'!L:L,0),0),"")</f>
        <v/>
      </c>
      <c r="J556" s="11" t="str">
        <f>IFERROR(INDEX('05-27'!F:F,MATCH(B556,'05-27'!H:H,0),0),"")</f>
        <v/>
      </c>
      <c r="K556" s="11" t="str">
        <f>IFERROR(INDEX('06-17'!U:U,MATCH(B556,'06-17'!W:W,0),0),"")</f>
        <v/>
      </c>
      <c r="L556" s="11" t="str">
        <f>IFERROR(INDEX('07-02'!W:W,MATCH(B556,'07-02'!B:B,0),0),"")</f>
        <v/>
      </c>
      <c r="M556" s="11" t="str">
        <f>IFERROR(INDEX('07-14'!H:H,MATCH(B556,'07-14'!I:I,0),0),"")</f>
        <v/>
      </c>
      <c r="N556" s="11">
        <f>IFERROR(INDEX('07-15'!H:H,MATCH(B556,'07-15'!I:I,0),0),"")</f>
        <v>608</v>
      </c>
      <c r="O556" s="11" t="str">
        <f>IFERROR(INDEX('07-16'!H:H,MATCH(B556,'07-16'!I:I,0),0),"")</f>
        <v/>
      </c>
      <c r="P556" s="11" t="str">
        <f>IFERROR(INDEX('07-22'!U:U,MATCH(B556,'07-22'!W:W,0),0),"")</f>
        <v/>
      </c>
      <c r="Q556" s="11" t="str">
        <f>IFERROR(INDEX(#REF!,MATCH(B556,#REF!,0),0),"")</f>
        <v/>
      </c>
      <c r="R556" s="11" t="str">
        <f>IFERROR(INDEX(#REF!,MATCH(B556,#REF!,0),0),"")</f>
        <v/>
      </c>
      <c r="S556" s="11" t="str">
        <f>IFERROR(INDEX(#REF!,MATCH(B556,#REF!,0),0),"")</f>
        <v/>
      </c>
      <c r="T556" s="11" t="str">
        <f>IFERROR(INDEX(#REF!,MATCH(B556,#REF!,0),0),"")</f>
        <v/>
      </c>
      <c r="U556" s="5" t="str">
        <f>IFERROR(INDEX(#REF!,MATCH(B556,#REF!,0),0),"")</f>
        <v/>
      </c>
      <c r="V556" s="10">
        <f t="shared" si="32"/>
        <v>1</v>
      </c>
      <c r="W556" s="188">
        <f t="shared" si="33"/>
        <v>608</v>
      </c>
      <c r="X556" s="188">
        <f t="shared" si="34"/>
        <v>608</v>
      </c>
      <c r="Y556" s="188" t="str">
        <f>IFERROR(SUMPRODUCT(LARGE(G556:U556,{1;2;3;4;5})),"NA")</f>
        <v>NA</v>
      </c>
      <c r="Z556" s="189" t="str">
        <f>IFERROR(SUMPRODUCT(LARGE(G556:U556,{1;2;3;4;5;6;7;8;9;10})),"NA")</f>
        <v>NA</v>
      </c>
    </row>
    <row r="557" spans="1:26" s="28" customFormat="1" x14ac:dyDescent="0.3">
      <c r="A557" s="15">
        <v>554</v>
      </c>
      <c r="B557" s="2" t="s">
        <v>1828</v>
      </c>
      <c r="C557" s="1"/>
      <c r="D557" s="1"/>
      <c r="E557" s="1"/>
      <c r="F557" s="2"/>
      <c r="G557" s="10" t="str">
        <f>IFERROR(INDEX('03-25'!X:X,MATCH(B557,'03-25'!Y:Y,0),0),"")</f>
        <v/>
      </c>
      <c r="H557" s="11" t="str">
        <f>IFERROR(INDEX('04-08'!N:N,MATCH(B557,'04-08'!C:C,0),0),"")</f>
        <v/>
      </c>
      <c r="I557" s="11">
        <f>IFERROR(INDEX('04-29'!M:M,MATCH(B557,'04-29'!L:L,0),0),"")</f>
        <v>608</v>
      </c>
      <c r="J557" s="11" t="str">
        <f>IFERROR(INDEX('05-27'!F:F,MATCH(B557,'05-27'!H:H,0),0),"")</f>
        <v/>
      </c>
      <c r="K557" s="11" t="str">
        <f>IFERROR(INDEX('06-17'!U:U,MATCH(B557,'06-17'!W:W,0),0),"")</f>
        <v/>
      </c>
      <c r="L557" s="11" t="str">
        <f>IFERROR(INDEX('07-02'!W:W,MATCH(B557,'07-02'!B:B,0),0),"")</f>
        <v/>
      </c>
      <c r="M557" s="11" t="str">
        <f>IFERROR(INDEX('07-14'!H:H,MATCH(B557,'07-14'!I:I,0),0),"")</f>
        <v/>
      </c>
      <c r="N557" s="11">
        <f>IFERROR(INDEX('07-15'!H:H,MATCH(B557,'07-15'!I:I,0),0),"")</f>
        <v>0</v>
      </c>
      <c r="O557" s="11" t="str">
        <f>IFERROR(INDEX('07-16'!H:H,MATCH(B557,'07-16'!I:I,0),0),"")</f>
        <v/>
      </c>
      <c r="P557" s="11" t="str">
        <f>IFERROR(INDEX('07-22'!U:U,MATCH(B557,'07-22'!W:W,0),0),"")</f>
        <v/>
      </c>
      <c r="Q557" s="11" t="str">
        <f>IFERROR(INDEX(#REF!,MATCH(B557,#REF!,0),0),"")</f>
        <v/>
      </c>
      <c r="R557" s="11" t="str">
        <f>IFERROR(INDEX(#REF!,MATCH(B557,#REF!,0),0),"")</f>
        <v/>
      </c>
      <c r="S557" s="11" t="str">
        <f>IFERROR(INDEX(#REF!,MATCH(B557,#REF!,0),0),"")</f>
        <v/>
      </c>
      <c r="T557" s="11" t="str">
        <f>IFERROR(INDEX(#REF!,MATCH(B557,#REF!,0),0),"")</f>
        <v/>
      </c>
      <c r="U557" s="5" t="str">
        <f>IFERROR(INDEX(#REF!,MATCH(B557,#REF!,0),0),"")</f>
        <v/>
      </c>
      <c r="V557" s="10">
        <f t="shared" si="32"/>
        <v>1</v>
      </c>
      <c r="W557" s="188">
        <f t="shared" si="33"/>
        <v>608</v>
      </c>
      <c r="X557" s="188">
        <f t="shared" si="34"/>
        <v>608</v>
      </c>
      <c r="Y557" s="188" t="str">
        <f>IFERROR(SUMPRODUCT(LARGE(G557:U557,{1;2;3;4;5})),"NA")</f>
        <v>NA</v>
      </c>
      <c r="Z557" s="189" t="str">
        <f>IFERROR(SUMPRODUCT(LARGE(G557:U557,{1;2;3;4;5;6;7;8;9;10})),"NA")</f>
        <v>NA</v>
      </c>
    </row>
    <row r="558" spans="1:26" s="28" customFormat="1" x14ac:dyDescent="0.3">
      <c r="A558" s="15">
        <v>555</v>
      </c>
      <c r="B558" s="2" t="s">
        <v>3115</v>
      </c>
      <c r="C558" s="1"/>
      <c r="D558" s="1"/>
      <c r="E558" s="1"/>
      <c r="F558" s="2"/>
      <c r="G558" s="10" t="str">
        <f>IFERROR(INDEX('03-25'!X:X,MATCH(B558,'03-25'!Y:Y,0),0),"")</f>
        <v/>
      </c>
      <c r="H558" s="11" t="str">
        <f>IFERROR(INDEX('04-08'!N:N,MATCH(B558,'04-08'!C:C,0),0),"")</f>
        <v/>
      </c>
      <c r="I558" s="11" t="str">
        <f>IFERROR(INDEX('04-29'!M:M,MATCH(B558,'04-29'!L:L,0),0),"")</f>
        <v/>
      </c>
      <c r="J558" s="11" t="str">
        <f>IFERROR(INDEX('05-27'!F:F,MATCH(B558,'05-27'!H:H,0),0),"")</f>
        <v/>
      </c>
      <c r="K558" s="11" t="str">
        <f>IFERROR(INDEX('06-17'!U:U,MATCH(B558,'06-17'!W:W,0),0),"")</f>
        <v/>
      </c>
      <c r="L558" s="11" t="str">
        <f>IFERROR(INDEX('07-02'!W:W,MATCH(B558,'07-02'!B:B,0),0),"")</f>
        <v/>
      </c>
      <c r="M558" s="11" t="str">
        <f>IFERROR(INDEX('07-14'!H:H,MATCH(B558,'07-14'!I:I,0),0),"")</f>
        <v/>
      </c>
      <c r="N558" s="11">
        <f>IFERROR(INDEX('07-15'!H:H,MATCH(B558,'07-15'!I:I,0),0),"")</f>
        <v>606</v>
      </c>
      <c r="O558" s="11" t="str">
        <f>IFERROR(INDEX('07-16'!H:H,MATCH(B558,'07-16'!I:I,0),0),"")</f>
        <v/>
      </c>
      <c r="P558" s="11" t="str">
        <f>IFERROR(INDEX('07-22'!U:U,MATCH(B558,'07-22'!W:W,0),0),"")</f>
        <v/>
      </c>
      <c r="Q558" s="11" t="str">
        <f>IFERROR(INDEX(#REF!,MATCH(B558,#REF!,0),0),"")</f>
        <v/>
      </c>
      <c r="R558" s="11" t="str">
        <f>IFERROR(INDEX(#REF!,MATCH(B558,#REF!,0),0),"")</f>
        <v/>
      </c>
      <c r="S558" s="11" t="str">
        <f>IFERROR(INDEX(#REF!,MATCH(B558,#REF!,0),0),"")</f>
        <v/>
      </c>
      <c r="T558" s="11" t="str">
        <f>IFERROR(INDEX(#REF!,MATCH(B558,#REF!,0),0),"")</f>
        <v/>
      </c>
      <c r="U558" s="5" t="str">
        <f>IFERROR(INDEX(#REF!,MATCH(B558,#REF!,0),0),"")</f>
        <v/>
      </c>
      <c r="V558" s="10">
        <f t="shared" si="32"/>
        <v>1</v>
      </c>
      <c r="W558" s="188">
        <f t="shared" si="33"/>
        <v>606</v>
      </c>
      <c r="X558" s="188">
        <f t="shared" si="34"/>
        <v>606</v>
      </c>
      <c r="Y558" s="188" t="str">
        <f>IFERROR(SUMPRODUCT(LARGE(G558:U558,{1;2;3;4;5})),"NA")</f>
        <v>NA</v>
      </c>
      <c r="Z558" s="189" t="str">
        <f>IFERROR(SUMPRODUCT(LARGE(G558:U558,{1;2;3;4;5;6;7;8;9;10})),"NA")</f>
        <v>NA</v>
      </c>
    </row>
    <row r="559" spans="1:26" s="28" customFormat="1" x14ac:dyDescent="0.3">
      <c r="A559" s="15">
        <v>556</v>
      </c>
      <c r="B559" s="2" t="s">
        <v>3123</v>
      </c>
      <c r="C559" s="1"/>
      <c r="D559" s="1"/>
      <c r="E559" s="1"/>
      <c r="F559" s="2"/>
      <c r="G559" s="10" t="str">
        <f>IFERROR(INDEX('03-25'!X:X,MATCH(B559,'03-25'!Y:Y,0),0),"")</f>
        <v/>
      </c>
      <c r="H559" s="11" t="str">
        <f>IFERROR(INDEX('04-08'!N:N,MATCH(B559,'04-08'!C:C,0),0),"")</f>
        <v/>
      </c>
      <c r="I559" s="11" t="str">
        <f>IFERROR(INDEX('04-29'!M:M,MATCH(B559,'04-29'!L:L,0),0),"")</f>
        <v/>
      </c>
      <c r="J559" s="11" t="str">
        <f>IFERROR(INDEX('05-27'!F:F,MATCH(B559,'05-27'!H:H,0),0),"")</f>
        <v/>
      </c>
      <c r="K559" s="11" t="str">
        <f>IFERROR(INDEX('06-17'!U:U,MATCH(B559,'06-17'!W:W,0),0),"")</f>
        <v/>
      </c>
      <c r="L559" s="11" t="str">
        <f>IFERROR(INDEX('07-02'!W:W,MATCH(B559,'07-02'!B:B,0),0),"")</f>
        <v/>
      </c>
      <c r="M559" s="11" t="str">
        <f>IFERROR(INDEX('07-14'!H:H,MATCH(B559,'07-14'!I:I,0),0),"")</f>
        <v/>
      </c>
      <c r="N559" s="11">
        <f>IFERROR(INDEX('07-15'!H:H,MATCH(B559,'07-15'!I:I,0),0),"")</f>
        <v>606</v>
      </c>
      <c r="O559" s="11" t="str">
        <f>IFERROR(INDEX('07-16'!H:H,MATCH(B559,'07-16'!I:I,0),0),"")</f>
        <v/>
      </c>
      <c r="P559" s="11" t="str">
        <f>IFERROR(INDEX('07-22'!U:U,MATCH(B559,'07-22'!W:W,0),0),"")</f>
        <v/>
      </c>
      <c r="Q559" s="11" t="str">
        <f>IFERROR(INDEX(#REF!,MATCH(B559,#REF!,0),0),"")</f>
        <v/>
      </c>
      <c r="R559" s="11" t="str">
        <f>IFERROR(INDEX(#REF!,MATCH(B559,#REF!,0),0),"")</f>
        <v/>
      </c>
      <c r="S559" s="11" t="str">
        <f>IFERROR(INDEX(#REF!,MATCH(B559,#REF!,0),0),"")</f>
        <v/>
      </c>
      <c r="T559" s="11" t="str">
        <f>IFERROR(INDEX(#REF!,MATCH(B559,#REF!,0),0),"")</f>
        <v/>
      </c>
      <c r="U559" s="5" t="str">
        <f>IFERROR(INDEX(#REF!,MATCH(B559,#REF!,0),0),"")</f>
        <v/>
      </c>
      <c r="V559" s="10">
        <f t="shared" si="32"/>
        <v>1</v>
      </c>
      <c r="W559" s="188">
        <f t="shared" si="33"/>
        <v>606</v>
      </c>
      <c r="X559" s="188">
        <f t="shared" si="34"/>
        <v>606</v>
      </c>
      <c r="Y559" s="188" t="str">
        <f>IFERROR(SUMPRODUCT(LARGE(G559:U559,{1;2;3;4;5})),"NA")</f>
        <v>NA</v>
      </c>
      <c r="Z559" s="189" t="str">
        <f>IFERROR(SUMPRODUCT(LARGE(G559:U559,{1;2;3;4;5;6;7;8;9;10})),"NA")</f>
        <v>NA</v>
      </c>
    </row>
    <row r="560" spans="1:26" s="28" customFormat="1" x14ac:dyDescent="0.3">
      <c r="A560" s="15">
        <v>557</v>
      </c>
      <c r="B560" s="2" t="s">
        <v>3112</v>
      </c>
      <c r="C560" s="1"/>
      <c r="D560" s="1"/>
      <c r="E560" s="1"/>
      <c r="F560" s="2"/>
      <c r="G560" s="10" t="str">
        <f>IFERROR(INDEX('03-25'!X:X,MATCH(B560,'03-25'!Y:Y,0),0),"")</f>
        <v/>
      </c>
      <c r="H560" s="11" t="str">
        <f>IFERROR(INDEX('04-08'!N:N,MATCH(B560,'04-08'!C:C,0),0),"")</f>
        <v/>
      </c>
      <c r="I560" s="11" t="str">
        <f>IFERROR(INDEX('04-29'!M:M,MATCH(B560,'04-29'!L:L,0),0),"")</f>
        <v/>
      </c>
      <c r="J560" s="11" t="str">
        <f>IFERROR(INDEX('05-27'!F:F,MATCH(B560,'05-27'!H:H,0),0),"")</f>
        <v/>
      </c>
      <c r="K560" s="11" t="str">
        <f>IFERROR(INDEX('06-17'!U:U,MATCH(B560,'06-17'!W:W,0),0),"")</f>
        <v/>
      </c>
      <c r="L560" s="11" t="str">
        <f>IFERROR(INDEX('07-02'!W:W,MATCH(B560,'07-02'!B:B,0),0),"")</f>
        <v/>
      </c>
      <c r="M560" s="11" t="str">
        <f>IFERROR(INDEX('07-14'!H:H,MATCH(B560,'07-14'!I:I,0),0),"")</f>
        <v/>
      </c>
      <c r="N560" s="11">
        <f>IFERROR(INDEX('07-15'!H:H,MATCH(B560,'07-15'!I:I,0),0),"")</f>
        <v>605</v>
      </c>
      <c r="O560" s="11" t="str">
        <f>IFERROR(INDEX('07-16'!H:H,MATCH(B560,'07-16'!I:I,0),0),"")</f>
        <v/>
      </c>
      <c r="P560" s="11" t="str">
        <f>IFERROR(INDEX('07-22'!U:U,MATCH(B560,'07-22'!W:W,0),0),"")</f>
        <v/>
      </c>
      <c r="Q560" s="11" t="str">
        <f>IFERROR(INDEX(#REF!,MATCH(B560,#REF!,0),0),"")</f>
        <v/>
      </c>
      <c r="R560" s="11" t="str">
        <f>IFERROR(INDEX(#REF!,MATCH(B560,#REF!,0),0),"")</f>
        <v/>
      </c>
      <c r="S560" s="11" t="str">
        <f>IFERROR(INDEX(#REF!,MATCH(B560,#REF!,0),0),"")</f>
        <v/>
      </c>
      <c r="T560" s="11" t="str">
        <f>IFERROR(INDEX(#REF!,MATCH(B560,#REF!,0),0),"")</f>
        <v/>
      </c>
      <c r="U560" s="5" t="str">
        <f>IFERROR(INDEX(#REF!,MATCH(B560,#REF!,0),0),"")</f>
        <v/>
      </c>
      <c r="V560" s="10">
        <f t="shared" si="32"/>
        <v>1</v>
      </c>
      <c r="W560" s="188">
        <f t="shared" si="33"/>
        <v>605</v>
      </c>
      <c r="X560" s="188">
        <f t="shared" si="34"/>
        <v>605</v>
      </c>
      <c r="Y560" s="188" t="str">
        <f>IFERROR(SUMPRODUCT(LARGE(G560:U560,{1;2;3;4;5})),"NA")</f>
        <v>NA</v>
      </c>
      <c r="Z560" s="189" t="str">
        <f>IFERROR(SUMPRODUCT(LARGE(G560:U560,{1;2;3;4;5;6;7;8;9;10})),"NA")</f>
        <v>NA</v>
      </c>
    </row>
    <row r="561" spans="1:26" s="28" customFormat="1" x14ac:dyDescent="0.3">
      <c r="A561" s="15">
        <v>558</v>
      </c>
      <c r="B561" s="2" t="s">
        <v>3150</v>
      </c>
      <c r="C561" s="1"/>
      <c r="D561" s="1"/>
      <c r="E561" s="1"/>
      <c r="F561" s="2"/>
      <c r="G561" s="10" t="str">
        <f>IFERROR(INDEX('03-25'!X:X,MATCH(B561,'03-25'!Y:Y,0),0),"")</f>
        <v/>
      </c>
      <c r="H561" s="11" t="str">
        <f>IFERROR(INDEX('04-08'!N:N,MATCH(B561,'04-08'!C:C,0),0),"")</f>
        <v/>
      </c>
      <c r="I561" s="11" t="str">
        <f>IFERROR(INDEX('04-29'!M:M,MATCH(B561,'04-29'!L:L,0),0),"")</f>
        <v/>
      </c>
      <c r="J561" s="11" t="str">
        <f>IFERROR(INDEX('05-27'!F:F,MATCH(B561,'05-27'!H:H,0),0),"")</f>
        <v/>
      </c>
      <c r="K561" s="11" t="str">
        <f>IFERROR(INDEX('06-17'!U:U,MATCH(B561,'06-17'!W:W,0),0),"")</f>
        <v/>
      </c>
      <c r="L561" s="11" t="str">
        <f>IFERROR(INDEX('07-02'!W:W,MATCH(B561,'07-02'!B:B,0),0),"")</f>
        <v/>
      </c>
      <c r="M561" s="11" t="str">
        <f>IFERROR(INDEX('07-14'!H:H,MATCH(B561,'07-14'!I:I,0),0),"")</f>
        <v/>
      </c>
      <c r="N561" s="11">
        <f>IFERROR(INDEX('07-15'!H:H,MATCH(B561,'07-15'!I:I,0),0),"")</f>
        <v>605</v>
      </c>
      <c r="O561" s="11" t="str">
        <f>IFERROR(INDEX('07-16'!H:H,MATCH(B561,'07-16'!I:I,0),0),"")</f>
        <v/>
      </c>
      <c r="P561" s="11" t="str">
        <f>IFERROR(INDEX('07-22'!U:U,MATCH(B561,'07-22'!W:W,0),0),"")</f>
        <v/>
      </c>
      <c r="Q561" s="11" t="str">
        <f>IFERROR(INDEX(#REF!,MATCH(B561,#REF!,0),0),"")</f>
        <v/>
      </c>
      <c r="R561" s="11" t="str">
        <f>IFERROR(INDEX(#REF!,MATCH(B561,#REF!,0),0),"")</f>
        <v/>
      </c>
      <c r="S561" s="11" t="str">
        <f>IFERROR(INDEX(#REF!,MATCH(B561,#REF!,0),0),"")</f>
        <v/>
      </c>
      <c r="T561" s="11" t="str">
        <f>IFERROR(INDEX(#REF!,MATCH(B561,#REF!,0),0),"")</f>
        <v/>
      </c>
      <c r="U561" s="5" t="str">
        <f>IFERROR(INDEX(#REF!,MATCH(B561,#REF!,0),0),"")</f>
        <v/>
      </c>
      <c r="V561" s="10">
        <f t="shared" si="32"/>
        <v>1</v>
      </c>
      <c r="W561" s="188">
        <f t="shared" si="33"/>
        <v>605</v>
      </c>
      <c r="X561" s="188">
        <f t="shared" si="34"/>
        <v>605</v>
      </c>
      <c r="Y561" s="188" t="str">
        <f>IFERROR(SUMPRODUCT(LARGE(G561:U561,{1;2;3;4;5})),"NA")</f>
        <v>NA</v>
      </c>
      <c r="Z561" s="189" t="str">
        <f>IFERROR(SUMPRODUCT(LARGE(G561:U561,{1;2;3;4;5;6;7;8;9;10})),"NA")</f>
        <v>NA</v>
      </c>
    </row>
    <row r="562" spans="1:26" s="28" customFormat="1" x14ac:dyDescent="0.3">
      <c r="A562" s="15">
        <v>559</v>
      </c>
      <c r="B562" s="2" t="s">
        <v>441</v>
      </c>
      <c r="C562" s="1"/>
      <c r="D562" s="1"/>
      <c r="E562" s="1"/>
      <c r="F562" s="2"/>
      <c r="G562" s="10" t="str">
        <f>IFERROR(INDEX('03-25'!X:X,MATCH(B562,'03-25'!Y:Y,0),0),"")</f>
        <v/>
      </c>
      <c r="H562" s="11">
        <f>IFERROR(INDEX('04-08'!N:N,MATCH(B562,'04-08'!C:C,0),0),"")</f>
        <v>605</v>
      </c>
      <c r="I562" s="11" t="str">
        <f>IFERROR(INDEX('04-29'!M:M,MATCH(B562,'04-29'!L:L,0),0),"")</f>
        <v/>
      </c>
      <c r="J562" s="11" t="str">
        <f>IFERROR(INDEX('05-27'!F:F,MATCH(B562,'05-27'!H:H,0),0),"")</f>
        <v/>
      </c>
      <c r="K562" s="11" t="str">
        <f>IFERROR(INDEX('06-17'!U:U,MATCH(B562,'06-17'!W:W,0),0),"")</f>
        <v/>
      </c>
      <c r="L562" s="11" t="str">
        <f>IFERROR(INDEX('07-02'!W:W,MATCH(B562,'07-02'!B:B,0),0),"")</f>
        <v/>
      </c>
      <c r="M562" s="11" t="str">
        <f>IFERROR(INDEX('07-14'!H:H,MATCH(B562,'07-14'!I:I,0),0),"")</f>
        <v/>
      </c>
      <c r="N562" s="11" t="str">
        <f>IFERROR(INDEX('07-15'!H:H,MATCH(B562,'07-15'!I:I,0),0),"")</f>
        <v/>
      </c>
      <c r="O562" s="11" t="str">
        <f>IFERROR(INDEX('07-16'!H:H,MATCH(B562,'07-16'!I:I,0),0),"")</f>
        <v/>
      </c>
      <c r="P562" s="11" t="str">
        <f>IFERROR(INDEX('07-22'!U:U,MATCH(B562,'07-22'!W:W,0),0),"")</f>
        <v/>
      </c>
      <c r="Q562" s="11" t="str">
        <f>IFERROR(INDEX(#REF!,MATCH(B562,#REF!,0),0),"")</f>
        <v/>
      </c>
      <c r="R562" s="11" t="str">
        <f>IFERROR(INDEX(#REF!,MATCH(B562,#REF!,0),0),"")</f>
        <v/>
      </c>
      <c r="S562" s="11" t="str">
        <f>IFERROR(INDEX(#REF!,MATCH(B562,#REF!,0),0),"")</f>
        <v/>
      </c>
      <c r="T562" s="11" t="str">
        <f>IFERROR(INDEX(#REF!,MATCH(B562,#REF!,0),0),"")</f>
        <v/>
      </c>
      <c r="U562" s="5" t="str">
        <f>IFERROR(INDEX(#REF!,MATCH(B562,#REF!,0),0),"")</f>
        <v/>
      </c>
      <c r="V562" s="10">
        <f t="shared" si="32"/>
        <v>1</v>
      </c>
      <c r="W562" s="188">
        <f t="shared" si="33"/>
        <v>605</v>
      </c>
      <c r="X562" s="188">
        <f t="shared" si="34"/>
        <v>605</v>
      </c>
      <c r="Y562" s="188" t="str">
        <f>IFERROR(SUMPRODUCT(LARGE(G562:U562,{1;2;3;4;5})),"NA")</f>
        <v>NA</v>
      </c>
      <c r="Z562" s="189" t="str">
        <f>IFERROR(SUMPRODUCT(LARGE(G562:U562,{1;2;3;4;5;6;7;8;9;10})),"NA")</f>
        <v>NA</v>
      </c>
    </row>
    <row r="563" spans="1:26" s="28" customFormat="1" x14ac:dyDescent="0.3">
      <c r="A563" s="15">
        <v>560</v>
      </c>
      <c r="B563" s="2" t="s">
        <v>2710</v>
      </c>
      <c r="C563" s="1"/>
      <c r="D563" s="1"/>
      <c r="E563" s="1"/>
      <c r="F563" s="2"/>
      <c r="G563" s="10" t="str">
        <f>IFERROR(INDEX('03-25'!X:X,MATCH(B563,'03-25'!Y:Y,0),0),"")</f>
        <v/>
      </c>
      <c r="H563" s="11" t="str">
        <f>IFERROR(INDEX('04-08'!N:N,MATCH(B563,'04-08'!C:C,0),0),"")</f>
        <v/>
      </c>
      <c r="I563" s="11" t="str">
        <f>IFERROR(INDEX('04-29'!M:M,MATCH(B563,'04-29'!L:L,0),0),"")</f>
        <v/>
      </c>
      <c r="J563" s="11" t="str">
        <f>IFERROR(INDEX('05-27'!F:F,MATCH(B563,'05-27'!H:H,0),0),"")</f>
        <v/>
      </c>
      <c r="K563" s="11" t="str">
        <f>IFERROR(INDEX('06-17'!U:U,MATCH(B563,'06-17'!W:W,0),0),"")</f>
        <v/>
      </c>
      <c r="L563" s="11">
        <f>IFERROR(INDEX('07-02'!W:W,MATCH(B563,'07-02'!B:B,0),0),"")</f>
        <v>605</v>
      </c>
      <c r="M563" s="11" t="str">
        <f>IFERROR(INDEX('07-14'!H:H,MATCH(B563,'07-14'!I:I,0),0),"")</f>
        <v/>
      </c>
      <c r="N563" s="11" t="str">
        <f>IFERROR(INDEX('07-15'!H:H,MATCH(B563,'07-15'!I:I,0),0),"")</f>
        <v/>
      </c>
      <c r="O563" s="11" t="str">
        <f>IFERROR(INDEX('07-16'!H:H,MATCH(B563,'07-16'!I:I,0),0),"")</f>
        <v/>
      </c>
      <c r="P563" s="11" t="str">
        <f>IFERROR(INDEX('07-22'!U:U,MATCH(B563,'07-22'!W:W,0),0),"")</f>
        <v/>
      </c>
      <c r="Q563" s="11" t="str">
        <f>IFERROR(INDEX(#REF!,MATCH(B563,#REF!,0),0),"")</f>
        <v/>
      </c>
      <c r="R563" s="11" t="str">
        <f>IFERROR(INDEX(#REF!,MATCH(B563,#REF!,0),0),"")</f>
        <v/>
      </c>
      <c r="S563" s="11" t="str">
        <f>IFERROR(INDEX(#REF!,MATCH(B563,#REF!,0),0),"")</f>
        <v/>
      </c>
      <c r="T563" s="11" t="str">
        <f>IFERROR(INDEX(#REF!,MATCH(B563,#REF!,0),0),"")</f>
        <v/>
      </c>
      <c r="U563" s="5" t="str">
        <f>IFERROR(INDEX(#REF!,MATCH(B563,#REF!,0),0),"")</f>
        <v/>
      </c>
      <c r="V563" s="10">
        <f t="shared" si="32"/>
        <v>1</v>
      </c>
      <c r="W563" s="188">
        <f t="shared" si="33"/>
        <v>605</v>
      </c>
      <c r="X563" s="188">
        <f t="shared" si="34"/>
        <v>605</v>
      </c>
      <c r="Y563" s="188" t="str">
        <f>IFERROR(SUMPRODUCT(LARGE(G563:U563,{1;2;3;4;5})),"NA")</f>
        <v>NA</v>
      </c>
      <c r="Z563" s="189" t="str">
        <f>IFERROR(SUMPRODUCT(LARGE(G563:U563,{1;2;3;4;5;6;7;8;9;10})),"NA")</f>
        <v>NA</v>
      </c>
    </row>
    <row r="564" spans="1:26" s="28" customFormat="1" x14ac:dyDescent="0.3">
      <c r="A564" s="15">
        <v>561</v>
      </c>
      <c r="B564" s="2" t="s">
        <v>2074</v>
      </c>
      <c r="C564" s="1"/>
      <c r="D564" s="1"/>
      <c r="E564" s="1"/>
      <c r="F564" s="2"/>
      <c r="G564" s="10" t="str">
        <f>IFERROR(INDEX('03-25'!X:X,MATCH(B564,'03-25'!Y:Y,0),0),"")</f>
        <v/>
      </c>
      <c r="H564" s="11" t="str">
        <f>IFERROR(INDEX('04-08'!N:N,MATCH(B564,'04-08'!C:C,0),0),"")</f>
        <v/>
      </c>
      <c r="I564" s="11" t="str">
        <f>IFERROR(INDEX('04-29'!M:M,MATCH(B564,'04-29'!L:L,0),0),"")</f>
        <v/>
      </c>
      <c r="J564" s="11">
        <f>IFERROR(INDEX('05-27'!F:F,MATCH(B564,'05-27'!H:H,0),0),"")</f>
        <v>605</v>
      </c>
      <c r="K564" s="11" t="str">
        <f>IFERROR(INDEX('06-17'!U:U,MATCH(B564,'06-17'!W:W,0),0),"")</f>
        <v/>
      </c>
      <c r="L564" s="11" t="str">
        <f>IFERROR(INDEX('07-02'!W:W,MATCH(B564,'07-02'!B:B,0),0),"")</f>
        <v/>
      </c>
      <c r="M564" s="11" t="str">
        <f>IFERROR(INDEX('07-14'!H:H,MATCH(B564,'07-14'!I:I,0),0),"")</f>
        <v/>
      </c>
      <c r="N564" s="11" t="str">
        <f>IFERROR(INDEX('07-15'!H:H,MATCH(B564,'07-15'!I:I,0),0),"")</f>
        <v/>
      </c>
      <c r="O564" s="11" t="str">
        <f>IFERROR(INDEX('07-16'!H:H,MATCH(B564,'07-16'!I:I,0),0),"")</f>
        <v/>
      </c>
      <c r="P564" s="11" t="str">
        <f>IFERROR(INDEX('07-22'!U:U,MATCH(B564,'07-22'!W:W,0),0),"")</f>
        <v/>
      </c>
      <c r="Q564" s="11" t="str">
        <f>IFERROR(INDEX(#REF!,MATCH(B564,#REF!,0),0),"")</f>
        <v/>
      </c>
      <c r="R564" s="11" t="str">
        <f>IFERROR(INDEX(#REF!,MATCH(B564,#REF!,0),0),"")</f>
        <v/>
      </c>
      <c r="S564" s="11" t="str">
        <f>IFERROR(INDEX(#REF!,MATCH(B564,#REF!,0),0),"")</f>
        <v/>
      </c>
      <c r="T564" s="11" t="str">
        <f>IFERROR(INDEX(#REF!,MATCH(B564,#REF!,0),0),"")</f>
        <v/>
      </c>
      <c r="U564" s="5" t="str">
        <f>IFERROR(INDEX(#REF!,MATCH(B564,#REF!,0),0),"")</f>
        <v/>
      </c>
      <c r="V564" s="10">
        <f t="shared" si="32"/>
        <v>1</v>
      </c>
      <c r="W564" s="188">
        <f t="shared" si="33"/>
        <v>605</v>
      </c>
      <c r="X564" s="188">
        <f t="shared" si="34"/>
        <v>605</v>
      </c>
      <c r="Y564" s="188" t="str">
        <f>IFERROR(SUMPRODUCT(LARGE(G564:U564,{1;2;3;4;5})),"NA")</f>
        <v>NA</v>
      </c>
      <c r="Z564" s="189" t="str">
        <f>IFERROR(SUMPRODUCT(LARGE(G564:U564,{1;2;3;4;5;6;7;8;9;10})),"NA")</f>
        <v>NA</v>
      </c>
    </row>
    <row r="565" spans="1:26" s="28" customFormat="1" x14ac:dyDescent="0.3">
      <c r="A565" s="15">
        <v>562</v>
      </c>
      <c r="B565" s="2" t="s">
        <v>1796</v>
      </c>
      <c r="C565" s="1"/>
      <c r="D565" s="1"/>
      <c r="E565" s="1"/>
      <c r="F565" s="2"/>
      <c r="G565" s="10" t="str">
        <f>IFERROR(INDEX('03-25'!X:X,MATCH(B565,'03-25'!Y:Y,0),0),"")</f>
        <v/>
      </c>
      <c r="H565" s="11" t="str">
        <f>IFERROR(INDEX('04-08'!N:N,MATCH(B565,'04-08'!C:C,0),0),"")</f>
        <v/>
      </c>
      <c r="I565" s="11">
        <f>IFERROR(INDEX('04-29'!M:M,MATCH(B565,'04-29'!L:L,0),0),"")</f>
        <v>604</v>
      </c>
      <c r="J565" s="11" t="str">
        <f>IFERROR(INDEX('05-27'!F:F,MATCH(B565,'05-27'!H:H,0),0),"")</f>
        <v/>
      </c>
      <c r="K565" s="11" t="str">
        <f>IFERROR(INDEX('06-17'!U:U,MATCH(B565,'06-17'!W:W,0),0),"")</f>
        <v/>
      </c>
      <c r="L565" s="11" t="str">
        <f>IFERROR(INDEX('07-02'!W:W,MATCH(B565,'07-02'!B:B,0),0),"")</f>
        <v/>
      </c>
      <c r="M565" s="11" t="str">
        <f>IFERROR(INDEX('07-14'!H:H,MATCH(B565,'07-14'!I:I,0),0),"")</f>
        <v/>
      </c>
      <c r="N565" s="11" t="str">
        <f>IFERROR(INDEX('07-15'!H:H,MATCH(B565,'07-15'!I:I,0),0),"")</f>
        <v/>
      </c>
      <c r="O565" s="11" t="str">
        <f>IFERROR(INDEX('07-16'!H:H,MATCH(B565,'07-16'!I:I,0),0),"")</f>
        <v/>
      </c>
      <c r="P565" s="11" t="str">
        <f>IFERROR(INDEX('07-22'!U:U,MATCH(B565,'07-22'!W:W,0),0),"")</f>
        <v/>
      </c>
      <c r="Q565" s="11" t="str">
        <f>IFERROR(INDEX(#REF!,MATCH(B565,#REF!,0),0),"")</f>
        <v/>
      </c>
      <c r="R565" s="11" t="str">
        <f>IFERROR(INDEX(#REF!,MATCH(B565,#REF!,0),0),"")</f>
        <v/>
      </c>
      <c r="S565" s="11" t="str">
        <f>IFERROR(INDEX(#REF!,MATCH(B565,#REF!,0),0),"")</f>
        <v/>
      </c>
      <c r="T565" s="11" t="str">
        <f>IFERROR(INDEX(#REF!,MATCH(B565,#REF!,0),0),"")</f>
        <v/>
      </c>
      <c r="U565" s="5" t="str">
        <f>IFERROR(INDEX(#REF!,MATCH(B565,#REF!,0),0),"")</f>
        <v/>
      </c>
      <c r="V565" s="10">
        <f t="shared" si="32"/>
        <v>1</v>
      </c>
      <c r="W565" s="188">
        <f t="shared" si="33"/>
        <v>604</v>
      </c>
      <c r="X565" s="188">
        <f t="shared" si="34"/>
        <v>604</v>
      </c>
      <c r="Y565" s="188" t="str">
        <f>IFERROR(SUMPRODUCT(LARGE(G565:U565,{1;2;3;4;5})),"NA")</f>
        <v>NA</v>
      </c>
      <c r="Z565" s="189" t="str">
        <f>IFERROR(SUMPRODUCT(LARGE(G565:U565,{1;2;3;4;5;6;7;8;9;10})),"NA")</f>
        <v>NA</v>
      </c>
    </row>
    <row r="566" spans="1:26" s="28" customFormat="1" x14ac:dyDescent="0.3">
      <c r="A566" s="15">
        <v>563</v>
      </c>
      <c r="B566" s="2" t="s">
        <v>3120</v>
      </c>
      <c r="C566" s="1"/>
      <c r="D566" s="1"/>
      <c r="E566" s="1"/>
      <c r="F566" s="2"/>
      <c r="G566" s="10" t="str">
        <f>IFERROR(INDEX('03-25'!X:X,MATCH(B566,'03-25'!Y:Y,0),0),"")</f>
        <v/>
      </c>
      <c r="H566" s="11" t="str">
        <f>IFERROR(INDEX('04-08'!N:N,MATCH(B566,'04-08'!C:C,0),0),"")</f>
        <v/>
      </c>
      <c r="I566" s="11" t="str">
        <f>IFERROR(INDEX('04-29'!M:M,MATCH(B566,'04-29'!L:L,0),0),"")</f>
        <v/>
      </c>
      <c r="J566" s="11" t="str">
        <f>IFERROR(INDEX('05-27'!F:F,MATCH(B566,'05-27'!H:H,0),0),"")</f>
        <v/>
      </c>
      <c r="K566" s="11" t="str">
        <f>IFERROR(INDEX('06-17'!U:U,MATCH(B566,'06-17'!W:W,0),0),"")</f>
        <v/>
      </c>
      <c r="L566" s="11" t="str">
        <f>IFERROR(INDEX('07-02'!W:W,MATCH(B566,'07-02'!B:B,0),0),"")</f>
        <v/>
      </c>
      <c r="M566" s="11" t="str">
        <f>IFERROR(INDEX('07-14'!H:H,MATCH(B566,'07-14'!I:I,0),0),"")</f>
        <v/>
      </c>
      <c r="N566" s="11" t="str">
        <f>IFERROR(INDEX('07-15'!H:H,MATCH(B566,'07-15'!I:I,0),0),"")</f>
        <v/>
      </c>
      <c r="O566" s="11" t="str">
        <f>IFERROR(INDEX('07-16'!H:H,MATCH(B566,'07-16'!I:I,0),0),"")</f>
        <v/>
      </c>
      <c r="P566" s="11">
        <f>IFERROR(INDEX('07-22'!U:U,MATCH(B566,'07-22'!W:W,0),0),"")</f>
        <v>603</v>
      </c>
      <c r="Q566" s="11" t="str">
        <f>IFERROR(INDEX(#REF!,MATCH(B566,#REF!,0),0),"")</f>
        <v/>
      </c>
      <c r="R566" s="11" t="str">
        <f>IFERROR(INDEX(#REF!,MATCH(B566,#REF!,0),0),"")</f>
        <v/>
      </c>
      <c r="S566" s="11" t="str">
        <f>IFERROR(INDEX(#REF!,MATCH(B566,#REF!,0),0),"")</f>
        <v/>
      </c>
      <c r="T566" s="11" t="str">
        <f>IFERROR(INDEX(#REF!,MATCH(B566,#REF!,0),0),"")</f>
        <v/>
      </c>
      <c r="U566" s="5" t="str">
        <f>IFERROR(INDEX(#REF!,MATCH(B566,#REF!,0),0),"")</f>
        <v/>
      </c>
      <c r="V566" s="10">
        <f t="shared" si="32"/>
        <v>1</v>
      </c>
      <c r="W566" s="188">
        <f t="shared" si="33"/>
        <v>603</v>
      </c>
      <c r="X566" s="188">
        <f t="shared" si="34"/>
        <v>603</v>
      </c>
      <c r="Y566" s="188" t="str">
        <f>IFERROR(SUMPRODUCT(LARGE(G566:U566,{1;2;3;4;5})),"NA")</f>
        <v>NA</v>
      </c>
      <c r="Z566" s="189" t="str">
        <f>IFERROR(SUMPRODUCT(LARGE(G566:U566,{1;2;3;4;5;6;7;8;9;10})),"NA")</f>
        <v>NA</v>
      </c>
    </row>
    <row r="567" spans="1:26" s="28" customFormat="1" x14ac:dyDescent="0.3">
      <c r="A567" s="15">
        <v>564</v>
      </c>
      <c r="B567" s="2" t="s">
        <v>3106</v>
      </c>
      <c r="C567" s="1"/>
      <c r="D567" s="1"/>
      <c r="E567" s="1"/>
      <c r="F567" s="2"/>
      <c r="G567" s="10" t="str">
        <f>IFERROR(INDEX('03-25'!X:X,MATCH(B567,'03-25'!Y:Y,0),0),"")</f>
        <v/>
      </c>
      <c r="H567" s="11" t="str">
        <f>IFERROR(INDEX('04-08'!N:N,MATCH(B567,'04-08'!C:C,0),0),"")</f>
        <v/>
      </c>
      <c r="I567" s="11" t="str">
        <f>IFERROR(INDEX('04-29'!M:M,MATCH(B567,'04-29'!L:L,0),0),"")</f>
        <v/>
      </c>
      <c r="J567" s="11" t="str">
        <f>IFERROR(INDEX('05-27'!F:F,MATCH(B567,'05-27'!H:H,0),0),"")</f>
        <v/>
      </c>
      <c r="K567" s="11" t="str">
        <f>IFERROR(INDEX('06-17'!U:U,MATCH(B567,'06-17'!W:W,0),0),"")</f>
        <v/>
      </c>
      <c r="L567" s="11" t="str">
        <f>IFERROR(INDEX('07-02'!W:W,MATCH(B567,'07-02'!B:B,0),0),"")</f>
        <v/>
      </c>
      <c r="M567" s="11" t="str">
        <f>IFERROR(INDEX('07-14'!H:H,MATCH(B567,'07-14'!I:I,0),0),"")</f>
        <v/>
      </c>
      <c r="N567" s="11">
        <f>IFERROR(INDEX('07-15'!H:H,MATCH(B567,'07-15'!I:I,0),0),"")</f>
        <v>600</v>
      </c>
      <c r="O567" s="11" t="str">
        <f>IFERROR(INDEX('07-16'!H:H,MATCH(B567,'07-16'!I:I,0),0),"")</f>
        <v/>
      </c>
      <c r="P567" s="11" t="str">
        <f>IFERROR(INDEX('07-22'!U:U,MATCH(B567,'07-22'!W:W,0),0),"")</f>
        <v/>
      </c>
      <c r="Q567" s="11" t="str">
        <f>IFERROR(INDEX(#REF!,MATCH(B567,#REF!,0),0),"")</f>
        <v/>
      </c>
      <c r="R567" s="11" t="str">
        <f>IFERROR(INDEX(#REF!,MATCH(B567,#REF!,0),0),"")</f>
        <v/>
      </c>
      <c r="S567" s="11" t="str">
        <f>IFERROR(INDEX(#REF!,MATCH(B567,#REF!,0),0),"")</f>
        <v/>
      </c>
      <c r="T567" s="11" t="str">
        <f>IFERROR(INDEX(#REF!,MATCH(B567,#REF!,0),0),"")</f>
        <v/>
      </c>
      <c r="U567" s="5" t="str">
        <f>IFERROR(INDEX(#REF!,MATCH(B567,#REF!,0),0),"")</f>
        <v/>
      </c>
      <c r="V567" s="10">
        <f t="shared" si="32"/>
        <v>1</v>
      </c>
      <c r="W567" s="188">
        <f t="shared" si="33"/>
        <v>600</v>
      </c>
      <c r="X567" s="188">
        <f t="shared" si="34"/>
        <v>600</v>
      </c>
      <c r="Y567" s="188" t="str">
        <f>IFERROR(SUMPRODUCT(LARGE(G567:U567,{1;2;3;4;5})),"NA")</f>
        <v>NA</v>
      </c>
      <c r="Z567" s="189" t="str">
        <f>IFERROR(SUMPRODUCT(LARGE(G567:U567,{1;2;3;4;5;6;7;8;9;10})),"NA")</f>
        <v>NA</v>
      </c>
    </row>
    <row r="568" spans="1:26" s="28" customFormat="1" x14ac:dyDescent="0.3">
      <c r="A568" s="15">
        <v>565</v>
      </c>
      <c r="B568" s="2" t="s">
        <v>3155</v>
      </c>
      <c r="C568" s="1"/>
      <c r="D568" s="1"/>
      <c r="E568" s="1"/>
      <c r="F568" s="2"/>
      <c r="G568" s="10" t="str">
        <f>IFERROR(INDEX('03-25'!X:X,MATCH(B568,'03-25'!Y:Y,0),0),"")</f>
        <v/>
      </c>
      <c r="H568" s="11" t="str">
        <f>IFERROR(INDEX('04-08'!N:N,MATCH(B568,'04-08'!C:C,0),0),"")</f>
        <v/>
      </c>
      <c r="I568" s="11" t="str">
        <f>IFERROR(INDEX('04-29'!M:M,MATCH(B568,'04-29'!L:L,0),0),"")</f>
        <v/>
      </c>
      <c r="J568" s="11" t="str">
        <f>IFERROR(INDEX('05-27'!F:F,MATCH(B568,'05-27'!H:H,0),0),"")</f>
        <v/>
      </c>
      <c r="K568" s="11" t="str">
        <f>IFERROR(INDEX('06-17'!U:U,MATCH(B568,'06-17'!W:W,0),0),"")</f>
        <v/>
      </c>
      <c r="L568" s="11" t="str">
        <f>IFERROR(INDEX('07-02'!W:W,MATCH(B568,'07-02'!B:B,0),0),"")</f>
        <v/>
      </c>
      <c r="M568" s="11" t="str">
        <f>IFERROR(INDEX('07-14'!H:H,MATCH(B568,'07-14'!I:I,0),0),"")</f>
        <v/>
      </c>
      <c r="N568" s="11" t="str">
        <f>IFERROR(INDEX('07-15'!H:H,MATCH(B568,'07-15'!I:I,0),0),"")</f>
        <v/>
      </c>
      <c r="O568" s="11" t="str">
        <f>IFERROR(INDEX('07-16'!H:H,MATCH(B568,'07-16'!I:I,0),0),"")</f>
        <v/>
      </c>
      <c r="P568" s="11">
        <f>IFERROR(INDEX('07-22'!U:U,MATCH(B568,'07-22'!W:W,0),0),"")</f>
        <v>600</v>
      </c>
      <c r="Q568" s="11" t="str">
        <f>IFERROR(INDEX(#REF!,MATCH(B568,#REF!,0),0),"")</f>
        <v/>
      </c>
      <c r="R568" s="11" t="str">
        <f>IFERROR(INDEX(#REF!,MATCH(B568,#REF!,0),0),"")</f>
        <v/>
      </c>
      <c r="S568" s="11" t="str">
        <f>IFERROR(INDEX(#REF!,MATCH(B568,#REF!,0),0),"")</f>
        <v/>
      </c>
      <c r="T568" s="11" t="str">
        <f>IFERROR(INDEX(#REF!,MATCH(B568,#REF!,0),0),"")</f>
        <v/>
      </c>
      <c r="U568" s="5" t="str">
        <f>IFERROR(INDEX(#REF!,MATCH(B568,#REF!,0),0),"")</f>
        <v/>
      </c>
      <c r="V568" s="10">
        <f t="shared" si="32"/>
        <v>1</v>
      </c>
      <c r="W568" s="188">
        <f t="shared" si="33"/>
        <v>600</v>
      </c>
      <c r="X568" s="188">
        <f t="shared" si="34"/>
        <v>600</v>
      </c>
      <c r="Y568" s="188" t="str">
        <f>IFERROR(SUMPRODUCT(LARGE(G568:U568,{1;2;3;4;5})),"NA")</f>
        <v>NA</v>
      </c>
      <c r="Z568" s="189" t="str">
        <f>IFERROR(SUMPRODUCT(LARGE(G568:U568,{1;2;3;4;5;6;7;8;9;10})),"NA")</f>
        <v>NA</v>
      </c>
    </row>
    <row r="569" spans="1:26" s="28" customFormat="1" x14ac:dyDescent="0.3">
      <c r="A569" s="15">
        <v>566</v>
      </c>
      <c r="B569" s="2" t="s">
        <v>2711</v>
      </c>
      <c r="C569" s="1"/>
      <c r="D569" s="1"/>
      <c r="E569" s="1"/>
      <c r="F569" s="2"/>
      <c r="G569" s="10" t="str">
        <f>IFERROR(INDEX('03-25'!X:X,MATCH(B569,'03-25'!Y:Y,0),0),"")</f>
        <v/>
      </c>
      <c r="H569" s="11" t="str">
        <f>IFERROR(INDEX('04-08'!N:N,MATCH(B569,'04-08'!C:C,0),0),"")</f>
        <v/>
      </c>
      <c r="I569" s="11" t="str">
        <f>IFERROR(INDEX('04-29'!M:M,MATCH(B569,'04-29'!L:L,0),0),"")</f>
        <v/>
      </c>
      <c r="J569" s="11" t="str">
        <f>IFERROR(INDEX('05-27'!F:F,MATCH(B569,'05-27'!H:H,0),0),"")</f>
        <v/>
      </c>
      <c r="K569" s="11" t="str">
        <f>IFERROR(INDEX('06-17'!U:U,MATCH(B569,'06-17'!W:W,0),0),"")</f>
        <v/>
      </c>
      <c r="L569" s="11">
        <f>IFERROR(INDEX('07-02'!W:W,MATCH(B569,'07-02'!B:B,0),0),"")</f>
        <v>599</v>
      </c>
      <c r="M569" s="11" t="str">
        <f>IFERROR(INDEX('07-14'!H:H,MATCH(B569,'07-14'!I:I,0),0),"")</f>
        <v/>
      </c>
      <c r="N569" s="11" t="str">
        <f>IFERROR(INDEX('07-15'!H:H,MATCH(B569,'07-15'!I:I,0),0),"")</f>
        <v/>
      </c>
      <c r="O569" s="11" t="str">
        <f>IFERROR(INDEX('07-16'!H:H,MATCH(B569,'07-16'!I:I,0),0),"")</f>
        <v/>
      </c>
      <c r="P569" s="11" t="str">
        <f>IFERROR(INDEX('07-22'!U:U,MATCH(B569,'07-22'!W:W,0),0),"")</f>
        <v/>
      </c>
      <c r="Q569" s="11" t="str">
        <f>IFERROR(INDEX(#REF!,MATCH(B569,#REF!,0),0),"")</f>
        <v/>
      </c>
      <c r="R569" s="11" t="str">
        <f>IFERROR(INDEX(#REF!,MATCH(B569,#REF!,0),0),"")</f>
        <v/>
      </c>
      <c r="S569" s="11" t="str">
        <f>IFERROR(INDEX(#REF!,MATCH(B569,#REF!,0),0),"")</f>
        <v/>
      </c>
      <c r="T569" s="11" t="str">
        <f>IFERROR(INDEX(#REF!,MATCH(B569,#REF!,0),0),"")</f>
        <v/>
      </c>
      <c r="U569" s="5" t="str">
        <f>IFERROR(INDEX(#REF!,MATCH(B569,#REF!,0),0),"")</f>
        <v/>
      </c>
      <c r="V569" s="10">
        <f t="shared" si="32"/>
        <v>1</v>
      </c>
      <c r="W569" s="188">
        <f t="shared" si="33"/>
        <v>599</v>
      </c>
      <c r="X569" s="188">
        <f t="shared" si="34"/>
        <v>599</v>
      </c>
      <c r="Y569" s="188" t="str">
        <f>IFERROR(SUMPRODUCT(LARGE(G569:U569,{1;2;3;4;5})),"NA")</f>
        <v>NA</v>
      </c>
      <c r="Z569" s="189" t="str">
        <f>IFERROR(SUMPRODUCT(LARGE(G569:U569,{1;2;3;4;5;6;7;8;9;10})),"NA")</f>
        <v>NA</v>
      </c>
    </row>
    <row r="570" spans="1:26" s="28" customFormat="1" x14ac:dyDescent="0.3">
      <c r="A570" s="15">
        <v>567</v>
      </c>
      <c r="B570" s="2" t="s">
        <v>2713</v>
      </c>
      <c r="C570" s="1"/>
      <c r="D570" s="1"/>
      <c r="E570" s="1"/>
      <c r="F570" s="2"/>
      <c r="G570" s="10" t="str">
        <f>IFERROR(INDEX('03-25'!X:X,MATCH(B570,'03-25'!Y:Y,0),0),"")</f>
        <v/>
      </c>
      <c r="H570" s="11" t="str">
        <f>IFERROR(INDEX('04-08'!N:N,MATCH(B570,'04-08'!C:C,0),0),"")</f>
        <v/>
      </c>
      <c r="I570" s="11" t="str">
        <f>IFERROR(INDEX('04-29'!M:M,MATCH(B570,'04-29'!L:L,0),0),"")</f>
        <v/>
      </c>
      <c r="J570" s="11" t="str">
        <f>IFERROR(INDEX('05-27'!F:F,MATCH(B570,'05-27'!H:H,0),0),"")</f>
        <v/>
      </c>
      <c r="K570" s="11" t="str">
        <f>IFERROR(INDEX('06-17'!U:U,MATCH(B570,'06-17'!W:W,0),0),"")</f>
        <v/>
      </c>
      <c r="L570" s="11">
        <f>IFERROR(INDEX('07-02'!W:W,MATCH(B570,'07-02'!B:B,0),0),"")</f>
        <v>599</v>
      </c>
      <c r="M570" s="11" t="str">
        <f>IFERROR(INDEX('07-14'!H:H,MATCH(B570,'07-14'!I:I,0),0),"")</f>
        <v/>
      </c>
      <c r="N570" s="11" t="str">
        <f>IFERROR(INDEX('07-15'!H:H,MATCH(B570,'07-15'!I:I,0),0),"")</f>
        <v/>
      </c>
      <c r="O570" s="11" t="str">
        <f>IFERROR(INDEX('07-16'!H:H,MATCH(B570,'07-16'!I:I,0),0),"")</f>
        <v/>
      </c>
      <c r="P570" s="11" t="str">
        <f>IFERROR(INDEX('07-22'!U:U,MATCH(B570,'07-22'!W:W,0),0),"")</f>
        <v/>
      </c>
      <c r="Q570" s="11" t="str">
        <f>IFERROR(INDEX(#REF!,MATCH(B570,#REF!,0),0),"")</f>
        <v/>
      </c>
      <c r="R570" s="11" t="str">
        <f>IFERROR(INDEX(#REF!,MATCH(B570,#REF!,0),0),"")</f>
        <v/>
      </c>
      <c r="S570" s="11" t="str">
        <f>IFERROR(INDEX(#REF!,MATCH(B570,#REF!,0),0),"")</f>
        <v/>
      </c>
      <c r="T570" s="11" t="str">
        <f>IFERROR(INDEX(#REF!,MATCH(B570,#REF!,0),0),"")</f>
        <v/>
      </c>
      <c r="U570" s="5" t="str">
        <f>IFERROR(INDEX(#REF!,MATCH(B570,#REF!,0),0),"")</f>
        <v/>
      </c>
      <c r="V570" s="10">
        <f t="shared" si="32"/>
        <v>1</v>
      </c>
      <c r="W570" s="188">
        <f t="shared" si="33"/>
        <v>599</v>
      </c>
      <c r="X570" s="188">
        <f t="shared" si="34"/>
        <v>599</v>
      </c>
      <c r="Y570" s="188" t="str">
        <f>IFERROR(SUMPRODUCT(LARGE(G570:U570,{1;2;3;4;5})),"NA")</f>
        <v>NA</v>
      </c>
      <c r="Z570" s="189" t="str">
        <f>IFERROR(SUMPRODUCT(LARGE(G570:U570,{1;2;3;4;5;6;7;8;9;10})),"NA")</f>
        <v>NA</v>
      </c>
    </row>
    <row r="571" spans="1:26" s="28" customFormat="1" x14ac:dyDescent="0.3">
      <c r="A571" s="15">
        <v>568</v>
      </c>
      <c r="B571" s="2" t="s">
        <v>1857</v>
      </c>
      <c r="C571" s="1"/>
      <c r="D571" s="1"/>
      <c r="E571" s="1"/>
      <c r="F571" s="2"/>
      <c r="G571" s="10" t="str">
        <f>IFERROR(INDEX('03-25'!X:X,MATCH(B571,'03-25'!Y:Y,0),0),"")</f>
        <v/>
      </c>
      <c r="H571" s="11" t="str">
        <f>IFERROR(INDEX('04-08'!N:N,MATCH(B571,'04-08'!C:C,0),0),"")</f>
        <v/>
      </c>
      <c r="I571" s="11">
        <f>IFERROR(INDEX('04-29'!M:M,MATCH(B571,'04-29'!L:L,0),0),"")</f>
        <v>599</v>
      </c>
      <c r="J571" s="11" t="str">
        <f>IFERROR(INDEX('05-27'!F:F,MATCH(B571,'05-27'!H:H,0),0),"")</f>
        <v/>
      </c>
      <c r="K571" s="11" t="str">
        <f>IFERROR(INDEX('06-17'!U:U,MATCH(B571,'06-17'!W:W,0),0),"")</f>
        <v/>
      </c>
      <c r="L571" s="11" t="str">
        <f>IFERROR(INDEX('07-02'!W:W,MATCH(B571,'07-02'!B:B,0),0),"")</f>
        <v/>
      </c>
      <c r="M571" s="11" t="str">
        <f>IFERROR(INDEX('07-14'!H:H,MATCH(B571,'07-14'!I:I,0),0),"")</f>
        <v/>
      </c>
      <c r="N571" s="11" t="str">
        <f>IFERROR(INDEX('07-15'!H:H,MATCH(B571,'07-15'!I:I,0),0),"")</f>
        <v/>
      </c>
      <c r="O571" s="11" t="str">
        <f>IFERROR(INDEX('07-16'!H:H,MATCH(B571,'07-16'!I:I,0),0),"")</f>
        <v/>
      </c>
      <c r="P571" s="11" t="str">
        <f>IFERROR(INDEX('07-22'!U:U,MATCH(B571,'07-22'!W:W,0),0),"")</f>
        <v/>
      </c>
      <c r="Q571" s="11" t="str">
        <f>IFERROR(INDEX(#REF!,MATCH(B571,#REF!,0),0),"")</f>
        <v/>
      </c>
      <c r="R571" s="11" t="str">
        <f>IFERROR(INDEX(#REF!,MATCH(B571,#REF!,0),0),"")</f>
        <v/>
      </c>
      <c r="S571" s="11" t="str">
        <f>IFERROR(INDEX(#REF!,MATCH(B571,#REF!,0),0),"")</f>
        <v/>
      </c>
      <c r="T571" s="11" t="str">
        <f>IFERROR(INDEX(#REF!,MATCH(B571,#REF!,0),0),"")</f>
        <v/>
      </c>
      <c r="U571" s="5" t="str">
        <f>IFERROR(INDEX(#REF!,MATCH(B571,#REF!,0),0),"")</f>
        <v/>
      </c>
      <c r="V571" s="10">
        <f t="shared" si="32"/>
        <v>1</v>
      </c>
      <c r="W571" s="188">
        <f t="shared" si="33"/>
        <v>599</v>
      </c>
      <c r="X571" s="188">
        <f t="shared" si="34"/>
        <v>599</v>
      </c>
      <c r="Y571" s="188" t="str">
        <f>IFERROR(SUMPRODUCT(LARGE(G571:U571,{1;2;3;4;5})),"NA")</f>
        <v>NA</v>
      </c>
      <c r="Z571" s="189" t="str">
        <f>IFERROR(SUMPRODUCT(LARGE(G571:U571,{1;2;3;4;5;6;7;8;9;10})),"NA")</f>
        <v>NA</v>
      </c>
    </row>
    <row r="572" spans="1:26" s="28" customFormat="1" x14ac:dyDescent="0.3">
      <c r="A572" s="15">
        <v>569</v>
      </c>
      <c r="B572" s="2" t="s">
        <v>3211</v>
      </c>
      <c r="C572" s="1"/>
      <c r="D572" s="1"/>
      <c r="E572" s="1"/>
      <c r="F572" s="2"/>
      <c r="G572" s="10" t="str">
        <f>IFERROR(INDEX('03-25'!X:X,MATCH(B572,'03-25'!Y:Y,0),0),"")</f>
        <v/>
      </c>
      <c r="H572" s="11" t="str">
        <f>IFERROR(INDEX('04-08'!N:N,MATCH(B572,'04-08'!C:C,0),0),"")</f>
        <v/>
      </c>
      <c r="I572" s="11" t="str">
        <f>IFERROR(INDEX('04-29'!M:M,MATCH(B572,'04-29'!L:L,0),0),"")</f>
        <v/>
      </c>
      <c r="J572" s="11" t="str">
        <f>IFERROR(INDEX('05-27'!F:F,MATCH(B572,'05-27'!H:H,0),0),"")</f>
        <v/>
      </c>
      <c r="K572" s="11" t="str">
        <f>IFERROR(INDEX('06-17'!U:U,MATCH(B572,'06-17'!W:W,0),0),"")</f>
        <v/>
      </c>
      <c r="L572" s="11" t="str">
        <f>IFERROR(INDEX('07-02'!W:W,MATCH(B572,'07-02'!B:B,0),0),"")</f>
        <v/>
      </c>
      <c r="M572" s="11" t="str">
        <f>IFERROR(INDEX('07-14'!H:H,MATCH(B572,'07-14'!I:I,0),0),"")</f>
        <v/>
      </c>
      <c r="N572" s="11">
        <f>IFERROR(INDEX('07-15'!H:H,MATCH(B572,'07-15'!I:I,0),0),"")</f>
        <v>598</v>
      </c>
      <c r="O572" s="11" t="str">
        <f>IFERROR(INDEX('07-16'!H:H,MATCH(B572,'07-16'!I:I,0),0),"")</f>
        <v/>
      </c>
      <c r="P572" s="11" t="str">
        <f>IFERROR(INDEX('07-22'!U:U,MATCH(B572,'07-22'!W:W,0),0),"")</f>
        <v/>
      </c>
      <c r="Q572" s="11" t="str">
        <f>IFERROR(INDEX(#REF!,MATCH(B572,#REF!,0),0),"")</f>
        <v/>
      </c>
      <c r="R572" s="11" t="str">
        <f>IFERROR(INDEX(#REF!,MATCH(B572,#REF!,0),0),"")</f>
        <v/>
      </c>
      <c r="S572" s="11" t="str">
        <f>IFERROR(INDEX(#REF!,MATCH(B572,#REF!,0),0),"")</f>
        <v/>
      </c>
      <c r="T572" s="11" t="str">
        <f>IFERROR(INDEX(#REF!,MATCH(B572,#REF!,0),0),"")</f>
        <v/>
      </c>
      <c r="U572" s="5" t="str">
        <f>IFERROR(INDEX(#REF!,MATCH(B572,#REF!,0),0),"")</f>
        <v/>
      </c>
      <c r="V572" s="10">
        <f t="shared" si="32"/>
        <v>1</v>
      </c>
      <c r="W572" s="188">
        <f t="shared" si="33"/>
        <v>598</v>
      </c>
      <c r="X572" s="188">
        <f t="shared" si="34"/>
        <v>598</v>
      </c>
      <c r="Y572" s="188" t="str">
        <f>IFERROR(SUMPRODUCT(LARGE(G572:U572,{1;2;3;4;5})),"NA")</f>
        <v>NA</v>
      </c>
      <c r="Z572" s="189" t="str">
        <f>IFERROR(SUMPRODUCT(LARGE(G572:U572,{1;2;3;4;5;6;7;8;9;10})),"NA")</f>
        <v>NA</v>
      </c>
    </row>
    <row r="573" spans="1:26" s="28" customFormat="1" x14ac:dyDescent="0.3">
      <c r="A573" s="15">
        <v>570</v>
      </c>
      <c r="B573" s="2" t="s">
        <v>2714</v>
      </c>
      <c r="C573" s="1"/>
      <c r="D573" s="1"/>
      <c r="E573" s="1"/>
      <c r="F573" s="2"/>
      <c r="G573" s="10" t="str">
        <f>IFERROR(INDEX('03-25'!X:X,MATCH(B573,'03-25'!Y:Y,0),0),"")</f>
        <v/>
      </c>
      <c r="H573" s="11" t="str">
        <f>IFERROR(INDEX('04-08'!N:N,MATCH(B573,'04-08'!C:C,0),0),"")</f>
        <v/>
      </c>
      <c r="I573" s="11" t="str">
        <f>IFERROR(INDEX('04-29'!M:M,MATCH(B573,'04-29'!L:L,0),0),"")</f>
        <v/>
      </c>
      <c r="J573" s="11" t="str">
        <f>IFERROR(INDEX('05-27'!F:F,MATCH(B573,'05-27'!H:H,0),0),"")</f>
        <v/>
      </c>
      <c r="K573" s="11" t="str">
        <f>IFERROR(INDEX('06-17'!U:U,MATCH(B573,'06-17'!W:W,0),0),"")</f>
        <v/>
      </c>
      <c r="L573" s="11">
        <f>IFERROR(INDEX('07-02'!W:W,MATCH(B573,'07-02'!B:B,0),0),"")</f>
        <v>598</v>
      </c>
      <c r="M573" s="11" t="str">
        <f>IFERROR(INDEX('07-14'!H:H,MATCH(B573,'07-14'!I:I,0),0),"")</f>
        <v/>
      </c>
      <c r="N573" s="11" t="str">
        <f>IFERROR(INDEX('07-15'!H:H,MATCH(B573,'07-15'!I:I,0),0),"")</f>
        <v/>
      </c>
      <c r="O573" s="11" t="str">
        <f>IFERROR(INDEX('07-16'!H:H,MATCH(B573,'07-16'!I:I,0),0),"")</f>
        <v/>
      </c>
      <c r="P573" s="11" t="str">
        <f>IFERROR(INDEX('07-22'!U:U,MATCH(B573,'07-22'!W:W,0),0),"")</f>
        <v/>
      </c>
      <c r="Q573" s="11" t="str">
        <f>IFERROR(INDEX(#REF!,MATCH(B573,#REF!,0),0),"")</f>
        <v/>
      </c>
      <c r="R573" s="11" t="str">
        <f>IFERROR(INDEX(#REF!,MATCH(B573,#REF!,0),0),"")</f>
        <v/>
      </c>
      <c r="S573" s="11" t="str">
        <f>IFERROR(INDEX(#REF!,MATCH(B573,#REF!,0),0),"")</f>
        <v/>
      </c>
      <c r="T573" s="11" t="str">
        <f>IFERROR(INDEX(#REF!,MATCH(B573,#REF!,0),0),"")</f>
        <v/>
      </c>
      <c r="U573" s="5" t="str">
        <f>IFERROR(INDEX(#REF!,MATCH(B573,#REF!,0),0),"")</f>
        <v/>
      </c>
      <c r="V573" s="10">
        <f t="shared" si="32"/>
        <v>1</v>
      </c>
      <c r="W573" s="188">
        <f t="shared" si="33"/>
        <v>598</v>
      </c>
      <c r="X573" s="188">
        <f t="shared" si="34"/>
        <v>598</v>
      </c>
      <c r="Y573" s="188" t="str">
        <f>IFERROR(SUMPRODUCT(LARGE(G573:U573,{1;2;3;4;5})),"NA")</f>
        <v>NA</v>
      </c>
      <c r="Z573" s="189" t="str">
        <f>IFERROR(SUMPRODUCT(LARGE(G573:U573,{1;2;3;4;5;6;7;8;9;10})),"NA")</f>
        <v>NA</v>
      </c>
    </row>
    <row r="574" spans="1:26" s="28" customFormat="1" x14ac:dyDescent="0.3">
      <c r="A574" s="15">
        <v>571</v>
      </c>
      <c r="B574" s="2" t="s">
        <v>2642</v>
      </c>
      <c r="C574" s="1"/>
      <c r="D574" s="1"/>
      <c r="E574" s="1"/>
      <c r="F574" s="2"/>
      <c r="G574" s="10" t="str">
        <f>IFERROR(INDEX('03-25'!X:X,MATCH(B574,'03-25'!Y:Y,0),0),"")</f>
        <v/>
      </c>
      <c r="H574" s="11" t="str">
        <f>IFERROR(INDEX('04-08'!N:N,MATCH(B574,'04-08'!C:C,0),0),"")</f>
        <v/>
      </c>
      <c r="I574" s="11" t="str">
        <f>IFERROR(INDEX('04-29'!M:M,MATCH(B574,'04-29'!L:L,0),0),"")</f>
        <v/>
      </c>
      <c r="J574" s="11" t="str">
        <f>IFERROR(INDEX('05-27'!F:F,MATCH(B574,'05-27'!H:H,0),0),"")</f>
        <v/>
      </c>
      <c r="K574" s="11" t="str">
        <f>IFERROR(INDEX('06-17'!U:U,MATCH(B574,'06-17'!W:W,0),0),"")</f>
        <v/>
      </c>
      <c r="L574" s="11">
        <f>IFERROR(INDEX('07-02'!W:W,MATCH(B574,'07-02'!B:B,0),0),"")</f>
        <v>598</v>
      </c>
      <c r="M574" s="11" t="str">
        <f>IFERROR(INDEX('07-14'!H:H,MATCH(B574,'07-14'!I:I,0),0),"")</f>
        <v/>
      </c>
      <c r="N574" s="11" t="str">
        <f>IFERROR(INDEX('07-15'!H:H,MATCH(B574,'07-15'!I:I,0),0),"")</f>
        <v/>
      </c>
      <c r="O574" s="11" t="str">
        <f>IFERROR(INDEX('07-16'!H:H,MATCH(B574,'07-16'!I:I,0),0),"")</f>
        <v/>
      </c>
      <c r="P574" s="11" t="str">
        <f>IFERROR(INDEX('07-22'!U:U,MATCH(B574,'07-22'!W:W,0),0),"")</f>
        <v/>
      </c>
      <c r="Q574" s="11" t="str">
        <f>IFERROR(INDEX(#REF!,MATCH(B574,#REF!,0),0),"")</f>
        <v/>
      </c>
      <c r="R574" s="11" t="str">
        <f>IFERROR(INDEX(#REF!,MATCH(B574,#REF!,0),0),"")</f>
        <v/>
      </c>
      <c r="S574" s="11" t="str">
        <f>IFERROR(INDEX(#REF!,MATCH(B574,#REF!,0),0),"")</f>
        <v/>
      </c>
      <c r="T574" s="11" t="str">
        <f>IFERROR(INDEX(#REF!,MATCH(B574,#REF!,0),0),"")</f>
        <v/>
      </c>
      <c r="U574" s="5" t="str">
        <f>IFERROR(INDEX(#REF!,MATCH(B574,#REF!,0),0),"")</f>
        <v/>
      </c>
      <c r="V574" s="10">
        <f t="shared" si="32"/>
        <v>1</v>
      </c>
      <c r="W574" s="188">
        <f t="shared" si="33"/>
        <v>598</v>
      </c>
      <c r="X574" s="188">
        <f t="shared" si="34"/>
        <v>598</v>
      </c>
      <c r="Y574" s="188" t="str">
        <f>IFERROR(SUMPRODUCT(LARGE(G574:U574,{1;2;3;4;5})),"NA")</f>
        <v>NA</v>
      </c>
      <c r="Z574" s="189" t="str">
        <f>IFERROR(SUMPRODUCT(LARGE(G574:U574,{1;2;3;4;5;6;7;8;9;10})),"NA")</f>
        <v>NA</v>
      </c>
    </row>
    <row r="575" spans="1:26" s="28" customFormat="1" x14ac:dyDescent="0.3">
      <c r="A575" s="15">
        <v>572</v>
      </c>
      <c r="B575" s="2" t="s">
        <v>2436</v>
      </c>
      <c r="C575" s="1"/>
      <c r="D575" s="1"/>
      <c r="E575" s="1"/>
      <c r="F575" s="2"/>
      <c r="G575" s="10" t="str">
        <f>IFERROR(INDEX('03-25'!X:X,MATCH(B575,'03-25'!Y:Y,0),0),"")</f>
        <v/>
      </c>
      <c r="H575" s="11" t="str">
        <f>IFERROR(INDEX('04-08'!N:N,MATCH(B575,'04-08'!C:C,0),0),"")</f>
        <v/>
      </c>
      <c r="I575" s="11" t="str">
        <f>IFERROR(INDEX('04-29'!M:M,MATCH(B575,'04-29'!L:L,0),0),"")</f>
        <v/>
      </c>
      <c r="J575" s="11" t="str">
        <f>IFERROR(INDEX('05-27'!F:F,MATCH(B575,'05-27'!H:H,0),0),"")</f>
        <v/>
      </c>
      <c r="K575" s="11">
        <f>IFERROR(INDEX('06-17'!U:U,MATCH(B575,'06-17'!W:W,0),0),"")</f>
        <v>596</v>
      </c>
      <c r="L575" s="11" t="str">
        <f>IFERROR(INDEX('07-02'!W:W,MATCH(B575,'07-02'!B:B,0),0),"")</f>
        <v/>
      </c>
      <c r="M575" s="11" t="str">
        <f>IFERROR(INDEX('07-14'!H:H,MATCH(B575,'07-14'!I:I,0),0),"")</f>
        <v/>
      </c>
      <c r="N575" s="11" t="str">
        <f>IFERROR(INDEX('07-15'!H:H,MATCH(B575,'07-15'!I:I,0),0),"")</f>
        <v/>
      </c>
      <c r="O575" s="11" t="str">
        <f>IFERROR(INDEX('07-16'!H:H,MATCH(B575,'07-16'!I:I,0),0),"")</f>
        <v/>
      </c>
      <c r="P575" s="11" t="str">
        <f>IFERROR(INDEX('07-22'!U:U,MATCH(B575,'07-22'!W:W,0),0),"")</f>
        <v/>
      </c>
      <c r="Q575" s="11" t="str">
        <f>IFERROR(INDEX(#REF!,MATCH(B575,#REF!,0),0),"")</f>
        <v/>
      </c>
      <c r="R575" s="11" t="str">
        <f>IFERROR(INDEX(#REF!,MATCH(B575,#REF!,0),0),"")</f>
        <v/>
      </c>
      <c r="S575" s="11" t="str">
        <f>IFERROR(INDEX(#REF!,MATCH(B575,#REF!,0),0),"")</f>
        <v/>
      </c>
      <c r="T575" s="11" t="str">
        <f>IFERROR(INDEX(#REF!,MATCH(B575,#REF!,0),0),"")</f>
        <v/>
      </c>
      <c r="U575" s="5" t="str">
        <f>IFERROR(INDEX(#REF!,MATCH(B575,#REF!,0),0),"")</f>
        <v/>
      </c>
      <c r="V575" s="10">
        <f t="shared" si="32"/>
        <v>1</v>
      </c>
      <c r="W575" s="188">
        <f t="shared" si="33"/>
        <v>596</v>
      </c>
      <c r="X575" s="188">
        <f t="shared" si="34"/>
        <v>596</v>
      </c>
      <c r="Y575" s="188" t="str">
        <f>IFERROR(SUMPRODUCT(LARGE(G575:U575,{1;2;3;4;5})),"NA")</f>
        <v>NA</v>
      </c>
      <c r="Z575" s="189" t="str">
        <f>IFERROR(SUMPRODUCT(LARGE(G575:U575,{1;2;3;4;5;6;7;8;9;10})),"NA")</f>
        <v>NA</v>
      </c>
    </row>
    <row r="576" spans="1:26" s="28" customFormat="1" x14ac:dyDescent="0.3">
      <c r="A576" s="15">
        <v>573</v>
      </c>
      <c r="B576" s="2" t="s">
        <v>506</v>
      </c>
      <c r="C576" s="1"/>
      <c r="D576" s="1"/>
      <c r="E576" s="1"/>
      <c r="F576" s="2"/>
      <c r="G576" s="10">
        <f>IFERROR(INDEX('03-25'!X:X,MATCH(B576,'03-25'!Y:Y,0),0),"")</f>
        <v>596</v>
      </c>
      <c r="H576" s="11" t="str">
        <f>IFERROR(INDEX('04-08'!N:N,MATCH(B576,'04-08'!C:C,0),0),"")</f>
        <v/>
      </c>
      <c r="I576" s="11" t="str">
        <f>IFERROR(INDEX('04-29'!M:M,MATCH(B576,'04-29'!L:L,0),0),"")</f>
        <v/>
      </c>
      <c r="J576" s="11" t="str">
        <f>IFERROR(INDEX('05-27'!F:F,MATCH(B576,'05-27'!H:H,0),0),"")</f>
        <v/>
      </c>
      <c r="K576" s="11" t="str">
        <f>IFERROR(INDEX('06-17'!U:U,MATCH(B576,'06-17'!W:W,0),0),"")</f>
        <v/>
      </c>
      <c r="L576" s="11" t="str">
        <f>IFERROR(INDEX('07-02'!W:W,MATCH(B576,'07-02'!B:B,0),0),"")</f>
        <v/>
      </c>
      <c r="M576" s="11" t="str">
        <f>IFERROR(INDEX('07-14'!H:H,MATCH(B576,'07-14'!I:I,0),0),"")</f>
        <v/>
      </c>
      <c r="N576" s="11" t="str">
        <f>IFERROR(INDEX('07-15'!H:H,MATCH(B576,'07-15'!I:I,0),0),"")</f>
        <v/>
      </c>
      <c r="O576" s="11" t="str">
        <f>IFERROR(INDEX('07-16'!H:H,MATCH(B576,'07-16'!I:I,0),0),"")</f>
        <v/>
      </c>
      <c r="P576" s="11" t="str">
        <f>IFERROR(INDEX('07-22'!U:U,MATCH(B576,'07-22'!W:W,0),0),"")</f>
        <v/>
      </c>
      <c r="Q576" s="11" t="str">
        <f>IFERROR(INDEX(#REF!,MATCH(B576,#REF!,0),0),"")</f>
        <v/>
      </c>
      <c r="R576" s="11" t="str">
        <f>IFERROR(INDEX(#REF!,MATCH(B576,#REF!,0),0),"")</f>
        <v/>
      </c>
      <c r="S576" s="11" t="str">
        <f>IFERROR(INDEX(#REF!,MATCH(B576,#REF!,0),0),"")</f>
        <v/>
      </c>
      <c r="T576" s="11" t="str">
        <f>IFERROR(INDEX(#REF!,MATCH(B576,#REF!,0),0),"")</f>
        <v/>
      </c>
      <c r="U576" s="5" t="str">
        <f>IFERROR(INDEX(#REF!,MATCH(B576,#REF!,0),0),"")</f>
        <v/>
      </c>
      <c r="V576" s="10">
        <f t="shared" si="32"/>
        <v>1</v>
      </c>
      <c r="W576" s="188">
        <f t="shared" si="33"/>
        <v>596</v>
      </c>
      <c r="X576" s="188">
        <f t="shared" si="34"/>
        <v>596</v>
      </c>
      <c r="Y576" s="188" t="str">
        <f>IFERROR(SUMPRODUCT(LARGE(G576:U576,{1;2;3;4;5})),"NA")</f>
        <v>NA</v>
      </c>
      <c r="Z576" s="189" t="str">
        <f>IFERROR(SUMPRODUCT(LARGE(G576:U576,{1;2;3;4;5;6;7;8;9;10})),"NA")</f>
        <v>NA</v>
      </c>
    </row>
    <row r="577" spans="1:26" s="28" customFormat="1" x14ac:dyDescent="0.3">
      <c r="A577" s="15">
        <v>574</v>
      </c>
      <c r="B577" s="2" t="s">
        <v>510</v>
      </c>
      <c r="C577" s="1"/>
      <c r="D577" s="1"/>
      <c r="E577" s="1"/>
      <c r="F577" s="2"/>
      <c r="G577" s="10">
        <f>IFERROR(INDEX('03-25'!X:X,MATCH(B577,'03-25'!Y:Y,0),0),"")</f>
        <v>594</v>
      </c>
      <c r="H577" s="11" t="str">
        <f>IFERROR(INDEX('04-08'!N:N,MATCH(B577,'04-08'!C:C,0),0),"")</f>
        <v/>
      </c>
      <c r="I577" s="11" t="str">
        <f>IFERROR(INDEX('04-29'!M:M,MATCH(B577,'04-29'!L:L,0),0),"")</f>
        <v/>
      </c>
      <c r="J577" s="11" t="str">
        <f>IFERROR(INDEX('05-27'!F:F,MATCH(B577,'05-27'!H:H,0),0),"")</f>
        <v/>
      </c>
      <c r="K577" s="11" t="str">
        <f>IFERROR(INDEX('06-17'!U:U,MATCH(B577,'06-17'!W:W,0),0),"")</f>
        <v/>
      </c>
      <c r="L577" s="11" t="str">
        <f>IFERROR(INDEX('07-02'!W:W,MATCH(B577,'07-02'!B:B,0),0),"")</f>
        <v/>
      </c>
      <c r="M577" s="11" t="str">
        <f>IFERROR(INDEX('07-14'!H:H,MATCH(B577,'07-14'!I:I,0),0),"")</f>
        <v/>
      </c>
      <c r="N577" s="11" t="str">
        <f>IFERROR(INDEX('07-15'!H:H,MATCH(B577,'07-15'!I:I,0),0),"")</f>
        <v/>
      </c>
      <c r="O577" s="11" t="str">
        <f>IFERROR(INDEX('07-16'!H:H,MATCH(B577,'07-16'!I:I,0),0),"")</f>
        <v/>
      </c>
      <c r="P577" s="11" t="str">
        <f>IFERROR(INDEX('07-22'!U:U,MATCH(B577,'07-22'!W:W,0),0),"")</f>
        <v/>
      </c>
      <c r="Q577" s="11" t="str">
        <f>IFERROR(INDEX(#REF!,MATCH(B577,#REF!,0),0),"")</f>
        <v/>
      </c>
      <c r="R577" s="11" t="str">
        <f>IFERROR(INDEX(#REF!,MATCH(B577,#REF!,0),0),"")</f>
        <v/>
      </c>
      <c r="S577" s="11" t="str">
        <f>IFERROR(INDEX(#REF!,MATCH(B577,#REF!,0),0),"")</f>
        <v/>
      </c>
      <c r="T577" s="11" t="str">
        <f>IFERROR(INDEX(#REF!,MATCH(B577,#REF!,0),0),"")</f>
        <v/>
      </c>
      <c r="U577" s="5" t="str">
        <f>IFERROR(INDEX(#REF!,MATCH(B577,#REF!,0),0),"")</f>
        <v/>
      </c>
      <c r="V577" s="10">
        <f t="shared" si="32"/>
        <v>1</v>
      </c>
      <c r="W577" s="188">
        <f t="shared" si="33"/>
        <v>594</v>
      </c>
      <c r="X577" s="188">
        <f t="shared" si="34"/>
        <v>594</v>
      </c>
      <c r="Y577" s="188" t="str">
        <f>IFERROR(SUMPRODUCT(LARGE(G577:U577,{1;2;3;4;5})),"NA")</f>
        <v>NA</v>
      </c>
      <c r="Z577" s="189" t="str">
        <f>IFERROR(SUMPRODUCT(LARGE(G577:U577,{1;2;3;4;5;6;7;8;9;10})),"NA")</f>
        <v>NA</v>
      </c>
    </row>
    <row r="578" spans="1:26" s="28" customFormat="1" x14ac:dyDescent="0.3">
      <c r="A578" s="15">
        <v>575</v>
      </c>
      <c r="B578" s="2" t="s">
        <v>3210</v>
      </c>
      <c r="C578" s="1"/>
      <c r="D578" s="1"/>
      <c r="E578" s="1"/>
      <c r="F578" s="2"/>
      <c r="G578" s="10" t="str">
        <f>IFERROR(INDEX('03-25'!X:X,MATCH(B578,'03-25'!Y:Y,0),0),"")</f>
        <v/>
      </c>
      <c r="H578" s="11" t="str">
        <f>IFERROR(INDEX('04-08'!N:N,MATCH(B578,'04-08'!C:C,0),0),"")</f>
        <v/>
      </c>
      <c r="I578" s="11" t="str">
        <f>IFERROR(INDEX('04-29'!M:M,MATCH(B578,'04-29'!L:L,0),0),"")</f>
        <v/>
      </c>
      <c r="J578" s="11" t="str">
        <f>IFERROR(INDEX('05-27'!F:F,MATCH(B578,'05-27'!H:H,0),0),"")</f>
        <v/>
      </c>
      <c r="K578" s="11" t="str">
        <f>IFERROR(INDEX('06-17'!U:U,MATCH(B578,'06-17'!W:W,0),0),"")</f>
        <v/>
      </c>
      <c r="L578" s="11" t="str">
        <f>IFERROR(INDEX('07-02'!W:W,MATCH(B578,'07-02'!B:B,0),0),"")</f>
        <v/>
      </c>
      <c r="M578" s="11">
        <f>IFERROR(INDEX('07-14'!H:H,MATCH(B578,'07-14'!I:I,0),0),"")</f>
        <v>592</v>
      </c>
      <c r="N578" s="11" t="str">
        <f>IFERROR(INDEX('07-15'!H:H,MATCH(B578,'07-15'!I:I,0),0),"")</f>
        <v/>
      </c>
      <c r="O578" s="11" t="str">
        <f>IFERROR(INDEX('07-16'!H:H,MATCH(B578,'07-16'!I:I,0),0),"")</f>
        <v/>
      </c>
      <c r="P578" s="11" t="str">
        <f>IFERROR(INDEX('07-22'!U:U,MATCH(B578,'07-22'!W:W,0),0),"")</f>
        <v/>
      </c>
      <c r="Q578" s="11" t="str">
        <f>IFERROR(INDEX(#REF!,MATCH(B578,#REF!,0),0),"")</f>
        <v/>
      </c>
      <c r="R578" s="11" t="str">
        <f>IFERROR(INDEX(#REF!,MATCH(B578,#REF!,0),0),"")</f>
        <v/>
      </c>
      <c r="S578" s="11" t="str">
        <f>IFERROR(INDEX(#REF!,MATCH(B578,#REF!,0),0),"")</f>
        <v/>
      </c>
      <c r="T578" s="11" t="str">
        <f>IFERROR(INDEX(#REF!,MATCH(B578,#REF!,0),0),"")</f>
        <v/>
      </c>
      <c r="U578" s="5" t="str">
        <f>IFERROR(INDEX(#REF!,MATCH(B578,#REF!,0),0),"")</f>
        <v/>
      </c>
      <c r="V578" s="10">
        <f t="shared" si="32"/>
        <v>1</v>
      </c>
      <c r="W578" s="188">
        <f t="shared" si="33"/>
        <v>592</v>
      </c>
      <c r="X578" s="188">
        <f t="shared" si="34"/>
        <v>592</v>
      </c>
      <c r="Y578" s="188" t="str">
        <f>IFERROR(SUMPRODUCT(LARGE(G578:U578,{1;2;3;4;5})),"NA")</f>
        <v>NA</v>
      </c>
      <c r="Z578" s="189" t="str">
        <f>IFERROR(SUMPRODUCT(LARGE(G578:U578,{1;2;3;4;5;6;7;8;9;10})),"NA")</f>
        <v>NA</v>
      </c>
    </row>
    <row r="579" spans="1:26" s="28" customFormat="1" x14ac:dyDescent="0.3">
      <c r="A579" s="15">
        <v>576</v>
      </c>
      <c r="B579" s="2" t="s">
        <v>2717</v>
      </c>
      <c r="C579" s="1"/>
      <c r="D579" s="1"/>
      <c r="E579" s="1"/>
      <c r="F579" s="2"/>
      <c r="G579" s="10" t="str">
        <f>IFERROR(INDEX('03-25'!X:X,MATCH(B579,'03-25'!Y:Y,0),0),"")</f>
        <v/>
      </c>
      <c r="H579" s="11" t="str">
        <f>IFERROR(INDEX('04-08'!N:N,MATCH(B579,'04-08'!C:C,0),0),"")</f>
        <v/>
      </c>
      <c r="I579" s="11" t="str">
        <f>IFERROR(INDEX('04-29'!M:M,MATCH(B579,'04-29'!L:L,0),0),"")</f>
        <v/>
      </c>
      <c r="J579" s="11" t="str">
        <f>IFERROR(INDEX('05-27'!F:F,MATCH(B579,'05-27'!H:H,0),0),"")</f>
        <v/>
      </c>
      <c r="K579" s="11" t="str">
        <f>IFERROR(INDEX('06-17'!U:U,MATCH(B579,'06-17'!W:W,0),0),"")</f>
        <v/>
      </c>
      <c r="L579" s="11">
        <f>IFERROR(INDEX('07-02'!W:W,MATCH(B579,'07-02'!B:B,0),0),"")</f>
        <v>589</v>
      </c>
      <c r="M579" s="11" t="str">
        <f>IFERROR(INDEX('07-14'!H:H,MATCH(B579,'07-14'!I:I,0),0),"")</f>
        <v/>
      </c>
      <c r="N579" s="11" t="str">
        <f>IFERROR(INDEX('07-15'!H:H,MATCH(B579,'07-15'!I:I,0),0),"")</f>
        <v/>
      </c>
      <c r="O579" s="11" t="str">
        <f>IFERROR(INDEX('07-16'!H:H,MATCH(B579,'07-16'!I:I,0),0),"")</f>
        <v/>
      </c>
      <c r="P579" s="11" t="str">
        <f>IFERROR(INDEX('07-22'!U:U,MATCH(B579,'07-22'!W:W,0),0),"")</f>
        <v/>
      </c>
      <c r="Q579" s="11" t="str">
        <f>IFERROR(INDEX(#REF!,MATCH(B579,#REF!,0),0),"")</f>
        <v/>
      </c>
      <c r="R579" s="11" t="str">
        <f>IFERROR(INDEX(#REF!,MATCH(B579,#REF!,0),0),"")</f>
        <v/>
      </c>
      <c r="S579" s="11" t="str">
        <f>IFERROR(INDEX(#REF!,MATCH(B579,#REF!,0),0),"")</f>
        <v/>
      </c>
      <c r="T579" s="11" t="str">
        <f>IFERROR(INDEX(#REF!,MATCH(B579,#REF!,0),0),"")</f>
        <v/>
      </c>
      <c r="U579" s="5" t="str">
        <f>IFERROR(INDEX(#REF!,MATCH(B579,#REF!,0),0),"")</f>
        <v/>
      </c>
      <c r="V579" s="10">
        <f t="shared" si="32"/>
        <v>1</v>
      </c>
      <c r="W579" s="188">
        <f t="shared" si="33"/>
        <v>589</v>
      </c>
      <c r="X579" s="188">
        <f t="shared" si="34"/>
        <v>589</v>
      </c>
      <c r="Y579" s="188" t="str">
        <f>IFERROR(SUMPRODUCT(LARGE(G579:U579,{1;2;3;4;5})),"NA")</f>
        <v>NA</v>
      </c>
      <c r="Z579" s="189" t="str">
        <f>IFERROR(SUMPRODUCT(LARGE(G579:U579,{1;2;3;4;5;6;7;8;9;10})),"NA")</f>
        <v>NA</v>
      </c>
    </row>
    <row r="580" spans="1:26" s="28" customFormat="1" x14ac:dyDescent="0.3">
      <c r="A580" s="15">
        <v>577</v>
      </c>
      <c r="B580" s="2" t="s">
        <v>2645</v>
      </c>
      <c r="C580" s="1"/>
      <c r="D580" s="1"/>
      <c r="E580" s="1"/>
      <c r="F580" s="2"/>
      <c r="G580" s="10" t="str">
        <f>IFERROR(INDEX('03-25'!X:X,MATCH(B580,'03-25'!Y:Y,0),0),"")</f>
        <v/>
      </c>
      <c r="H580" s="11" t="str">
        <f>IFERROR(INDEX('04-08'!N:N,MATCH(B580,'04-08'!C:C,0),0),"")</f>
        <v/>
      </c>
      <c r="I580" s="11" t="str">
        <f>IFERROR(INDEX('04-29'!M:M,MATCH(B580,'04-29'!L:L,0),0),"")</f>
        <v/>
      </c>
      <c r="J580" s="11" t="str">
        <f>IFERROR(INDEX('05-27'!F:F,MATCH(B580,'05-27'!H:H,0),0),"")</f>
        <v/>
      </c>
      <c r="K580" s="11" t="str">
        <f>IFERROR(INDEX('06-17'!U:U,MATCH(B580,'06-17'!W:W,0),0),"")</f>
        <v/>
      </c>
      <c r="L580" s="11">
        <f>IFERROR(INDEX('07-02'!W:W,MATCH(B580,'07-02'!B:B,0),0),"")</f>
        <v>589</v>
      </c>
      <c r="M580" s="11" t="str">
        <f>IFERROR(INDEX('07-14'!H:H,MATCH(B580,'07-14'!I:I,0),0),"")</f>
        <v/>
      </c>
      <c r="N580" s="11" t="str">
        <f>IFERROR(INDEX('07-15'!H:H,MATCH(B580,'07-15'!I:I,0),0),"")</f>
        <v/>
      </c>
      <c r="O580" s="11" t="str">
        <f>IFERROR(INDEX('07-16'!H:H,MATCH(B580,'07-16'!I:I,0),0),"")</f>
        <v/>
      </c>
      <c r="P580" s="11" t="str">
        <f>IFERROR(INDEX('07-22'!U:U,MATCH(B580,'07-22'!W:W,0),0),"")</f>
        <v/>
      </c>
      <c r="Q580" s="11" t="str">
        <f>IFERROR(INDEX(#REF!,MATCH(B580,#REF!,0),0),"")</f>
        <v/>
      </c>
      <c r="R580" s="11" t="str">
        <f>IFERROR(INDEX(#REF!,MATCH(B580,#REF!,0),0),"")</f>
        <v/>
      </c>
      <c r="S580" s="11" t="str">
        <f>IFERROR(INDEX(#REF!,MATCH(B580,#REF!,0),0),"")</f>
        <v/>
      </c>
      <c r="T580" s="11" t="str">
        <f>IFERROR(INDEX(#REF!,MATCH(B580,#REF!,0),0),"")</f>
        <v/>
      </c>
      <c r="U580" s="5" t="str">
        <f>IFERROR(INDEX(#REF!,MATCH(B580,#REF!,0),0),"")</f>
        <v/>
      </c>
      <c r="V580" s="10">
        <f t="shared" si="32"/>
        <v>1</v>
      </c>
      <c r="W580" s="188">
        <f t="shared" si="33"/>
        <v>589</v>
      </c>
      <c r="X580" s="188">
        <f t="shared" si="34"/>
        <v>589</v>
      </c>
      <c r="Y580" s="188" t="str">
        <f>IFERROR(SUMPRODUCT(LARGE(G580:U580,{1;2;3;4;5})),"NA")</f>
        <v>NA</v>
      </c>
      <c r="Z580" s="189" t="str">
        <f>IFERROR(SUMPRODUCT(LARGE(G580:U580,{1;2;3;4;5;6;7;8;9;10})),"NA")</f>
        <v>NA</v>
      </c>
    </row>
    <row r="581" spans="1:26" s="28" customFormat="1" x14ac:dyDescent="0.3">
      <c r="A581" s="15">
        <v>578</v>
      </c>
      <c r="B581" s="2" t="s">
        <v>2715</v>
      </c>
      <c r="C581" s="1"/>
      <c r="D581" s="1"/>
      <c r="E581" s="1"/>
      <c r="F581" s="2"/>
      <c r="G581" s="10" t="str">
        <f>IFERROR(INDEX('03-25'!X:X,MATCH(B581,'03-25'!Y:Y,0),0),"")</f>
        <v/>
      </c>
      <c r="H581" s="11" t="str">
        <f>IFERROR(INDEX('04-08'!N:N,MATCH(B581,'04-08'!C:C,0),0),"")</f>
        <v/>
      </c>
      <c r="I581" s="11" t="str">
        <f>IFERROR(INDEX('04-29'!M:M,MATCH(B581,'04-29'!L:L,0),0),"")</f>
        <v/>
      </c>
      <c r="J581" s="11" t="str">
        <f>IFERROR(INDEX('05-27'!F:F,MATCH(B581,'05-27'!H:H,0),0),"")</f>
        <v/>
      </c>
      <c r="K581" s="11" t="str">
        <f>IFERROR(INDEX('06-17'!U:U,MATCH(B581,'06-17'!W:W,0),0),"")</f>
        <v/>
      </c>
      <c r="L581" s="11">
        <f>IFERROR(INDEX('07-02'!W:W,MATCH(B581,'07-02'!B:B,0),0),"")</f>
        <v>589</v>
      </c>
      <c r="M581" s="11" t="str">
        <f>IFERROR(INDEX('07-14'!H:H,MATCH(B581,'07-14'!I:I,0),0),"")</f>
        <v/>
      </c>
      <c r="N581" s="11" t="str">
        <f>IFERROR(INDEX('07-15'!H:H,MATCH(B581,'07-15'!I:I,0),0),"")</f>
        <v/>
      </c>
      <c r="O581" s="11" t="str">
        <f>IFERROR(INDEX('07-16'!H:H,MATCH(B581,'07-16'!I:I,0),0),"")</f>
        <v/>
      </c>
      <c r="P581" s="11" t="str">
        <f>IFERROR(INDEX('07-22'!U:U,MATCH(B581,'07-22'!W:W,0),0),"")</f>
        <v/>
      </c>
      <c r="Q581" s="11" t="str">
        <f>IFERROR(INDEX(#REF!,MATCH(B581,#REF!,0),0),"")</f>
        <v/>
      </c>
      <c r="R581" s="11" t="str">
        <f>IFERROR(INDEX(#REF!,MATCH(B581,#REF!,0),0),"")</f>
        <v/>
      </c>
      <c r="S581" s="11" t="str">
        <f>IFERROR(INDEX(#REF!,MATCH(B581,#REF!,0),0),"")</f>
        <v/>
      </c>
      <c r="T581" s="11" t="str">
        <f>IFERROR(INDEX(#REF!,MATCH(B581,#REF!,0),0),"")</f>
        <v/>
      </c>
      <c r="U581" s="5" t="str">
        <f>IFERROR(INDEX(#REF!,MATCH(B581,#REF!,0),0),"")</f>
        <v/>
      </c>
      <c r="V581" s="10">
        <f t="shared" si="32"/>
        <v>1</v>
      </c>
      <c r="W581" s="188">
        <f t="shared" si="33"/>
        <v>589</v>
      </c>
      <c r="X581" s="188">
        <f t="shared" si="34"/>
        <v>589</v>
      </c>
      <c r="Y581" s="188" t="str">
        <f>IFERROR(SUMPRODUCT(LARGE(G581:U581,{1;2;3;4;5})),"NA")</f>
        <v>NA</v>
      </c>
      <c r="Z581" s="189" t="str">
        <f>IFERROR(SUMPRODUCT(LARGE(G581:U581,{1;2;3;4;5;6;7;8;9;10})),"NA")</f>
        <v>NA</v>
      </c>
    </row>
    <row r="582" spans="1:26" s="28" customFormat="1" x14ac:dyDescent="0.3">
      <c r="A582" s="15">
        <v>579</v>
      </c>
      <c r="B582" s="2" t="s">
        <v>1818</v>
      </c>
      <c r="C582" s="1"/>
      <c r="D582" s="1"/>
      <c r="E582" s="1"/>
      <c r="F582" s="2"/>
      <c r="G582" s="10" t="str">
        <f>IFERROR(INDEX('03-25'!X:X,MATCH(B582,'03-25'!Y:Y,0),0),"")</f>
        <v/>
      </c>
      <c r="H582" s="11" t="str">
        <f>IFERROR(INDEX('04-08'!N:N,MATCH(B582,'04-08'!C:C,0),0),"")</f>
        <v/>
      </c>
      <c r="I582" s="11">
        <f>IFERROR(INDEX('04-29'!M:M,MATCH(B582,'04-29'!L:L,0),0),"")</f>
        <v>588</v>
      </c>
      <c r="J582" s="11" t="str">
        <f>IFERROR(INDEX('05-27'!F:F,MATCH(B582,'05-27'!H:H,0),0),"")</f>
        <v/>
      </c>
      <c r="K582" s="11" t="str">
        <f>IFERROR(INDEX('06-17'!U:U,MATCH(B582,'06-17'!W:W,0),0),"")</f>
        <v/>
      </c>
      <c r="L582" s="11" t="str">
        <f>IFERROR(INDEX('07-02'!W:W,MATCH(B582,'07-02'!B:B,0),0),"")</f>
        <v/>
      </c>
      <c r="M582" s="11" t="str">
        <f>IFERROR(INDEX('07-14'!H:H,MATCH(B582,'07-14'!I:I,0),0),"")</f>
        <v/>
      </c>
      <c r="N582" s="11" t="str">
        <f>IFERROR(INDEX('07-15'!H:H,MATCH(B582,'07-15'!I:I,0),0),"")</f>
        <v/>
      </c>
      <c r="O582" s="11" t="str">
        <f>IFERROR(INDEX('07-16'!H:H,MATCH(B582,'07-16'!I:I,0),0),"")</f>
        <v/>
      </c>
      <c r="P582" s="11" t="str">
        <f>IFERROR(INDEX('07-22'!U:U,MATCH(B582,'07-22'!W:W,0),0),"")</f>
        <v/>
      </c>
      <c r="Q582" s="11" t="str">
        <f>IFERROR(INDEX(#REF!,MATCH(B582,#REF!,0),0),"")</f>
        <v/>
      </c>
      <c r="R582" s="11" t="str">
        <f>IFERROR(INDEX(#REF!,MATCH(B582,#REF!,0),0),"")</f>
        <v/>
      </c>
      <c r="S582" s="11" t="str">
        <f>IFERROR(INDEX(#REF!,MATCH(B582,#REF!,0),0),"")</f>
        <v/>
      </c>
      <c r="T582" s="11" t="str">
        <f>IFERROR(INDEX(#REF!,MATCH(B582,#REF!,0),0),"")</f>
        <v/>
      </c>
      <c r="U582" s="5" t="str">
        <f>IFERROR(INDEX(#REF!,MATCH(B582,#REF!,0),0),"")</f>
        <v/>
      </c>
      <c r="V582" s="10">
        <f t="shared" si="32"/>
        <v>1</v>
      </c>
      <c r="W582" s="188">
        <f t="shared" si="33"/>
        <v>588</v>
      </c>
      <c r="X582" s="188">
        <f t="shared" si="34"/>
        <v>588</v>
      </c>
      <c r="Y582" s="188" t="str">
        <f>IFERROR(SUMPRODUCT(LARGE(G582:U582,{1;2;3;4;5})),"NA")</f>
        <v>NA</v>
      </c>
      <c r="Z582" s="189" t="str">
        <f>IFERROR(SUMPRODUCT(LARGE(G582:U582,{1;2;3;4;5;6;7;8;9;10})),"NA")</f>
        <v>NA</v>
      </c>
    </row>
    <row r="583" spans="1:26" s="28" customFormat="1" x14ac:dyDescent="0.3">
      <c r="A583" s="15">
        <v>580</v>
      </c>
      <c r="B583" s="2" t="s">
        <v>3234</v>
      </c>
      <c r="C583" s="1"/>
      <c r="D583" s="1"/>
      <c r="E583" s="1"/>
      <c r="F583" s="2"/>
      <c r="G583" s="10" t="str">
        <f>IFERROR(INDEX('03-25'!X:X,MATCH(B583,'03-25'!Y:Y,0),0),"")</f>
        <v/>
      </c>
      <c r="H583" s="11" t="str">
        <f>IFERROR(INDEX('04-08'!N:N,MATCH(B583,'04-08'!C:C,0),0),"")</f>
        <v/>
      </c>
      <c r="I583" s="11" t="str">
        <f>IFERROR(INDEX('04-29'!M:M,MATCH(B583,'04-29'!L:L,0),0),"")</f>
        <v/>
      </c>
      <c r="J583" s="11" t="str">
        <f>IFERROR(INDEX('05-27'!F:F,MATCH(B583,'05-27'!H:H,0),0),"")</f>
        <v/>
      </c>
      <c r="K583" s="11" t="str">
        <f>IFERROR(INDEX('06-17'!U:U,MATCH(B583,'06-17'!W:W,0),0),"")</f>
        <v/>
      </c>
      <c r="L583" s="11" t="str">
        <f>IFERROR(INDEX('07-02'!W:W,MATCH(B583,'07-02'!B:B,0),0),"")</f>
        <v/>
      </c>
      <c r="M583" s="11" t="str">
        <f>IFERROR(INDEX('07-14'!H:H,MATCH(B583,'07-14'!I:I,0),0),"")</f>
        <v/>
      </c>
      <c r="N583" s="11">
        <f>IFERROR(INDEX('07-15'!H:H,MATCH(B583,'07-15'!I:I,0),0),"")</f>
        <v>588</v>
      </c>
      <c r="O583" s="11" t="str">
        <f>IFERROR(INDEX('07-16'!H:H,MATCH(B583,'07-16'!I:I,0),0),"")</f>
        <v/>
      </c>
      <c r="P583" s="11" t="str">
        <f>IFERROR(INDEX('07-22'!U:U,MATCH(B583,'07-22'!W:W,0),0),"")</f>
        <v/>
      </c>
      <c r="Q583" s="11" t="str">
        <f>IFERROR(INDEX(#REF!,MATCH(B583,#REF!,0),0),"")</f>
        <v/>
      </c>
      <c r="R583" s="11" t="str">
        <f>IFERROR(INDEX(#REF!,MATCH(B583,#REF!,0),0),"")</f>
        <v/>
      </c>
      <c r="S583" s="11" t="str">
        <f>IFERROR(INDEX(#REF!,MATCH(B583,#REF!,0),0),"")</f>
        <v/>
      </c>
      <c r="T583" s="11" t="str">
        <f>IFERROR(INDEX(#REF!,MATCH(B583,#REF!,0),0),"")</f>
        <v/>
      </c>
      <c r="U583" s="5" t="str">
        <f>IFERROR(INDEX(#REF!,MATCH(B583,#REF!,0),0),"")</f>
        <v/>
      </c>
      <c r="V583" s="10">
        <f t="shared" si="32"/>
        <v>1</v>
      </c>
      <c r="W583" s="188">
        <f t="shared" si="33"/>
        <v>588</v>
      </c>
      <c r="X583" s="188">
        <f t="shared" si="34"/>
        <v>588</v>
      </c>
      <c r="Y583" s="188" t="str">
        <f>IFERROR(SUMPRODUCT(LARGE(G583:U583,{1;2;3;4;5})),"NA")</f>
        <v>NA</v>
      </c>
      <c r="Z583" s="189" t="str">
        <f>IFERROR(SUMPRODUCT(LARGE(G583:U583,{1;2;3;4;5;6;7;8;9;10})),"NA")</f>
        <v>NA</v>
      </c>
    </row>
    <row r="584" spans="1:26" s="28" customFormat="1" x14ac:dyDescent="0.3">
      <c r="A584" s="15">
        <v>581</v>
      </c>
      <c r="B584" s="2" t="s">
        <v>3205</v>
      </c>
      <c r="C584" s="1"/>
      <c r="D584" s="1"/>
      <c r="E584" s="1"/>
      <c r="F584" s="2"/>
      <c r="G584" s="10" t="str">
        <f>IFERROR(INDEX('03-25'!X:X,MATCH(B584,'03-25'!Y:Y,0),0),"")</f>
        <v/>
      </c>
      <c r="H584" s="11" t="str">
        <f>IFERROR(INDEX('04-08'!N:N,MATCH(B584,'04-08'!C:C,0),0),"")</f>
        <v/>
      </c>
      <c r="I584" s="11" t="str">
        <f>IFERROR(INDEX('04-29'!M:M,MATCH(B584,'04-29'!L:L,0),0),"")</f>
        <v/>
      </c>
      <c r="J584" s="11" t="str">
        <f>IFERROR(INDEX('05-27'!F:F,MATCH(B584,'05-27'!H:H,0),0),"")</f>
        <v/>
      </c>
      <c r="K584" s="11" t="str">
        <f>IFERROR(INDEX('06-17'!U:U,MATCH(B584,'06-17'!W:W,0),0),"")</f>
        <v/>
      </c>
      <c r="L584" s="11" t="str">
        <f>IFERROR(INDEX('07-02'!W:W,MATCH(B584,'07-02'!B:B,0),0),"")</f>
        <v/>
      </c>
      <c r="M584" s="11" t="str">
        <f>IFERROR(INDEX('07-14'!H:H,MATCH(B584,'07-14'!I:I,0),0),"")</f>
        <v/>
      </c>
      <c r="N584" s="11" t="str">
        <f>IFERROR(INDEX('07-15'!H:H,MATCH(B584,'07-15'!I:I,0),0),"")</f>
        <v/>
      </c>
      <c r="O584" s="11" t="str">
        <f>IFERROR(INDEX('07-16'!H:H,MATCH(B584,'07-16'!I:I,0),0),"")</f>
        <v/>
      </c>
      <c r="P584" s="11">
        <f>IFERROR(INDEX('07-22'!U:U,MATCH(B584,'07-22'!W:W,0),0),"")</f>
        <v>587</v>
      </c>
      <c r="Q584" s="11" t="str">
        <f>IFERROR(INDEX(#REF!,MATCH(B584,#REF!,0),0),"")</f>
        <v/>
      </c>
      <c r="R584" s="11" t="str">
        <f>IFERROR(INDEX(#REF!,MATCH(B584,#REF!,0),0),"")</f>
        <v/>
      </c>
      <c r="S584" s="11" t="str">
        <f>IFERROR(INDEX(#REF!,MATCH(B584,#REF!,0),0),"")</f>
        <v/>
      </c>
      <c r="T584" s="11" t="str">
        <f>IFERROR(INDEX(#REF!,MATCH(B584,#REF!,0),0),"")</f>
        <v/>
      </c>
      <c r="U584" s="5" t="str">
        <f>IFERROR(INDEX(#REF!,MATCH(B584,#REF!,0),0),"")</f>
        <v/>
      </c>
      <c r="V584" s="10">
        <f t="shared" si="32"/>
        <v>1</v>
      </c>
      <c r="W584" s="188">
        <f t="shared" si="33"/>
        <v>587</v>
      </c>
      <c r="X584" s="188">
        <f t="shared" si="34"/>
        <v>587</v>
      </c>
      <c r="Y584" s="188" t="str">
        <f>IFERROR(SUMPRODUCT(LARGE(G584:U584,{1;2;3;4;5})),"NA")</f>
        <v>NA</v>
      </c>
      <c r="Z584" s="189" t="str">
        <f>IFERROR(SUMPRODUCT(LARGE(G584:U584,{1;2;3;4;5;6;7;8;9;10})),"NA")</f>
        <v>NA</v>
      </c>
    </row>
    <row r="585" spans="1:26" s="28" customFormat="1" x14ac:dyDescent="0.3">
      <c r="A585" s="15">
        <v>582</v>
      </c>
      <c r="B585" s="2" t="s">
        <v>513</v>
      </c>
      <c r="C585" s="1"/>
      <c r="D585" s="1"/>
      <c r="E585" s="1"/>
      <c r="F585" s="2"/>
      <c r="G585" s="10">
        <f>IFERROR(INDEX('03-25'!X:X,MATCH(B585,'03-25'!Y:Y,0),0),"")</f>
        <v>586</v>
      </c>
      <c r="H585" s="11" t="str">
        <f>IFERROR(INDEX('04-08'!N:N,MATCH(B585,'04-08'!C:C,0),0),"")</f>
        <v/>
      </c>
      <c r="I585" s="11" t="str">
        <f>IFERROR(INDEX('04-29'!M:M,MATCH(B585,'04-29'!L:L,0),0),"")</f>
        <v/>
      </c>
      <c r="J585" s="11" t="str">
        <f>IFERROR(INDEX('05-27'!F:F,MATCH(B585,'05-27'!H:H,0),0),"")</f>
        <v/>
      </c>
      <c r="K585" s="11" t="str">
        <f>IFERROR(INDEX('06-17'!U:U,MATCH(B585,'06-17'!W:W,0),0),"")</f>
        <v/>
      </c>
      <c r="L585" s="11" t="str">
        <f>IFERROR(INDEX('07-02'!W:W,MATCH(B585,'07-02'!B:B,0),0),"")</f>
        <v/>
      </c>
      <c r="M585" s="11" t="str">
        <f>IFERROR(INDEX('07-14'!H:H,MATCH(B585,'07-14'!I:I,0),0),"")</f>
        <v/>
      </c>
      <c r="N585" s="11" t="str">
        <f>IFERROR(INDEX('07-15'!H:H,MATCH(B585,'07-15'!I:I,0),0),"")</f>
        <v/>
      </c>
      <c r="O585" s="11" t="str">
        <f>IFERROR(INDEX('07-16'!H:H,MATCH(B585,'07-16'!I:I,0),0),"")</f>
        <v/>
      </c>
      <c r="P585" s="11" t="str">
        <f>IFERROR(INDEX('07-22'!U:U,MATCH(B585,'07-22'!W:W,0),0),"")</f>
        <v/>
      </c>
      <c r="Q585" s="11" t="str">
        <f>IFERROR(INDEX(#REF!,MATCH(B585,#REF!,0),0),"")</f>
        <v/>
      </c>
      <c r="R585" s="11" t="str">
        <f>IFERROR(INDEX(#REF!,MATCH(B585,#REF!,0),0),"")</f>
        <v/>
      </c>
      <c r="S585" s="11" t="str">
        <f>IFERROR(INDEX(#REF!,MATCH(B585,#REF!,0),0),"")</f>
        <v/>
      </c>
      <c r="T585" s="11" t="str">
        <f>IFERROR(INDEX(#REF!,MATCH(B585,#REF!,0),0),"")</f>
        <v/>
      </c>
      <c r="U585" s="5" t="str">
        <f>IFERROR(INDEX(#REF!,MATCH(B585,#REF!,0),0),"")</f>
        <v/>
      </c>
      <c r="V585" s="10">
        <f t="shared" si="32"/>
        <v>1</v>
      </c>
      <c r="W585" s="188">
        <f t="shared" si="33"/>
        <v>586</v>
      </c>
      <c r="X585" s="188">
        <f t="shared" si="34"/>
        <v>586</v>
      </c>
      <c r="Y585" s="188" t="str">
        <f>IFERROR(SUMPRODUCT(LARGE(G585:U585,{1;2;3;4;5})),"NA")</f>
        <v>NA</v>
      </c>
      <c r="Z585" s="189" t="str">
        <f>IFERROR(SUMPRODUCT(LARGE(G585:U585,{1;2;3;4;5;6;7;8;9;10})),"NA")</f>
        <v>NA</v>
      </c>
    </row>
    <row r="586" spans="1:26" s="28" customFormat="1" x14ac:dyDescent="0.3">
      <c r="A586" s="15">
        <v>583</v>
      </c>
      <c r="B586" s="2" t="s">
        <v>1832</v>
      </c>
      <c r="C586" s="1"/>
      <c r="D586" s="1"/>
      <c r="E586" s="1"/>
      <c r="F586" s="2"/>
      <c r="G586" s="10" t="str">
        <f>IFERROR(INDEX('03-25'!X:X,MATCH(B586,'03-25'!Y:Y,0),0),"")</f>
        <v/>
      </c>
      <c r="H586" s="11" t="str">
        <f>IFERROR(INDEX('04-08'!N:N,MATCH(B586,'04-08'!C:C,0),0),"")</f>
        <v/>
      </c>
      <c r="I586" s="11">
        <f>IFERROR(INDEX('04-29'!M:M,MATCH(B586,'04-29'!L:L,0),0),"")</f>
        <v>585</v>
      </c>
      <c r="J586" s="11" t="str">
        <f>IFERROR(INDEX('05-27'!F:F,MATCH(B586,'05-27'!H:H,0),0),"")</f>
        <v/>
      </c>
      <c r="K586" s="11" t="str">
        <f>IFERROR(INDEX('06-17'!U:U,MATCH(B586,'06-17'!W:W,0),0),"")</f>
        <v/>
      </c>
      <c r="L586" s="11" t="str">
        <f>IFERROR(INDEX('07-02'!W:W,MATCH(B586,'07-02'!B:B,0),0),"")</f>
        <v/>
      </c>
      <c r="M586" s="11" t="str">
        <f>IFERROR(INDEX('07-14'!H:H,MATCH(B586,'07-14'!I:I,0),0),"")</f>
        <v/>
      </c>
      <c r="N586" s="11" t="str">
        <f>IFERROR(INDEX('07-15'!H:H,MATCH(B586,'07-15'!I:I,0),0),"")</f>
        <v/>
      </c>
      <c r="O586" s="11" t="str">
        <f>IFERROR(INDEX('07-16'!H:H,MATCH(B586,'07-16'!I:I,0),0),"")</f>
        <v/>
      </c>
      <c r="P586" s="11" t="str">
        <f>IFERROR(INDEX('07-22'!U:U,MATCH(B586,'07-22'!W:W,0),0),"")</f>
        <v/>
      </c>
      <c r="Q586" s="11" t="str">
        <f>IFERROR(INDEX(#REF!,MATCH(B586,#REF!,0),0),"")</f>
        <v/>
      </c>
      <c r="R586" s="11" t="str">
        <f>IFERROR(INDEX(#REF!,MATCH(B586,#REF!,0),0),"")</f>
        <v/>
      </c>
      <c r="S586" s="11" t="str">
        <f>IFERROR(INDEX(#REF!,MATCH(B586,#REF!,0),0),"")</f>
        <v/>
      </c>
      <c r="T586" s="11" t="str">
        <f>IFERROR(INDEX(#REF!,MATCH(B586,#REF!,0),0),"")</f>
        <v/>
      </c>
      <c r="U586" s="5" t="str">
        <f>IFERROR(INDEX(#REF!,MATCH(B586,#REF!,0),0),"")</f>
        <v/>
      </c>
      <c r="V586" s="10">
        <f t="shared" si="32"/>
        <v>1</v>
      </c>
      <c r="W586" s="188">
        <f t="shared" si="33"/>
        <v>585</v>
      </c>
      <c r="X586" s="188">
        <f t="shared" si="34"/>
        <v>585</v>
      </c>
      <c r="Y586" s="188" t="str">
        <f>IFERROR(SUMPRODUCT(LARGE(G586:U586,{1;2;3;4;5})),"NA")</f>
        <v>NA</v>
      </c>
      <c r="Z586" s="189" t="str">
        <f>IFERROR(SUMPRODUCT(LARGE(G586:U586,{1;2;3;4;5;6;7;8;9;10})),"NA")</f>
        <v>NA</v>
      </c>
    </row>
    <row r="587" spans="1:26" s="28" customFormat="1" x14ac:dyDescent="0.3">
      <c r="A587" s="15">
        <v>584</v>
      </c>
      <c r="B587" s="2" t="s">
        <v>2718</v>
      </c>
      <c r="C587" s="1"/>
      <c r="D587" s="1"/>
      <c r="E587" s="1"/>
      <c r="F587" s="2"/>
      <c r="G587" s="10" t="str">
        <f>IFERROR(INDEX('03-25'!X:X,MATCH(B587,'03-25'!Y:Y,0),0),"")</f>
        <v/>
      </c>
      <c r="H587" s="11" t="str">
        <f>IFERROR(INDEX('04-08'!N:N,MATCH(B587,'04-08'!C:C,0),0),"")</f>
        <v/>
      </c>
      <c r="I587" s="11" t="str">
        <f>IFERROR(INDEX('04-29'!M:M,MATCH(B587,'04-29'!L:L,0),0),"")</f>
        <v/>
      </c>
      <c r="J587" s="11" t="str">
        <f>IFERROR(INDEX('05-27'!F:F,MATCH(B587,'05-27'!H:H,0),0),"")</f>
        <v/>
      </c>
      <c r="K587" s="11" t="str">
        <f>IFERROR(INDEX('06-17'!U:U,MATCH(B587,'06-17'!W:W,0),0),"")</f>
        <v/>
      </c>
      <c r="L587" s="11">
        <f>IFERROR(INDEX('07-02'!W:W,MATCH(B587,'07-02'!B:B,0),0),"")</f>
        <v>584</v>
      </c>
      <c r="M587" s="11" t="str">
        <f>IFERROR(INDEX('07-14'!H:H,MATCH(B587,'07-14'!I:I,0),0),"")</f>
        <v/>
      </c>
      <c r="N587" s="11" t="str">
        <f>IFERROR(INDEX('07-15'!H:H,MATCH(B587,'07-15'!I:I,0),0),"")</f>
        <v/>
      </c>
      <c r="O587" s="11" t="str">
        <f>IFERROR(INDEX('07-16'!H:H,MATCH(B587,'07-16'!I:I,0),0),"")</f>
        <v/>
      </c>
      <c r="P587" s="11" t="str">
        <f>IFERROR(INDEX('07-22'!U:U,MATCH(B587,'07-22'!W:W,0),0),"")</f>
        <v/>
      </c>
      <c r="Q587" s="11" t="str">
        <f>IFERROR(INDEX(#REF!,MATCH(B587,#REF!,0),0),"")</f>
        <v/>
      </c>
      <c r="R587" s="11" t="str">
        <f>IFERROR(INDEX(#REF!,MATCH(B587,#REF!,0),0),"")</f>
        <v/>
      </c>
      <c r="S587" s="11" t="str">
        <f>IFERROR(INDEX(#REF!,MATCH(B587,#REF!,0),0),"")</f>
        <v/>
      </c>
      <c r="T587" s="11" t="str">
        <f>IFERROR(INDEX(#REF!,MATCH(B587,#REF!,0),0),"")</f>
        <v/>
      </c>
      <c r="U587" s="5" t="str">
        <f>IFERROR(INDEX(#REF!,MATCH(B587,#REF!,0),0),"")</f>
        <v/>
      </c>
      <c r="V587" s="10">
        <f t="shared" si="32"/>
        <v>1</v>
      </c>
      <c r="W587" s="188">
        <f t="shared" si="33"/>
        <v>584</v>
      </c>
      <c r="X587" s="188">
        <f t="shared" si="34"/>
        <v>584</v>
      </c>
      <c r="Y587" s="188" t="str">
        <f>IFERROR(SUMPRODUCT(LARGE(G587:U587,{1;2;3;4;5})),"NA")</f>
        <v>NA</v>
      </c>
      <c r="Z587" s="189" t="str">
        <f>IFERROR(SUMPRODUCT(LARGE(G587:U587,{1;2;3;4;5;6;7;8;9;10})),"NA")</f>
        <v>NA</v>
      </c>
    </row>
    <row r="588" spans="1:26" s="28" customFormat="1" x14ac:dyDescent="0.3">
      <c r="A588" s="15">
        <v>585</v>
      </c>
      <c r="B588" s="2" t="s">
        <v>2649</v>
      </c>
      <c r="C588" s="1"/>
      <c r="D588" s="1"/>
      <c r="E588" s="1"/>
      <c r="F588" s="2"/>
      <c r="G588" s="10" t="str">
        <f>IFERROR(INDEX('03-25'!X:X,MATCH(B588,'03-25'!Y:Y,0),0),"")</f>
        <v/>
      </c>
      <c r="H588" s="11" t="str">
        <f>IFERROR(INDEX('04-08'!N:N,MATCH(B588,'04-08'!C:C,0),0),"")</f>
        <v/>
      </c>
      <c r="I588" s="11" t="str">
        <f>IFERROR(INDEX('04-29'!M:M,MATCH(B588,'04-29'!L:L,0),0),"")</f>
        <v/>
      </c>
      <c r="J588" s="11" t="str">
        <f>IFERROR(INDEX('05-27'!F:F,MATCH(B588,'05-27'!H:H,0),0),"")</f>
        <v/>
      </c>
      <c r="K588" s="11" t="str">
        <f>IFERROR(INDEX('06-17'!U:U,MATCH(B588,'06-17'!W:W,0),0),"")</f>
        <v/>
      </c>
      <c r="L588" s="11">
        <f>IFERROR(INDEX('07-02'!W:W,MATCH(B588,'07-02'!B:B,0),0),"")</f>
        <v>582</v>
      </c>
      <c r="M588" s="11" t="str">
        <f>IFERROR(INDEX('07-14'!H:H,MATCH(B588,'07-14'!I:I,0),0),"")</f>
        <v/>
      </c>
      <c r="N588" s="11" t="str">
        <f>IFERROR(INDEX('07-15'!H:H,MATCH(B588,'07-15'!I:I,0),0),"")</f>
        <v/>
      </c>
      <c r="O588" s="11" t="str">
        <f>IFERROR(INDEX('07-16'!H:H,MATCH(B588,'07-16'!I:I,0),0),"")</f>
        <v/>
      </c>
      <c r="P588" s="11" t="str">
        <f>IFERROR(INDEX('07-22'!U:U,MATCH(B588,'07-22'!W:W,0),0),"")</f>
        <v/>
      </c>
      <c r="Q588" s="11" t="str">
        <f>IFERROR(INDEX(#REF!,MATCH(B588,#REF!,0),0),"")</f>
        <v/>
      </c>
      <c r="R588" s="11" t="str">
        <f>IFERROR(INDEX(#REF!,MATCH(B588,#REF!,0),0),"")</f>
        <v/>
      </c>
      <c r="S588" s="11" t="str">
        <f>IFERROR(INDEX(#REF!,MATCH(B588,#REF!,0),0),"")</f>
        <v/>
      </c>
      <c r="T588" s="11" t="str">
        <f>IFERROR(INDEX(#REF!,MATCH(B588,#REF!,0),0),"")</f>
        <v/>
      </c>
      <c r="U588" s="5" t="str">
        <f>IFERROR(INDEX(#REF!,MATCH(B588,#REF!,0),0),"")</f>
        <v/>
      </c>
      <c r="V588" s="10">
        <f t="shared" si="32"/>
        <v>1</v>
      </c>
      <c r="W588" s="188">
        <f t="shared" si="33"/>
        <v>582</v>
      </c>
      <c r="X588" s="188">
        <f t="shared" si="34"/>
        <v>582</v>
      </c>
      <c r="Y588" s="188" t="str">
        <f>IFERROR(SUMPRODUCT(LARGE(G588:U588,{1;2;3;4;5})),"NA")</f>
        <v>NA</v>
      </c>
      <c r="Z588" s="189" t="str">
        <f>IFERROR(SUMPRODUCT(LARGE(G588:U588,{1;2;3;4;5;6;7;8;9;10})),"NA")</f>
        <v>NA</v>
      </c>
    </row>
    <row r="589" spans="1:26" s="28" customFormat="1" x14ac:dyDescent="0.3">
      <c r="A589" s="15">
        <v>586</v>
      </c>
      <c r="B589" s="2" t="s">
        <v>2720</v>
      </c>
      <c r="C589" s="1"/>
      <c r="D589" s="1"/>
      <c r="E589" s="1"/>
      <c r="F589" s="2"/>
      <c r="G589" s="10" t="str">
        <f>IFERROR(INDEX('03-25'!X:X,MATCH(B589,'03-25'!Y:Y,0),0),"")</f>
        <v/>
      </c>
      <c r="H589" s="11" t="str">
        <f>IFERROR(INDEX('04-08'!N:N,MATCH(B589,'04-08'!C:C,0),0),"")</f>
        <v/>
      </c>
      <c r="I589" s="11" t="str">
        <f>IFERROR(INDEX('04-29'!M:M,MATCH(B589,'04-29'!L:L,0),0),"")</f>
        <v/>
      </c>
      <c r="J589" s="11" t="str">
        <f>IFERROR(INDEX('05-27'!F:F,MATCH(B589,'05-27'!H:H,0),0),"")</f>
        <v/>
      </c>
      <c r="K589" s="11" t="str">
        <f>IFERROR(INDEX('06-17'!U:U,MATCH(B589,'06-17'!W:W,0),0),"")</f>
        <v/>
      </c>
      <c r="L589" s="11">
        <f>IFERROR(INDEX('07-02'!W:W,MATCH(B589,'07-02'!B:B,0),0),"")</f>
        <v>580</v>
      </c>
      <c r="M589" s="11" t="str">
        <f>IFERROR(INDEX('07-14'!H:H,MATCH(B589,'07-14'!I:I,0),0),"")</f>
        <v/>
      </c>
      <c r="N589" s="11" t="str">
        <f>IFERROR(INDEX('07-15'!H:H,MATCH(B589,'07-15'!I:I,0),0),"")</f>
        <v/>
      </c>
      <c r="O589" s="11" t="str">
        <f>IFERROR(INDEX('07-16'!H:H,MATCH(B589,'07-16'!I:I,0),0),"")</f>
        <v/>
      </c>
      <c r="P589" s="11" t="str">
        <f>IFERROR(INDEX('07-22'!U:U,MATCH(B589,'07-22'!W:W,0),0),"")</f>
        <v/>
      </c>
      <c r="Q589" s="11" t="str">
        <f>IFERROR(INDEX(#REF!,MATCH(B589,#REF!,0),0),"")</f>
        <v/>
      </c>
      <c r="R589" s="11" t="str">
        <f>IFERROR(INDEX(#REF!,MATCH(B589,#REF!,0),0),"")</f>
        <v/>
      </c>
      <c r="S589" s="11" t="str">
        <f>IFERROR(INDEX(#REF!,MATCH(B589,#REF!,0),0),"")</f>
        <v/>
      </c>
      <c r="T589" s="11" t="str">
        <f>IFERROR(INDEX(#REF!,MATCH(B589,#REF!,0),0),"")</f>
        <v/>
      </c>
      <c r="U589" s="5" t="str">
        <f>IFERROR(INDEX(#REF!,MATCH(B589,#REF!,0),0),"")</f>
        <v/>
      </c>
      <c r="V589" s="10">
        <f t="shared" si="32"/>
        <v>1</v>
      </c>
      <c r="W589" s="188">
        <f t="shared" si="33"/>
        <v>580</v>
      </c>
      <c r="X589" s="188">
        <f t="shared" si="34"/>
        <v>580</v>
      </c>
      <c r="Y589" s="188" t="str">
        <f>IFERROR(SUMPRODUCT(LARGE(G589:U589,{1;2;3;4;5})),"NA")</f>
        <v>NA</v>
      </c>
      <c r="Z589" s="189" t="str">
        <f>IFERROR(SUMPRODUCT(LARGE(G589:U589,{1;2;3;4;5;6;7;8;9;10})),"NA")</f>
        <v>NA</v>
      </c>
    </row>
    <row r="590" spans="1:26" s="28" customFormat="1" x14ac:dyDescent="0.3">
      <c r="A590" s="15">
        <v>587</v>
      </c>
      <c r="B590" s="2" t="s">
        <v>179</v>
      </c>
      <c r="C590" s="1"/>
      <c r="D590" s="1"/>
      <c r="E590" s="1"/>
      <c r="F590" s="2"/>
      <c r="G590" s="10">
        <f>IFERROR(INDEX('03-25'!X:X,MATCH(B590,'03-25'!Y:Y,0),0),"")</f>
        <v>579</v>
      </c>
      <c r="H590" s="11" t="str">
        <f>IFERROR(INDEX('04-08'!N:N,MATCH(B590,'04-08'!C:C,0),0),"")</f>
        <v/>
      </c>
      <c r="I590" s="11" t="str">
        <f>IFERROR(INDEX('04-29'!M:M,MATCH(B590,'04-29'!L:L,0),0),"")</f>
        <v/>
      </c>
      <c r="J590" s="11" t="str">
        <f>IFERROR(INDEX('05-27'!F:F,MATCH(B590,'05-27'!H:H,0),0),"")</f>
        <v/>
      </c>
      <c r="K590" s="11" t="str">
        <f>IFERROR(INDEX('06-17'!U:U,MATCH(B590,'06-17'!W:W,0),0),"")</f>
        <v/>
      </c>
      <c r="L590" s="11" t="str">
        <f>IFERROR(INDEX('07-02'!W:W,MATCH(B590,'07-02'!B:B,0),0),"")</f>
        <v/>
      </c>
      <c r="M590" s="11" t="str">
        <f>IFERROR(INDEX('07-14'!H:H,MATCH(B590,'07-14'!I:I,0),0),"")</f>
        <v/>
      </c>
      <c r="N590" s="11" t="str">
        <f>IFERROR(INDEX('07-15'!H:H,MATCH(B590,'07-15'!I:I,0),0),"")</f>
        <v/>
      </c>
      <c r="O590" s="11" t="str">
        <f>IFERROR(INDEX('07-16'!H:H,MATCH(B590,'07-16'!I:I,0),0),"")</f>
        <v/>
      </c>
      <c r="P590" s="11" t="str">
        <f>IFERROR(INDEX('07-22'!U:U,MATCH(B590,'07-22'!W:W,0),0),"")</f>
        <v/>
      </c>
      <c r="Q590" s="11" t="str">
        <f>IFERROR(INDEX(#REF!,MATCH(B590,#REF!,0),0),"")</f>
        <v/>
      </c>
      <c r="R590" s="11" t="str">
        <f>IFERROR(INDEX(#REF!,MATCH(B590,#REF!,0),0),"")</f>
        <v/>
      </c>
      <c r="S590" s="11" t="str">
        <f>IFERROR(INDEX(#REF!,MATCH(B590,#REF!,0),0),"")</f>
        <v/>
      </c>
      <c r="T590" s="11" t="str">
        <f>IFERROR(INDEX(#REF!,MATCH(B590,#REF!,0),0),"")</f>
        <v/>
      </c>
      <c r="U590" s="5" t="str">
        <f>IFERROR(INDEX(#REF!,MATCH(B590,#REF!,0),0),"")</f>
        <v/>
      </c>
      <c r="V590" s="10">
        <f t="shared" si="32"/>
        <v>1</v>
      </c>
      <c r="W590" s="188">
        <f t="shared" si="33"/>
        <v>579</v>
      </c>
      <c r="X590" s="188">
        <f t="shared" si="34"/>
        <v>579</v>
      </c>
      <c r="Y590" s="188" t="str">
        <f>IFERROR(SUMPRODUCT(LARGE(G590:U590,{1;2;3;4;5})),"NA")</f>
        <v>NA</v>
      </c>
      <c r="Z590" s="189" t="str">
        <f>IFERROR(SUMPRODUCT(LARGE(G590:U590,{1;2;3;4;5;6;7;8;9;10})),"NA")</f>
        <v>NA</v>
      </c>
    </row>
    <row r="591" spans="1:26" s="28" customFormat="1" x14ac:dyDescent="0.3">
      <c r="A591" s="15">
        <v>588</v>
      </c>
      <c r="B591" s="2" t="s">
        <v>482</v>
      </c>
      <c r="C591" s="1"/>
      <c r="D591" s="1"/>
      <c r="E591" s="1"/>
      <c r="F591" s="2"/>
      <c r="G591" s="10">
        <f>IFERROR(INDEX('03-25'!X:X,MATCH(B591,'03-25'!Y:Y,0),0),"")</f>
        <v>578</v>
      </c>
      <c r="H591" s="11" t="str">
        <f>IFERROR(INDEX('04-08'!N:N,MATCH(B591,'04-08'!C:C,0),0),"")</f>
        <v/>
      </c>
      <c r="I591" s="11" t="str">
        <f>IFERROR(INDEX('04-29'!M:M,MATCH(B591,'04-29'!L:L,0),0),"")</f>
        <v/>
      </c>
      <c r="J591" s="11" t="str">
        <f>IFERROR(INDEX('05-27'!F:F,MATCH(B591,'05-27'!H:H,0),0),"")</f>
        <v/>
      </c>
      <c r="K591" s="11" t="str">
        <f>IFERROR(INDEX('06-17'!U:U,MATCH(B591,'06-17'!W:W,0),0),"")</f>
        <v/>
      </c>
      <c r="L591" s="11" t="str">
        <f>IFERROR(INDEX('07-02'!W:W,MATCH(B591,'07-02'!B:B,0),0),"")</f>
        <v/>
      </c>
      <c r="M591" s="11" t="str">
        <f>IFERROR(INDEX('07-14'!H:H,MATCH(B591,'07-14'!I:I,0),0),"")</f>
        <v/>
      </c>
      <c r="N591" s="11" t="str">
        <f>IFERROR(INDEX('07-15'!H:H,MATCH(B591,'07-15'!I:I,0),0),"")</f>
        <v/>
      </c>
      <c r="O591" s="11" t="str">
        <f>IFERROR(INDEX('07-16'!H:H,MATCH(B591,'07-16'!I:I,0),0),"")</f>
        <v/>
      </c>
      <c r="P591" s="11" t="str">
        <f>IFERROR(INDEX('07-22'!U:U,MATCH(B591,'07-22'!W:W,0),0),"")</f>
        <v/>
      </c>
      <c r="Q591" s="11" t="str">
        <f>IFERROR(INDEX(#REF!,MATCH(B591,#REF!,0),0),"")</f>
        <v/>
      </c>
      <c r="R591" s="11" t="str">
        <f>IFERROR(INDEX(#REF!,MATCH(B591,#REF!,0),0),"")</f>
        <v/>
      </c>
      <c r="S591" s="11" t="str">
        <f>IFERROR(INDEX(#REF!,MATCH(B591,#REF!,0),0),"")</f>
        <v/>
      </c>
      <c r="T591" s="11" t="str">
        <f>IFERROR(INDEX(#REF!,MATCH(B591,#REF!,0),0),"")</f>
        <v/>
      </c>
      <c r="U591" s="5" t="str">
        <f>IFERROR(INDEX(#REF!,MATCH(B591,#REF!,0),0),"")</f>
        <v/>
      </c>
      <c r="V591" s="10">
        <f t="shared" si="32"/>
        <v>1</v>
      </c>
      <c r="W591" s="188">
        <f t="shared" si="33"/>
        <v>578</v>
      </c>
      <c r="X591" s="188">
        <f t="shared" si="34"/>
        <v>578</v>
      </c>
      <c r="Y591" s="188" t="str">
        <f>IFERROR(SUMPRODUCT(LARGE(G591:U591,{1;2;3;4;5})),"NA")</f>
        <v>NA</v>
      </c>
      <c r="Z591" s="189" t="str">
        <f>IFERROR(SUMPRODUCT(LARGE(G591:U591,{1;2;3;4;5;6;7;8;9;10})),"NA")</f>
        <v>NA</v>
      </c>
    </row>
    <row r="592" spans="1:26" s="28" customFormat="1" x14ac:dyDescent="0.3">
      <c r="A592" s="15">
        <v>589</v>
      </c>
      <c r="B592" s="2" t="s">
        <v>2723</v>
      </c>
      <c r="C592" s="1"/>
      <c r="D592" s="1"/>
      <c r="E592" s="1"/>
      <c r="F592" s="2"/>
      <c r="G592" s="10" t="str">
        <f>IFERROR(INDEX('03-25'!X:X,MATCH(B592,'03-25'!Y:Y,0),0),"")</f>
        <v/>
      </c>
      <c r="H592" s="11" t="str">
        <f>IFERROR(INDEX('04-08'!N:N,MATCH(B592,'04-08'!C:C,0),0),"")</f>
        <v/>
      </c>
      <c r="I592" s="11" t="str">
        <f>IFERROR(INDEX('04-29'!M:M,MATCH(B592,'04-29'!L:L,0),0),"")</f>
        <v/>
      </c>
      <c r="J592" s="11" t="str">
        <f>IFERROR(INDEX('05-27'!F:F,MATCH(B592,'05-27'!H:H,0),0),"")</f>
        <v/>
      </c>
      <c r="K592" s="11" t="str">
        <f>IFERROR(INDEX('06-17'!U:U,MATCH(B592,'06-17'!W:W,0),0),"")</f>
        <v/>
      </c>
      <c r="L592" s="11">
        <f>IFERROR(INDEX('07-02'!W:W,MATCH(B592,'07-02'!B:B,0),0),"")</f>
        <v>578</v>
      </c>
      <c r="M592" s="11" t="str">
        <f>IFERROR(INDEX('07-14'!H:H,MATCH(B592,'07-14'!I:I,0),0),"")</f>
        <v/>
      </c>
      <c r="N592" s="11" t="str">
        <f>IFERROR(INDEX('07-15'!H:H,MATCH(B592,'07-15'!I:I,0),0),"")</f>
        <v/>
      </c>
      <c r="O592" s="11" t="str">
        <f>IFERROR(INDEX('07-16'!H:H,MATCH(B592,'07-16'!I:I,0),0),"")</f>
        <v/>
      </c>
      <c r="P592" s="11" t="str">
        <f>IFERROR(INDEX('07-22'!U:U,MATCH(B592,'07-22'!W:W,0),0),"")</f>
        <v/>
      </c>
      <c r="Q592" s="11" t="str">
        <f>IFERROR(INDEX(#REF!,MATCH(B592,#REF!,0),0),"")</f>
        <v/>
      </c>
      <c r="R592" s="11" t="str">
        <f>IFERROR(INDEX(#REF!,MATCH(B592,#REF!,0),0),"")</f>
        <v/>
      </c>
      <c r="S592" s="11" t="str">
        <f>IFERROR(INDEX(#REF!,MATCH(B592,#REF!,0),0),"")</f>
        <v/>
      </c>
      <c r="T592" s="11" t="str">
        <f>IFERROR(INDEX(#REF!,MATCH(B592,#REF!,0),0),"")</f>
        <v/>
      </c>
      <c r="U592" s="5" t="str">
        <f>IFERROR(INDEX(#REF!,MATCH(B592,#REF!,0),0),"")</f>
        <v/>
      </c>
      <c r="V592" s="10">
        <f t="shared" si="32"/>
        <v>1</v>
      </c>
      <c r="W592" s="188">
        <f t="shared" si="33"/>
        <v>578</v>
      </c>
      <c r="X592" s="188">
        <f t="shared" si="34"/>
        <v>578</v>
      </c>
      <c r="Y592" s="188" t="str">
        <f>IFERROR(SUMPRODUCT(LARGE(G592:U592,{1;2;3;4;5})),"NA")</f>
        <v>NA</v>
      </c>
      <c r="Z592" s="189" t="str">
        <f>IFERROR(SUMPRODUCT(LARGE(G592:U592,{1;2;3;4;5;6;7;8;9;10})),"NA")</f>
        <v>NA</v>
      </c>
    </row>
    <row r="593" spans="1:26" s="28" customFormat="1" x14ac:dyDescent="0.3">
      <c r="A593" s="15">
        <v>590</v>
      </c>
      <c r="B593" s="2" t="s">
        <v>2721</v>
      </c>
      <c r="C593" s="1"/>
      <c r="D593" s="1"/>
      <c r="E593" s="1"/>
      <c r="F593" s="2"/>
      <c r="G593" s="10" t="str">
        <f>IFERROR(INDEX('03-25'!X:X,MATCH(B593,'03-25'!Y:Y,0),0),"")</f>
        <v/>
      </c>
      <c r="H593" s="11" t="str">
        <f>IFERROR(INDEX('04-08'!N:N,MATCH(B593,'04-08'!C:C,0),0),"")</f>
        <v/>
      </c>
      <c r="I593" s="11" t="str">
        <f>IFERROR(INDEX('04-29'!M:M,MATCH(B593,'04-29'!L:L,0),0),"")</f>
        <v/>
      </c>
      <c r="J593" s="11" t="str">
        <f>IFERROR(INDEX('05-27'!F:F,MATCH(B593,'05-27'!H:H,0),0),"")</f>
        <v/>
      </c>
      <c r="K593" s="11" t="str">
        <f>IFERROR(INDEX('06-17'!U:U,MATCH(B593,'06-17'!W:W,0),0),"")</f>
        <v/>
      </c>
      <c r="L593" s="11">
        <f>IFERROR(INDEX('07-02'!W:W,MATCH(B593,'07-02'!B:B,0),0),"")</f>
        <v>578</v>
      </c>
      <c r="M593" s="11" t="str">
        <f>IFERROR(INDEX('07-14'!H:H,MATCH(B593,'07-14'!I:I,0),0),"")</f>
        <v/>
      </c>
      <c r="N593" s="11" t="str">
        <f>IFERROR(INDEX('07-15'!H:H,MATCH(B593,'07-15'!I:I,0),0),"")</f>
        <v/>
      </c>
      <c r="O593" s="11" t="str">
        <f>IFERROR(INDEX('07-16'!H:H,MATCH(B593,'07-16'!I:I,0),0),"")</f>
        <v/>
      </c>
      <c r="P593" s="11" t="str">
        <f>IFERROR(INDEX('07-22'!U:U,MATCH(B593,'07-22'!W:W,0),0),"")</f>
        <v/>
      </c>
      <c r="Q593" s="11" t="str">
        <f>IFERROR(INDEX(#REF!,MATCH(B593,#REF!,0),0),"")</f>
        <v/>
      </c>
      <c r="R593" s="11" t="str">
        <f>IFERROR(INDEX(#REF!,MATCH(B593,#REF!,0),0),"")</f>
        <v/>
      </c>
      <c r="S593" s="11" t="str">
        <f>IFERROR(INDEX(#REF!,MATCH(B593,#REF!,0),0),"")</f>
        <v/>
      </c>
      <c r="T593" s="11" t="str">
        <f>IFERROR(INDEX(#REF!,MATCH(B593,#REF!,0),0),"")</f>
        <v/>
      </c>
      <c r="U593" s="5" t="str">
        <f>IFERROR(INDEX(#REF!,MATCH(B593,#REF!,0),0),"")</f>
        <v/>
      </c>
      <c r="V593" s="10">
        <f t="shared" si="32"/>
        <v>1</v>
      </c>
      <c r="W593" s="188">
        <f t="shared" si="33"/>
        <v>578</v>
      </c>
      <c r="X593" s="188">
        <f t="shared" si="34"/>
        <v>578</v>
      </c>
      <c r="Y593" s="188" t="str">
        <f>IFERROR(SUMPRODUCT(LARGE(G593:U593,{1;2;3;4;5})),"NA")</f>
        <v>NA</v>
      </c>
      <c r="Z593" s="189" t="str">
        <f>IFERROR(SUMPRODUCT(LARGE(G593:U593,{1;2;3;4;5;6;7;8;9;10})),"NA")</f>
        <v>NA</v>
      </c>
    </row>
    <row r="594" spans="1:26" s="28" customFormat="1" x14ac:dyDescent="0.3">
      <c r="A594" s="15">
        <v>591</v>
      </c>
      <c r="B594" s="2" t="s">
        <v>1826</v>
      </c>
      <c r="C594" s="1"/>
      <c r="D594" s="1"/>
      <c r="E594" s="1"/>
      <c r="F594" s="2"/>
      <c r="G594" s="10" t="str">
        <f>IFERROR(INDEX('03-25'!X:X,MATCH(B594,'03-25'!Y:Y,0),0),"")</f>
        <v/>
      </c>
      <c r="H594" s="11" t="str">
        <f>IFERROR(INDEX('04-08'!N:N,MATCH(B594,'04-08'!C:C,0),0),"")</f>
        <v/>
      </c>
      <c r="I594" s="11">
        <f>IFERROR(INDEX('04-29'!M:M,MATCH(B594,'04-29'!L:L,0),0),"")</f>
        <v>575</v>
      </c>
      <c r="J594" s="11" t="str">
        <f>IFERROR(INDEX('05-27'!F:F,MATCH(B594,'05-27'!H:H,0),0),"")</f>
        <v/>
      </c>
      <c r="K594" s="11" t="str">
        <f>IFERROR(INDEX('06-17'!U:U,MATCH(B594,'06-17'!W:W,0),0),"")</f>
        <v/>
      </c>
      <c r="L594" s="11" t="str">
        <f>IFERROR(INDEX('07-02'!W:W,MATCH(B594,'07-02'!B:B,0),0),"")</f>
        <v/>
      </c>
      <c r="M594" s="11" t="str">
        <f>IFERROR(INDEX('07-14'!H:H,MATCH(B594,'07-14'!I:I,0),0),"")</f>
        <v/>
      </c>
      <c r="N594" s="11" t="str">
        <f>IFERROR(INDEX('07-15'!H:H,MATCH(B594,'07-15'!I:I,0),0),"")</f>
        <v/>
      </c>
      <c r="O594" s="11" t="str">
        <f>IFERROR(INDEX('07-16'!H:H,MATCH(B594,'07-16'!I:I,0),0),"")</f>
        <v/>
      </c>
      <c r="P594" s="11" t="str">
        <f>IFERROR(INDEX('07-22'!U:U,MATCH(B594,'07-22'!W:W,0),0),"")</f>
        <v/>
      </c>
      <c r="Q594" s="11" t="str">
        <f>IFERROR(INDEX(#REF!,MATCH(B594,#REF!,0),0),"")</f>
        <v/>
      </c>
      <c r="R594" s="11" t="str">
        <f>IFERROR(INDEX(#REF!,MATCH(B594,#REF!,0),0),"")</f>
        <v/>
      </c>
      <c r="S594" s="11" t="str">
        <f>IFERROR(INDEX(#REF!,MATCH(B594,#REF!,0),0),"")</f>
        <v/>
      </c>
      <c r="T594" s="11" t="str">
        <f>IFERROR(INDEX(#REF!,MATCH(B594,#REF!,0),0),"")</f>
        <v/>
      </c>
      <c r="U594" s="5" t="str">
        <f>IFERROR(INDEX(#REF!,MATCH(B594,#REF!,0),0),"")</f>
        <v/>
      </c>
      <c r="V594" s="10">
        <f t="shared" si="32"/>
        <v>1</v>
      </c>
      <c r="W594" s="188">
        <f t="shared" si="33"/>
        <v>575</v>
      </c>
      <c r="X594" s="188">
        <f t="shared" si="34"/>
        <v>575</v>
      </c>
      <c r="Y594" s="188" t="str">
        <f>IFERROR(SUMPRODUCT(LARGE(G594:U594,{1;2;3;4;5})),"NA")</f>
        <v>NA</v>
      </c>
      <c r="Z594" s="189" t="str">
        <f>IFERROR(SUMPRODUCT(LARGE(G594:U594,{1;2;3;4;5;6;7;8;9;10})),"NA")</f>
        <v>NA</v>
      </c>
    </row>
    <row r="595" spans="1:26" s="28" customFormat="1" x14ac:dyDescent="0.3">
      <c r="A595" s="15">
        <v>592</v>
      </c>
      <c r="B595" s="2" t="s">
        <v>2725</v>
      </c>
      <c r="C595" s="1"/>
      <c r="D595" s="1"/>
      <c r="E595" s="1"/>
      <c r="F595" s="2"/>
      <c r="G595" s="10" t="str">
        <f>IFERROR(INDEX('03-25'!X:X,MATCH(B595,'03-25'!Y:Y,0),0),"")</f>
        <v/>
      </c>
      <c r="H595" s="11" t="str">
        <f>IFERROR(INDEX('04-08'!N:N,MATCH(B595,'04-08'!C:C,0),0),"")</f>
        <v/>
      </c>
      <c r="I595" s="11" t="str">
        <f>IFERROR(INDEX('04-29'!M:M,MATCH(B595,'04-29'!L:L,0),0),"")</f>
        <v/>
      </c>
      <c r="J595" s="11" t="str">
        <f>IFERROR(INDEX('05-27'!F:F,MATCH(B595,'05-27'!H:H,0),0),"")</f>
        <v/>
      </c>
      <c r="K595" s="11" t="str">
        <f>IFERROR(INDEX('06-17'!U:U,MATCH(B595,'06-17'!W:W,0),0),"")</f>
        <v/>
      </c>
      <c r="L595" s="11">
        <f>IFERROR(INDEX('07-02'!W:W,MATCH(B595,'07-02'!B:B,0),0),"")</f>
        <v>575</v>
      </c>
      <c r="M595" s="11" t="str">
        <f>IFERROR(INDEX('07-14'!H:H,MATCH(B595,'07-14'!I:I,0),0),"")</f>
        <v/>
      </c>
      <c r="N595" s="11" t="str">
        <f>IFERROR(INDEX('07-15'!H:H,MATCH(B595,'07-15'!I:I,0),0),"")</f>
        <v/>
      </c>
      <c r="O595" s="11" t="str">
        <f>IFERROR(INDEX('07-16'!H:H,MATCH(B595,'07-16'!I:I,0),0),"")</f>
        <v/>
      </c>
      <c r="P595" s="11" t="str">
        <f>IFERROR(INDEX('07-22'!U:U,MATCH(B595,'07-22'!W:W,0),0),"")</f>
        <v/>
      </c>
      <c r="Q595" s="11" t="str">
        <f>IFERROR(INDEX(#REF!,MATCH(B595,#REF!,0),0),"")</f>
        <v/>
      </c>
      <c r="R595" s="11" t="str">
        <f>IFERROR(INDEX(#REF!,MATCH(B595,#REF!,0),0),"")</f>
        <v/>
      </c>
      <c r="S595" s="11" t="str">
        <f>IFERROR(INDEX(#REF!,MATCH(B595,#REF!,0),0),"")</f>
        <v/>
      </c>
      <c r="T595" s="11" t="str">
        <f>IFERROR(INDEX(#REF!,MATCH(B595,#REF!,0),0),"")</f>
        <v/>
      </c>
      <c r="U595" s="5" t="str">
        <f>IFERROR(INDEX(#REF!,MATCH(B595,#REF!,0),0),"")</f>
        <v/>
      </c>
      <c r="V595" s="10">
        <f t="shared" si="32"/>
        <v>1</v>
      </c>
      <c r="W595" s="188">
        <f t="shared" si="33"/>
        <v>575</v>
      </c>
      <c r="X595" s="188">
        <f t="shared" si="34"/>
        <v>575</v>
      </c>
      <c r="Y595" s="188" t="str">
        <f>IFERROR(SUMPRODUCT(LARGE(G595:U595,{1;2;3;4;5})),"NA")</f>
        <v>NA</v>
      </c>
      <c r="Z595" s="189" t="str">
        <f>IFERROR(SUMPRODUCT(LARGE(G595:U595,{1;2;3;4;5;6;7;8;9;10})),"NA")</f>
        <v>NA</v>
      </c>
    </row>
    <row r="596" spans="1:26" s="28" customFormat="1" x14ac:dyDescent="0.3">
      <c r="A596" s="15">
        <v>593</v>
      </c>
      <c r="B596" s="2" t="s">
        <v>2651</v>
      </c>
      <c r="C596" s="1"/>
      <c r="D596" s="1"/>
      <c r="E596" s="1"/>
      <c r="F596" s="2"/>
      <c r="G596" s="10" t="str">
        <f>IFERROR(INDEX('03-25'!X:X,MATCH(B596,'03-25'!Y:Y,0),0),"")</f>
        <v/>
      </c>
      <c r="H596" s="11" t="str">
        <f>IFERROR(INDEX('04-08'!N:N,MATCH(B596,'04-08'!C:C,0),0),"")</f>
        <v/>
      </c>
      <c r="I596" s="11" t="str">
        <f>IFERROR(INDEX('04-29'!M:M,MATCH(B596,'04-29'!L:L,0),0),"")</f>
        <v/>
      </c>
      <c r="J596" s="11" t="str">
        <f>IFERROR(INDEX('05-27'!F:F,MATCH(B596,'05-27'!H:H,0),0),"")</f>
        <v/>
      </c>
      <c r="K596" s="11" t="str">
        <f>IFERROR(INDEX('06-17'!U:U,MATCH(B596,'06-17'!W:W,0),0),"")</f>
        <v/>
      </c>
      <c r="L596" s="11">
        <f>IFERROR(INDEX('07-02'!W:W,MATCH(B596,'07-02'!B:B,0),0),"")</f>
        <v>573</v>
      </c>
      <c r="M596" s="11" t="str">
        <f>IFERROR(INDEX('07-14'!H:H,MATCH(B596,'07-14'!I:I,0),0),"")</f>
        <v/>
      </c>
      <c r="N596" s="11" t="str">
        <f>IFERROR(INDEX('07-15'!H:H,MATCH(B596,'07-15'!I:I,0),0),"")</f>
        <v/>
      </c>
      <c r="O596" s="11" t="str">
        <f>IFERROR(INDEX('07-16'!H:H,MATCH(B596,'07-16'!I:I,0),0),"")</f>
        <v/>
      </c>
      <c r="P596" s="11" t="str">
        <f>IFERROR(INDEX('07-22'!U:U,MATCH(B596,'07-22'!W:W,0),0),"")</f>
        <v/>
      </c>
      <c r="Q596" s="11" t="str">
        <f>IFERROR(INDEX(#REF!,MATCH(B596,#REF!,0),0),"")</f>
        <v/>
      </c>
      <c r="R596" s="11" t="str">
        <f>IFERROR(INDEX(#REF!,MATCH(B596,#REF!,0),0),"")</f>
        <v/>
      </c>
      <c r="S596" s="11" t="str">
        <f>IFERROR(INDEX(#REF!,MATCH(B596,#REF!,0),0),"")</f>
        <v/>
      </c>
      <c r="T596" s="11" t="str">
        <f>IFERROR(INDEX(#REF!,MATCH(B596,#REF!,0),0),"")</f>
        <v/>
      </c>
      <c r="U596" s="5" t="str">
        <f>IFERROR(INDEX(#REF!,MATCH(B596,#REF!,0),0),"")</f>
        <v/>
      </c>
      <c r="V596" s="10">
        <f t="shared" si="32"/>
        <v>1</v>
      </c>
      <c r="W596" s="188">
        <f t="shared" si="33"/>
        <v>573</v>
      </c>
      <c r="X596" s="188">
        <f t="shared" si="34"/>
        <v>573</v>
      </c>
      <c r="Y596" s="188" t="str">
        <f>IFERROR(SUMPRODUCT(LARGE(G596:U596,{1;2;3;4;5})),"NA")</f>
        <v>NA</v>
      </c>
      <c r="Z596" s="189" t="str">
        <f>IFERROR(SUMPRODUCT(LARGE(G596:U596,{1;2;3;4;5;6;7;8;9;10})),"NA")</f>
        <v>NA</v>
      </c>
    </row>
    <row r="597" spans="1:26" s="28" customFormat="1" x14ac:dyDescent="0.3">
      <c r="A597" s="15">
        <v>594</v>
      </c>
      <c r="B597" s="2" t="s">
        <v>3147</v>
      </c>
      <c r="C597" s="1"/>
      <c r="D597" s="1"/>
      <c r="E597" s="1"/>
      <c r="F597" s="2"/>
      <c r="G597" s="10" t="str">
        <f>IFERROR(INDEX('03-25'!X:X,MATCH(B597,'03-25'!Y:Y,0),0),"")</f>
        <v/>
      </c>
      <c r="H597" s="11" t="str">
        <f>IFERROR(INDEX('04-08'!N:N,MATCH(B597,'04-08'!C:C,0),0),"")</f>
        <v/>
      </c>
      <c r="I597" s="11" t="str">
        <f>IFERROR(INDEX('04-29'!M:M,MATCH(B597,'04-29'!L:L,0),0),"")</f>
        <v/>
      </c>
      <c r="J597" s="11" t="str">
        <f>IFERROR(INDEX('05-27'!F:F,MATCH(B597,'05-27'!H:H,0),0),"")</f>
        <v/>
      </c>
      <c r="K597" s="11" t="str">
        <f>IFERROR(INDEX('06-17'!U:U,MATCH(B597,'06-17'!W:W,0),0),"")</f>
        <v/>
      </c>
      <c r="L597" s="11" t="str">
        <f>IFERROR(INDEX('07-02'!W:W,MATCH(B597,'07-02'!B:B,0),0),"")</f>
        <v/>
      </c>
      <c r="M597" s="11" t="str">
        <f>IFERROR(INDEX('07-14'!H:H,MATCH(B597,'07-14'!I:I,0),0),"")</f>
        <v/>
      </c>
      <c r="N597" s="11">
        <f>IFERROR(INDEX('07-15'!H:H,MATCH(B597,'07-15'!I:I,0),0),"")</f>
        <v>572</v>
      </c>
      <c r="O597" s="11" t="str">
        <f>IFERROR(INDEX('07-16'!H:H,MATCH(B597,'07-16'!I:I,0),0),"")</f>
        <v/>
      </c>
      <c r="P597" s="11" t="str">
        <f>IFERROR(INDEX('07-22'!U:U,MATCH(B597,'07-22'!W:W,0),0),"")</f>
        <v/>
      </c>
      <c r="Q597" s="11" t="str">
        <f>IFERROR(INDEX(#REF!,MATCH(B597,#REF!,0),0),"")</f>
        <v/>
      </c>
      <c r="R597" s="11" t="str">
        <f>IFERROR(INDEX(#REF!,MATCH(B597,#REF!,0),0),"")</f>
        <v/>
      </c>
      <c r="S597" s="11" t="str">
        <f>IFERROR(INDEX(#REF!,MATCH(B597,#REF!,0),0),"")</f>
        <v/>
      </c>
      <c r="T597" s="11" t="str">
        <f>IFERROR(INDEX(#REF!,MATCH(B597,#REF!,0),0),"")</f>
        <v/>
      </c>
      <c r="U597" s="5" t="str">
        <f>IFERROR(INDEX(#REF!,MATCH(B597,#REF!,0),0),"")</f>
        <v/>
      </c>
      <c r="V597" s="10">
        <f t="shared" si="32"/>
        <v>1</v>
      </c>
      <c r="W597" s="188">
        <f t="shared" si="33"/>
        <v>572</v>
      </c>
      <c r="X597" s="188">
        <f t="shared" si="34"/>
        <v>572</v>
      </c>
      <c r="Y597" s="188" t="str">
        <f>IFERROR(SUMPRODUCT(LARGE(G597:U597,{1;2;3;4;5})),"NA")</f>
        <v>NA</v>
      </c>
      <c r="Z597" s="189" t="str">
        <f>IFERROR(SUMPRODUCT(LARGE(G597:U597,{1;2;3;4;5;6;7;8;9;10})),"NA")</f>
        <v>NA</v>
      </c>
    </row>
    <row r="598" spans="1:26" s="28" customFormat="1" x14ac:dyDescent="0.3">
      <c r="A598" s="15">
        <v>595</v>
      </c>
      <c r="B598" s="2" t="s">
        <v>2472</v>
      </c>
      <c r="C598" s="1"/>
      <c r="D598" s="1"/>
      <c r="E598" s="1"/>
      <c r="F598" s="2"/>
      <c r="G598" s="10" t="str">
        <f>IFERROR(INDEX('03-25'!X:X,MATCH(B598,'03-25'!Y:Y,0),0),"")</f>
        <v/>
      </c>
      <c r="H598" s="11" t="str">
        <f>IFERROR(INDEX('04-08'!N:N,MATCH(B598,'04-08'!C:C,0),0),"")</f>
        <v/>
      </c>
      <c r="I598" s="11" t="str">
        <f>IFERROR(INDEX('04-29'!M:M,MATCH(B598,'04-29'!L:L,0),0),"")</f>
        <v/>
      </c>
      <c r="J598" s="11" t="str">
        <f>IFERROR(INDEX('05-27'!F:F,MATCH(B598,'05-27'!H:H,0),0),"")</f>
        <v/>
      </c>
      <c r="K598" s="11">
        <f>IFERROR(INDEX('06-17'!U:U,MATCH(B598,'06-17'!W:W,0),0),"")</f>
        <v>570</v>
      </c>
      <c r="L598" s="11" t="str">
        <f>IFERROR(INDEX('07-02'!W:W,MATCH(B598,'07-02'!B:B,0),0),"")</f>
        <v/>
      </c>
      <c r="M598" s="11" t="str">
        <f>IFERROR(INDEX('07-14'!H:H,MATCH(B598,'07-14'!I:I,0),0),"")</f>
        <v/>
      </c>
      <c r="N598" s="11" t="str">
        <f>IFERROR(INDEX('07-15'!H:H,MATCH(B598,'07-15'!I:I,0),0),"")</f>
        <v/>
      </c>
      <c r="O598" s="11" t="str">
        <f>IFERROR(INDEX('07-16'!H:H,MATCH(B598,'07-16'!I:I,0),0),"")</f>
        <v/>
      </c>
      <c r="P598" s="11" t="str">
        <f>IFERROR(INDEX('07-22'!U:U,MATCH(B598,'07-22'!W:W,0),0),"")</f>
        <v/>
      </c>
      <c r="Q598" s="11" t="str">
        <f>IFERROR(INDEX(#REF!,MATCH(B598,#REF!,0),0),"")</f>
        <v/>
      </c>
      <c r="R598" s="11" t="str">
        <f>IFERROR(INDEX(#REF!,MATCH(B598,#REF!,0),0),"")</f>
        <v/>
      </c>
      <c r="S598" s="11" t="str">
        <f>IFERROR(INDEX(#REF!,MATCH(B598,#REF!,0),0),"")</f>
        <v/>
      </c>
      <c r="T598" s="11" t="str">
        <f>IFERROR(INDEX(#REF!,MATCH(B598,#REF!,0),0),"")</f>
        <v/>
      </c>
      <c r="U598" s="5" t="str">
        <f>IFERROR(INDEX(#REF!,MATCH(B598,#REF!,0),0),"")</f>
        <v/>
      </c>
      <c r="V598" s="10">
        <f t="shared" si="32"/>
        <v>1</v>
      </c>
      <c r="W598" s="188">
        <f t="shared" si="33"/>
        <v>570</v>
      </c>
      <c r="X598" s="188">
        <f t="shared" si="34"/>
        <v>570</v>
      </c>
      <c r="Y598" s="188" t="str">
        <f>IFERROR(SUMPRODUCT(LARGE(G598:U598,{1;2;3;4;5})),"NA")</f>
        <v>NA</v>
      </c>
      <c r="Z598" s="189" t="str">
        <f>IFERROR(SUMPRODUCT(LARGE(G598:U598,{1;2;3;4;5;6;7;8;9;10})),"NA")</f>
        <v>NA</v>
      </c>
    </row>
    <row r="599" spans="1:26" s="28" customFormat="1" x14ac:dyDescent="0.3">
      <c r="A599" s="15">
        <v>596</v>
      </c>
      <c r="B599" s="2" t="s">
        <v>2726</v>
      </c>
      <c r="C599" s="1"/>
      <c r="D599" s="1"/>
      <c r="E599" s="1"/>
      <c r="F599" s="2"/>
      <c r="G599" s="10" t="str">
        <f>IFERROR(INDEX('03-25'!X:X,MATCH(B599,'03-25'!Y:Y,0),0),"")</f>
        <v/>
      </c>
      <c r="H599" s="11" t="str">
        <f>IFERROR(INDEX('04-08'!N:N,MATCH(B599,'04-08'!C:C,0),0),"")</f>
        <v/>
      </c>
      <c r="I599" s="11" t="str">
        <f>IFERROR(INDEX('04-29'!M:M,MATCH(B599,'04-29'!L:L,0),0),"")</f>
        <v/>
      </c>
      <c r="J599" s="11" t="str">
        <f>IFERROR(INDEX('05-27'!F:F,MATCH(B599,'05-27'!H:H,0),0),"")</f>
        <v/>
      </c>
      <c r="K599" s="11" t="str">
        <f>IFERROR(INDEX('06-17'!U:U,MATCH(B599,'06-17'!W:W,0),0),"")</f>
        <v/>
      </c>
      <c r="L599" s="11">
        <f>IFERROR(INDEX('07-02'!W:W,MATCH(B599,'07-02'!B:B,0),0),"")</f>
        <v>569</v>
      </c>
      <c r="M599" s="11" t="str">
        <f>IFERROR(INDEX('07-14'!H:H,MATCH(B599,'07-14'!I:I,0),0),"")</f>
        <v/>
      </c>
      <c r="N599" s="11" t="str">
        <f>IFERROR(INDEX('07-15'!H:H,MATCH(B599,'07-15'!I:I,0),0),"")</f>
        <v/>
      </c>
      <c r="O599" s="11" t="str">
        <f>IFERROR(INDEX('07-16'!H:H,MATCH(B599,'07-16'!I:I,0),0),"")</f>
        <v/>
      </c>
      <c r="P599" s="11" t="str">
        <f>IFERROR(INDEX('07-22'!U:U,MATCH(B599,'07-22'!W:W,0),0),"")</f>
        <v/>
      </c>
      <c r="Q599" s="11" t="str">
        <f>IFERROR(INDEX(#REF!,MATCH(B599,#REF!,0),0),"")</f>
        <v/>
      </c>
      <c r="R599" s="11" t="str">
        <f>IFERROR(INDEX(#REF!,MATCH(B599,#REF!,0),0),"")</f>
        <v/>
      </c>
      <c r="S599" s="11" t="str">
        <f>IFERROR(INDEX(#REF!,MATCH(B599,#REF!,0),0),"")</f>
        <v/>
      </c>
      <c r="T599" s="11" t="str">
        <f>IFERROR(INDEX(#REF!,MATCH(B599,#REF!,0),0),"")</f>
        <v/>
      </c>
      <c r="U599" s="5" t="str">
        <f>IFERROR(INDEX(#REF!,MATCH(B599,#REF!,0),0),"")</f>
        <v/>
      </c>
      <c r="V599" s="10">
        <f t="shared" si="32"/>
        <v>1</v>
      </c>
      <c r="W599" s="188">
        <f t="shared" si="33"/>
        <v>569</v>
      </c>
      <c r="X599" s="188">
        <f t="shared" si="34"/>
        <v>569</v>
      </c>
      <c r="Y599" s="188" t="str">
        <f>IFERROR(SUMPRODUCT(LARGE(G599:U599,{1;2;3;4;5})),"NA")</f>
        <v>NA</v>
      </c>
      <c r="Z599" s="189" t="str">
        <f>IFERROR(SUMPRODUCT(LARGE(G599:U599,{1;2;3;4;5;6;7;8;9;10})),"NA")</f>
        <v>NA</v>
      </c>
    </row>
    <row r="600" spans="1:26" s="28" customFormat="1" x14ac:dyDescent="0.3">
      <c r="A600" s="15">
        <v>597</v>
      </c>
      <c r="B600" s="2" t="s">
        <v>2728</v>
      </c>
      <c r="C600" s="1"/>
      <c r="D600" s="1"/>
      <c r="E600" s="1"/>
      <c r="F600" s="2"/>
      <c r="G600" s="10" t="str">
        <f>IFERROR(INDEX('03-25'!X:X,MATCH(B600,'03-25'!Y:Y,0),0),"")</f>
        <v/>
      </c>
      <c r="H600" s="11" t="str">
        <f>IFERROR(INDEX('04-08'!N:N,MATCH(B600,'04-08'!C:C,0),0),"")</f>
        <v/>
      </c>
      <c r="I600" s="11" t="str">
        <f>IFERROR(INDEX('04-29'!M:M,MATCH(B600,'04-29'!L:L,0),0),"")</f>
        <v/>
      </c>
      <c r="J600" s="11" t="str">
        <f>IFERROR(INDEX('05-27'!F:F,MATCH(B600,'05-27'!H:H,0),0),"")</f>
        <v/>
      </c>
      <c r="K600" s="11" t="str">
        <f>IFERROR(INDEX('06-17'!U:U,MATCH(B600,'06-17'!W:W,0),0),"")</f>
        <v/>
      </c>
      <c r="L600" s="11">
        <f>IFERROR(INDEX('07-02'!W:W,MATCH(B600,'07-02'!B:B,0),0),"")</f>
        <v>567</v>
      </c>
      <c r="M600" s="11" t="str">
        <f>IFERROR(INDEX('07-14'!H:H,MATCH(B600,'07-14'!I:I,0),0),"")</f>
        <v/>
      </c>
      <c r="N600" s="11" t="str">
        <f>IFERROR(INDEX('07-15'!H:H,MATCH(B600,'07-15'!I:I,0),0),"")</f>
        <v/>
      </c>
      <c r="O600" s="11" t="str">
        <f>IFERROR(INDEX('07-16'!H:H,MATCH(B600,'07-16'!I:I,0),0),"")</f>
        <v/>
      </c>
      <c r="P600" s="11" t="str">
        <f>IFERROR(INDEX('07-22'!U:U,MATCH(B600,'07-22'!W:W,0),0),"")</f>
        <v/>
      </c>
      <c r="Q600" s="11" t="str">
        <f>IFERROR(INDEX(#REF!,MATCH(B600,#REF!,0),0),"")</f>
        <v/>
      </c>
      <c r="R600" s="11" t="str">
        <f>IFERROR(INDEX(#REF!,MATCH(B600,#REF!,0),0),"")</f>
        <v/>
      </c>
      <c r="S600" s="11" t="str">
        <f>IFERROR(INDEX(#REF!,MATCH(B600,#REF!,0),0),"")</f>
        <v/>
      </c>
      <c r="T600" s="11" t="str">
        <f>IFERROR(INDEX(#REF!,MATCH(B600,#REF!,0),0),"")</f>
        <v/>
      </c>
      <c r="U600" s="5" t="str">
        <f>IFERROR(INDEX(#REF!,MATCH(B600,#REF!,0),0),"")</f>
        <v/>
      </c>
      <c r="V600" s="10">
        <f t="shared" si="32"/>
        <v>1</v>
      </c>
      <c r="W600" s="188">
        <f t="shared" si="33"/>
        <v>567</v>
      </c>
      <c r="X600" s="188">
        <f t="shared" si="34"/>
        <v>567</v>
      </c>
      <c r="Y600" s="188" t="str">
        <f>IFERROR(SUMPRODUCT(LARGE(G600:U600,{1;2;3;4;5})),"NA")</f>
        <v>NA</v>
      </c>
      <c r="Z600" s="189" t="str">
        <f>IFERROR(SUMPRODUCT(LARGE(G600:U600,{1;2;3;4;5;6;7;8;9;10})),"NA")</f>
        <v>NA</v>
      </c>
    </row>
    <row r="601" spans="1:26" s="28" customFormat="1" x14ac:dyDescent="0.3">
      <c r="A601" s="15">
        <v>598</v>
      </c>
      <c r="B601" s="2" t="s">
        <v>3103</v>
      </c>
      <c r="C601" s="1"/>
      <c r="D601" s="1"/>
      <c r="E601" s="1"/>
      <c r="F601" s="2"/>
      <c r="G601" s="10" t="str">
        <f>IFERROR(INDEX('03-25'!X:X,MATCH(B601,'03-25'!Y:Y,0),0),"")</f>
        <v/>
      </c>
      <c r="H601" s="11" t="str">
        <f>IFERROR(INDEX('04-08'!N:N,MATCH(B601,'04-08'!C:C,0),0),"")</f>
        <v/>
      </c>
      <c r="I601" s="11" t="str">
        <f>IFERROR(INDEX('04-29'!M:M,MATCH(B601,'04-29'!L:L,0),0),"")</f>
        <v/>
      </c>
      <c r="J601" s="11" t="str">
        <f>IFERROR(INDEX('05-27'!F:F,MATCH(B601,'05-27'!H:H,0),0),"")</f>
        <v/>
      </c>
      <c r="K601" s="11" t="str">
        <f>IFERROR(INDEX('06-17'!U:U,MATCH(B601,'06-17'!W:W,0),0),"")</f>
        <v/>
      </c>
      <c r="L601" s="11" t="str">
        <f>IFERROR(INDEX('07-02'!W:W,MATCH(B601,'07-02'!B:B,0),0),"")</f>
        <v/>
      </c>
      <c r="M601" s="11" t="str">
        <f>IFERROR(INDEX('07-14'!H:H,MATCH(B601,'07-14'!I:I,0),0),"")</f>
        <v/>
      </c>
      <c r="N601" s="11" t="str">
        <f>IFERROR(INDEX('07-15'!H:H,MATCH(B601,'07-15'!I:I,0),0),"")</f>
        <v/>
      </c>
      <c r="O601" s="11" t="str">
        <f>IFERROR(INDEX('07-16'!H:H,MATCH(B601,'07-16'!I:I,0),0),"")</f>
        <v/>
      </c>
      <c r="P601" s="11">
        <f>IFERROR(INDEX('07-22'!U:U,MATCH(B601,'07-22'!W:W,0),0),"")</f>
        <v>566</v>
      </c>
      <c r="Q601" s="11" t="str">
        <f>IFERROR(INDEX(#REF!,MATCH(B601,#REF!,0),0),"")</f>
        <v/>
      </c>
      <c r="R601" s="11" t="str">
        <f>IFERROR(INDEX(#REF!,MATCH(B601,#REF!,0),0),"")</f>
        <v/>
      </c>
      <c r="S601" s="11" t="str">
        <f>IFERROR(INDEX(#REF!,MATCH(B601,#REF!,0),0),"")</f>
        <v/>
      </c>
      <c r="T601" s="11" t="str">
        <f>IFERROR(INDEX(#REF!,MATCH(B601,#REF!,0),0),"")</f>
        <v/>
      </c>
      <c r="U601" s="5" t="str">
        <f>IFERROR(INDEX(#REF!,MATCH(B601,#REF!,0),0),"")</f>
        <v/>
      </c>
      <c r="V601" s="10">
        <f t="shared" si="32"/>
        <v>1</v>
      </c>
      <c r="W601" s="188">
        <f t="shared" si="33"/>
        <v>566</v>
      </c>
      <c r="X601" s="188">
        <f t="shared" si="34"/>
        <v>566</v>
      </c>
      <c r="Y601" s="188" t="str">
        <f>IFERROR(SUMPRODUCT(LARGE(G601:U601,{1;2;3;4;5})),"NA")</f>
        <v>NA</v>
      </c>
      <c r="Z601" s="189" t="str">
        <f>IFERROR(SUMPRODUCT(LARGE(G601:U601,{1;2;3;4;5;6;7;8;9;10})),"NA")</f>
        <v>NA</v>
      </c>
    </row>
    <row r="602" spans="1:26" s="28" customFormat="1" x14ac:dyDescent="0.3">
      <c r="A602" s="15">
        <v>599</v>
      </c>
      <c r="B602" s="2" t="s">
        <v>3170</v>
      </c>
      <c r="C602" s="1"/>
      <c r="D602" s="1"/>
      <c r="E602" s="1"/>
      <c r="F602" s="2"/>
      <c r="G602" s="10" t="str">
        <f>IFERROR(INDEX('03-25'!X:X,MATCH(B602,'03-25'!Y:Y,0),0),"")</f>
        <v/>
      </c>
      <c r="H602" s="11" t="str">
        <f>IFERROR(INDEX('04-08'!N:N,MATCH(B602,'04-08'!C:C,0),0),"")</f>
        <v/>
      </c>
      <c r="I602" s="11" t="str">
        <f>IFERROR(INDEX('04-29'!M:M,MATCH(B602,'04-29'!L:L,0),0),"")</f>
        <v/>
      </c>
      <c r="J602" s="11" t="str">
        <f>IFERROR(INDEX('05-27'!F:F,MATCH(B602,'05-27'!H:H,0),0),"")</f>
        <v/>
      </c>
      <c r="K602" s="11" t="str">
        <f>IFERROR(INDEX('06-17'!U:U,MATCH(B602,'06-17'!W:W,0),0),"")</f>
        <v/>
      </c>
      <c r="L602" s="11" t="str">
        <f>IFERROR(INDEX('07-02'!W:W,MATCH(B602,'07-02'!B:B,0),0),"")</f>
        <v/>
      </c>
      <c r="M602" s="11" t="str">
        <f>IFERROR(INDEX('07-14'!H:H,MATCH(B602,'07-14'!I:I,0),0),"")</f>
        <v/>
      </c>
      <c r="N602" s="11" t="str">
        <f>IFERROR(INDEX('07-15'!H:H,MATCH(B602,'07-15'!I:I,0),0),"")</f>
        <v/>
      </c>
      <c r="O602" s="11" t="str">
        <f>IFERROR(INDEX('07-16'!H:H,MATCH(B602,'07-16'!I:I,0),0),"")</f>
        <v/>
      </c>
      <c r="P602" s="11">
        <f>IFERROR(INDEX('07-22'!U:U,MATCH(B602,'07-22'!W:W,0),0),"")</f>
        <v>566</v>
      </c>
      <c r="Q602" s="11" t="str">
        <f>IFERROR(INDEX(#REF!,MATCH(B602,#REF!,0),0),"")</f>
        <v/>
      </c>
      <c r="R602" s="11" t="str">
        <f>IFERROR(INDEX(#REF!,MATCH(B602,#REF!,0),0),"")</f>
        <v/>
      </c>
      <c r="S602" s="11" t="str">
        <f>IFERROR(INDEX(#REF!,MATCH(B602,#REF!,0),0),"")</f>
        <v/>
      </c>
      <c r="T602" s="11" t="str">
        <f>IFERROR(INDEX(#REF!,MATCH(B602,#REF!,0),0),"")</f>
        <v/>
      </c>
      <c r="U602" s="5" t="str">
        <f>IFERROR(INDEX(#REF!,MATCH(B602,#REF!,0),0),"")</f>
        <v/>
      </c>
      <c r="V602" s="10">
        <f t="shared" si="32"/>
        <v>1</v>
      </c>
      <c r="W602" s="188">
        <f t="shared" si="33"/>
        <v>566</v>
      </c>
      <c r="X602" s="188">
        <f t="shared" si="34"/>
        <v>566</v>
      </c>
      <c r="Y602" s="188" t="str">
        <f>IFERROR(SUMPRODUCT(LARGE(G602:U602,{1;2;3;4;5})),"NA")</f>
        <v>NA</v>
      </c>
      <c r="Z602" s="189" t="str">
        <f>IFERROR(SUMPRODUCT(LARGE(G602:U602,{1;2;3;4;5;6;7;8;9;10})),"NA")</f>
        <v>NA</v>
      </c>
    </row>
    <row r="603" spans="1:26" s="28" customFormat="1" x14ac:dyDescent="0.3">
      <c r="A603" s="15">
        <v>600</v>
      </c>
      <c r="B603" s="2" t="s">
        <v>2730</v>
      </c>
      <c r="C603" s="1"/>
      <c r="D603" s="1"/>
      <c r="E603" s="1"/>
      <c r="F603" s="2"/>
      <c r="G603" s="10" t="str">
        <f>IFERROR(INDEX('03-25'!X:X,MATCH(B603,'03-25'!Y:Y,0),0),"")</f>
        <v/>
      </c>
      <c r="H603" s="11" t="str">
        <f>IFERROR(INDEX('04-08'!N:N,MATCH(B603,'04-08'!C:C,0),0),"")</f>
        <v/>
      </c>
      <c r="I603" s="11" t="str">
        <f>IFERROR(INDEX('04-29'!M:M,MATCH(B603,'04-29'!L:L,0),0),"")</f>
        <v/>
      </c>
      <c r="J603" s="11" t="str">
        <f>IFERROR(INDEX('05-27'!F:F,MATCH(B603,'05-27'!H:H,0),0),"")</f>
        <v/>
      </c>
      <c r="K603" s="11" t="str">
        <f>IFERROR(INDEX('06-17'!U:U,MATCH(B603,'06-17'!W:W,0),0),"")</f>
        <v/>
      </c>
      <c r="L603" s="11">
        <f>IFERROR(INDEX('07-02'!W:W,MATCH(B603,'07-02'!B:B,0),0),"")</f>
        <v>565</v>
      </c>
      <c r="M603" s="11" t="str">
        <f>IFERROR(INDEX('07-14'!H:H,MATCH(B603,'07-14'!I:I,0),0),"")</f>
        <v/>
      </c>
      <c r="N603" s="11" t="str">
        <f>IFERROR(INDEX('07-15'!H:H,MATCH(B603,'07-15'!I:I,0),0),"")</f>
        <v/>
      </c>
      <c r="O603" s="11" t="str">
        <f>IFERROR(INDEX('07-16'!H:H,MATCH(B603,'07-16'!I:I,0),0),"")</f>
        <v/>
      </c>
      <c r="P603" s="11" t="str">
        <f>IFERROR(INDEX('07-22'!U:U,MATCH(B603,'07-22'!W:W,0),0),"")</f>
        <v/>
      </c>
      <c r="Q603" s="11" t="str">
        <f>IFERROR(INDEX(#REF!,MATCH(B603,#REF!,0),0),"")</f>
        <v/>
      </c>
      <c r="R603" s="11" t="str">
        <f>IFERROR(INDEX(#REF!,MATCH(B603,#REF!,0),0),"")</f>
        <v/>
      </c>
      <c r="S603" s="11" t="str">
        <f>IFERROR(INDEX(#REF!,MATCH(B603,#REF!,0),0),"")</f>
        <v/>
      </c>
      <c r="T603" s="11" t="str">
        <f>IFERROR(INDEX(#REF!,MATCH(B603,#REF!,0),0),"")</f>
        <v/>
      </c>
      <c r="U603" s="5" t="str">
        <f>IFERROR(INDEX(#REF!,MATCH(B603,#REF!,0),0),"")</f>
        <v/>
      </c>
      <c r="V603" s="10">
        <f t="shared" si="32"/>
        <v>1</v>
      </c>
      <c r="W603" s="188">
        <f t="shared" si="33"/>
        <v>565</v>
      </c>
      <c r="X603" s="188">
        <f t="shared" si="34"/>
        <v>565</v>
      </c>
      <c r="Y603" s="188" t="str">
        <f>IFERROR(SUMPRODUCT(LARGE(G603:U603,{1;2;3;4;5})),"NA")</f>
        <v>NA</v>
      </c>
      <c r="Z603" s="189" t="str">
        <f>IFERROR(SUMPRODUCT(LARGE(G603:U603,{1;2;3;4;5;6;7;8;9;10})),"NA")</f>
        <v>NA</v>
      </c>
    </row>
    <row r="604" spans="1:26" s="28" customFormat="1" x14ac:dyDescent="0.3">
      <c r="A604" s="15">
        <v>601</v>
      </c>
      <c r="B604" s="2" t="s">
        <v>3235</v>
      </c>
      <c r="C604" s="1"/>
      <c r="D604" s="1"/>
      <c r="E604" s="1"/>
      <c r="F604" s="2"/>
      <c r="G604" s="10" t="str">
        <f>IFERROR(INDEX('03-25'!X:X,MATCH(B604,'03-25'!Y:Y,0),0),"")</f>
        <v/>
      </c>
      <c r="H604" s="11" t="str">
        <f>IFERROR(INDEX('04-08'!N:N,MATCH(B604,'04-08'!C:C,0),0),"")</f>
        <v/>
      </c>
      <c r="I604" s="11" t="str">
        <f>IFERROR(INDEX('04-29'!M:M,MATCH(B604,'04-29'!L:L,0),0),"")</f>
        <v/>
      </c>
      <c r="J604" s="11" t="str">
        <f>IFERROR(INDEX('05-27'!F:F,MATCH(B604,'05-27'!H:H,0),0),"")</f>
        <v/>
      </c>
      <c r="K604" s="11" t="str">
        <f>IFERROR(INDEX('06-17'!U:U,MATCH(B604,'06-17'!W:W,0),0),"")</f>
        <v/>
      </c>
      <c r="L604" s="11" t="str">
        <f>IFERROR(INDEX('07-02'!W:W,MATCH(B604,'07-02'!B:B,0),0),"")</f>
        <v/>
      </c>
      <c r="M604" s="11">
        <f>IFERROR(INDEX('07-14'!H:H,MATCH(B604,'07-14'!I:I,0),0),"")</f>
        <v>563</v>
      </c>
      <c r="N604" s="11" t="str">
        <f>IFERROR(INDEX('07-15'!H:H,MATCH(B604,'07-15'!I:I,0),0),"")</f>
        <v/>
      </c>
      <c r="O604" s="11" t="str">
        <f>IFERROR(INDEX('07-16'!H:H,MATCH(B604,'07-16'!I:I,0),0),"")</f>
        <v/>
      </c>
      <c r="P604" s="11" t="str">
        <f>IFERROR(INDEX('07-22'!U:U,MATCH(B604,'07-22'!W:W,0),0),"")</f>
        <v/>
      </c>
      <c r="Q604" s="11" t="str">
        <f>IFERROR(INDEX(#REF!,MATCH(B604,#REF!,0),0),"")</f>
        <v/>
      </c>
      <c r="R604" s="11" t="str">
        <f>IFERROR(INDEX(#REF!,MATCH(B604,#REF!,0),0),"")</f>
        <v/>
      </c>
      <c r="S604" s="11" t="str">
        <f>IFERROR(INDEX(#REF!,MATCH(B604,#REF!,0),0),"")</f>
        <v/>
      </c>
      <c r="T604" s="11" t="str">
        <f>IFERROR(INDEX(#REF!,MATCH(B604,#REF!,0),0),"")</f>
        <v/>
      </c>
      <c r="U604" s="5" t="str">
        <f>IFERROR(INDEX(#REF!,MATCH(B604,#REF!,0),0),"")</f>
        <v/>
      </c>
      <c r="V604" s="10">
        <f t="shared" si="32"/>
        <v>1</v>
      </c>
      <c r="W604" s="188">
        <f t="shared" si="33"/>
        <v>563</v>
      </c>
      <c r="X604" s="188">
        <f t="shared" si="34"/>
        <v>563</v>
      </c>
      <c r="Y604" s="188" t="str">
        <f>IFERROR(SUMPRODUCT(LARGE(G604:U604,{1;2;3;4;5})),"NA")</f>
        <v>NA</v>
      </c>
      <c r="Z604" s="189" t="str">
        <f>IFERROR(SUMPRODUCT(LARGE(G604:U604,{1;2;3;4;5;6;7;8;9;10})),"NA")</f>
        <v>NA</v>
      </c>
    </row>
    <row r="605" spans="1:26" s="28" customFormat="1" x14ac:dyDescent="0.3">
      <c r="A605" s="15">
        <v>602</v>
      </c>
      <c r="B605" s="2" t="s">
        <v>483</v>
      </c>
      <c r="C605" s="1"/>
      <c r="D605" s="1"/>
      <c r="E605" s="1"/>
      <c r="F605" s="2"/>
      <c r="G605" s="10">
        <f>IFERROR(INDEX('03-25'!X:X,MATCH(B605,'03-25'!Y:Y,0),0),"")</f>
        <v>562</v>
      </c>
      <c r="H605" s="11" t="str">
        <f>IFERROR(INDEX('04-08'!N:N,MATCH(B605,'04-08'!C:C,0),0),"")</f>
        <v/>
      </c>
      <c r="I605" s="11" t="str">
        <f>IFERROR(INDEX('04-29'!M:M,MATCH(B605,'04-29'!L:L,0),0),"")</f>
        <v/>
      </c>
      <c r="J605" s="11" t="str">
        <f>IFERROR(INDEX('05-27'!F:F,MATCH(B605,'05-27'!H:H,0),0),"")</f>
        <v/>
      </c>
      <c r="K605" s="11" t="str">
        <f>IFERROR(INDEX('06-17'!U:U,MATCH(B605,'06-17'!W:W,0),0),"")</f>
        <v/>
      </c>
      <c r="L605" s="11" t="str">
        <f>IFERROR(INDEX('07-02'!W:W,MATCH(B605,'07-02'!B:B,0),0),"")</f>
        <v/>
      </c>
      <c r="M605" s="11" t="str">
        <f>IFERROR(INDEX('07-14'!H:H,MATCH(B605,'07-14'!I:I,0),0),"")</f>
        <v/>
      </c>
      <c r="N605" s="11" t="str">
        <f>IFERROR(INDEX('07-15'!H:H,MATCH(B605,'07-15'!I:I,0),0),"")</f>
        <v/>
      </c>
      <c r="O605" s="11" t="str">
        <f>IFERROR(INDEX('07-16'!H:H,MATCH(B605,'07-16'!I:I,0),0),"")</f>
        <v/>
      </c>
      <c r="P605" s="11" t="str">
        <f>IFERROR(INDEX('07-22'!U:U,MATCH(B605,'07-22'!W:W,0),0),"")</f>
        <v/>
      </c>
      <c r="Q605" s="11" t="str">
        <f>IFERROR(INDEX(#REF!,MATCH(B605,#REF!,0),0),"")</f>
        <v/>
      </c>
      <c r="R605" s="11" t="str">
        <f>IFERROR(INDEX(#REF!,MATCH(B605,#REF!,0),0),"")</f>
        <v/>
      </c>
      <c r="S605" s="11" t="str">
        <f>IFERROR(INDEX(#REF!,MATCH(B605,#REF!,0),0),"")</f>
        <v/>
      </c>
      <c r="T605" s="11" t="str">
        <f>IFERROR(INDEX(#REF!,MATCH(B605,#REF!,0),0),"")</f>
        <v/>
      </c>
      <c r="U605" s="5" t="str">
        <f>IFERROR(INDEX(#REF!,MATCH(B605,#REF!,0),0),"")</f>
        <v/>
      </c>
      <c r="V605" s="10">
        <f t="shared" si="32"/>
        <v>1</v>
      </c>
      <c r="W605" s="188">
        <f t="shared" si="33"/>
        <v>562</v>
      </c>
      <c r="X605" s="188">
        <f t="shared" si="34"/>
        <v>562</v>
      </c>
      <c r="Y605" s="188" t="str">
        <f>IFERROR(SUMPRODUCT(LARGE(G605:U605,{1;2;3;4;5})),"NA")</f>
        <v>NA</v>
      </c>
      <c r="Z605" s="189" t="str">
        <f>IFERROR(SUMPRODUCT(LARGE(G605:U605,{1;2;3;4;5;6;7;8;9;10})),"NA")</f>
        <v>NA</v>
      </c>
    </row>
    <row r="606" spans="1:26" s="28" customFormat="1" x14ac:dyDescent="0.3">
      <c r="A606" s="15">
        <v>603</v>
      </c>
      <c r="B606" s="2" t="s">
        <v>3114</v>
      </c>
      <c r="C606" s="1"/>
      <c r="D606" s="1"/>
      <c r="E606" s="1"/>
      <c r="F606" s="2"/>
      <c r="G606" s="10" t="str">
        <f>IFERROR(INDEX('03-25'!X:X,MATCH(B606,'03-25'!Y:Y,0),0),"")</f>
        <v/>
      </c>
      <c r="H606" s="11" t="str">
        <f>IFERROR(INDEX('04-08'!N:N,MATCH(B606,'04-08'!C:C,0),0),"")</f>
        <v/>
      </c>
      <c r="I606" s="11" t="str">
        <f>IFERROR(INDEX('04-29'!M:M,MATCH(B606,'04-29'!L:L,0),0),"")</f>
        <v/>
      </c>
      <c r="J606" s="11" t="str">
        <f>IFERROR(INDEX('05-27'!F:F,MATCH(B606,'05-27'!H:H,0),0),"")</f>
        <v/>
      </c>
      <c r="K606" s="11" t="str">
        <f>IFERROR(INDEX('06-17'!U:U,MATCH(B606,'06-17'!W:W,0),0),"")</f>
        <v/>
      </c>
      <c r="L606" s="11" t="str">
        <f>IFERROR(INDEX('07-02'!W:W,MATCH(B606,'07-02'!B:B,0),0),"")</f>
        <v/>
      </c>
      <c r="M606" s="11" t="str">
        <f>IFERROR(INDEX('07-14'!H:H,MATCH(B606,'07-14'!I:I,0),0),"")</f>
        <v/>
      </c>
      <c r="N606" s="11">
        <f>IFERROR(INDEX('07-15'!H:H,MATCH(B606,'07-15'!I:I,0),0),"")</f>
        <v>561</v>
      </c>
      <c r="O606" s="11" t="str">
        <f>IFERROR(INDEX('07-16'!H:H,MATCH(B606,'07-16'!I:I,0),0),"")</f>
        <v/>
      </c>
      <c r="P606" s="11" t="str">
        <f>IFERROR(INDEX('07-22'!U:U,MATCH(B606,'07-22'!W:W,0),0),"")</f>
        <v/>
      </c>
      <c r="Q606" s="11" t="str">
        <f>IFERROR(INDEX(#REF!,MATCH(B606,#REF!,0),0),"")</f>
        <v/>
      </c>
      <c r="R606" s="11" t="str">
        <f>IFERROR(INDEX(#REF!,MATCH(B606,#REF!,0),0),"")</f>
        <v/>
      </c>
      <c r="S606" s="11" t="str">
        <f>IFERROR(INDEX(#REF!,MATCH(B606,#REF!,0),0),"")</f>
        <v/>
      </c>
      <c r="T606" s="11" t="str">
        <f>IFERROR(INDEX(#REF!,MATCH(B606,#REF!,0),0),"")</f>
        <v/>
      </c>
      <c r="U606" s="5" t="str">
        <f>IFERROR(INDEX(#REF!,MATCH(B606,#REF!,0),0),"")</f>
        <v/>
      </c>
      <c r="V606" s="10">
        <f t="shared" si="32"/>
        <v>1</v>
      </c>
      <c r="W606" s="188">
        <f t="shared" si="33"/>
        <v>561</v>
      </c>
      <c r="X606" s="188">
        <f t="shared" si="34"/>
        <v>561</v>
      </c>
      <c r="Y606" s="188" t="str">
        <f>IFERROR(SUMPRODUCT(LARGE(G606:U606,{1;2;3;4;5})),"NA")</f>
        <v>NA</v>
      </c>
      <c r="Z606" s="189" t="str">
        <f>IFERROR(SUMPRODUCT(LARGE(G606:U606,{1;2;3;4;5;6;7;8;9;10})),"NA")</f>
        <v>NA</v>
      </c>
    </row>
    <row r="607" spans="1:26" s="28" customFormat="1" x14ac:dyDescent="0.3">
      <c r="A607" s="15">
        <v>604</v>
      </c>
      <c r="B607" s="2" t="s">
        <v>3161</v>
      </c>
      <c r="C607" s="1"/>
      <c r="D607" s="1"/>
      <c r="E607" s="1"/>
      <c r="F607" s="2"/>
      <c r="G607" s="10" t="str">
        <f>IFERROR(INDEX('03-25'!X:X,MATCH(B607,'03-25'!Y:Y,0),0),"")</f>
        <v/>
      </c>
      <c r="H607" s="11" t="str">
        <f>IFERROR(INDEX('04-08'!N:N,MATCH(B607,'04-08'!C:C,0),0),"")</f>
        <v/>
      </c>
      <c r="I607" s="11" t="str">
        <f>IFERROR(INDEX('04-29'!M:M,MATCH(B607,'04-29'!L:L,0),0),"")</f>
        <v/>
      </c>
      <c r="J607" s="11" t="str">
        <f>IFERROR(INDEX('05-27'!F:F,MATCH(B607,'05-27'!H:H,0),0),"")</f>
        <v/>
      </c>
      <c r="K607" s="11" t="str">
        <f>IFERROR(INDEX('06-17'!U:U,MATCH(B607,'06-17'!W:W,0),0),"")</f>
        <v/>
      </c>
      <c r="L607" s="11" t="str">
        <f>IFERROR(INDEX('07-02'!W:W,MATCH(B607,'07-02'!B:B,0),0),"")</f>
        <v/>
      </c>
      <c r="M607" s="11" t="str">
        <f>IFERROR(INDEX('07-14'!H:H,MATCH(B607,'07-14'!I:I,0),0),"")</f>
        <v/>
      </c>
      <c r="N607" s="11">
        <f>IFERROR(INDEX('07-15'!H:H,MATCH(B607,'07-15'!I:I,0),0),"")</f>
        <v>561</v>
      </c>
      <c r="O607" s="11" t="str">
        <f>IFERROR(INDEX('07-16'!H:H,MATCH(B607,'07-16'!I:I,0),0),"")</f>
        <v/>
      </c>
      <c r="P607" s="11" t="str">
        <f>IFERROR(INDEX('07-22'!U:U,MATCH(B607,'07-22'!W:W,0),0),"")</f>
        <v/>
      </c>
      <c r="Q607" s="11" t="str">
        <f>IFERROR(INDEX(#REF!,MATCH(B607,#REF!,0),0),"")</f>
        <v/>
      </c>
      <c r="R607" s="11" t="str">
        <f>IFERROR(INDEX(#REF!,MATCH(B607,#REF!,0),0),"")</f>
        <v/>
      </c>
      <c r="S607" s="11" t="str">
        <f>IFERROR(INDEX(#REF!,MATCH(B607,#REF!,0),0),"")</f>
        <v/>
      </c>
      <c r="T607" s="11" t="str">
        <f>IFERROR(INDEX(#REF!,MATCH(B607,#REF!,0),0),"")</f>
        <v/>
      </c>
      <c r="U607" s="5" t="str">
        <f>IFERROR(INDEX(#REF!,MATCH(B607,#REF!,0),0),"")</f>
        <v/>
      </c>
      <c r="V607" s="10">
        <f t="shared" si="32"/>
        <v>1</v>
      </c>
      <c r="W607" s="188">
        <f t="shared" si="33"/>
        <v>561</v>
      </c>
      <c r="X607" s="188">
        <f t="shared" si="34"/>
        <v>561</v>
      </c>
      <c r="Y607" s="188" t="str">
        <f>IFERROR(SUMPRODUCT(LARGE(G607:U607,{1;2;3;4;5})),"NA")</f>
        <v>NA</v>
      </c>
      <c r="Z607" s="189" t="str">
        <f>IFERROR(SUMPRODUCT(LARGE(G607:U607,{1;2;3;4;5;6;7;8;9;10})),"NA")</f>
        <v>NA</v>
      </c>
    </row>
    <row r="608" spans="1:26" s="28" customFormat="1" x14ac:dyDescent="0.3">
      <c r="A608" s="15">
        <v>605</v>
      </c>
      <c r="B608" s="2" t="s">
        <v>2731</v>
      </c>
      <c r="C608" s="1"/>
      <c r="D608" s="1"/>
      <c r="E608" s="1"/>
      <c r="F608" s="2"/>
      <c r="G608" s="10" t="str">
        <f>IFERROR(INDEX('03-25'!X:X,MATCH(B608,'03-25'!Y:Y,0),0),"")</f>
        <v/>
      </c>
      <c r="H608" s="11" t="str">
        <f>IFERROR(INDEX('04-08'!N:N,MATCH(B608,'04-08'!C:C,0),0),"")</f>
        <v/>
      </c>
      <c r="I608" s="11" t="str">
        <f>IFERROR(INDEX('04-29'!M:M,MATCH(B608,'04-29'!L:L,0),0),"")</f>
        <v/>
      </c>
      <c r="J608" s="11" t="str">
        <f>IFERROR(INDEX('05-27'!F:F,MATCH(B608,'05-27'!H:H,0),0),"")</f>
        <v/>
      </c>
      <c r="K608" s="11" t="str">
        <f>IFERROR(INDEX('06-17'!U:U,MATCH(B608,'06-17'!W:W,0),0),"")</f>
        <v/>
      </c>
      <c r="L608" s="11">
        <f>IFERROR(INDEX('07-02'!W:W,MATCH(B608,'07-02'!B:B,0),0),"")</f>
        <v>559</v>
      </c>
      <c r="M608" s="11" t="str">
        <f>IFERROR(INDEX('07-14'!H:H,MATCH(B608,'07-14'!I:I,0),0),"")</f>
        <v/>
      </c>
      <c r="N608" s="11" t="str">
        <f>IFERROR(INDEX('07-15'!H:H,MATCH(B608,'07-15'!I:I,0),0),"")</f>
        <v/>
      </c>
      <c r="O608" s="11" t="str">
        <f>IFERROR(INDEX('07-16'!H:H,MATCH(B608,'07-16'!I:I,0),0),"")</f>
        <v/>
      </c>
      <c r="P608" s="11" t="str">
        <f>IFERROR(INDEX('07-22'!U:U,MATCH(B608,'07-22'!W:W,0),0),"")</f>
        <v/>
      </c>
      <c r="Q608" s="11" t="str">
        <f>IFERROR(INDEX(#REF!,MATCH(B608,#REF!,0),0),"")</f>
        <v/>
      </c>
      <c r="R608" s="11" t="str">
        <f>IFERROR(INDEX(#REF!,MATCH(B608,#REF!,0),0),"")</f>
        <v/>
      </c>
      <c r="S608" s="11" t="str">
        <f>IFERROR(INDEX(#REF!,MATCH(B608,#REF!,0),0),"")</f>
        <v/>
      </c>
      <c r="T608" s="11" t="str">
        <f>IFERROR(INDEX(#REF!,MATCH(B608,#REF!,0),0),"")</f>
        <v/>
      </c>
      <c r="U608" s="5" t="str">
        <f>IFERROR(INDEX(#REF!,MATCH(B608,#REF!,0),0),"")</f>
        <v/>
      </c>
      <c r="V608" s="10">
        <f t="shared" si="32"/>
        <v>1</v>
      </c>
      <c r="W608" s="188">
        <f t="shared" si="33"/>
        <v>559</v>
      </c>
      <c r="X608" s="188">
        <f t="shared" si="34"/>
        <v>559</v>
      </c>
      <c r="Y608" s="188" t="str">
        <f>IFERROR(SUMPRODUCT(LARGE(G608:U608,{1;2;3;4;5})),"NA")</f>
        <v>NA</v>
      </c>
      <c r="Z608" s="189" t="str">
        <f>IFERROR(SUMPRODUCT(LARGE(G608:U608,{1;2;3;4;5;6;7;8;9;10})),"NA")</f>
        <v>NA</v>
      </c>
    </row>
    <row r="609" spans="1:26" s="28" customFormat="1" x14ac:dyDescent="0.3">
      <c r="A609" s="15">
        <v>606</v>
      </c>
      <c r="B609" s="2" t="s">
        <v>3241</v>
      </c>
      <c r="C609" s="1"/>
      <c r="D609" s="1"/>
      <c r="E609" s="1"/>
      <c r="F609" s="2"/>
      <c r="G609" s="10" t="str">
        <f>IFERROR(INDEX('03-25'!X:X,MATCH(B609,'03-25'!Y:Y,0),0),"")</f>
        <v/>
      </c>
      <c r="H609" s="11" t="str">
        <f>IFERROR(INDEX('04-08'!N:N,MATCH(B609,'04-08'!C:C,0),0),"")</f>
        <v/>
      </c>
      <c r="I609" s="11" t="str">
        <f>IFERROR(INDEX('04-29'!M:M,MATCH(B609,'04-29'!L:L,0),0),"")</f>
        <v/>
      </c>
      <c r="J609" s="11" t="str">
        <f>IFERROR(INDEX('05-27'!F:F,MATCH(B609,'05-27'!H:H,0),0),"")</f>
        <v/>
      </c>
      <c r="K609" s="11" t="str">
        <f>IFERROR(INDEX('06-17'!U:U,MATCH(B609,'06-17'!W:W,0),0),"")</f>
        <v/>
      </c>
      <c r="L609" s="11" t="str">
        <f>IFERROR(INDEX('07-02'!W:W,MATCH(B609,'07-02'!B:B,0),0),"")</f>
        <v/>
      </c>
      <c r="M609" s="11" t="str">
        <f>IFERROR(INDEX('07-14'!H:H,MATCH(B609,'07-14'!I:I,0),0),"")</f>
        <v/>
      </c>
      <c r="N609" s="11">
        <f>IFERROR(INDEX('07-15'!H:H,MATCH(B609,'07-15'!I:I,0),0),"")</f>
        <v>556</v>
      </c>
      <c r="O609" s="11" t="str">
        <f>IFERROR(INDEX('07-16'!H:H,MATCH(B609,'07-16'!I:I,0),0),"")</f>
        <v/>
      </c>
      <c r="P609" s="11" t="str">
        <f>IFERROR(INDEX('07-22'!U:U,MATCH(B609,'07-22'!W:W,0),0),"")</f>
        <v/>
      </c>
      <c r="Q609" s="11" t="str">
        <f>IFERROR(INDEX(#REF!,MATCH(B609,#REF!,0),0),"")</f>
        <v/>
      </c>
      <c r="R609" s="11" t="str">
        <f>IFERROR(INDEX(#REF!,MATCH(B609,#REF!,0),0),"")</f>
        <v/>
      </c>
      <c r="S609" s="11" t="str">
        <f>IFERROR(INDEX(#REF!,MATCH(B609,#REF!,0),0),"")</f>
        <v/>
      </c>
      <c r="T609" s="11" t="str">
        <f>IFERROR(INDEX(#REF!,MATCH(B609,#REF!,0),0),"")</f>
        <v/>
      </c>
      <c r="U609" s="5" t="str">
        <f>IFERROR(INDEX(#REF!,MATCH(B609,#REF!,0),0),"")</f>
        <v/>
      </c>
      <c r="V609" s="10">
        <f t="shared" si="32"/>
        <v>1</v>
      </c>
      <c r="W609" s="188">
        <f t="shared" si="33"/>
        <v>556</v>
      </c>
      <c r="X609" s="188">
        <f t="shared" si="34"/>
        <v>556</v>
      </c>
      <c r="Y609" s="188" t="str">
        <f>IFERROR(SUMPRODUCT(LARGE(G609:U609,{1;2;3;4;5})),"NA")</f>
        <v>NA</v>
      </c>
      <c r="Z609" s="189" t="str">
        <f>IFERROR(SUMPRODUCT(LARGE(G609:U609,{1;2;3;4;5;6;7;8;9;10})),"NA")</f>
        <v>NA</v>
      </c>
    </row>
    <row r="610" spans="1:26" s="28" customFormat="1" x14ac:dyDescent="0.3">
      <c r="A610" s="15">
        <v>607</v>
      </c>
      <c r="B610" s="2" t="s">
        <v>3247</v>
      </c>
      <c r="C610" s="1"/>
      <c r="D610" s="1"/>
      <c r="E610" s="1"/>
      <c r="F610" s="2"/>
      <c r="G610" s="10" t="str">
        <f>IFERROR(INDEX('03-25'!X:X,MATCH(B610,'03-25'!Y:Y,0),0),"")</f>
        <v/>
      </c>
      <c r="H610" s="11" t="str">
        <f>IFERROR(INDEX('04-08'!N:N,MATCH(B610,'04-08'!C:C,0),0),"")</f>
        <v/>
      </c>
      <c r="I610" s="11" t="str">
        <f>IFERROR(INDEX('04-29'!M:M,MATCH(B610,'04-29'!L:L,0),0),"")</f>
        <v/>
      </c>
      <c r="J610" s="11" t="str">
        <f>IFERROR(INDEX('05-27'!F:F,MATCH(B610,'05-27'!H:H,0),0),"")</f>
        <v/>
      </c>
      <c r="K610" s="11" t="str">
        <f>IFERROR(INDEX('06-17'!U:U,MATCH(B610,'06-17'!W:W,0),0),"")</f>
        <v/>
      </c>
      <c r="L610" s="11" t="str">
        <f>IFERROR(INDEX('07-02'!W:W,MATCH(B610,'07-02'!B:B,0),0),"")</f>
        <v/>
      </c>
      <c r="M610" s="11" t="str">
        <f>IFERROR(INDEX('07-14'!H:H,MATCH(B610,'07-14'!I:I,0),0),"")</f>
        <v/>
      </c>
      <c r="N610" s="11">
        <f>IFERROR(INDEX('07-15'!H:H,MATCH(B610,'07-15'!I:I,0),0),"")</f>
        <v>555</v>
      </c>
      <c r="O610" s="11" t="str">
        <f>IFERROR(INDEX('07-16'!H:H,MATCH(B610,'07-16'!I:I,0),0),"")</f>
        <v/>
      </c>
      <c r="P610" s="11" t="str">
        <f>IFERROR(INDEX('07-22'!U:U,MATCH(B610,'07-22'!W:W,0),0),"")</f>
        <v/>
      </c>
      <c r="Q610" s="11" t="str">
        <f>IFERROR(INDEX(#REF!,MATCH(B610,#REF!,0),0),"")</f>
        <v/>
      </c>
      <c r="R610" s="11" t="str">
        <f>IFERROR(INDEX(#REF!,MATCH(B610,#REF!,0),0),"")</f>
        <v/>
      </c>
      <c r="S610" s="11" t="str">
        <f>IFERROR(INDEX(#REF!,MATCH(B610,#REF!,0),0),"")</f>
        <v/>
      </c>
      <c r="T610" s="11" t="str">
        <f>IFERROR(INDEX(#REF!,MATCH(B610,#REF!,0),0),"")</f>
        <v/>
      </c>
      <c r="U610" s="5" t="str">
        <f>IFERROR(INDEX(#REF!,MATCH(B610,#REF!,0),0),"")</f>
        <v/>
      </c>
      <c r="V610" s="10">
        <f t="shared" si="32"/>
        <v>1</v>
      </c>
      <c r="W610" s="188">
        <f t="shared" si="33"/>
        <v>555</v>
      </c>
      <c r="X610" s="188">
        <f t="shared" si="34"/>
        <v>555</v>
      </c>
      <c r="Y610" s="188" t="str">
        <f>IFERROR(SUMPRODUCT(LARGE(G610:U610,{1;2;3;4;5})),"NA")</f>
        <v>NA</v>
      </c>
      <c r="Z610" s="189" t="str">
        <f>IFERROR(SUMPRODUCT(LARGE(G610:U610,{1;2;3;4;5;6;7;8;9;10})),"NA")</f>
        <v>NA</v>
      </c>
    </row>
    <row r="611" spans="1:26" s="28" customFormat="1" x14ac:dyDescent="0.3">
      <c r="A611" s="15">
        <v>608</v>
      </c>
      <c r="B611" s="2" t="s">
        <v>2734</v>
      </c>
      <c r="C611" s="1"/>
      <c r="D611" s="1"/>
      <c r="E611" s="1"/>
      <c r="F611" s="2"/>
      <c r="G611" s="10" t="str">
        <f>IFERROR(INDEX('03-25'!X:X,MATCH(B611,'03-25'!Y:Y,0),0),"")</f>
        <v/>
      </c>
      <c r="H611" s="11" t="str">
        <f>IFERROR(INDEX('04-08'!N:N,MATCH(B611,'04-08'!C:C,0),0),"")</f>
        <v/>
      </c>
      <c r="I611" s="11" t="str">
        <f>IFERROR(INDEX('04-29'!M:M,MATCH(B611,'04-29'!L:L,0),0),"")</f>
        <v/>
      </c>
      <c r="J611" s="11" t="str">
        <f>IFERROR(INDEX('05-27'!F:F,MATCH(B611,'05-27'!H:H,0),0),"")</f>
        <v/>
      </c>
      <c r="K611" s="11" t="str">
        <f>IFERROR(INDEX('06-17'!U:U,MATCH(B611,'06-17'!W:W,0),0),"")</f>
        <v/>
      </c>
      <c r="L611" s="11">
        <f>IFERROR(INDEX('07-02'!W:W,MATCH(B611,'07-02'!B:B,0),0),"")</f>
        <v>554</v>
      </c>
      <c r="M611" s="11" t="str">
        <f>IFERROR(INDEX('07-14'!H:H,MATCH(B611,'07-14'!I:I,0),0),"")</f>
        <v/>
      </c>
      <c r="N611" s="11" t="str">
        <f>IFERROR(INDEX('07-15'!H:H,MATCH(B611,'07-15'!I:I,0),0),"")</f>
        <v/>
      </c>
      <c r="O611" s="11" t="str">
        <f>IFERROR(INDEX('07-16'!H:H,MATCH(B611,'07-16'!I:I,0),0),"")</f>
        <v/>
      </c>
      <c r="P611" s="11" t="str">
        <f>IFERROR(INDEX('07-22'!U:U,MATCH(B611,'07-22'!W:W,0),0),"")</f>
        <v/>
      </c>
      <c r="Q611" s="11" t="str">
        <f>IFERROR(INDEX(#REF!,MATCH(B611,#REF!,0),0),"")</f>
        <v/>
      </c>
      <c r="R611" s="11" t="str">
        <f>IFERROR(INDEX(#REF!,MATCH(B611,#REF!,0),0),"")</f>
        <v/>
      </c>
      <c r="S611" s="11" t="str">
        <f>IFERROR(INDEX(#REF!,MATCH(B611,#REF!,0),0),"")</f>
        <v/>
      </c>
      <c r="T611" s="11" t="str">
        <f>IFERROR(INDEX(#REF!,MATCH(B611,#REF!,0),0),"")</f>
        <v/>
      </c>
      <c r="U611" s="5" t="str">
        <f>IFERROR(INDEX(#REF!,MATCH(B611,#REF!,0),0),"")</f>
        <v/>
      </c>
      <c r="V611" s="10">
        <f t="shared" si="32"/>
        <v>1</v>
      </c>
      <c r="W611" s="188">
        <f t="shared" si="33"/>
        <v>554</v>
      </c>
      <c r="X611" s="188">
        <f t="shared" si="34"/>
        <v>554</v>
      </c>
      <c r="Y611" s="188" t="str">
        <f>IFERROR(SUMPRODUCT(LARGE(G611:U611,{1;2;3;4;5})),"NA")</f>
        <v>NA</v>
      </c>
      <c r="Z611" s="189" t="str">
        <f>IFERROR(SUMPRODUCT(LARGE(G611:U611,{1;2;3;4;5;6;7;8;9;10})),"NA")</f>
        <v>NA</v>
      </c>
    </row>
    <row r="612" spans="1:26" s="28" customFormat="1" x14ac:dyDescent="0.3">
      <c r="A612" s="15">
        <v>609</v>
      </c>
      <c r="B612" s="2" t="s">
        <v>442</v>
      </c>
      <c r="C612" s="1"/>
      <c r="D612" s="1"/>
      <c r="E612" s="1"/>
      <c r="F612" s="2"/>
      <c r="G612" s="10" t="str">
        <f>IFERROR(INDEX('03-25'!X:X,MATCH(B612,'03-25'!Y:Y,0),0),"")</f>
        <v/>
      </c>
      <c r="H612" s="11">
        <f>IFERROR(INDEX('04-08'!N:N,MATCH(B612,'04-08'!C:C,0),0),"")</f>
        <v>553</v>
      </c>
      <c r="I612" s="11" t="str">
        <f>IFERROR(INDEX('04-29'!M:M,MATCH(B612,'04-29'!L:L,0),0),"")</f>
        <v/>
      </c>
      <c r="J612" s="11" t="str">
        <f>IFERROR(INDEX('05-27'!F:F,MATCH(B612,'05-27'!H:H,0),0),"")</f>
        <v/>
      </c>
      <c r="K612" s="11" t="str">
        <f>IFERROR(INDEX('06-17'!U:U,MATCH(B612,'06-17'!W:W,0),0),"")</f>
        <v/>
      </c>
      <c r="L612" s="11" t="str">
        <f>IFERROR(INDEX('07-02'!W:W,MATCH(B612,'07-02'!B:B,0),0),"")</f>
        <v/>
      </c>
      <c r="M612" s="11" t="str">
        <f>IFERROR(INDEX('07-14'!H:H,MATCH(B612,'07-14'!I:I,0),0),"")</f>
        <v/>
      </c>
      <c r="N612" s="11" t="str">
        <f>IFERROR(INDEX('07-15'!H:H,MATCH(B612,'07-15'!I:I,0),0),"")</f>
        <v/>
      </c>
      <c r="O612" s="11" t="str">
        <f>IFERROR(INDEX('07-16'!H:H,MATCH(B612,'07-16'!I:I,0),0),"")</f>
        <v/>
      </c>
      <c r="P612" s="11" t="str">
        <f>IFERROR(INDEX('07-22'!U:U,MATCH(B612,'07-22'!W:W,0),0),"")</f>
        <v/>
      </c>
      <c r="Q612" s="11" t="str">
        <f>IFERROR(INDEX(#REF!,MATCH(B612,#REF!,0),0),"")</f>
        <v/>
      </c>
      <c r="R612" s="11" t="str">
        <f>IFERROR(INDEX(#REF!,MATCH(B612,#REF!,0),0),"")</f>
        <v/>
      </c>
      <c r="S612" s="11" t="str">
        <f>IFERROR(INDEX(#REF!,MATCH(B612,#REF!,0),0),"")</f>
        <v/>
      </c>
      <c r="T612" s="11" t="str">
        <f>IFERROR(INDEX(#REF!,MATCH(B612,#REF!,0),0),"")</f>
        <v/>
      </c>
      <c r="U612" s="5" t="str">
        <f>IFERROR(INDEX(#REF!,MATCH(B612,#REF!,0),0),"")</f>
        <v/>
      </c>
      <c r="V612" s="10">
        <f t="shared" si="32"/>
        <v>1</v>
      </c>
      <c r="W612" s="188">
        <f t="shared" si="33"/>
        <v>553</v>
      </c>
      <c r="X612" s="188">
        <f t="shared" si="34"/>
        <v>553</v>
      </c>
      <c r="Y612" s="188" t="str">
        <f>IFERROR(SUMPRODUCT(LARGE(G612:U612,{1;2;3;4;5})),"NA")</f>
        <v>NA</v>
      </c>
      <c r="Z612" s="189" t="str">
        <f>IFERROR(SUMPRODUCT(LARGE(G612:U612,{1;2;3;4;5;6;7;8;9;10})),"NA")</f>
        <v>NA</v>
      </c>
    </row>
    <row r="613" spans="1:26" s="28" customFormat="1" x14ac:dyDescent="0.3">
      <c r="A613" s="15">
        <v>610</v>
      </c>
      <c r="B613" s="2" t="s">
        <v>1824</v>
      </c>
      <c r="C613" s="1"/>
      <c r="D613" s="1"/>
      <c r="E613" s="1"/>
      <c r="F613" s="2"/>
      <c r="G613" s="10" t="str">
        <f>IFERROR(INDEX('03-25'!X:X,MATCH(B613,'03-25'!Y:Y,0),0),"")</f>
        <v/>
      </c>
      <c r="H613" s="11" t="str">
        <f>IFERROR(INDEX('04-08'!N:N,MATCH(B613,'04-08'!C:C,0),0),"")</f>
        <v/>
      </c>
      <c r="I613" s="11">
        <f>IFERROR(INDEX('04-29'!M:M,MATCH(B613,'04-29'!L:L,0),0),"")</f>
        <v>552</v>
      </c>
      <c r="J613" s="11" t="str">
        <f>IFERROR(INDEX('05-27'!F:F,MATCH(B613,'05-27'!H:H,0),0),"")</f>
        <v/>
      </c>
      <c r="K613" s="11" t="str">
        <f>IFERROR(INDEX('06-17'!U:U,MATCH(B613,'06-17'!W:W,0),0),"")</f>
        <v/>
      </c>
      <c r="L613" s="11" t="str">
        <f>IFERROR(INDEX('07-02'!W:W,MATCH(B613,'07-02'!B:B,0),0),"")</f>
        <v/>
      </c>
      <c r="M613" s="11" t="str">
        <f>IFERROR(INDEX('07-14'!H:H,MATCH(B613,'07-14'!I:I,0),0),"")</f>
        <v/>
      </c>
      <c r="N613" s="11" t="str">
        <f>IFERROR(INDEX('07-15'!H:H,MATCH(B613,'07-15'!I:I,0),0),"")</f>
        <v/>
      </c>
      <c r="O613" s="11" t="str">
        <f>IFERROR(INDEX('07-16'!H:H,MATCH(B613,'07-16'!I:I,0),0),"")</f>
        <v/>
      </c>
      <c r="P613" s="11" t="str">
        <f>IFERROR(INDEX('07-22'!U:U,MATCH(B613,'07-22'!W:W,0),0),"")</f>
        <v/>
      </c>
      <c r="Q613" s="11" t="str">
        <f>IFERROR(INDEX(#REF!,MATCH(B613,#REF!,0),0),"")</f>
        <v/>
      </c>
      <c r="R613" s="11" t="str">
        <f>IFERROR(INDEX(#REF!,MATCH(B613,#REF!,0),0),"")</f>
        <v/>
      </c>
      <c r="S613" s="11" t="str">
        <f>IFERROR(INDEX(#REF!,MATCH(B613,#REF!,0),0),"")</f>
        <v/>
      </c>
      <c r="T613" s="11" t="str">
        <f>IFERROR(INDEX(#REF!,MATCH(B613,#REF!,0),0),"")</f>
        <v/>
      </c>
      <c r="U613" s="5" t="str">
        <f>IFERROR(INDEX(#REF!,MATCH(B613,#REF!,0),0),"")</f>
        <v/>
      </c>
      <c r="V613" s="10">
        <f t="shared" si="32"/>
        <v>1</v>
      </c>
      <c r="W613" s="188">
        <f t="shared" si="33"/>
        <v>552</v>
      </c>
      <c r="X613" s="188">
        <f t="shared" si="34"/>
        <v>552</v>
      </c>
      <c r="Y613" s="188" t="str">
        <f>IFERROR(SUMPRODUCT(LARGE(G613:U613,{1;2;3;4;5})),"NA")</f>
        <v>NA</v>
      </c>
      <c r="Z613" s="189" t="str">
        <f>IFERROR(SUMPRODUCT(LARGE(G613:U613,{1;2;3;4;5;6;7;8;9;10})),"NA")</f>
        <v>NA</v>
      </c>
    </row>
    <row r="614" spans="1:26" s="28" customFormat="1" x14ac:dyDescent="0.3">
      <c r="A614" s="15">
        <v>611</v>
      </c>
      <c r="B614" s="2" t="s">
        <v>1846</v>
      </c>
      <c r="C614" s="1"/>
      <c r="D614" s="1"/>
      <c r="E614" s="1"/>
      <c r="F614" s="2"/>
      <c r="G614" s="10" t="str">
        <f>IFERROR(INDEX('03-25'!X:X,MATCH(B614,'03-25'!Y:Y,0),0),"")</f>
        <v/>
      </c>
      <c r="H614" s="11" t="str">
        <f>IFERROR(INDEX('04-08'!N:N,MATCH(B614,'04-08'!C:C,0),0),"")</f>
        <v/>
      </c>
      <c r="I614" s="11">
        <f>IFERROR(INDEX('04-29'!M:M,MATCH(B614,'04-29'!L:L,0),0),"")</f>
        <v>552</v>
      </c>
      <c r="J614" s="11" t="str">
        <f>IFERROR(INDEX('05-27'!F:F,MATCH(B614,'05-27'!H:H,0),0),"")</f>
        <v/>
      </c>
      <c r="K614" s="11" t="str">
        <f>IFERROR(INDEX('06-17'!U:U,MATCH(B614,'06-17'!W:W,0),0),"")</f>
        <v/>
      </c>
      <c r="L614" s="11" t="str">
        <f>IFERROR(INDEX('07-02'!W:W,MATCH(B614,'07-02'!B:B,0),0),"")</f>
        <v/>
      </c>
      <c r="M614" s="11" t="str">
        <f>IFERROR(INDEX('07-14'!H:H,MATCH(B614,'07-14'!I:I,0),0),"")</f>
        <v/>
      </c>
      <c r="N614" s="11" t="str">
        <f>IFERROR(INDEX('07-15'!H:H,MATCH(B614,'07-15'!I:I,0),0),"")</f>
        <v/>
      </c>
      <c r="O614" s="11" t="str">
        <f>IFERROR(INDEX('07-16'!H:H,MATCH(B614,'07-16'!I:I,0),0),"")</f>
        <v/>
      </c>
      <c r="P614" s="11" t="str">
        <f>IFERROR(INDEX('07-22'!U:U,MATCH(B614,'07-22'!W:W,0),0),"")</f>
        <v/>
      </c>
      <c r="Q614" s="11" t="str">
        <f>IFERROR(INDEX(#REF!,MATCH(B614,#REF!,0),0),"")</f>
        <v/>
      </c>
      <c r="R614" s="11" t="str">
        <f>IFERROR(INDEX(#REF!,MATCH(B614,#REF!,0),0),"")</f>
        <v/>
      </c>
      <c r="S614" s="11" t="str">
        <f>IFERROR(INDEX(#REF!,MATCH(B614,#REF!,0),0),"")</f>
        <v/>
      </c>
      <c r="T614" s="11" t="str">
        <f>IFERROR(INDEX(#REF!,MATCH(B614,#REF!,0),0),"")</f>
        <v/>
      </c>
      <c r="U614" s="5" t="str">
        <f>IFERROR(INDEX(#REF!,MATCH(B614,#REF!,0),0),"")</f>
        <v/>
      </c>
      <c r="V614" s="10">
        <f t="shared" si="32"/>
        <v>1</v>
      </c>
      <c r="W614" s="188">
        <f t="shared" si="33"/>
        <v>552</v>
      </c>
      <c r="X614" s="188">
        <f t="shared" si="34"/>
        <v>552</v>
      </c>
      <c r="Y614" s="188" t="str">
        <f>IFERROR(SUMPRODUCT(LARGE(G614:U614,{1;2;3;4;5})),"NA")</f>
        <v>NA</v>
      </c>
      <c r="Z614" s="189" t="str">
        <f>IFERROR(SUMPRODUCT(LARGE(G614:U614,{1;2;3;4;5;6;7;8;9;10})),"NA")</f>
        <v>NA</v>
      </c>
    </row>
    <row r="615" spans="1:26" s="28" customFormat="1" x14ac:dyDescent="0.3">
      <c r="A615" s="15">
        <v>612</v>
      </c>
      <c r="B615" s="2" t="s">
        <v>2735</v>
      </c>
      <c r="C615" s="1"/>
      <c r="D615" s="1"/>
      <c r="E615" s="1"/>
      <c r="F615" s="2"/>
      <c r="G615" s="10" t="str">
        <f>IFERROR(INDEX('03-25'!X:X,MATCH(B615,'03-25'!Y:Y,0),0),"")</f>
        <v/>
      </c>
      <c r="H615" s="11" t="str">
        <f>IFERROR(INDEX('04-08'!N:N,MATCH(B615,'04-08'!C:C,0),0),"")</f>
        <v/>
      </c>
      <c r="I615" s="11" t="str">
        <f>IFERROR(INDEX('04-29'!M:M,MATCH(B615,'04-29'!L:L,0),0),"")</f>
        <v/>
      </c>
      <c r="J615" s="11" t="str">
        <f>IFERROR(INDEX('05-27'!F:F,MATCH(B615,'05-27'!H:H,0),0),"")</f>
        <v/>
      </c>
      <c r="K615" s="11" t="str">
        <f>IFERROR(INDEX('06-17'!U:U,MATCH(B615,'06-17'!W:W,0),0),"")</f>
        <v/>
      </c>
      <c r="L615" s="11">
        <f>IFERROR(INDEX('07-02'!W:W,MATCH(B615,'07-02'!B:B,0),0),"")</f>
        <v>550</v>
      </c>
      <c r="M615" s="11" t="str">
        <f>IFERROR(INDEX('07-14'!H:H,MATCH(B615,'07-14'!I:I,0),0),"")</f>
        <v/>
      </c>
      <c r="N615" s="11" t="str">
        <f>IFERROR(INDEX('07-15'!H:H,MATCH(B615,'07-15'!I:I,0),0),"")</f>
        <v/>
      </c>
      <c r="O615" s="11" t="str">
        <f>IFERROR(INDEX('07-16'!H:H,MATCH(B615,'07-16'!I:I,0),0),"")</f>
        <v/>
      </c>
      <c r="P615" s="11" t="str">
        <f>IFERROR(INDEX('07-22'!U:U,MATCH(B615,'07-22'!W:W,0),0),"")</f>
        <v/>
      </c>
      <c r="Q615" s="11" t="str">
        <f>IFERROR(INDEX(#REF!,MATCH(B615,#REF!,0),0),"")</f>
        <v/>
      </c>
      <c r="R615" s="11" t="str">
        <f>IFERROR(INDEX(#REF!,MATCH(B615,#REF!,0),0),"")</f>
        <v/>
      </c>
      <c r="S615" s="11" t="str">
        <f>IFERROR(INDEX(#REF!,MATCH(B615,#REF!,0),0),"")</f>
        <v/>
      </c>
      <c r="T615" s="11" t="str">
        <f>IFERROR(INDEX(#REF!,MATCH(B615,#REF!,0),0),"")</f>
        <v/>
      </c>
      <c r="U615" s="5" t="str">
        <f>IFERROR(INDEX(#REF!,MATCH(B615,#REF!,0),0),"")</f>
        <v/>
      </c>
      <c r="V615" s="10">
        <f t="shared" si="32"/>
        <v>1</v>
      </c>
      <c r="W615" s="188">
        <f t="shared" si="33"/>
        <v>550</v>
      </c>
      <c r="X615" s="188">
        <f t="shared" si="34"/>
        <v>550</v>
      </c>
      <c r="Y615" s="188" t="str">
        <f>IFERROR(SUMPRODUCT(LARGE(G615:U615,{1;2;3;4;5})),"NA")</f>
        <v>NA</v>
      </c>
      <c r="Z615" s="189" t="str">
        <f>IFERROR(SUMPRODUCT(LARGE(G615:U615,{1;2;3;4;5;6;7;8;9;10})),"NA")</f>
        <v>NA</v>
      </c>
    </row>
    <row r="616" spans="1:26" s="28" customFormat="1" x14ac:dyDescent="0.3">
      <c r="A616" s="15">
        <v>613</v>
      </c>
      <c r="B616" s="2" t="s">
        <v>465</v>
      </c>
      <c r="C616" s="1"/>
      <c r="D616" s="1"/>
      <c r="E616" s="1"/>
      <c r="F616" s="2"/>
      <c r="G616" s="10">
        <f>IFERROR(INDEX('03-25'!X:X,MATCH(B616,'03-25'!Y:Y,0),0),"")</f>
        <v>549</v>
      </c>
      <c r="H616" s="11" t="str">
        <f>IFERROR(INDEX('04-08'!N:N,MATCH(B616,'04-08'!C:C,0),0),"")</f>
        <v/>
      </c>
      <c r="I616" s="11" t="str">
        <f>IFERROR(INDEX('04-29'!M:M,MATCH(B616,'04-29'!L:L,0),0),"")</f>
        <v/>
      </c>
      <c r="J616" s="11" t="str">
        <f>IFERROR(INDEX('05-27'!F:F,MATCH(B616,'05-27'!H:H,0),0),"")</f>
        <v/>
      </c>
      <c r="K616" s="11" t="str">
        <f>IFERROR(INDEX('06-17'!U:U,MATCH(B616,'06-17'!W:W,0),0),"")</f>
        <v/>
      </c>
      <c r="L616" s="11" t="str">
        <f>IFERROR(INDEX('07-02'!W:W,MATCH(B616,'07-02'!B:B,0),0),"")</f>
        <v/>
      </c>
      <c r="M616" s="11" t="str">
        <f>IFERROR(INDEX('07-14'!H:H,MATCH(B616,'07-14'!I:I,0),0),"")</f>
        <v/>
      </c>
      <c r="N616" s="11" t="str">
        <f>IFERROR(INDEX('07-15'!H:H,MATCH(B616,'07-15'!I:I,0),0),"")</f>
        <v/>
      </c>
      <c r="O616" s="11" t="str">
        <f>IFERROR(INDEX('07-16'!H:H,MATCH(B616,'07-16'!I:I,0),0),"")</f>
        <v/>
      </c>
      <c r="P616" s="11" t="str">
        <f>IFERROR(INDEX('07-22'!U:U,MATCH(B616,'07-22'!W:W,0),0),"")</f>
        <v/>
      </c>
      <c r="Q616" s="11" t="str">
        <f>IFERROR(INDEX(#REF!,MATCH(B616,#REF!,0),0),"")</f>
        <v/>
      </c>
      <c r="R616" s="11" t="str">
        <f>IFERROR(INDEX(#REF!,MATCH(B616,#REF!,0),0),"")</f>
        <v/>
      </c>
      <c r="S616" s="11" t="str">
        <f>IFERROR(INDEX(#REF!,MATCH(B616,#REF!,0),0),"")</f>
        <v/>
      </c>
      <c r="T616" s="11" t="str">
        <f>IFERROR(INDEX(#REF!,MATCH(B616,#REF!,0),0),"")</f>
        <v/>
      </c>
      <c r="U616" s="5" t="str">
        <f>IFERROR(INDEX(#REF!,MATCH(B616,#REF!,0),0),"")</f>
        <v/>
      </c>
      <c r="V616" s="10">
        <f t="shared" si="32"/>
        <v>1</v>
      </c>
      <c r="W616" s="188">
        <f t="shared" si="33"/>
        <v>549</v>
      </c>
      <c r="X616" s="188">
        <f t="shared" si="34"/>
        <v>549</v>
      </c>
      <c r="Y616" s="188" t="str">
        <f>IFERROR(SUMPRODUCT(LARGE(G616:U616,{1;2;3;4;5})),"NA")</f>
        <v>NA</v>
      </c>
      <c r="Z616" s="189" t="str">
        <f>IFERROR(SUMPRODUCT(LARGE(G616:U616,{1;2;3;4;5;6;7;8;9;10})),"NA")</f>
        <v>NA</v>
      </c>
    </row>
    <row r="617" spans="1:26" s="28" customFormat="1" x14ac:dyDescent="0.3">
      <c r="A617" s="15">
        <v>614</v>
      </c>
      <c r="B617" s="2" t="s">
        <v>2736</v>
      </c>
      <c r="C617" s="1"/>
      <c r="D617" s="1"/>
      <c r="E617" s="1"/>
      <c r="F617" s="2"/>
      <c r="G617" s="10" t="str">
        <f>IFERROR(INDEX('03-25'!X:X,MATCH(B617,'03-25'!Y:Y,0),0),"")</f>
        <v/>
      </c>
      <c r="H617" s="11" t="str">
        <f>IFERROR(INDEX('04-08'!N:N,MATCH(B617,'04-08'!C:C,0),0),"")</f>
        <v/>
      </c>
      <c r="I617" s="11" t="str">
        <f>IFERROR(INDEX('04-29'!M:M,MATCH(B617,'04-29'!L:L,0),0),"")</f>
        <v/>
      </c>
      <c r="J617" s="11" t="str">
        <f>IFERROR(INDEX('05-27'!F:F,MATCH(B617,'05-27'!H:H,0),0),"")</f>
        <v/>
      </c>
      <c r="K617" s="11" t="str">
        <f>IFERROR(INDEX('06-17'!U:U,MATCH(B617,'06-17'!W:W,0),0),"")</f>
        <v/>
      </c>
      <c r="L617" s="11">
        <f>IFERROR(INDEX('07-02'!W:W,MATCH(B617,'07-02'!B:B,0),0),"")</f>
        <v>549</v>
      </c>
      <c r="M617" s="11" t="str">
        <f>IFERROR(INDEX('07-14'!H:H,MATCH(B617,'07-14'!I:I,0),0),"")</f>
        <v/>
      </c>
      <c r="N617" s="11" t="str">
        <f>IFERROR(INDEX('07-15'!H:H,MATCH(B617,'07-15'!I:I,0),0),"")</f>
        <v/>
      </c>
      <c r="O617" s="11" t="str">
        <f>IFERROR(INDEX('07-16'!H:H,MATCH(B617,'07-16'!I:I,0),0),"")</f>
        <v/>
      </c>
      <c r="P617" s="11" t="str">
        <f>IFERROR(INDEX('07-22'!U:U,MATCH(B617,'07-22'!W:W,0),0),"")</f>
        <v/>
      </c>
      <c r="Q617" s="11" t="str">
        <f>IFERROR(INDEX(#REF!,MATCH(B617,#REF!,0),0),"")</f>
        <v/>
      </c>
      <c r="R617" s="11" t="str">
        <f>IFERROR(INDEX(#REF!,MATCH(B617,#REF!,0),0),"")</f>
        <v/>
      </c>
      <c r="S617" s="11" t="str">
        <f>IFERROR(INDEX(#REF!,MATCH(B617,#REF!,0),0),"")</f>
        <v/>
      </c>
      <c r="T617" s="11" t="str">
        <f>IFERROR(INDEX(#REF!,MATCH(B617,#REF!,0),0),"")</f>
        <v/>
      </c>
      <c r="U617" s="5" t="str">
        <f>IFERROR(INDEX(#REF!,MATCH(B617,#REF!,0),0),"")</f>
        <v/>
      </c>
      <c r="V617" s="10">
        <f t="shared" ref="V617:V680" si="35">COUNTIF(G617:U617,"&gt;0")</f>
        <v>1</v>
      </c>
      <c r="W617" s="188">
        <f t="shared" ref="W617:W680" si="36">SUM(G617:U617)</f>
        <v>549</v>
      </c>
      <c r="X617" s="188">
        <f t="shared" ref="X617:X680" si="37">W617/V617</f>
        <v>549</v>
      </c>
      <c r="Y617" s="188" t="str">
        <f>IFERROR(SUMPRODUCT(LARGE(G617:U617,{1;2;3;4;5})),"NA")</f>
        <v>NA</v>
      </c>
      <c r="Z617" s="189" t="str">
        <f>IFERROR(SUMPRODUCT(LARGE(G617:U617,{1;2;3;4;5;6;7;8;9;10})),"NA")</f>
        <v>NA</v>
      </c>
    </row>
    <row r="618" spans="1:26" s="28" customFormat="1" x14ac:dyDescent="0.3">
      <c r="A618" s="15">
        <v>615</v>
      </c>
      <c r="B618" s="2" t="s">
        <v>2737</v>
      </c>
      <c r="C618" s="1"/>
      <c r="D618" s="1"/>
      <c r="E618" s="1"/>
      <c r="F618" s="2"/>
      <c r="G618" s="10" t="str">
        <f>IFERROR(INDEX('03-25'!X:X,MATCH(B618,'03-25'!Y:Y,0),0),"")</f>
        <v/>
      </c>
      <c r="H618" s="11" t="str">
        <f>IFERROR(INDEX('04-08'!N:N,MATCH(B618,'04-08'!C:C,0),0),"")</f>
        <v/>
      </c>
      <c r="I618" s="11" t="str">
        <f>IFERROR(INDEX('04-29'!M:M,MATCH(B618,'04-29'!L:L,0),0),"")</f>
        <v/>
      </c>
      <c r="J618" s="11" t="str">
        <f>IFERROR(INDEX('05-27'!F:F,MATCH(B618,'05-27'!H:H,0),0),"")</f>
        <v/>
      </c>
      <c r="K618" s="11" t="str">
        <f>IFERROR(INDEX('06-17'!U:U,MATCH(B618,'06-17'!W:W,0),0),"")</f>
        <v/>
      </c>
      <c r="L618" s="11">
        <f>IFERROR(INDEX('07-02'!W:W,MATCH(B618,'07-02'!B:B,0),0),"")</f>
        <v>549</v>
      </c>
      <c r="M618" s="11" t="str">
        <f>IFERROR(INDEX('07-14'!H:H,MATCH(B618,'07-14'!I:I,0),0),"")</f>
        <v/>
      </c>
      <c r="N618" s="11" t="str">
        <f>IFERROR(INDEX('07-15'!H:H,MATCH(B618,'07-15'!I:I,0),0),"")</f>
        <v/>
      </c>
      <c r="O618" s="11" t="str">
        <f>IFERROR(INDEX('07-16'!H:H,MATCH(B618,'07-16'!I:I,0),0),"")</f>
        <v/>
      </c>
      <c r="P618" s="11" t="str">
        <f>IFERROR(INDEX('07-22'!U:U,MATCH(B618,'07-22'!W:W,0),0),"")</f>
        <v/>
      </c>
      <c r="Q618" s="11" t="str">
        <f>IFERROR(INDEX(#REF!,MATCH(B618,#REF!,0),0),"")</f>
        <v/>
      </c>
      <c r="R618" s="11" t="str">
        <f>IFERROR(INDEX(#REF!,MATCH(B618,#REF!,0),0),"")</f>
        <v/>
      </c>
      <c r="S618" s="11" t="str">
        <f>IFERROR(INDEX(#REF!,MATCH(B618,#REF!,0),0),"")</f>
        <v/>
      </c>
      <c r="T618" s="11" t="str">
        <f>IFERROR(INDEX(#REF!,MATCH(B618,#REF!,0),0),"")</f>
        <v/>
      </c>
      <c r="U618" s="5" t="str">
        <f>IFERROR(INDEX(#REF!,MATCH(B618,#REF!,0),0),"")</f>
        <v/>
      </c>
      <c r="V618" s="10">
        <f t="shared" si="35"/>
        <v>1</v>
      </c>
      <c r="W618" s="188">
        <f t="shared" si="36"/>
        <v>549</v>
      </c>
      <c r="X618" s="188">
        <f t="shared" si="37"/>
        <v>549</v>
      </c>
      <c r="Y618" s="188" t="str">
        <f>IFERROR(SUMPRODUCT(LARGE(G618:U618,{1;2;3;4;5})),"NA")</f>
        <v>NA</v>
      </c>
      <c r="Z618" s="189" t="str">
        <f>IFERROR(SUMPRODUCT(LARGE(G618:U618,{1;2;3;4;5;6;7;8;9;10})),"NA")</f>
        <v>NA</v>
      </c>
    </row>
    <row r="619" spans="1:26" s="28" customFormat="1" x14ac:dyDescent="0.3">
      <c r="A619" s="15">
        <v>616</v>
      </c>
      <c r="B619" s="2" t="s">
        <v>2425</v>
      </c>
      <c r="C619" s="1"/>
      <c r="D619" s="1"/>
      <c r="E619" s="1"/>
      <c r="F619" s="2"/>
      <c r="G619" s="10" t="str">
        <f>IFERROR(INDEX('03-25'!X:X,MATCH(B619,'03-25'!Y:Y,0),0),"")</f>
        <v/>
      </c>
      <c r="H619" s="11" t="str">
        <f>IFERROR(INDEX('04-08'!N:N,MATCH(B619,'04-08'!C:C,0),0),"")</f>
        <v/>
      </c>
      <c r="I619" s="11" t="str">
        <f>IFERROR(INDEX('04-29'!M:M,MATCH(B619,'04-29'!L:L,0),0),"")</f>
        <v/>
      </c>
      <c r="J619" s="11" t="str">
        <f>IFERROR(INDEX('05-27'!F:F,MATCH(B619,'05-27'!H:H,0),0),"")</f>
        <v/>
      </c>
      <c r="K619" s="11">
        <f>IFERROR(INDEX('06-17'!U:U,MATCH(B619,'06-17'!W:W,0),0),"")</f>
        <v>548</v>
      </c>
      <c r="L619" s="11" t="str">
        <f>IFERROR(INDEX('07-02'!W:W,MATCH(B619,'07-02'!B:B,0),0),"")</f>
        <v/>
      </c>
      <c r="M619" s="11" t="str">
        <f>IFERROR(INDEX('07-14'!H:H,MATCH(B619,'07-14'!I:I,0),0),"")</f>
        <v/>
      </c>
      <c r="N619" s="11" t="str">
        <f>IFERROR(INDEX('07-15'!H:H,MATCH(B619,'07-15'!I:I,0),0),"")</f>
        <v/>
      </c>
      <c r="O619" s="11" t="str">
        <f>IFERROR(INDEX('07-16'!H:H,MATCH(B619,'07-16'!I:I,0),0),"")</f>
        <v/>
      </c>
      <c r="P619" s="11" t="str">
        <f>IFERROR(INDEX('07-22'!U:U,MATCH(B619,'07-22'!W:W,0),0),"")</f>
        <v/>
      </c>
      <c r="Q619" s="11" t="str">
        <f>IFERROR(INDEX(#REF!,MATCH(B619,#REF!,0),0),"")</f>
        <v/>
      </c>
      <c r="R619" s="11" t="str">
        <f>IFERROR(INDEX(#REF!,MATCH(B619,#REF!,0),0),"")</f>
        <v/>
      </c>
      <c r="S619" s="11" t="str">
        <f>IFERROR(INDEX(#REF!,MATCH(B619,#REF!,0),0),"")</f>
        <v/>
      </c>
      <c r="T619" s="11" t="str">
        <f>IFERROR(INDEX(#REF!,MATCH(B619,#REF!,0),0),"")</f>
        <v/>
      </c>
      <c r="U619" s="5" t="str">
        <f>IFERROR(INDEX(#REF!,MATCH(B619,#REF!,0),0),"")</f>
        <v/>
      </c>
      <c r="V619" s="10">
        <f t="shared" si="35"/>
        <v>1</v>
      </c>
      <c r="W619" s="188">
        <f t="shared" si="36"/>
        <v>548</v>
      </c>
      <c r="X619" s="188">
        <f t="shared" si="37"/>
        <v>548</v>
      </c>
      <c r="Y619" s="188" t="str">
        <f>IFERROR(SUMPRODUCT(LARGE(G619:U619,{1;2;3;4;5})),"NA")</f>
        <v>NA</v>
      </c>
      <c r="Z619" s="189" t="str">
        <f>IFERROR(SUMPRODUCT(LARGE(G619:U619,{1;2;3;4;5;6;7;8;9;10})),"NA")</f>
        <v>NA</v>
      </c>
    </row>
    <row r="620" spans="1:26" s="28" customFormat="1" x14ac:dyDescent="0.3">
      <c r="A620" s="15">
        <v>617</v>
      </c>
      <c r="B620" s="2" t="s">
        <v>2429</v>
      </c>
      <c r="C620" s="1"/>
      <c r="D620" s="1"/>
      <c r="E620" s="1"/>
      <c r="F620" s="2"/>
      <c r="G620" s="10" t="str">
        <f>IFERROR(INDEX('03-25'!X:X,MATCH(B620,'03-25'!Y:Y,0),0),"")</f>
        <v/>
      </c>
      <c r="H620" s="11" t="str">
        <f>IFERROR(INDEX('04-08'!N:N,MATCH(B620,'04-08'!C:C,0),0),"")</f>
        <v/>
      </c>
      <c r="I620" s="11" t="str">
        <f>IFERROR(INDEX('04-29'!M:M,MATCH(B620,'04-29'!L:L,0),0),"")</f>
        <v/>
      </c>
      <c r="J620" s="11" t="str">
        <f>IFERROR(INDEX('05-27'!F:F,MATCH(B620,'05-27'!H:H,0),0),"")</f>
        <v/>
      </c>
      <c r="K620" s="11">
        <f>IFERROR(INDEX('06-17'!U:U,MATCH(B620,'06-17'!W:W,0),0),"")</f>
        <v>548</v>
      </c>
      <c r="L620" s="11" t="str">
        <f>IFERROR(INDEX('07-02'!W:W,MATCH(B620,'07-02'!B:B,0),0),"")</f>
        <v/>
      </c>
      <c r="M620" s="11" t="str">
        <f>IFERROR(INDEX('07-14'!H:H,MATCH(B620,'07-14'!I:I,0),0),"")</f>
        <v/>
      </c>
      <c r="N620" s="11" t="str">
        <f>IFERROR(INDEX('07-15'!H:H,MATCH(B620,'07-15'!I:I,0),0),"")</f>
        <v/>
      </c>
      <c r="O620" s="11" t="str">
        <f>IFERROR(INDEX('07-16'!H:H,MATCH(B620,'07-16'!I:I,0),0),"")</f>
        <v/>
      </c>
      <c r="P620" s="11" t="str">
        <f>IFERROR(INDEX('07-22'!U:U,MATCH(B620,'07-22'!W:W,0),0),"")</f>
        <v/>
      </c>
      <c r="Q620" s="11" t="str">
        <f>IFERROR(INDEX(#REF!,MATCH(B620,#REF!,0),0),"")</f>
        <v/>
      </c>
      <c r="R620" s="11" t="str">
        <f>IFERROR(INDEX(#REF!,MATCH(B620,#REF!,0),0),"")</f>
        <v/>
      </c>
      <c r="S620" s="11" t="str">
        <f>IFERROR(INDEX(#REF!,MATCH(B620,#REF!,0),0),"")</f>
        <v/>
      </c>
      <c r="T620" s="11" t="str">
        <f>IFERROR(INDEX(#REF!,MATCH(B620,#REF!,0),0),"")</f>
        <v/>
      </c>
      <c r="U620" s="5" t="str">
        <f>IFERROR(INDEX(#REF!,MATCH(B620,#REF!,0),0),"")</f>
        <v/>
      </c>
      <c r="V620" s="10">
        <f t="shared" si="35"/>
        <v>1</v>
      </c>
      <c r="W620" s="188">
        <f t="shared" si="36"/>
        <v>548</v>
      </c>
      <c r="X620" s="188">
        <f t="shared" si="37"/>
        <v>548</v>
      </c>
      <c r="Y620" s="188" t="str">
        <f>IFERROR(SUMPRODUCT(LARGE(G620:U620,{1;2;3;4;5})),"NA")</f>
        <v>NA</v>
      </c>
      <c r="Z620" s="189" t="str">
        <f>IFERROR(SUMPRODUCT(LARGE(G620:U620,{1;2;3;4;5;6;7;8;9;10})),"NA")</f>
        <v>NA</v>
      </c>
    </row>
    <row r="621" spans="1:26" s="28" customFormat="1" x14ac:dyDescent="0.3">
      <c r="A621" s="15">
        <v>618</v>
      </c>
      <c r="B621" s="2" t="s">
        <v>2739</v>
      </c>
      <c r="C621" s="1"/>
      <c r="D621" s="1"/>
      <c r="E621" s="1"/>
      <c r="F621" s="2"/>
      <c r="G621" s="10" t="str">
        <f>IFERROR(INDEX('03-25'!X:X,MATCH(B621,'03-25'!Y:Y,0),0),"")</f>
        <v/>
      </c>
      <c r="H621" s="11" t="str">
        <f>IFERROR(INDEX('04-08'!N:N,MATCH(B621,'04-08'!C:C,0),0),"")</f>
        <v/>
      </c>
      <c r="I621" s="11" t="str">
        <f>IFERROR(INDEX('04-29'!M:M,MATCH(B621,'04-29'!L:L,0),0),"")</f>
        <v/>
      </c>
      <c r="J621" s="11" t="str">
        <f>IFERROR(INDEX('05-27'!F:F,MATCH(B621,'05-27'!H:H,0),0),"")</f>
        <v/>
      </c>
      <c r="K621" s="11" t="str">
        <f>IFERROR(INDEX('06-17'!U:U,MATCH(B621,'06-17'!W:W,0),0),"")</f>
        <v/>
      </c>
      <c r="L621" s="11">
        <f>IFERROR(INDEX('07-02'!W:W,MATCH(B621,'07-02'!B:B,0),0),"")</f>
        <v>547</v>
      </c>
      <c r="M621" s="11" t="str">
        <f>IFERROR(INDEX('07-14'!H:H,MATCH(B621,'07-14'!I:I,0),0),"")</f>
        <v/>
      </c>
      <c r="N621" s="11" t="str">
        <f>IFERROR(INDEX('07-15'!H:H,MATCH(B621,'07-15'!I:I,0),0),"")</f>
        <v/>
      </c>
      <c r="O621" s="11" t="str">
        <f>IFERROR(INDEX('07-16'!H:H,MATCH(B621,'07-16'!I:I,0),0),"")</f>
        <v/>
      </c>
      <c r="P621" s="11" t="str">
        <f>IFERROR(INDEX('07-22'!U:U,MATCH(B621,'07-22'!W:W,0),0),"")</f>
        <v/>
      </c>
      <c r="Q621" s="11" t="str">
        <f>IFERROR(INDEX(#REF!,MATCH(B621,#REF!,0),0),"")</f>
        <v/>
      </c>
      <c r="R621" s="11" t="str">
        <f>IFERROR(INDEX(#REF!,MATCH(B621,#REF!,0),0),"")</f>
        <v/>
      </c>
      <c r="S621" s="11" t="str">
        <f>IFERROR(INDEX(#REF!,MATCH(B621,#REF!,0),0),"")</f>
        <v/>
      </c>
      <c r="T621" s="11" t="str">
        <f>IFERROR(INDEX(#REF!,MATCH(B621,#REF!,0),0),"")</f>
        <v/>
      </c>
      <c r="U621" s="5" t="str">
        <f>IFERROR(INDEX(#REF!,MATCH(B621,#REF!,0),0),"")</f>
        <v/>
      </c>
      <c r="V621" s="10">
        <f t="shared" si="35"/>
        <v>1</v>
      </c>
      <c r="W621" s="188">
        <f t="shared" si="36"/>
        <v>547</v>
      </c>
      <c r="X621" s="188">
        <f t="shared" si="37"/>
        <v>547</v>
      </c>
      <c r="Y621" s="188" t="str">
        <f>IFERROR(SUMPRODUCT(LARGE(G621:U621,{1;2;3;4;5})),"NA")</f>
        <v>NA</v>
      </c>
      <c r="Z621" s="189" t="str">
        <f>IFERROR(SUMPRODUCT(LARGE(G621:U621,{1;2;3;4;5;6;7;8;9;10})),"NA")</f>
        <v>NA</v>
      </c>
    </row>
    <row r="622" spans="1:26" s="28" customFormat="1" x14ac:dyDescent="0.3">
      <c r="A622" s="15">
        <v>619</v>
      </c>
      <c r="B622" s="2" t="s">
        <v>2738</v>
      </c>
      <c r="C622" s="1"/>
      <c r="D622" s="1"/>
      <c r="E622" s="1"/>
      <c r="F622" s="2"/>
      <c r="G622" s="10" t="str">
        <f>IFERROR(INDEX('03-25'!X:X,MATCH(B622,'03-25'!Y:Y,0),0),"")</f>
        <v/>
      </c>
      <c r="H622" s="11" t="str">
        <f>IFERROR(INDEX('04-08'!N:N,MATCH(B622,'04-08'!C:C,0),0),"")</f>
        <v/>
      </c>
      <c r="I622" s="11" t="str">
        <f>IFERROR(INDEX('04-29'!M:M,MATCH(B622,'04-29'!L:L,0),0),"")</f>
        <v/>
      </c>
      <c r="J622" s="11" t="str">
        <f>IFERROR(INDEX('05-27'!F:F,MATCH(B622,'05-27'!H:H,0),0),"")</f>
        <v/>
      </c>
      <c r="K622" s="11" t="str">
        <f>IFERROR(INDEX('06-17'!U:U,MATCH(B622,'06-17'!W:W,0),0),"")</f>
        <v/>
      </c>
      <c r="L622" s="11">
        <f>IFERROR(INDEX('07-02'!W:W,MATCH(B622,'07-02'!B:B,0),0),"")</f>
        <v>547</v>
      </c>
      <c r="M622" s="11" t="str">
        <f>IFERROR(INDEX('07-14'!H:H,MATCH(B622,'07-14'!I:I,0),0),"")</f>
        <v/>
      </c>
      <c r="N622" s="11" t="str">
        <f>IFERROR(INDEX('07-15'!H:H,MATCH(B622,'07-15'!I:I,0),0),"")</f>
        <v/>
      </c>
      <c r="O622" s="11" t="str">
        <f>IFERROR(INDEX('07-16'!H:H,MATCH(B622,'07-16'!I:I,0),0),"")</f>
        <v/>
      </c>
      <c r="P622" s="11" t="str">
        <f>IFERROR(INDEX('07-22'!U:U,MATCH(B622,'07-22'!W:W,0),0),"")</f>
        <v/>
      </c>
      <c r="Q622" s="11" t="str">
        <f>IFERROR(INDEX(#REF!,MATCH(B622,#REF!,0),0),"")</f>
        <v/>
      </c>
      <c r="R622" s="11" t="str">
        <f>IFERROR(INDEX(#REF!,MATCH(B622,#REF!,0),0),"")</f>
        <v/>
      </c>
      <c r="S622" s="11" t="str">
        <f>IFERROR(INDEX(#REF!,MATCH(B622,#REF!,0),0),"")</f>
        <v/>
      </c>
      <c r="T622" s="11" t="str">
        <f>IFERROR(INDEX(#REF!,MATCH(B622,#REF!,0),0),"")</f>
        <v/>
      </c>
      <c r="U622" s="5" t="str">
        <f>IFERROR(INDEX(#REF!,MATCH(B622,#REF!,0),0),"")</f>
        <v/>
      </c>
      <c r="V622" s="10">
        <f t="shared" si="35"/>
        <v>1</v>
      </c>
      <c r="W622" s="188">
        <f t="shared" si="36"/>
        <v>547</v>
      </c>
      <c r="X622" s="188">
        <f t="shared" si="37"/>
        <v>547</v>
      </c>
      <c r="Y622" s="188" t="str">
        <f>IFERROR(SUMPRODUCT(LARGE(G622:U622,{1;2;3;4;5})),"NA")</f>
        <v>NA</v>
      </c>
      <c r="Z622" s="189" t="str">
        <f>IFERROR(SUMPRODUCT(LARGE(G622:U622,{1;2;3;4;5;6;7;8;9;10})),"NA")</f>
        <v>NA</v>
      </c>
    </row>
    <row r="623" spans="1:26" s="28" customFormat="1" x14ac:dyDescent="0.3">
      <c r="A623" s="15">
        <v>620</v>
      </c>
      <c r="B623" s="2" t="s">
        <v>3222</v>
      </c>
      <c r="C623" s="1"/>
      <c r="D623" s="1"/>
      <c r="E623" s="1"/>
      <c r="F623" s="2"/>
      <c r="G623" s="10" t="str">
        <f>IFERROR(INDEX('03-25'!X:X,MATCH(B623,'03-25'!Y:Y,0),0),"")</f>
        <v/>
      </c>
      <c r="H623" s="11" t="str">
        <f>IFERROR(INDEX('04-08'!N:N,MATCH(B623,'04-08'!C:C,0),0),"")</f>
        <v/>
      </c>
      <c r="I623" s="11" t="str">
        <f>IFERROR(INDEX('04-29'!M:M,MATCH(B623,'04-29'!L:L,0),0),"")</f>
        <v/>
      </c>
      <c r="J623" s="11" t="str">
        <f>IFERROR(INDEX('05-27'!F:F,MATCH(B623,'05-27'!H:H,0),0),"")</f>
        <v/>
      </c>
      <c r="K623" s="11" t="str">
        <f>IFERROR(INDEX('06-17'!U:U,MATCH(B623,'06-17'!W:W,0),0),"")</f>
        <v/>
      </c>
      <c r="L623" s="11" t="str">
        <f>IFERROR(INDEX('07-02'!W:W,MATCH(B623,'07-02'!B:B,0),0),"")</f>
        <v/>
      </c>
      <c r="M623" s="11" t="str">
        <f>IFERROR(INDEX('07-14'!H:H,MATCH(B623,'07-14'!I:I,0),0),"")</f>
        <v/>
      </c>
      <c r="N623" s="11">
        <f>IFERROR(INDEX('07-15'!H:H,MATCH(B623,'07-15'!I:I,0),0),"")</f>
        <v>547</v>
      </c>
      <c r="O623" s="11" t="str">
        <f>IFERROR(INDEX('07-16'!H:H,MATCH(B623,'07-16'!I:I,0),0),"")</f>
        <v/>
      </c>
      <c r="P623" s="11" t="str">
        <f>IFERROR(INDEX('07-22'!U:U,MATCH(B623,'07-22'!W:W,0),0),"")</f>
        <v/>
      </c>
      <c r="Q623" s="11" t="str">
        <f>IFERROR(INDEX(#REF!,MATCH(B623,#REF!,0),0),"")</f>
        <v/>
      </c>
      <c r="R623" s="11" t="str">
        <f>IFERROR(INDEX(#REF!,MATCH(B623,#REF!,0),0),"")</f>
        <v/>
      </c>
      <c r="S623" s="11" t="str">
        <f>IFERROR(INDEX(#REF!,MATCH(B623,#REF!,0),0),"")</f>
        <v/>
      </c>
      <c r="T623" s="11" t="str">
        <f>IFERROR(INDEX(#REF!,MATCH(B623,#REF!,0),0),"")</f>
        <v/>
      </c>
      <c r="U623" s="5" t="str">
        <f>IFERROR(INDEX(#REF!,MATCH(B623,#REF!,0),0),"")</f>
        <v/>
      </c>
      <c r="V623" s="10">
        <f t="shared" si="35"/>
        <v>1</v>
      </c>
      <c r="W623" s="188">
        <f t="shared" si="36"/>
        <v>547</v>
      </c>
      <c r="X623" s="188">
        <f t="shared" si="37"/>
        <v>547</v>
      </c>
      <c r="Y623" s="188" t="str">
        <f>IFERROR(SUMPRODUCT(LARGE(G623:U623,{1;2;3;4;5})),"NA")</f>
        <v>NA</v>
      </c>
      <c r="Z623" s="189" t="str">
        <f>IFERROR(SUMPRODUCT(LARGE(G623:U623,{1;2;3;4;5;6;7;8;9;10})),"NA")</f>
        <v>NA</v>
      </c>
    </row>
    <row r="624" spans="1:26" s="28" customFormat="1" x14ac:dyDescent="0.3">
      <c r="A624" s="15">
        <v>621</v>
      </c>
      <c r="B624" s="2" t="s">
        <v>3121</v>
      </c>
      <c r="C624" s="1"/>
      <c r="D624" s="1"/>
      <c r="E624" s="1"/>
      <c r="F624" s="2"/>
      <c r="G624" s="10" t="str">
        <f>IFERROR(INDEX('03-25'!X:X,MATCH(B624,'03-25'!Y:Y,0),0),"")</f>
        <v/>
      </c>
      <c r="H624" s="11" t="str">
        <f>IFERROR(INDEX('04-08'!N:N,MATCH(B624,'04-08'!C:C,0),0),"")</f>
        <v/>
      </c>
      <c r="I624" s="11" t="str">
        <f>IFERROR(INDEX('04-29'!M:M,MATCH(B624,'04-29'!L:L,0),0),"")</f>
        <v/>
      </c>
      <c r="J624" s="11" t="str">
        <f>IFERROR(INDEX('05-27'!F:F,MATCH(B624,'05-27'!H:H,0),0),"")</f>
        <v/>
      </c>
      <c r="K624" s="11" t="str">
        <f>IFERROR(INDEX('06-17'!U:U,MATCH(B624,'06-17'!W:W,0),0),"")</f>
        <v/>
      </c>
      <c r="L624" s="11" t="str">
        <f>IFERROR(INDEX('07-02'!W:W,MATCH(B624,'07-02'!B:B,0),0),"")</f>
        <v/>
      </c>
      <c r="M624" s="11" t="str">
        <f>IFERROR(INDEX('07-14'!H:H,MATCH(B624,'07-14'!I:I,0),0),"")</f>
        <v/>
      </c>
      <c r="N624" s="11">
        <f>IFERROR(INDEX('07-15'!H:H,MATCH(B624,'07-15'!I:I,0),0),"")</f>
        <v>546</v>
      </c>
      <c r="O624" s="11" t="str">
        <f>IFERROR(INDEX('07-16'!H:H,MATCH(B624,'07-16'!I:I,0),0),"")</f>
        <v/>
      </c>
      <c r="P624" s="11" t="str">
        <f>IFERROR(INDEX('07-22'!U:U,MATCH(B624,'07-22'!W:W,0),0),"")</f>
        <v/>
      </c>
      <c r="Q624" s="11" t="str">
        <f>IFERROR(INDEX(#REF!,MATCH(B624,#REF!,0),0),"")</f>
        <v/>
      </c>
      <c r="R624" s="11" t="str">
        <f>IFERROR(INDEX(#REF!,MATCH(B624,#REF!,0),0),"")</f>
        <v/>
      </c>
      <c r="S624" s="11" t="str">
        <f>IFERROR(INDEX(#REF!,MATCH(B624,#REF!,0),0),"")</f>
        <v/>
      </c>
      <c r="T624" s="11" t="str">
        <f>IFERROR(INDEX(#REF!,MATCH(B624,#REF!,0),0),"")</f>
        <v/>
      </c>
      <c r="U624" s="5" t="str">
        <f>IFERROR(INDEX(#REF!,MATCH(B624,#REF!,0),0),"")</f>
        <v/>
      </c>
      <c r="V624" s="10">
        <f t="shared" si="35"/>
        <v>1</v>
      </c>
      <c r="W624" s="188">
        <f t="shared" si="36"/>
        <v>546</v>
      </c>
      <c r="X624" s="188">
        <f t="shared" si="37"/>
        <v>546</v>
      </c>
      <c r="Y624" s="188" t="str">
        <f>IFERROR(SUMPRODUCT(LARGE(G624:U624,{1;2;3;4;5})),"NA")</f>
        <v>NA</v>
      </c>
      <c r="Z624" s="189" t="str">
        <f>IFERROR(SUMPRODUCT(LARGE(G624:U624,{1;2;3;4;5;6;7;8;9;10})),"NA")</f>
        <v>NA</v>
      </c>
    </row>
    <row r="625" spans="1:26" s="28" customFormat="1" x14ac:dyDescent="0.3">
      <c r="A625" s="15">
        <v>622</v>
      </c>
      <c r="B625" s="2" t="s">
        <v>3255</v>
      </c>
      <c r="C625" s="1"/>
      <c r="D625" s="1"/>
      <c r="E625" s="1"/>
      <c r="F625" s="2"/>
      <c r="G625" s="10" t="str">
        <f>IFERROR(INDEX('03-25'!X:X,MATCH(B625,'03-25'!Y:Y,0),0),"")</f>
        <v/>
      </c>
      <c r="H625" s="11" t="str">
        <f>IFERROR(INDEX('04-08'!N:N,MATCH(B625,'04-08'!C:C,0),0),"")</f>
        <v/>
      </c>
      <c r="I625" s="11" t="str">
        <f>IFERROR(INDEX('04-29'!M:M,MATCH(B625,'04-29'!L:L,0),0),"")</f>
        <v/>
      </c>
      <c r="J625" s="11" t="str">
        <f>IFERROR(INDEX('05-27'!F:F,MATCH(B625,'05-27'!H:H,0),0),"")</f>
        <v/>
      </c>
      <c r="K625" s="11" t="str">
        <f>IFERROR(INDEX('06-17'!U:U,MATCH(B625,'06-17'!W:W,0),0),"")</f>
        <v/>
      </c>
      <c r="L625" s="11" t="str">
        <f>IFERROR(INDEX('07-02'!W:W,MATCH(B625,'07-02'!B:B,0),0),"")</f>
        <v/>
      </c>
      <c r="M625" s="11" t="str">
        <f>IFERROR(INDEX('07-14'!H:H,MATCH(B625,'07-14'!I:I,0),0),"")</f>
        <v/>
      </c>
      <c r="N625" s="11">
        <f>IFERROR(INDEX('07-15'!H:H,MATCH(B625,'07-15'!I:I,0),0),"")</f>
        <v>546</v>
      </c>
      <c r="O625" s="11" t="str">
        <f>IFERROR(INDEX('07-16'!H:H,MATCH(B625,'07-16'!I:I,0),0),"")</f>
        <v/>
      </c>
      <c r="P625" s="11" t="str">
        <f>IFERROR(INDEX('07-22'!U:U,MATCH(B625,'07-22'!W:W,0),0),"")</f>
        <v/>
      </c>
      <c r="Q625" s="11" t="str">
        <f>IFERROR(INDEX(#REF!,MATCH(B625,#REF!,0),0),"")</f>
        <v/>
      </c>
      <c r="R625" s="11" t="str">
        <f>IFERROR(INDEX(#REF!,MATCH(B625,#REF!,0),0),"")</f>
        <v/>
      </c>
      <c r="S625" s="11" t="str">
        <f>IFERROR(INDEX(#REF!,MATCH(B625,#REF!,0),0),"")</f>
        <v/>
      </c>
      <c r="T625" s="11" t="str">
        <f>IFERROR(INDEX(#REF!,MATCH(B625,#REF!,0),0),"")</f>
        <v/>
      </c>
      <c r="U625" s="5" t="str">
        <f>IFERROR(INDEX(#REF!,MATCH(B625,#REF!,0),0),"")</f>
        <v/>
      </c>
      <c r="V625" s="10">
        <f t="shared" si="35"/>
        <v>1</v>
      </c>
      <c r="W625" s="188">
        <f t="shared" si="36"/>
        <v>546</v>
      </c>
      <c r="X625" s="188">
        <f t="shared" si="37"/>
        <v>546</v>
      </c>
      <c r="Y625" s="188" t="str">
        <f>IFERROR(SUMPRODUCT(LARGE(G625:U625,{1;2;3;4;5})),"NA")</f>
        <v>NA</v>
      </c>
      <c r="Z625" s="189" t="str">
        <f>IFERROR(SUMPRODUCT(LARGE(G625:U625,{1;2;3;4;5;6;7;8;9;10})),"NA")</f>
        <v>NA</v>
      </c>
    </row>
    <row r="626" spans="1:26" s="28" customFormat="1" x14ac:dyDescent="0.3">
      <c r="A626" s="15">
        <v>623</v>
      </c>
      <c r="B626" s="2" t="s">
        <v>3149</v>
      </c>
      <c r="C626" s="1"/>
      <c r="D626" s="1"/>
      <c r="E626" s="1"/>
      <c r="F626" s="2"/>
      <c r="G626" s="10" t="str">
        <f>IFERROR(INDEX('03-25'!X:X,MATCH(B626,'03-25'!Y:Y,0),0),"")</f>
        <v/>
      </c>
      <c r="H626" s="11" t="str">
        <f>IFERROR(INDEX('04-08'!N:N,MATCH(B626,'04-08'!C:C,0),0),"")</f>
        <v/>
      </c>
      <c r="I626" s="11" t="str">
        <f>IFERROR(INDEX('04-29'!M:M,MATCH(B626,'04-29'!L:L,0),0),"")</f>
        <v/>
      </c>
      <c r="J626" s="11" t="str">
        <f>IFERROR(INDEX('05-27'!F:F,MATCH(B626,'05-27'!H:H,0),0),"")</f>
        <v/>
      </c>
      <c r="K626" s="11" t="str">
        <f>IFERROR(INDEX('06-17'!U:U,MATCH(B626,'06-17'!W:W,0),0),"")</f>
        <v/>
      </c>
      <c r="L626" s="11" t="str">
        <f>IFERROR(INDEX('07-02'!W:W,MATCH(B626,'07-02'!B:B,0),0),"")</f>
        <v/>
      </c>
      <c r="M626" s="11" t="str">
        <f>IFERROR(INDEX('07-14'!H:H,MATCH(B626,'07-14'!I:I,0),0),"")</f>
        <v/>
      </c>
      <c r="N626" s="11" t="str">
        <f>IFERROR(INDEX('07-15'!H:H,MATCH(B626,'07-15'!I:I,0),0),"")</f>
        <v/>
      </c>
      <c r="O626" s="11" t="str">
        <f>IFERROR(INDEX('07-16'!H:H,MATCH(B626,'07-16'!I:I,0),0),"")</f>
        <v/>
      </c>
      <c r="P626" s="11">
        <f>IFERROR(INDEX('07-22'!U:U,MATCH(B626,'07-22'!W:W,0),0),"")</f>
        <v>540</v>
      </c>
      <c r="Q626" s="11" t="str">
        <f>IFERROR(INDEX(#REF!,MATCH(B626,#REF!,0),0),"")</f>
        <v/>
      </c>
      <c r="R626" s="11" t="str">
        <f>IFERROR(INDEX(#REF!,MATCH(B626,#REF!,0),0),"")</f>
        <v/>
      </c>
      <c r="S626" s="11" t="str">
        <f>IFERROR(INDEX(#REF!,MATCH(B626,#REF!,0),0),"")</f>
        <v/>
      </c>
      <c r="T626" s="11" t="str">
        <f>IFERROR(INDEX(#REF!,MATCH(B626,#REF!,0),0),"")</f>
        <v/>
      </c>
      <c r="U626" s="5" t="str">
        <f>IFERROR(INDEX(#REF!,MATCH(B626,#REF!,0),0),"")</f>
        <v/>
      </c>
      <c r="V626" s="10">
        <f t="shared" si="35"/>
        <v>1</v>
      </c>
      <c r="W626" s="188">
        <f t="shared" si="36"/>
        <v>540</v>
      </c>
      <c r="X626" s="188">
        <f t="shared" si="37"/>
        <v>540</v>
      </c>
      <c r="Y626" s="188" t="str">
        <f>IFERROR(SUMPRODUCT(LARGE(G626:U626,{1;2;3;4;5})),"NA")</f>
        <v>NA</v>
      </c>
      <c r="Z626" s="189" t="str">
        <f>IFERROR(SUMPRODUCT(LARGE(G626:U626,{1;2;3;4;5;6;7;8;9;10})),"NA")</f>
        <v>NA</v>
      </c>
    </row>
    <row r="627" spans="1:26" s="28" customFormat="1" x14ac:dyDescent="0.3">
      <c r="A627" s="15">
        <v>624</v>
      </c>
      <c r="B627" s="2" t="s">
        <v>2740</v>
      </c>
      <c r="C627" s="1"/>
      <c r="D627" s="1"/>
      <c r="E627" s="1"/>
      <c r="F627" s="2"/>
      <c r="G627" s="10" t="str">
        <f>IFERROR(INDEX('03-25'!X:X,MATCH(B627,'03-25'!Y:Y,0),0),"")</f>
        <v/>
      </c>
      <c r="H627" s="11" t="str">
        <f>IFERROR(INDEX('04-08'!N:N,MATCH(B627,'04-08'!C:C,0),0),"")</f>
        <v/>
      </c>
      <c r="I627" s="11" t="str">
        <f>IFERROR(INDEX('04-29'!M:M,MATCH(B627,'04-29'!L:L,0),0),"")</f>
        <v/>
      </c>
      <c r="J627" s="11" t="str">
        <f>IFERROR(INDEX('05-27'!F:F,MATCH(B627,'05-27'!H:H,0),0),"")</f>
        <v/>
      </c>
      <c r="K627" s="11" t="str">
        <f>IFERROR(INDEX('06-17'!U:U,MATCH(B627,'06-17'!W:W,0),0),"")</f>
        <v/>
      </c>
      <c r="L627" s="11">
        <f>IFERROR(INDEX('07-02'!W:W,MATCH(B627,'07-02'!B:B,0),0),"")</f>
        <v>540</v>
      </c>
      <c r="M627" s="11" t="str">
        <f>IFERROR(INDEX('07-14'!H:H,MATCH(B627,'07-14'!I:I,0),0),"")</f>
        <v/>
      </c>
      <c r="N627" s="11" t="str">
        <f>IFERROR(INDEX('07-15'!H:H,MATCH(B627,'07-15'!I:I,0),0),"")</f>
        <v/>
      </c>
      <c r="O627" s="11" t="str">
        <f>IFERROR(INDEX('07-16'!H:H,MATCH(B627,'07-16'!I:I,0),0),"")</f>
        <v/>
      </c>
      <c r="P627" s="11" t="str">
        <f>IFERROR(INDEX('07-22'!U:U,MATCH(B627,'07-22'!W:W,0),0),"")</f>
        <v/>
      </c>
      <c r="Q627" s="11" t="str">
        <f>IFERROR(INDEX(#REF!,MATCH(B627,#REF!,0),0),"")</f>
        <v/>
      </c>
      <c r="R627" s="11" t="str">
        <f>IFERROR(INDEX(#REF!,MATCH(B627,#REF!,0),0),"")</f>
        <v/>
      </c>
      <c r="S627" s="11" t="str">
        <f>IFERROR(INDEX(#REF!,MATCH(B627,#REF!,0),0),"")</f>
        <v/>
      </c>
      <c r="T627" s="11" t="str">
        <f>IFERROR(INDEX(#REF!,MATCH(B627,#REF!,0),0),"")</f>
        <v/>
      </c>
      <c r="U627" s="5" t="str">
        <f>IFERROR(INDEX(#REF!,MATCH(B627,#REF!,0),0),"")</f>
        <v/>
      </c>
      <c r="V627" s="10">
        <f t="shared" si="35"/>
        <v>1</v>
      </c>
      <c r="W627" s="188">
        <f t="shared" si="36"/>
        <v>540</v>
      </c>
      <c r="X627" s="188">
        <f t="shared" si="37"/>
        <v>540</v>
      </c>
      <c r="Y627" s="188" t="str">
        <f>IFERROR(SUMPRODUCT(LARGE(G627:U627,{1;2;3;4;5})),"NA")</f>
        <v>NA</v>
      </c>
      <c r="Z627" s="189" t="str">
        <f>IFERROR(SUMPRODUCT(LARGE(G627:U627,{1;2;3;4;5;6;7;8;9;10})),"NA")</f>
        <v>NA</v>
      </c>
    </row>
    <row r="628" spans="1:26" s="28" customFormat="1" x14ac:dyDescent="0.3">
      <c r="A628" s="15">
        <v>625</v>
      </c>
      <c r="B628" s="2" t="s">
        <v>3140</v>
      </c>
      <c r="C628" s="1"/>
      <c r="D628" s="1"/>
      <c r="E628" s="1"/>
      <c r="F628" s="2"/>
      <c r="G628" s="10" t="str">
        <f>IFERROR(INDEX('03-25'!X:X,MATCH(B628,'03-25'!Y:Y,0),0),"")</f>
        <v/>
      </c>
      <c r="H628" s="11" t="str">
        <f>IFERROR(INDEX('04-08'!N:N,MATCH(B628,'04-08'!C:C,0),0),"")</f>
        <v/>
      </c>
      <c r="I628" s="11" t="str">
        <f>IFERROR(INDEX('04-29'!M:M,MATCH(B628,'04-29'!L:L,0),0),"")</f>
        <v/>
      </c>
      <c r="J628" s="11" t="str">
        <f>IFERROR(INDEX('05-27'!F:F,MATCH(B628,'05-27'!H:H,0),0),"")</f>
        <v/>
      </c>
      <c r="K628" s="11" t="str">
        <f>IFERROR(INDEX('06-17'!U:U,MATCH(B628,'06-17'!W:W,0),0),"")</f>
        <v/>
      </c>
      <c r="L628" s="11" t="str">
        <f>IFERROR(INDEX('07-02'!W:W,MATCH(B628,'07-02'!B:B,0),0),"")</f>
        <v/>
      </c>
      <c r="M628" s="11" t="str">
        <f>IFERROR(INDEX('07-14'!H:H,MATCH(B628,'07-14'!I:I,0),0),"")</f>
        <v/>
      </c>
      <c r="N628" s="11">
        <f>IFERROR(INDEX('07-15'!H:H,MATCH(B628,'07-15'!I:I,0),0),"")</f>
        <v>539</v>
      </c>
      <c r="O628" s="11" t="str">
        <f>IFERROR(INDEX('07-16'!H:H,MATCH(B628,'07-16'!I:I,0),0),"")</f>
        <v/>
      </c>
      <c r="P628" s="11" t="str">
        <f>IFERROR(INDEX('07-22'!U:U,MATCH(B628,'07-22'!W:W,0),0),"")</f>
        <v/>
      </c>
      <c r="Q628" s="11" t="str">
        <f>IFERROR(INDEX(#REF!,MATCH(B628,#REF!,0),0),"")</f>
        <v/>
      </c>
      <c r="R628" s="11" t="str">
        <f>IFERROR(INDEX(#REF!,MATCH(B628,#REF!,0),0),"")</f>
        <v/>
      </c>
      <c r="S628" s="11" t="str">
        <f>IFERROR(INDEX(#REF!,MATCH(B628,#REF!,0),0),"")</f>
        <v/>
      </c>
      <c r="T628" s="11" t="str">
        <f>IFERROR(INDEX(#REF!,MATCH(B628,#REF!,0),0),"")</f>
        <v/>
      </c>
      <c r="U628" s="5" t="str">
        <f>IFERROR(INDEX(#REF!,MATCH(B628,#REF!,0),0),"")</f>
        <v/>
      </c>
      <c r="V628" s="10">
        <f t="shared" si="35"/>
        <v>1</v>
      </c>
      <c r="W628" s="188">
        <f t="shared" si="36"/>
        <v>539</v>
      </c>
      <c r="X628" s="188">
        <f t="shared" si="37"/>
        <v>539</v>
      </c>
      <c r="Y628" s="188" t="str">
        <f>IFERROR(SUMPRODUCT(LARGE(G628:U628,{1;2;3;4;5})),"NA")</f>
        <v>NA</v>
      </c>
      <c r="Z628" s="189" t="str">
        <f>IFERROR(SUMPRODUCT(LARGE(G628:U628,{1;2;3;4;5;6;7;8;9;10})),"NA")</f>
        <v>NA</v>
      </c>
    </row>
    <row r="629" spans="1:26" s="28" customFormat="1" x14ac:dyDescent="0.3">
      <c r="A629" s="15">
        <v>626</v>
      </c>
      <c r="B629" s="2" t="s">
        <v>3218</v>
      </c>
      <c r="C629" s="1"/>
      <c r="D629" s="1"/>
      <c r="E629" s="1"/>
      <c r="F629" s="2"/>
      <c r="G629" s="10" t="str">
        <f>IFERROR(INDEX('03-25'!X:X,MATCH(B629,'03-25'!Y:Y,0),0),"")</f>
        <v/>
      </c>
      <c r="H629" s="11" t="str">
        <f>IFERROR(INDEX('04-08'!N:N,MATCH(B629,'04-08'!C:C,0),0),"")</f>
        <v/>
      </c>
      <c r="I629" s="11" t="str">
        <f>IFERROR(INDEX('04-29'!M:M,MATCH(B629,'04-29'!L:L,0),0),"")</f>
        <v/>
      </c>
      <c r="J629" s="11" t="str">
        <f>IFERROR(INDEX('05-27'!F:F,MATCH(B629,'05-27'!H:H,0),0),"")</f>
        <v/>
      </c>
      <c r="K629" s="11" t="str">
        <f>IFERROR(INDEX('06-17'!U:U,MATCH(B629,'06-17'!W:W,0),0),"")</f>
        <v/>
      </c>
      <c r="L629" s="11" t="str">
        <f>IFERROR(INDEX('07-02'!W:W,MATCH(B629,'07-02'!B:B,0),0),"")</f>
        <v/>
      </c>
      <c r="M629" s="11" t="str">
        <f>IFERROR(INDEX('07-14'!H:H,MATCH(B629,'07-14'!I:I,0),0),"")</f>
        <v/>
      </c>
      <c r="N629" s="11">
        <f>IFERROR(INDEX('07-15'!H:H,MATCH(B629,'07-15'!I:I,0),0),"")</f>
        <v>539</v>
      </c>
      <c r="O629" s="11" t="str">
        <f>IFERROR(INDEX('07-16'!H:H,MATCH(B629,'07-16'!I:I,0),0),"")</f>
        <v/>
      </c>
      <c r="P629" s="11" t="str">
        <f>IFERROR(INDEX('07-22'!U:U,MATCH(B629,'07-22'!W:W,0),0),"")</f>
        <v/>
      </c>
      <c r="Q629" s="11" t="str">
        <f>IFERROR(INDEX(#REF!,MATCH(B629,#REF!,0),0),"")</f>
        <v/>
      </c>
      <c r="R629" s="11" t="str">
        <f>IFERROR(INDEX(#REF!,MATCH(B629,#REF!,0),0),"")</f>
        <v/>
      </c>
      <c r="S629" s="11" t="str">
        <f>IFERROR(INDEX(#REF!,MATCH(B629,#REF!,0),0),"")</f>
        <v/>
      </c>
      <c r="T629" s="11" t="str">
        <f>IFERROR(INDEX(#REF!,MATCH(B629,#REF!,0),0),"")</f>
        <v/>
      </c>
      <c r="U629" s="5" t="str">
        <f>IFERROR(INDEX(#REF!,MATCH(B629,#REF!,0),0),"")</f>
        <v/>
      </c>
      <c r="V629" s="10">
        <f t="shared" si="35"/>
        <v>1</v>
      </c>
      <c r="W629" s="188">
        <f t="shared" si="36"/>
        <v>539</v>
      </c>
      <c r="X629" s="188">
        <f t="shared" si="37"/>
        <v>539</v>
      </c>
      <c r="Y629" s="188" t="str">
        <f>IFERROR(SUMPRODUCT(LARGE(G629:U629,{1;2;3;4;5})),"NA")</f>
        <v>NA</v>
      </c>
      <c r="Z629" s="189" t="str">
        <f>IFERROR(SUMPRODUCT(LARGE(G629:U629,{1;2;3;4;5;6;7;8;9;10})),"NA")</f>
        <v>NA</v>
      </c>
    </row>
    <row r="630" spans="1:26" s="28" customFormat="1" x14ac:dyDescent="0.3">
      <c r="A630" s="15">
        <v>627</v>
      </c>
      <c r="B630" s="2" t="s">
        <v>492</v>
      </c>
      <c r="C630" s="1"/>
      <c r="D630" s="1"/>
      <c r="E630" s="1"/>
      <c r="F630" s="2"/>
      <c r="G630" s="10">
        <f>IFERROR(INDEX('03-25'!X:X,MATCH(B630,'03-25'!Y:Y,0),0),"")</f>
        <v>534</v>
      </c>
      <c r="H630" s="11" t="str">
        <f>IFERROR(INDEX('04-08'!N:N,MATCH(B630,'04-08'!C:C,0),0),"")</f>
        <v/>
      </c>
      <c r="I630" s="11" t="str">
        <f>IFERROR(INDEX('04-29'!M:M,MATCH(B630,'04-29'!L:L,0),0),"")</f>
        <v/>
      </c>
      <c r="J630" s="11" t="str">
        <f>IFERROR(INDEX('05-27'!F:F,MATCH(B630,'05-27'!H:H,0),0),"")</f>
        <v/>
      </c>
      <c r="K630" s="11" t="str">
        <f>IFERROR(INDEX('06-17'!U:U,MATCH(B630,'06-17'!W:W,0),0),"")</f>
        <v/>
      </c>
      <c r="L630" s="11" t="str">
        <f>IFERROR(INDEX('07-02'!W:W,MATCH(B630,'07-02'!B:B,0),0),"")</f>
        <v/>
      </c>
      <c r="M630" s="11" t="str">
        <f>IFERROR(INDEX('07-14'!H:H,MATCH(B630,'07-14'!I:I,0),0),"")</f>
        <v/>
      </c>
      <c r="N630" s="11" t="str">
        <f>IFERROR(INDEX('07-15'!H:H,MATCH(B630,'07-15'!I:I,0),0),"")</f>
        <v/>
      </c>
      <c r="O630" s="11" t="str">
        <f>IFERROR(INDEX('07-16'!H:H,MATCH(B630,'07-16'!I:I,0),0),"")</f>
        <v/>
      </c>
      <c r="P630" s="11" t="str">
        <f>IFERROR(INDEX('07-22'!U:U,MATCH(B630,'07-22'!W:W,0),0),"")</f>
        <v/>
      </c>
      <c r="Q630" s="11" t="str">
        <f>IFERROR(INDEX(#REF!,MATCH(B630,#REF!,0),0),"")</f>
        <v/>
      </c>
      <c r="R630" s="11" t="str">
        <f>IFERROR(INDEX(#REF!,MATCH(B630,#REF!,0),0),"")</f>
        <v/>
      </c>
      <c r="S630" s="11" t="str">
        <f>IFERROR(INDEX(#REF!,MATCH(B630,#REF!,0),0),"")</f>
        <v/>
      </c>
      <c r="T630" s="11" t="str">
        <f>IFERROR(INDEX(#REF!,MATCH(B630,#REF!,0),0),"")</f>
        <v/>
      </c>
      <c r="U630" s="5" t="str">
        <f>IFERROR(INDEX(#REF!,MATCH(B630,#REF!,0),0),"")</f>
        <v/>
      </c>
      <c r="V630" s="10">
        <f t="shared" si="35"/>
        <v>1</v>
      </c>
      <c r="W630" s="188">
        <f t="shared" si="36"/>
        <v>534</v>
      </c>
      <c r="X630" s="188">
        <f t="shared" si="37"/>
        <v>534</v>
      </c>
      <c r="Y630" s="188" t="str">
        <f>IFERROR(SUMPRODUCT(LARGE(G630:U630,{1;2;3;4;5})),"NA")</f>
        <v>NA</v>
      </c>
      <c r="Z630" s="189" t="str">
        <f>IFERROR(SUMPRODUCT(LARGE(G630:U630,{1;2;3;4;5;6;7;8;9;10})),"NA")</f>
        <v>NA</v>
      </c>
    </row>
    <row r="631" spans="1:26" s="28" customFormat="1" x14ac:dyDescent="0.3">
      <c r="A631" s="15">
        <v>628</v>
      </c>
      <c r="B631" s="2" t="s">
        <v>3232</v>
      </c>
      <c r="C631" s="1"/>
      <c r="D631" s="1"/>
      <c r="E631" s="1"/>
      <c r="F631" s="2"/>
      <c r="G631" s="10" t="str">
        <f>IFERROR(INDEX('03-25'!X:X,MATCH(B631,'03-25'!Y:Y,0),0),"")</f>
        <v/>
      </c>
      <c r="H631" s="11" t="str">
        <f>IFERROR(INDEX('04-08'!N:N,MATCH(B631,'04-08'!C:C,0),0),"")</f>
        <v/>
      </c>
      <c r="I631" s="11" t="str">
        <f>IFERROR(INDEX('04-29'!M:M,MATCH(B631,'04-29'!L:L,0),0),"")</f>
        <v/>
      </c>
      <c r="J631" s="11" t="str">
        <f>IFERROR(INDEX('05-27'!F:F,MATCH(B631,'05-27'!H:H,0),0),"")</f>
        <v/>
      </c>
      <c r="K631" s="11" t="str">
        <f>IFERROR(INDEX('06-17'!U:U,MATCH(B631,'06-17'!W:W,0),0),"")</f>
        <v/>
      </c>
      <c r="L631" s="11" t="str">
        <f>IFERROR(INDEX('07-02'!W:W,MATCH(B631,'07-02'!B:B,0),0),"")</f>
        <v/>
      </c>
      <c r="M631" s="11" t="str">
        <f>IFERROR(INDEX('07-14'!H:H,MATCH(B631,'07-14'!I:I,0),0),"")</f>
        <v/>
      </c>
      <c r="N631" s="11">
        <f>IFERROR(INDEX('07-15'!H:H,MATCH(B631,'07-15'!I:I,0),0),"")</f>
        <v>534</v>
      </c>
      <c r="O631" s="11" t="str">
        <f>IFERROR(INDEX('07-16'!H:H,MATCH(B631,'07-16'!I:I,0),0),"")</f>
        <v/>
      </c>
      <c r="P631" s="11" t="str">
        <f>IFERROR(INDEX('07-22'!U:U,MATCH(B631,'07-22'!W:W,0),0),"")</f>
        <v/>
      </c>
      <c r="Q631" s="11" t="str">
        <f>IFERROR(INDEX(#REF!,MATCH(B631,#REF!,0),0),"")</f>
        <v/>
      </c>
      <c r="R631" s="11" t="str">
        <f>IFERROR(INDEX(#REF!,MATCH(B631,#REF!,0),0),"")</f>
        <v/>
      </c>
      <c r="S631" s="11" t="str">
        <f>IFERROR(INDEX(#REF!,MATCH(B631,#REF!,0),0),"")</f>
        <v/>
      </c>
      <c r="T631" s="11" t="str">
        <f>IFERROR(INDEX(#REF!,MATCH(B631,#REF!,0),0),"")</f>
        <v/>
      </c>
      <c r="U631" s="5" t="str">
        <f>IFERROR(INDEX(#REF!,MATCH(B631,#REF!,0),0),"")</f>
        <v/>
      </c>
      <c r="V631" s="10">
        <f t="shared" si="35"/>
        <v>1</v>
      </c>
      <c r="W631" s="188">
        <f t="shared" si="36"/>
        <v>534</v>
      </c>
      <c r="X631" s="188">
        <f t="shared" si="37"/>
        <v>534</v>
      </c>
      <c r="Y631" s="188" t="str">
        <f>IFERROR(SUMPRODUCT(LARGE(G631:U631,{1;2;3;4;5})),"NA")</f>
        <v>NA</v>
      </c>
      <c r="Z631" s="189" t="str">
        <f>IFERROR(SUMPRODUCT(LARGE(G631:U631,{1;2;3;4;5;6;7;8;9;10})),"NA")</f>
        <v>NA</v>
      </c>
    </row>
    <row r="632" spans="1:26" s="28" customFormat="1" x14ac:dyDescent="0.3">
      <c r="A632" s="15">
        <v>629</v>
      </c>
      <c r="B632" s="2" t="s">
        <v>443</v>
      </c>
      <c r="C632" s="1"/>
      <c r="D632" s="1"/>
      <c r="E632" s="1"/>
      <c r="F632" s="2"/>
      <c r="G632" s="10" t="str">
        <f>IFERROR(INDEX('03-25'!X:X,MATCH(B632,'03-25'!Y:Y,0),0),"")</f>
        <v/>
      </c>
      <c r="H632" s="11">
        <f>IFERROR(INDEX('04-08'!N:N,MATCH(B632,'04-08'!C:C,0),0),"")</f>
        <v>533</v>
      </c>
      <c r="I632" s="11" t="str">
        <f>IFERROR(INDEX('04-29'!M:M,MATCH(B632,'04-29'!L:L,0),0),"")</f>
        <v/>
      </c>
      <c r="J632" s="11" t="str">
        <f>IFERROR(INDEX('05-27'!F:F,MATCH(B632,'05-27'!H:H,0),0),"")</f>
        <v/>
      </c>
      <c r="K632" s="11" t="str">
        <f>IFERROR(INDEX('06-17'!U:U,MATCH(B632,'06-17'!W:W,0),0),"")</f>
        <v/>
      </c>
      <c r="L632" s="11" t="str">
        <f>IFERROR(INDEX('07-02'!W:W,MATCH(B632,'07-02'!B:B,0),0),"")</f>
        <v/>
      </c>
      <c r="M632" s="11" t="str">
        <f>IFERROR(INDEX('07-14'!H:H,MATCH(B632,'07-14'!I:I,0),0),"")</f>
        <v/>
      </c>
      <c r="N632" s="11" t="str">
        <f>IFERROR(INDEX('07-15'!H:H,MATCH(B632,'07-15'!I:I,0),0),"")</f>
        <v/>
      </c>
      <c r="O632" s="11" t="str">
        <f>IFERROR(INDEX('07-16'!H:H,MATCH(B632,'07-16'!I:I,0),0),"")</f>
        <v/>
      </c>
      <c r="P632" s="11" t="str">
        <f>IFERROR(INDEX('07-22'!U:U,MATCH(B632,'07-22'!W:W,0),0),"")</f>
        <v/>
      </c>
      <c r="Q632" s="11" t="str">
        <f>IFERROR(INDEX(#REF!,MATCH(B632,#REF!,0),0),"")</f>
        <v/>
      </c>
      <c r="R632" s="11" t="str">
        <f>IFERROR(INDEX(#REF!,MATCH(B632,#REF!,0),0),"")</f>
        <v/>
      </c>
      <c r="S632" s="11" t="str">
        <f>IFERROR(INDEX(#REF!,MATCH(B632,#REF!,0),0),"")</f>
        <v/>
      </c>
      <c r="T632" s="11" t="str">
        <f>IFERROR(INDEX(#REF!,MATCH(B632,#REF!,0),0),"")</f>
        <v/>
      </c>
      <c r="U632" s="5" t="str">
        <f>IFERROR(INDEX(#REF!,MATCH(B632,#REF!,0),0),"")</f>
        <v/>
      </c>
      <c r="V632" s="10">
        <f t="shared" si="35"/>
        <v>1</v>
      </c>
      <c r="W632" s="188">
        <f t="shared" si="36"/>
        <v>533</v>
      </c>
      <c r="X632" s="188">
        <f t="shared" si="37"/>
        <v>533</v>
      </c>
      <c r="Y632" s="188" t="str">
        <f>IFERROR(SUMPRODUCT(LARGE(G632:U632,{1;2;3;4;5})),"NA")</f>
        <v>NA</v>
      </c>
      <c r="Z632" s="189" t="str">
        <f>IFERROR(SUMPRODUCT(LARGE(G632:U632,{1;2;3;4;5;6;7;8;9;10})),"NA")</f>
        <v>NA</v>
      </c>
    </row>
    <row r="633" spans="1:26" s="28" customFormat="1" x14ac:dyDescent="0.3">
      <c r="A633" s="15">
        <v>630</v>
      </c>
      <c r="B633" s="2" t="s">
        <v>3193</v>
      </c>
      <c r="C633" s="1"/>
      <c r="D633" s="1"/>
      <c r="E633" s="1"/>
      <c r="F633" s="2"/>
      <c r="G633" s="10" t="str">
        <f>IFERROR(INDEX('03-25'!X:X,MATCH(B633,'03-25'!Y:Y,0),0),"")</f>
        <v/>
      </c>
      <c r="H633" s="11" t="str">
        <f>IFERROR(INDEX('04-08'!N:N,MATCH(B633,'04-08'!C:C,0),0),"")</f>
        <v/>
      </c>
      <c r="I633" s="11" t="str">
        <f>IFERROR(INDEX('04-29'!M:M,MATCH(B633,'04-29'!L:L,0),0),"")</f>
        <v/>
      </c>
      <c r="J633" s="11" t="str">
        <f>IFERROR(INDEX('05-27'!F:F,MATCH(B633,'05-27'!H:H,0),0),"")</f>
        <v/>
      </c>
      <c r="K633" s="11" t="str">
        <f>IFERROR(INDEX('06-17'!U:U,MATCH(B633,'06-17'!W:W,0),0),"")</f>
        <v/>
      </c>
      <c r="L633" s="11" t="str">
        <f>IFERROR(INDEX('07-02'!W:W,MATCH(B633,'07-02'!B:B,0),0),"")</f>
        <v/>
      </c>
      <c r="M633" s="11" t="str">
        <f>IFERROR(INDEX('07-14'!H:H,MATCH(B633,'07-14'!I:I,0),0),"")</f>
        <v/>
      </c>
      <c r="N633" s="11">
        <f>IFERROR(INDEX('07-15'!H:H,MATCH(B633,'07-15'!I:I,0),0),"")</f>
        <v>529</v>
      </c>
      <c r="O633" s="11" t="str">
        <f>IFERROR(INDEX('07-16'!H:H,MATCH(B633,'07-16'!I:I,0),0),"")</f>
        <v/>
      </c>
      <c r="P633" s="11" t="str">
        <f>IFERROR(INDEX('07-22'!U:U,MATCH(B633,'07-22'!W:W,0),0),"")</f>
        <v/>
      </c>
      <c r="Q633" s="11" t="str">
        <f>IFERROR(INDEX(#REF!,MATCH(B633,#REF!,0),0),"")</f>
        <v/>
      </c>
      <c r="R633" s="11" t="str">
        <f>IFERROR(INDEX(#REF!,MATCH(B633,#REF!,0),0),"")</f>
        <v/>
      </c>
      <c r="S633" s="11" t="str">
        <f>IFERROR(INDEX(#REF!,MATCH(B633,#REF!,0),0),"")</f>
        <v/>
      </c>
      <c r="T633" s="11" t="str">
        <f>IFERROR(INDEX(#REF!,MATCH(B633,#REF!,0),0),"")</f>
        <v/>
      </c>
      <c r="U633" s="5" t="str">
        <f>IFERROR(INDEX(#REF!,MATCH(B633,#REF!,0),0),"")</f>
        <v/>
      </c>
      <c r="V633" s="10">
        <f t="shared" si="35"/>
        <v>1</v>
      </c>
      <c r="W633" s="188">
        <f t="shared" si="36"/>
        <v>529</v>
      </c>
      <c r="X633" s="188">
        <f t="shared" si="37"/>
        <v>529</v>
      </c>
      <c r="Y633" s="188" t="str">
        <f>IFERROR(SUMPRODUCT(LARGE(G633:U633,{1;2;3;4;5})),"NA")</f>
        <v>NA</v>
      </c>
      <c r="Z633" s="189" t="str">
        <f>IFERROR(SUMPRODUCT(LARGE(G633:U633,{1;2;3;4;5;6;7;8;9;10})),"NA")</f>
        <v>NA</v>
      </c>
    </row>
    <row r="634" spans="1:26" s="28" customFormat="1" x14ac:dyDescent="0.3">
      <c r="A634" s="15">
        <v>631</v>
      </c>
      <c r="B634" s="2" t="s">
        <v>1804</v>
      </c>
      <c r="C634" s="1"/>
      <c r="D634" s="1"/>
      <c r="E634" s="1"/>
      <c r="F634" s="2"/>
      <c r="G634" s="10" t="str">
        <f>IFERROR(INDEX('03-25'!X:X,MATCH(B634,'03-25'!Y:Y,0),0),"")</f>
        <v/>
      </c>
      <c r="H634" s="11" t="str">
        <f>IFERROR(INDEX('04-08'!N:N,MATCH(B634,'04-08'!C:C,0),0),"")</f>
        <v/>
      </c>
      <c r="I634" s="11">
        <f>IFERROR(INDEX('04-29'!M:M,MATCH(B634,'04-29'!L:L,0),0),"")</f>
        <v>526</v>
      </c>
      <c r="J634" s="11" t="str">
        <f>IFERROR(INDEX('05-27'!F:F,MATCH(B634,'05-27'!H:H,0),0),"")</f>
        <v/>
      </c>
      <c r="K634" s="11" t="str">
        <f>IFERROR(INDEX('06-17'!U:U,MATCH(B634,'06-17'!W:W,0),0),"")</f>
        <v/>
      </c>
      <c r="L634" s="11" t="str">
        <f>IFERROR(INDEX('07-02'!W:W,MATCH(B634,'07-02'!B:B,0),0),"")</f>
        <v/>
      </c>
      <c r="M634" s="11" t="str">
        <f>IFERROR(INDEX('07-14'!H:H,MATCH(B634,'07-14'!I:I,0),0),"")</f>
        <v/>
      </c>
      <c r="N634" s="11" t="str">
        <f>IFERROR(INDEX('07-15'!H:H,MATCH(B634,'07-15'!I:I,0),0),"")</f>
        <v/>
      </c>
      <c r="O634" s="11" t="str">
        <f>IFERROR(INDEX('07-16'!H:H,MATCH(B634,'07-16'!I:I,0),0),"")</f>
        <v/>
      </c>
      <c r="P634" s="11" t="str">
        <f>IFERROR(INDEX('07-22'!U:U,MATCH(B634,'07-22'!W:W,0),0),"")</f>
        <v/>
      </c>
      <c r="Q634" s="11" t="str">
        <f>IFERROR(INDEX(#REF!,MATCH(B634,#REF!,0),0),"")</f>
        <v/>
      </c>
      <c r="R634" s="11" t="str">
        <f>IFERROR(INDEX(#REF!,MATCH(B634,#REF!,0),0),"")</f>
        <v/>
      </c>
      <c r="S634" s="11" t="str">
        <f>IFERROR(INDEX(#REF!,MATCH(B634,#REF!,0),0),"")</f>
        <v/>
      </c>
      <c r="T634" s="11" t="str">
        <f>IFERROR(INDEX(#REF!,MATCH(B634,#REF!,0),0),"")</f>
        <v/>
      </c>
      <c r="U634" s="5" t="str">
        <f>IFERROR(INDEX(#REF!,MATCH(B634,#REF!,0),0),"")</f>
        <v/>
      </c>
      <c r="V634" s="10">
        <f t="shared" si="35"/>
        <v>1</v>
      </c>
      <c r="W634" s="188">
        <f t="shared" si="36"/>
        <v>526</v>
      </c>
      <c r="X634" s="188">
        <f t="shared" si="37"/>
        <v>526</v>
      </c>
      <c r="Y634" s="188" t="str">
        <f>IFERROR(SUMPRODUCT(LARGE(G634:U634,{1;2;3;4;5})),"NA")</f>
        <v>NA</v>
      </c>
      <c r="Z634" s="189" t="str">
        <f>IFERROR(SUMPRODUCT(LARGE(G634:U634,{1;2;3;4;5;6;7;8;9;10})),"NA")</f>
        <v>NA</v>
      </c>
    </row>
    <row r="635" spans="1:26" s="28" customFormat="1" x14ac:dyDescent="0.3">
      <c r="A635" s="15">
        <v>632</v>
      </c>
      <c r="B635" s="2" t="s">
        <v>2742</v>
      </c>
      <c r="C635" s="1"/>
      <c r="D635" s="1"/>
      <c r="E635" s="1"/>
      <c r="F635" s="2"/>
      <c r="G635" s="10" t="str">
        <f>IFERROR(INDEX('03-25'!X:X,MATCH(B635,'03-25'!Y:Y,0),0),"")</f>
        <v/>
      </c>
      <c r="H635" s="11" t="str">
        <f>IFERROR(INDEX('04-08'!N:N,MATCH(B635,'04-08'!C:C,0),0),"")</f>
        <v/>
      </c>
      <c r="I635" s="11" t="str">
        <f>IFERROR(INDEX('04-29'!M:M,MATCH(B635,'04-29'!L:L,0),0),"")</f>
        <v/>
      </c>
      <c r="J635" s="11" t="str">
        <f>IFERROR(INDEX('05-27'!F:F,MATCH(B635,'05-27'!H:H,0),0),"")</f>
        <v/>
      </c>
      <c r="K635" s="11" t="str">
        <f>IFERROR(INDEX('06-17'!U:U,MATCH(B635,'06-17'!W:W,0),0),"")</f>
        <v/>
      </c>
      <c r="L635" s="11">
        <f>IFERROR(INDEX('07-02'!W:W,MATCH(B635,'07-02'!B:B,0),0),"")</f>
        <v>523</v>
      </c>
      <c r="M635" s="11" t="str">
        <f>IFERROR(INDEX('07-14'!H:H,MATCH(B635,'07-14'!I:I,0),0),"")</f>
        <v/>
      </c>
      <c r="N635" s="11" t="str">
        <f>IFERROR(INDEX('07-15'!H:H,MATCH(B635,'07-15'!I:I,0),0),"")</f>
        <v/>
      </c>
      <c r="O635" s="11" t="str">
        <f>IFERROR(INDEX('07-16'!H:H,MATCH(B635,'07-16'!I:I,0),0),"")</f>
        <v/>
      </c>
      <c r="P635" s="11" t="str">
        <f>IFERROR(INDEX('07-22'!U:U,MATCH(B635,'07-22'!W:W,0),0),"")</f>
        <v/>
      </c>
      <c r="Q635" s="11" t="str">
        <f>IFERROR(INDEX(#REF!,MATCH(B635,#REF!,0),0),"")</f>
        <v/>
      </c>
      <c r="R635" s="11" t="str">
        <f>IFERROR(INDEX(#REF!,MATCH(B635,#REF!,0),0),"")</f>
        <v/>
      </c>
      <c r="S635" s="11" t="str">
        <f>IFERROR(INDEX(#REF!,MATCH(B635,#REF!,0),0),"")</f>
        <v/>
      </c>
      <c r="T635" s="11" t="str">
        <f>IFERROR(INDEX(#REF!,MATCH(B635,#REF!,0),0),"")</f>
        <v/>
      </c>
      <c r="U635" s="5" t="str">
        <f>IFERROR(INDEX(#REF!,MATCH(B635,#REF!,0),0),"")</f>
        <v/>
      </c>
      <c r="V635" s="10">
        <f t="shared" si="35"/>
        <v>1</v>
      </c>
      <c r="W635" s="188">
        <f t="shared" si="36"/>
        <v>523</v>
      </c>
      <c r="X635" s="188">
        <f t="shared" si="37"/>
        <v>523</v>
      </c>
      <c r="Y635" s="188" t="str">
        <f>IFERROR(SUMPRODUCT(LARGE(G635:U635,{1;2;3;4;5})),"NA")</f>
        <v>NA</v>
      </c>
      <c r="Z635" s="189" t="str">
        <f>IFERROR(SUMPRODUCT(LARGE(G635:U635,{1;2;3;4;5;6;7;8;9;10})),"NA")</f>
        <v>NA</v>
      </c>
    </row>
    <row r="636" spans="1:26" s="28" customFormat="1" x14ac:dyDescent="0.3">
      <c r="A636" s="15">
        <v>633</v>
      </c>
      <c r="B636" s="2" t="s">
        <v>3246</v>
      </c>
      <c r="C636" s="1"/>
      <c r="D636" s="1"/>
      <c r="E636" s="1"/>
      <c r="F636" s="2"/>
      <c r="G636" s="10" t="str">
        <f>IFERROR(INDEX('03-25'!X:X,MATCH(B636,'03-25'!Y:Y,0),0),"")</f>
        <v/>
      </c>
      <c r="H636" s="11" t="str">
        <f>IFERROR(INDEX('04-08'!N:N,MATCH(B636,'04-08'!C:C,0),0),"")</f>
        <v/>
      </c>
      <c r="I636" s="11" t="str">
        <f>IFERROR(INDEX('04-29'!M:M,MATCH(B636,'04-29'!L:L,0),0),"")</f>
        <v/>
      </c>
      <c r="J636" s="11" t="str">
        <f>IFERROR(INDEX('05-27'!F:F,MATCH(B636,'05-27'!H:H,0),0),"")</f>
        <v/>
      </c>
      <c r="K636" s="11" t="str">
        <f>IFERROR(INDEX('06-17'!U:U,MATCH(B636,'06-17'!W:W,0),0),"")</f>
        <v/>
      </c>
      <c r="L636" s="11" t="str">
        <f>IFERROR(INDEX('07-02'!W:W,MATCH(B636,'07-02'!B:B,0),0),"")</f>
        <v/>
      </c>
      <c r="M636" s="11" t="str">
        <f>IFERROR(INDEX('07-14'!H:H,MATCH(B636,'07-14'!I:I,0),0),"")</f>
        <v/>
      </c>
      <c r="N636" s="11">
        <f>IFERROR(INDEX('07-15'!H:H,MATCH(B636,'07-15'!I:I,0),0),"")</f>
        <v>522</v>
      </c>
      <c r="O636" s="11" t="str">
        <f>IFERROR(INDEX('07-16'!H:H,MATCH(B636,'07-16'!I:I,0),0),"")</f>
        <v/>
      </c>
      <c r="P636" s="11" t="str">
        <f>IFERROR(INDEX('07-22'!U:U,MATCH(B636,'07-22'!W:W,0),0),"")</f>
        <v/>
      </c>
      <c r="Q636" s="11" t="str">
        <f>IFERROR(INDEX(#REF!,MATCH(B636,#REF!,0),0),"")</f>
        <v/>
      </c>
      <c r="R636" s="11" t="str">
        <f>IFERROR(INDEX(#REF!,MATCH(B636,#REF!,0),0),"")</f>
        <v/>
      </c>
      <c r="S636" s="11" t="str">
        <f>IFERROR(INDEX(#REF!,MATCH(B636,#REF!,0),0),"")</f>
        <v/>
      </c>
      <c r="T636" s="11" t="str">
        <f>IFERROR(INDEX(#REF!,MATCH(B636,#REF!,0),0),"")</f>
        <v/>
      </c>
      <c r="U636" s="5" t="str">
        <f>IFERROR(INDEX(#REF!,MATCH(B636,#REF!,0),0),"")</f>
        <v/>
      </c>
      <c r="V636" s="10">
        <f t="shared" si="35"/>
        <v>1</v>
      </c>
      <c r="W636" s="188">
        <f t="shared" si="36"/>
        <v>522</v>
      </c>
      <c r="X636" s="188">
        <f t="shared" si="37"/>
        <v>522</v>
      </c>
      <c r="Y636" s="188" t="str">
        <f>IFERROR(SUMPRODUCT(LARGE(G636:U636,{1;2;3;4;5})),"NA")</f>
        <v>NA</v>
      </c>
      <c r="Z636" s="189" t="str">
        <f>IFERROR(SUMPRODUCT(LARGE(G636:U636,{1;2;3;4;5;6;7;8;9;10})),"NA")</f>
        <v>NA</v>
      </c>
    </row>
    <row r="637" spans="1:26" s="28" customFormat="1" x14ac:dyDescent="0.3">
      <c r="A637" s="15">
        <v>634</v>
      </c>
      <c r="B637" s="2" t="s">
        <v>1822</v>
      </c>
      <c r="C637" s="1"/>
      <c r="D637" s="1"/>
      <c r="E637" s="1"/>
      <c r="F637" s="2"/>
      <c r="G637" s="10" t="str">
        <f>IFERROR(INDEX('03-25'!X:X,MATCH(B637,'03-25'!Y:Y,0),0),"")</f>
        <v/>
      </c>
      <c r="H637" s="11" t="str">
        <f>IFERROR(INDEX('04-08'!N:N,MATCH(B637,'04-08'!C:C,0),0),"")</f>
        <v/>
      </c>
      <c r="I637" s="11">
        <f>IFERROR(INDEX('04-29'!M:M,MATCH(B637,'04-29'!L:L,0),0),"")</f>
        <v>518</v>
      </c>
      <c r="J637" s="11" t="str">
        <f>IFERROR(INDEX('05-27'!F:F,MATCH(B637,'05-27'!H:H,0),0),"")</f>
        <v/>
      </c>
      <c r="K637" s="11" t="str">
        <f>IFERROR(INDEX('06-17'!U:U,MATCH(B637,'06-17'!W:W,0),0),"")</f>
        <v/>
      </c>
      <c r="L637" s="11" t="str">
        <f>IFERROR(INDEX('07-02'!W:W,MATCH(B637,'07-02'!B:B,0),0),"")</f>
        <v/>
      </c>
      <c r="M637" s="11" t="str">
        <f>IFERROR(INDEX('07-14'!H:H,MATCH(B637,'07-14'!I:I,0),0),"")</f>
        <v/>
      </c>
      <c r="N637" s="11" t="str">
        <f>IFERROR(INDEX('07-15'!H:H,MATCH(B637,'07-15'!I:I,0),0),"")</f>
        <v/>
      </c>
      <c r="O637" s="11" t="str">
        <f>IFERROR(INDEX('07-16'!H:H,MATCH(B637,'07-16'!I:I,0),0),"")</f>
        <v/>
      </c>
      <c r="P637" s="11" t="str">
        <f>IFERROR(INDEX('07-22'!U:U,MATCH(B637,'07-22'!W:W,0),0),"")</f>
        <v/>
      </c>
      <c r="Q637" s="11" t="str">
        <f>IFERROR(INDEX(#REF!,MATCH(B637,#REF!,0),0),"")</f>
        <v/>
      </c>
      <c r="R637" s="11" t="str">
        <f>IFERROR(INDEX(#REF!,MATCH(B637,#REF!,0),0),"")</f>
        <v/>
      </c>
      <c r="S637" s="11" t="str">
        <f>IFERROR(INDEX(#REF!,MATCH(B637,#REF!,0),0),"")</f>
        <v/>
      </c>
      <c r="T637" s="11" t="str">
        <f>IFERROR(INDEX(#REF!,MATCH(B637,#REF!,0),0),"")</f>
        <v/>
      </c>
      <c r="U637" s="5" t="str">
        <f>IFERROR(INDEX(#REF!,MATCH(B637,#REF!,0),0),"")</f>
        <v/>
      </c>
      <c r="V637" s="10">
        <f t="shared" si="35"/>
        <v>1</v>
      </c>
      <c r="W637" s="188">
        <f t="shared" si="36"/>
        <v>518</v>
      </c>
      <c r="X637" s="188">
        <f t="shared" si="37"/>
        <v>518</v>
      </c>
      <c r="Y637" s="188" t="str">
        <f>IFERROR(SUMPRODUCT(LARGE(G637:U637,{1;2;3;4;5})),"NA")</f>
        <v>NA</v>
      </c>
      <c r="Z637" s="189" t="str">
        <f>IFERROR(SUMPRODUCT(LARGE(G637:U637,{1;2;3;4;5;6;7;8;9;10})),"NA")</f>
        <v>NA</v>
      </c>
    </row>
    <row r="638" spans="1:26" s="28" customFormat="1" x14ac:dyDescent="0.3">
      <c r="A638" s="15">
        <v>635</v>
      </c>
      <c r="B638" s="2" t="s">
        <v>517</v>
      </c>
      <c r="C638" s="1"/>
      <c r="D638" s="1"/>
      <c r="E638" s="1"/>
      <c r="F638" s="2"/>
      <c r="G638" s="10">
        <f>IFERROR(INDEX('03-25'!X:X,MATCH(B638,'03-25'!Y:Y,0),0),"")</f>
        <v>513</v>
      </c>
      <c r="H638" s="11" t="str">
        <f>IFERROR(INDEX('04-08'!N:N,MATCH(B638,'04-08'!C:C,0),0),"")</f>
        <v/>
      </c>
      <c r="I638" s="11" t="str">
        <f>IFERROR(INDEX('04-29'!M:M,MATCH(B638,'04-29'!L:L,0),0),"")</f>
        <v/>
      </c>
      <c r="J638" s="11" t="str">
        <f>IFERROR(INDEX('05-27'!F:F,MATCH(B638,'05-27'!H:H,0),0),"")</f>
        <v/>
      </c>
      <c r="K638" s="11" t="str">
        <f>IFERROR(INDEX('06-17'!U:U,MATCH(B638,'06-17'!W:W,0),0),"")</f>
        <v/>
      </c>
      <c r="L638" s="11" t="str">
        <f>IFERROR(INDEX('07-02'!W:W,MATCH(B638,'07-02'!B:B,0),0),"")</f>
        <v/>
      </c>
      <c r="M638" s="11" t="str">
        <f>IFERROR(INDEX('07-14'!H:H,MATCH(B638,'07-14'!I:I,0),0),"")</f>
        <v/>
      </c>
      <c r="N638" s="11" t="str">
        <f>IFERROR(INDEX('07-15'!H:H,MATCH(B638,'07-15'!I:I,0),0),"")</f>
        <v/>
      </c>
      <c r="O638" s="11" t="str">
        <f>IFERROR(INDEX('07-16'!H:H,MATCH(B638,'07-16'!I:I,0),0),"")</f>
        <v/>
      </c>
      <c r="P638" s="11" t="str">
        <f>IFERROR(INDEX('07-22'!U:U,MATCH(B638,'07-22'!W:W,0),0),"")</f>
        <v/>
      </c>
      <c r="Q638" s="11" t="str">
        <f>IFERROR(INDEX(#REF!,MATCH(B638,#REF!,0),0),"")</f>
        <v/>
      </c>
      <c r="R638" s="11" t="str">
        <f>IFERROR(INDEX(#REF!,MATCH(B638,#REF!,0),0),"")</f>
        <v/>
      </c>
      <c r="S638" s="11" t="str">
        <f>IFERROR(INDEX(#REF!,MATCH(B638,#REF!,0),0),"")</f>
        <v/>
      </c>
      <c r="T638" s="11" t="str">
        <f>IFERROR(INDEX(#REF!,MATCH(B638,#REF!,0),0),"")</f>
        <v/>
      </c>
      <c r="U638" s="5" t="str">
        <f>IFERROR(INDEX(#REF!,MATCH(B638,#REF!,0),0),"")</f>
        <v/>
      </c>
      <c r="V638" s="10">
        <f t="shared" si="35"/>
        <v>1</v>
      </c>
      <c r="W638" s="188">
        <f t="shared" si="36"/>
        <v>513</v>
      </c>
      <c r="X638" s="188">
        <f t="shared" si="37"/>
        <v>513</v>
      </c>
      <c r="Y638" s="188" t="str">
        <f>IFERROR(SUMPRODUCT(LARGE(G638:U638,{1;2;3;4;5})),"NA")</f>
        <v>NA</v>
      </c>
      <c r="Z638" s="189" t="str">
        <f>IFERROR(SUMPRODUCT(LARGE(G638:U638,{1;2;3;4;5;6;7;8;9;10})),"NA")</f>
        <v>NA</v>
      </c>
    </row>
    <row r="639" spans="1:26" s="28" customFormat="1" x14ac:dyDescent="0.3">
      <c r="A639" s="15">
        <v>636</v>
      </c>
      <c r="B639" s="2" t="s">
        <v>3198</v>
      </c>
      <c r="C639" s="1"/>
      <c r="D639" s="1"/>
      <c r="E639" s="1"/>
      <c r="F639" s="2"/>
      <c r="G639" s="10" t="str">
        <f>IFERROR(INDEX('03-25'!X:X,MATCH(B639,'03-25'!Y:Y,0),0),"")</f>
        <v/>
      </c>
      <c r="H639" s="11" t="str">
        <f>IFERROR(INDEX('04-08'!N:N,MATCH(B639,'04-08'!C:C,0),0),"")</f>
        <v/>
      </c>
      <c r="I639" s="11" t="str">
        <f>IFERROR(INDEX('04-29'!M:M,MATCH(B639,'04-29'!L:L,0),0),"")</f>
        <v/>
      </c>
      <c r="J639" s="11" t="str">
        <f>IFERROR(INDEX('05-27'!F:F,MATCH(B639,'05-27'!H:H,0),0),"")</f>
        <v/>
      </c>
      <c r="K639" s="11" t="str">
        <f>IFERROR(INDEX('06-17'!U:U,MATCH(B639,'06-17'!W:W,0),0),"")</f>
        <v/>
      </c>
      <c r="L639" s="11" t="str">
        <f>IFERROR(INDEX('07-02'!W:W,MATCH(B639,'07-02'!B:B,0),0),"")</f>
        <v/>
      </c>
      <c r="M639" s="11" t="str">
        <f>IFERROR(INDEX('07-14'!H:H,MATCH(B639,'07-14'!I:I,0),0),"")</f>
        <v/>
      </c>
      <c r="N639" s="11">
        <f>IFERROR(INDEX('07-15'!H:H,MATCH(B639,'07-15'!I:I,0),0),"")</f>
        <v>511</v>
      </c>
      <c r="O639" s="11" t="str">
        <f>IFERROR(INDEX('07-16'!H:H,MATCH(B639,'07-16'!I:I,0),0),"")</f>
        <v/>
      </c>
      <c r="P639" s="11" t="str">
        <f>IFERROR(INDEX('07-22'!U:U,MATCH(B639,'07-22'!W:W,0),0),"")</f>
        <v/>
      </c>
      <c r="Q639" s="11" t="str">
        <f>IFERROR(INDEX(#REF!,MATCH(B639,#REF!,0),0),"")</f>
        <v/>
      </c>
      <c r="R639" s="11" t="str">
        <f>IFERROR(INDEX(#REF!,MATCH(B639,#REF!,0),0),"")</f>
        <v/>
      </c>
      <c r="S639" s="11" t="str">
        <f>IFERROR(INDEX(#REF!,MATCH(B639,#REF!,0),0),"")</f>
        <v/>
      </c>
      <c r="T639" s="11" t="str">
        <f>IFERROR(INDEX(#REF!,MATCH(B639,#REF!,0),0),"")</f>
        <v/>
      </c>
      <c r="U639" s="5" t="str">
        <f>IFERROR(INDEX(#REF!,MATCH(B639,#REF!,0),0),"")</f>
        <v/>
      </c>
      <c r="V639" s="10">
        <f t="shared" si="35"/>
        <v>1</v>
      </c>
      <c r="W639" s="188">
        <f t="shared" si="36"/>
        <v>511</v>
      </c>
      <c r="X639" s="188">
        <f t="shared" si="37"/>
        <v>511</v>
      </c>
      <c r="Y639" s="188" t="str">
        <f>IFERROR(SUMPRODUCT(LARGE(G639:U639,{1;2;3;4;5})),"NA")</f>
        <v>NA</v>
      </c>
      <c r="Z639" s="189" t="str">
        <f>IFERROR(SUMPRODUCT(LARGE(G639:U639,{1;2;3;4;5;6;7;8;9;10})),"NA")</f>
        <v>NA</v>
      </c>
    </row>
    <row r="640" spans="1:26" s="28" customFormat="1" x14ac:dyDescent="0.3">
      <c r="A640" s="15">
        <v>637</v>
      </c>
      <c r="B640" s="2" t="s">
        <v>2460</v>
      </c>
      <c r="C640" s="1"/>
      <c r="D640" s="1"/>
      <c r="E640" s="1"/>
      <c r="F640" s="2"/>
      <c r="G640" s="10" t="str">
        <f>IFERROR(INDEX('03-25'!X:X,MATCH(B640,'03-25'!Y:Y,0),0),"")</f>
        <v/>
      </c>
      <c r="H640" s="11" t="str">
        <f>IFERROR(INDEX('04-08'!N:N,MATCH(B640,'04-08'!C:C,0),0),"")</f>
        <v/>
      </c>
      <c r="I640" s="11" t="str">
        <f>IFERROR(INDEX('04-29'!M:M,MATCH(B640,'04-29'!L:L,0),0),"")</f>
        <v/>
      </c>
      <c r="J640" s="11" t="str">
        <f>IFERROR(INDEX('05-27'!F:F,MATCH(B640,'05-27'!H:H,0),0),"")</f>
        <v/>
      </c>
      <c r="K640" s="11">
        <f>IFERROR(INDEX('06-17'!U:U,MATCH(B640,'06-17'!W:W,0),0),"")</f>
        <v>508</v>
      </c>
      <c r="L640" s="11" t="str">
        <f>IFERROR(INDEX('07-02'!W:W,MATCH(B640,'07-02'!B:B,0),0),"")</f>
        <v/>
      </c>
      <c r="M640" s="11" t="str">
        <f>IFERROR(INDEX('07-14'!H:H,MATCH(B640,'07-14'!I:I,0),0),"")</f>
        <v/>
      </c>
      <c r="N640" s="11" t="str">
        <f>IFERROR(INDEX('07-15'!H:H,MATCH(B640,'07-15'!I:I,0),0),"")</f>
        <v/>
      </c>
      <c r="O640" s="11" t="str">
        <f>IFERROR(INDEX('07-16'!H:H,MATCH(B640,'07-16'!I:I,0),0),"")</f>
        <v/>
      </c>
      <c r="P640" s="11" t="str">
        <f>IFERROR(INDEX('07-22'!U:U,MATCH(B640,'07-22'!W:W,0),0),"")</f>
        <v/>
      </c>
      <c r="Q640" s="11" t="str">
        <f>IFERROR(INDEX(#REF!,MATCH(B640,#REF!,0),0),"")</f>
        <v/>
      </c>
      <c r="R640" s="11" t="str">
        <f>IFERROR(INDEX(#REF!,MATCH(B640,#REF!,0),0),"")</f>
        <v/>
      </c>
      <c r="S640" s="11" t="str">
        <f>IFERROR(INDEX(#REF!,MATCH(B640,#REF!,0),0),"")</f>
        <v/>
      </c>
      <c r="T640" s="11" t="str">
        <f>IFERROR(INDEX(#REF!,MATCH(B640,#REF!,0),0),"")</f>
        <v/>
      </c>
      <c r="U640" s="5" t="str">
        <f>IFERROR(INDEX(#REF!,MATCH(B640,#REF!,0),0),"")</f>
        <v/>
      </c>
      <c r="V640" s="10">
        <f t="shared" si="35"/>
        <v>1</v>
      </c>
      <c r="W640" s="188">
        <f t="shared" si="36"/>
        <v>508</v>
      </c>
      <c r="X640" s="188">
        <f t="shared" si="37"/>
        <v>508</v>
      </c>
      <c r="Y640" s="188" t="str">
        <f>IFERROR(SUMPRODUCT(LARGE(G640:U640,{1;2;3;4;5})),"NA")</f>
        <v>NA</v>
      </c>
      <c r="Z640" s="189" t="str">
        <f>IFERROR(SUMPRODUCT(LARGE(G640:U640,{1;2;3;4;5;6;7;8;9;10})),"NA")</f>
        <v>NA</v>
      </c>
    </row>
    <row r="641" spans="1:26" s="28" customFormat="1" x14ac:dyDescent="0.3">
      <c r="A641" s="15">
        <v>638</v>
      </c>
      <c r="B641" s="2" t="s">
        <v>3173</v>
      </c>
      <c r="C641" s="1"/>
      <c r="D641" s="1"/>
      <c r="E641" s="1"/>
      <c r="F641" s="2"/>
      <c r="G641" s="10" t="str">
        <f>IFERROR(INDEX('03-25'!X:X,MATCH(B641,'03-25'!Y:Y,0),0),"")</f>
        <v/>
      </c>
      <c r="H641" s="11" t="str">
        <f>IFERROR(INDEX('04-08'!N:N,MATCH(B641,'04-08'!C:C,0),0),"")</f>
        <v/>
      </c>
      <c r="I641" s="11" t="str">
        <f>IFERROR(INDEX('04-29'!M:M,MATCH(B641,'04-29'!L:L,0),0),"")</f>
        <v/>
      </c>
      <c r="J641" s="11" t="str">
        <f>IFERROR(INDEX('05-27'!F:F,MATCH(B641,'05-27'!H:H,0),0),"")</f>
        <v/>
      </c>
      <c r="K641" s="11" t="str">
        <f>IFERROR(INDEX('06-17'!U:U,MATCH(B641,'06-17'!W:W,0),0),"")</f>
        <v/>
      </c>
      <c r="L641" s="11" t="str">
        <f>IFERROR(INDEX('07-02'!W:W,MATCH(B641,'07-02'!B:B,0),0),"")</f>
        <v/>
      </c>
      <c r="M641" s="11" t="str">
        <f>IFERROR(INDEX('07-14'!H:H,MATCH(B641,'07-14'!I:I,0),0),"")</f>
        <v/>
      </c>
      <c r="N641" s="11">
        <f>IFERROR(INDEX('07-15'!H:H,MATCH(B641,'07-15'!I:I,0),0),"")</f>
        <v>507</v>
      </c>
      <c r="O641" s="11" t="str">
        <f>IFERROR(INDEX('07-16'!H:H,MATCH(B641,'07-16'!I:I,0),0),"")</f>
        <v/>
      </c>
      <c r="P641" s="11" t="str">
        <f>IFERROR(INDEX('07-22'!U:U,MATCH(B641,'07-22'!W:W,0),0),"")</f>
        <v/>
      </c>
      <c r="Q641" s="11" t="str">
        <f>IFERROR(INDEX(#REF!,MATCH(B641,#REF!,0),0),"")</f>
        <v/>
      </c>
      <c r="R641" s="11" t="str">
        <f>IFERROR(INDEX(#REF!,MATCH(B641,#REF!,0),0),"")</f>
        <v/>
      </c>
      <c r="S641" s="11" t="str">
        <f>IFERROR(INDEX(#REF!,MATCH(B641,#REF!,0),0),"")</f>
        <v/>
      </c>
      <c r="T641" s="11" t="str">
        <f>IFERROR(INDEX(#REF!,MATCH(B641,#REF!,0),0),"")</f>
        <v/>
      </c>
      <c r="U641" s="5" t="str">
        <f>IFERROR(INDEX(#REF!,MATCH(B641,#REF!,0),0),"")</f>
        <v/>
      </c>
      <c r="V641" s="10">
        <f t="shared" si="35"/>
        <v>1</v>
      </c>
      <c r="W641" s="188">
        <f t="shared" si="36"/>
        <v>507</v>
      </c>
      <c r="X641" s="188">
        <f t="shared" si="37"/>
        <v>507</v>
      </c>
      <c r="Y641" s="188" t="str">
        <f>IFERROR(SUMPRODUCT(LARGE(G641:U641,{1;2;3;4;5})),"NA")</f>
        <v>NA</v>
      </c>
      <c r="Z641" s="189" t="str">
        <f>IFERROR(SUMPRODUCT(LARGE(G641:U641,{1;2;3;4;5;6;7;8;9;10})),"NA")</f>
        <v>NA</v>
      </c>
    </row>
    <row r="642" spans="1:26" s="28" customFormat="1" x14ac:dyDescent="0.3">
      <c r="A642" s="15">
        <v>639</v>
      </c>
      <c r="B642" s="2" t="s">
        <v>3152</v>
      </c>
      <c r="C642" s="1"/>
      <c r="D642" s="1"/>
      <c r="E642" s="1"/>
      <c r="F642" s="2"/>
      <c r="G642" s="10" t="str">
        <f>IFERROR(INDEX('03-25'!X:X,MATCH(B642,'03-25'!Y:Y,0),0),"")</f>
        <v/>
      </c>
      <c r="H642" s="11" t="str">
        <f>IFERROR(INDEX('04-08'!N:N,MATCH(B642,'04-08'!C:C,0),0),"")</f>
        <v/>
      </c>
      <c r="I642" s="11" t="str">
        <f>IFERROR(INDEX('04-29'!M:M,MATCH(B642,'04-29'!L:L,0),0),"")</f>
        <v/>
      </c>
      <c r="J642" s="11" t="str">
        <f>IFERROR(INDEX('05-27'!F:F,MATCH(B642,'05-27'!H:H,0),0),"")</f>
        <v/>
      </c>
      <c r="K642" s="11" t="str">
        <f>IFERROR(INDEX('06-17'!U:U,MATCH(B642,'06-17'!W:W,0),0),"")</f>
        <v/>
      </c>
      <c r="L642" s="11" t="str">
        <f>IFERROR(INDEX('07-02'!W:W,MATCH(B642,'07-02'!B:B,0),0),"")</f>
        <v/>
      </c>
      <c r="M642" s="11" t="str">
        <f>IFERROR(INDEX('07-14'!H:H,MATCH(B642,'07-14'!I:I,0),0),"")</f>
        <v/>
      </c>
      <c r="N642" s="11">
        <f>IFERROR(INDEX('07-15'!H:H,MATCH(B642,'07-15'!I:I,0),0),"")</f>
        <v>503</v>
      </c>
      <c r="O642" s="11" t="str">
        <f>IFERROR(INDEX('07-16'!H:H,MATCH(B642,'07-16'!I:I,0),0),"")</f>
        <v/>
      </c>
      <c r="P642" s="11" t="str">
        <f>IFERROR(INDEX('07-22'!U:U,MATCH(B642,'07-22'!W:W,0),0),"")</f>
        <v/>
      </c>
      <c r="Q642" s="11" t="str">
        <f>IFERROR(INDEX(#REF!,MATCH(B642,#REF!,0),0),"")</f>
        <v/>
      </c>
      <c r="R642" s="11" t="str">
        <f>IFERROR(INDEX(#REF!,MATCH(B642,#REF!,0),0),"")</f>
        <v/>
      </c>
      <c r="S642" s="11" t="str">
        <f>IFERROR(INDEX(#REF!,MATCH(B642,#REF!,0),0),"")</f>
        <v/>
      </c>
      <c r="T642" s="11" t="str">
        <f>IFERROR(INDEX(#REF!,MATCH(B642,#REF!,0),0),"")</f>
        <v/>
      </c>
      <c r="U642" s="5" t="str">
        <f>IFERROR(INDEX(#REF!,MATCH(B642,#REF!,0),0),"")</f>
        <v/>
      </c>
      <c r="V642" s="10">
        <f t="shared" si="35"/>
        <v>1</v>
      </c>
      <c r="W642" s="188">
        <f t="shared" si="36"/>
        <v>503</v>
      </c>
      <c r="X642" s="188">
        <f t="shared" si="37"/>
        <v>503</v>
      </c>
      <c r="Y642" s="188" t="str">
        <f>IFERROR(SUMPRODUCT(LARGE(G642:U642,{1;2;3;4;5})),"NA")</f>
        <v>NA</v>
      </c>
      <c r="Z642" s="189" t="str">
        <f>IFERROR(SUMPRODUCT(LARGE(G642:U642,{1;2;3;4;5;6;7;8;9;10})),"NA")</f>
        <v>NA</v>
      </c>
    </row>
    <row r="643" spans="1:26" s="28" customFormat="1" x14ac:dyDescent="0.3">
      <c r="A643" s="15">
        <v>640</v>
      </c>
      <c r="B643" s="2" t="s">
        <v>388</v>
      </c>
      <c r="C643" s="1"/>
      <c r="D643" s="1"/>
      <c r="E643" s="1"/>
      <c r="F643" s="2"/>
      <c r="G643" s="10">
        <f>IFERROR(INDEX('03-25'!X:X,MATCH(B643,'03-25'!Y:Y,0),0),"")</f>
        <v>500</v>
      </c>
      <c r="H643" s="11" t="str">
        <f>IFERROR(INDEX('04-08'!N:N,MATCH(B643,'04-08'!C:C,0),0),"")</f>
        <v/>
      </c>
      <c r="I643" s="11" t="str">
        <f>IFERROR(INDEX('04-29'!M:M,MATCH(B643,'04-29'!L:L,0),0),"")</f>
        <v/>
      </c>
      <c r="J643" s="11" t="str">
        <f>IFERROR(INDEX('05-27'!F:F,MATCH(B643,'05-27'!H:H,0),0),"")</f>
        <v/>
      </c>
      <c r="K643" s="11" t="str">
        <f>IFERROR(INDEX('06-17'!U:U,MATCH(B643,'06-17'!W:W,0),0),"")</f>
        <v/>
      </c>
      <c r="L643" s="11" t="str">
        <f>IFERROR(INDEX('07-02'!W:W,MATCH(B643,'07-02'!B:B,0),0),"")</f>
        <v/>
      </c>
      <c r="M643" s="11" t="str">
        <f>IFERROR(INDEX('07-14'!H:H,MATCH(B643,'07-14'!I:I,0),0),"")</f>
        <v/>
      </c>
      <c r="N643" s="11" t="str">
        <f>IFERROR(INDEX('07-15'!H:H,MATCH(B643,'07-15'!I:I,0),0),"")</f>
        <v/>
      </c>
      <c r="O643" s="11" t="str">
        <f>IFERROR(INDEX('07-16'!H:H,MATCH(B643,'07-16'!I:I,0),0),"")</f>
        <v/>
      </c>
      <c r="P643" s="11" t="str">
        <f>IFERROR(INDEX('07-22'!U:U,MATCH(B643,'07-22'!W:W,0),0),"")</f>
        <v/>
      </c>
      <c r="Q643" s="11" t="str">
        <f>IFERROR(INDEX(#REF!,MATCH(B643,#REF!,0),0),"")</f>
        <v/>
      </c>
      <c r="R643" s="11" t="str">
        <f>IFERROR(INDEX(#REF!,MATCH(B643,#REF!,0),0),"")</f>
        <v/>
      </c>
      <c r="S643" s="11" t="str">
        <f>IFERROR(INDEX(#REF!,MATCH(B643,#REF!,0),0),"")</f>
        <v/>
      </c>
      <c r="T643" s="11" t="str">
        <f>IFERROR(INDEX(#REF!,MATCH(B643,#REF!,0),0),"")</f>
        <v/>
      </c>
      <c r="U643" s="5" t="str">
        <f>IFERROR(INDEX(#REF!,MATCH(B643,#REF!,0),0),"")</f>
        <v/>
      </c>
      <c r="V643" s="10">
        <f t="shared" si="35"/>
        <v>1</v>
      </c>
      <c r="W643" s="188">
        <f t="shared" si="36"/>
        <v>500</v>
      </c>
      <c r="X643" s="188">
        <f t="shared" si="37"/>
        <v>500</v>
      </c>
      <c r="Y643" s="188" t="str">
        <f>IFERROR(SUMPRODUCT(LARGE(G643:U643,{1;2;3;4;5})),"NA")</f>
        <v>NA</v>
      </c>
      <c r="Z643" s="189" t="str">
        <f>IFERROR(SUMPRODUCT(LARGE(G643:U643,{1;2;3;4;5;6;7;8;9;10})),"NA")</f>
        <v>NA</v>
      </c>
    </row>
    <row r="644" spans="1:26" s="28" customFormat="1" x14ac:dyDescent="0.3">
      <c r="A644" s="15">
        <v>641</v>
      </c>
      <c r="B644" s="2" t="s">
        <v>3185</v>
      </c>
      <c r="C644" s="1"/>
      <c r="D644" s="1"/>
      <c r="E644" s="1"/>
      <c r="F644" s="2"/>
      <c r="G644" s="10" t="str">
        <f>IFERROR(INDEX('03-25'!X:X,MATCH(B644,'03-25'!Y:Y,0),0),"")</f>
        <v/>
      </c>
      <c r="H644" s="11" t="str">
        <f>IFERROR(INDEX('04-08'!N:N,MATCH(B644,'04-08'!C:C,0),0),"")</f>
        <v/>
      </c>
      <c r="I644" s="11" t="str">
        <f>IFERROR(INDEX('04-29'!M:M,MATCH(B644,'04-29'!L:L,0),0),"")</f>
        <v/>
      </c>
      <c r="J644" s="11" t="str">
        <f>IFERROR(INDEX('05-27'!F:F,MATCH(B644,'05-27'!H:H,0),0),"")</f>
        <v/>
      </c>
      <c r="K644" s="11" t="str">
        <f>IFERROR(INDEX('06-17'!U:U,MATCH(B644,'06-17'!W:W,0),0),"")</f>
        <v/>
      </c>
      <c r="L644" s="11" t="str">
        <f>IFERROR(INDEX('07-02'!W:W,MATCH(B644,'07-02'!B:B,0),0),"")</f>
        <v/>
      </c>
      <c r="M644" s="11">
        <f>IFERROR(INDEX('07-14'!H:H,MATCH(B644,'07-14'!I:I,0),0),"")</f>
        <v>496</v>
      </c>
      <c r="N644" s="11" t="str">
        <f>IFERROR(INDEX('07-15'!H:H,MATCH(B644,'07-15'!I:I,0),0),"")</f>
        <v/>
      </c>
      <c r="O644" s="11" t="str">
        <f>IFERROR(INDEX('07-16'!H:H,MATCH(B644,'07-16'!I:I,0),0),"")</f>
        <v/>
      </c>
      <c r="P644" s="11" t="str">
        <f>IFERROR(INDEX('07-22'!U:U,MATCH(B644,'07-22'!W:W,0),0),"")</f>
        <v/>
      </c>
      <c r="Q644" s="11" t="str">
        <f>IFERROR(INDEX(#REF!,MATCH(B644,#REF!,0),0),"")</f>
        <v/>
      </c>
      <c r="R644" s="11" t="str">
        <f>IFERROR(INDEX(#REF!,MATCH(B644,#REF!,0),0),"")</f>
        <v/>
      </c>
      <c r="S644" s="11" t="str">
        <f>IFERROR(INDEX(#REF!,MATCH(B644,#REF!,0),0),"")</f>
        <v/>
      </c>
      <c r="T644" s="11" t="str">
        <f>IFERROR(INDEX(#REF!,MATCH(B644,#REF!,0),0),"")</f>
        <v/>
      </c>
      <c r="U644" s="5" t="str">
        <f>IFERROR(INDEX(#REF!,MATCH(B644,#REF!,0),0),"")</f>
        <v/>
      </c>
      <c r="V644" s="10">
        <f t="shared" si="35"/>
        <v>1</v>
      </c>
      <c r="W644" s="188">
        <f t="shared" si="36"/>
        <v>496</v>
      </c>
      <c r="X644" s="188">
        <f t="shared" si="37"/>
        <v>496</v>
      </c>
      <c r="Y644" s="188" t="str">
        <f>IFERROR(SUMPRODUCT(LARGE(G644:U644,{1;2;3;4;5})),"NA")</f>
        <v>NA</v>
      </c>
      <c r="Z644" s="189" t="str">
        <f>IFERROR(SUMPRODUCT(LARGE(G644:U644,{1;2;3;4;5;6;7;8;9;10})),"NA")</f>
        <v>NA</v>
      </c>
    </row>
    <row r="645" spans="1:26" s="28" customFormat="1" x14ac:dyDescent="0.3">
      <c r="A645" s="15">
        <v>642</v>
      </c>
      <c r="B645" s="2" t="s">
        <v>3164</v>
      </c>
      <c r="C645" s="1"/>
      <c r="D645" s="1"/>
      <c r="E645" s="1"/>
      <c r="F645" s="2"/>
      <c r="G645" s="10" t="str">
        <f>IFERROR(INDEX('03-25'!X:X,MATCH(B645,'03-25'!Y:Y,0),0),"")</f>
        <v/>
      </c>
      <c r="H645" s="11" t="str">
        <f>IFERROR(INDEX('04-08'!N:N,MATCH(B645,'04-08'!C:C,0),0),"")</f>
        <v/>
      </c>
      <c r="I645" s="11" t="str">
        <f>IFERROR(INDEX('04-29'!M:M,MATCH(B645,'04-29'!L:L,0),0),"")</f>
        <v/>
      </c>
      <c r="J645" s="11" t="str">
        <f>IFERROR(INDEX('05-27'!F:F,MATCH(B645,'05-27'!H:H,0),0),"")</f>
        <v/>
      </c>
      <c r="K645" s="11" t="str">
        <f>IFERROR(INDEX('06-17'!U:U,MATCH(B645,'06-17'!W:W,0),0),"")</f>
        <v/>
      </c>
      <c r="L645" s="11" t="str">
        <f>IFERROR(INDEX('07-02'!W:W,MATCH(B645,'07-02'!B:B,0),0),"")</f>
        <v/>
      </c>
      <c r="M645" s="11" t="str">
        <f>IFERROR(INDEX('07-14'!H:H,MATCH(B645,'07-14'!I:I,0),0),"")</f>
        <v/>
      </c>
      <c r="N645" s="11">
        <f>IFERROR(INDEX('07-15'!H:H,MATCH(B645,'07-15'!I:I,0),0),"")</f>
        <v>492</v>
      </c>
      <c r="O645" s="11" t="str">
        <f>IFERROR(INDEX('07-16'!H:H,MATCH(B645,'07-16'!I:I,0),0),"")</f>
        <v/>
      </c>
      <c r="P645" s="11" t="str">
        <f>IFERROR(INDEX('07-22'!U:U,MATCH(B645,'07-22'!W:W,0),0),"")</f>
        <v/>
      </c>
      <c r="Q645" s="11" t="str">
        <f>IFERROR(INDEX(#REF!,MATCH(B645,#REF!,0),0),"")</f>
        <v/>
      </c>
      <c r="R645" s="11" t="str">
        <f>IFERROR(INDEX(#REF!,MATCH(B645,#REF!,0),0),"")</f>
        <v/>
      </c>
      <c r="S645" s="11" t="str">
        <f>IFERROR(INDEX(#REF!,MATCH(B645,#REF!,0),0),"")</f>
        <v/>
      </c>
      <c r="T645" s="11" t="str">
        <f>IFERROR(INDEX(#REF!,MATCH(B645,#REF!,0),0),"")</f>
        <v/>
      </c>
      <c r="U645" s="5" t="str">
        <f>IFERROR(INDEX(#REF!,MATCH(B645,#REF!,0),0),"")</f>
        <v/>
      </c>
      <c r="V645" s="10">
        <f t="shared" si="35"/>
        <v>1</v>
      </c>
      <c r="W645" s="188">
        <f t="shared" si="36"/>
        <v>492</v>
      </c>
      <c r="X645" s="188">
        <f t="shared" si="37"/>
        <v>492</v>
      </c>
      <c r="Y645" s="188" t="str">
        <f>IFERROR(SUMPRODUCT(LARGE(G645:U645,{1;2;3;4;5})),"NA")</f>
        <v>NA</v>
      </c>
      <c r="Z645" s="189" t="str">
        <f>IFERROR(SUMPRODUCT(LARGE(G645:U645,{1;2;3;4;5;6;7;8;9;10})),"NA")</f>
        <v>NA</v>
      </c>
    </row>
    <row r="646" spans="1:26" s="28" customFormat="1" x14ac:dyDescent="0.3">
      <c r="A646" s="15">
        <v>643</v>
      </c>
      <c r="B646" s="2" t="s">
        <v>2743</v>
      </c>
      <c r="C646" s="1"/>
      <c r="D646" s="1"/>
      <c r="E646" s="1"/>
      <c r="F646" s="2"/>
      <c r="G646" s="10" t="str">
        <f>IFERROR(INDEX('03-25'!X:X,MATCH(B646,'03-25'!Y:Y,0),0),"")</f>
        <v/>
      </c>
      <c r="H646" s="11" t="str">
        <f>IFERROR(INDEX('04-08'!N:N,MATCH(B646,'04-08'!C:C,0),0),"")</f>
        <v/>
      </c>
      <c r="I646" s="11" t="str">
        <f>IFERROR(INDEX('04-29'!M:M,MATCH(B646,'04-29'!L:L,0),0),"")</f>
        <v/>
      </c>
      <c r="J646" s="11" t="str">
        <f>IFERROR(INDEX('05-27'!F:F,MATCH(B646,'05-27'!H:H,0),0),"")</f>
        <v/>
      </c>
      <c r="K646" s="11" t="str">
        <f>IFERROR(INDEX('06-17'!U:U,MATCH(B646,'06-17'!W:W,0),0),"")</f>
        <v/>
      </c>
      <c r="L646" s="11">
        <f>IFERROR(INDEX('07-02'!W:W,MATCH(B646,'07-02'!B:B,0),0),"")</f>
        <v>490</v>
      </c>
      <c r="M646" s="11" t="str">
        <f>IFERROR(INDEX('07-14'!H:H,MATCH(B646,'07-14'!I:I,0),0),"")</f>
        <v/>
      </c>
      <c r="N646" s="11" t="str">
        <f>IFERROR(INDEX('07-15'!H:H,MATCH(B646,'07-15'!I:I,0),0),"")</f>
        <v/>
      </c>
      <c r="O646" s="11" t="str">
        <f>IFERROR(INDEX('07-16'!H:H,MATCH(B646,'07-16'!I:I,0),0),"")</f>
        <v/>
      </c>
      <c r="P646" s="11" t="str">
        <f>IFERROR(INDEX('07-22'!U:U,MATCH(B646,'07-22'!W:W,0),0),"")</f>
        <v/>
      </c>
      <c r="Q646" s="11" t="str">
        <f>IFERROR(INDEX(#REF!,MATCH(B646,#REF!,0),0),"")</f>
        <v/>
      </c>
      <c r="R646" s="11" t="str">
        <f>IFERROR(INDEX(#REF!,MATCH(B646,#REF!,0),0),"")</f>
        <v/>
      </c>
      <c r="S646" s="11" t="str">
        <f>IFERROR(INDEX(#REF!,MATCH(B646,#REF!,0),0),"")</f>
        <v/>
      </c>
      <c r="T646" s="11" t="str">
        <f>IFERROR(INDEX(#REF!,MATCH(B646,#REF!,0),0),"")</f>
        <v/>
      </c>
      <c r="U646" s="5" t="str">
        <f>IFERROR(INDEX(#REF!,MATCH(B646,#REF!,0),0),"")</f>
        <v/>
      </c>
      <c r="V646" s="10">
        <f t="shared" si="35"/>
        <v>1</v>
      </c>
      <c r="W646" s="188">
        <f t="shared" si="36"/>
        <v>490</v>
      </c>
      <c r="X646" s="188">
        <f t="shared" si="37"/>
        <v>490</v>
      </c>
      <c r="Y646" s="188" t="str">
        <f>IFERROR(SUMPRODUCT(LARGE(G646:U646,{1;2;3;4;5})),"NA")</f>
        <v>NA</v>
      </c>
      <c r="Z646" s="189" t="str">
        <f>IFERROR(SUMPRODUCT(LARGE(G646:U646,{1;2;3;4;5;6;7;8;9;10})),"NA")</f>
        <v>NA</v>
      </c>
    </row>
    <row r="647" spans="1:26" s="28" customFormat="1" x14ac:dyDescent="0.3">
      <c r="A647" s="15">
        <v>644</v>
      </c>
      <c r="B647" s="2" t="s">
        <v>2745</v>
      </c>
      <c r="C647" s="1"/>
      <c r="D647" s="1"/>
      <c r="E647" s="1"/>
      <c r="F647" s="2"/>
      <c r="G647" s="10" t="str">
        <f>IFERROR(INDEX('03-25'!X:X,MATCH(B647,'03-25'!Y:Y,0),0),"")</f>
        <v/>
      </c>
      <c r="H647" s="11" t="str">
        <f>IFERROR(INDEX('04-08'!N:N,MATCH(B647,'04-08'!C:C,0),0),"")</f>
        <v/>
      </c>
      <c r="I647" s="11" t="str">
        <f>IFERROR(INDEX('04-29'!M:M,MATCH(B647,'04-29'!L:L,0),0),"")</f>
        <v/>
      </c>
      <c r="J647" s="11" t="str">
        <f>IFERROR(INDEX('05-27'!F:F,MATCH(B647,'05-27'!H:H,0),0),"")</f>
        <v/>
      </c>
      <c r="K647" s="11" t="str">
        <f>IFERROR(INDEX('06-17'!U:U,MATCH(B647,'06-17'!W:W,0),0),"")</f>
        <v/>
      </c>
      <c r="L647" s="11">
        <f>IFERROR(INDEX('07-02'!W:W,MATCH(B647,'07-02'!B:B,0),0),"")</f>
        <v>485</v>
      </c>
      <c r="M647" s="11" t="str">
        <f>IFERROR(INDEX('07-14'!H:H,MATCH(B647,'07-14'!I:I,0),0),"")</f>
        <v/>
      </c>
      <c r="N647" s="11" t="str">
        <f>IFERROR(INDEX('07-15'!H:H,MATCH(B647,'07-15'!I:I,0),0),"")</f>
        <v/>
      </c>
      <c r="O647" s="11" t="str">
        <f>IFERROR(INDEX('07-16'!H:H,MATCH(B647,'07-16'!I:I,0),0),"")</f>
        <v/>
      </c>
      <c r="P647" s="11" t="str">
        <f>IFERROR(INDEX('07-22'!U:U,MATCH(B647,'07-22'!W:W,0),0),"")</f>
        <v/>
      </c>
      <c r="Q647" s="11" t="str">
        <f>IFERROR(INDEX(#REF!,MATCH(B647,#REF!,0),0),"")</f>
        <v/>
      </c>
      <c r="R647" s="11" t="str">
        <f>IFERROR(INDEX(#REF!,MATCH(B647,#REF!,0),0),"")</f>
        <v/>
      </c>
      <c r="S647" s="11" t="str">
        <f>IFERROR(INDEX(#REF!,MATCH(B647,#REF!,0),0),"")</f>
        <v/>
      </c>
      <c r="T647" s="11" t="str">
        <f>IFERROR(INDEX(#REF!,MATCH(B647,#REF!,0),0),"")</f>
        <v/>
      </c>
      <c r="U647" s="5" t="str">
        <f>IFERROR(INDEX(#REF!,MATCH(B647,#REF!,0),0),"")</f>
        <v/>
      </c>
      <c r="V647" s="10">
        <f t="shared" si="35"/>
        <v>1</v>
      </c>
      <c r="W647" s="188">
        <f t="shared" si="36"/>
        <v>485</v>
      </c>
      <c r="X647" s="188">
        <f t="shared" si="37"/>
        <v>485</v>
      </c>
      <c r="Y647" s="188" t="str">
        <f>IFERROR(SUMPRODUCT(LARGE(G647:U647,{1;2;3;4;5})),"NA")</f>
        <v>NA</v>
      </c>
      <c r="Z647" s="189" t="str">
        <f>IFERROR(SUMPRODUCT(LARGE(G647:U647,{1;2;3;4;5;6;7;8;9;10})),"NA")</f>
        <v>NA</v>
      </c>
    </row>
    <row r="648" spans="1:26" s="28" customFormat="1" x14ac:dyDescent="0.3">
      <c r="A648" s="15">
        <v>645</v>
      </c>
      <c r="B648" s="2" t="s">
        <v>507</v>
      </c>
      <c r="C648" s="1"/>
      <c r="D648" s="1"/>
      <c r="E648" s="1"/>
      <c r="F648" s="2"/>
      <c r="G648" s="10">
        <f>IFERROR(INDEX('03-25'!X:X,MATCH(B648,'03-25'!Y:Y,0),0),"")</f>
        <v>485</v>
      </c>
      <c r="H648" s="11" t="str">
        <f>IFERROR(INDEX('04-08'!N:N,MATCH(B648,'04-08'!C:C,0),0),"")</f>
        <v/>
      </c>
      <c r="I648" s="11" t="str">
        <f>IFERROR(INDEX('04-29'!M:M,MATCH(B648,'04-29'!L:L,0),0),"")</f>
        <v/>
      </c>
      <c r="J648" s="11" t="str">
        <f>IFERROR(INDEX('05-27'!F:F,MATCH(B648,'05-27'!H:H,0),0),"")</f>
        <v/>
      </c>
      <c r="K648" s="11" t="str">
        <f>IFERROR(INDEX('06-17'!U:U,MATCH(B648,'06-17'!W:W,0),0),"")</f>
        <v/>
      </c>
      <c r="L648" s="11" t="str">
        <f>IFERROR(INDEX('07-02'!W:W,MATCH(B648,'07-02'!B:B,0),0),"")</f>
        <v/>
      </c>
      <c r="M648" s="11" t="str">
        <f>IFERROR(INDEX('07-14'!H:H,MATCH(B648,'07-14'!I:I,0),0),"")</f>
        <v/>
      </c>
      <c r="N648" s="11" t="str">
        <f>IFERROR(INDEX('07-15'!H:H,MATCH(B648,'07-15'!I:I,0),0),"")</f>
        <v/>
      </c>
      <c r="O648" s="11" t="str">
        <f>IFERROR(INDEX('07-16'!H:H,MATCH(B648,'07-16'!I:I,0),0),"")</f>
        <v/>
      </c>
      <c r="P648" s="11" t="str">
        <f>IFERROR(INDEX('07-22'!U:U,MATCH(B648,'07-22'!W:W,0),0),"")</f>
        <v/>
      </c>
      <c r="Q648" s="11" t="str">
        <f>IFERROR(INDEX(#REF!,MATCH(B648,#REF!,0),0),"")</f>
        <v/>
      </c>
      <c r="R648" s="11" t="str">
        <f>IFERROR(INDEX(#REF!,MATCH(B648,#REF!,0),0),"")</f>
        <v/>
      </c>
      <c r="S648" s="11" t="str">
        <f>IFERROR(INDEX(#REF!,MATCH(B648,#REF!,0),0),"")</f>
        <v/>
      </c>
      <c r="T648" s="11" t="str">
        <f>IFERROR(INDEX(#REF!,MATCH(B648,#REF!,0),0),"")</f>
        <v/>
      </c>
      <c r="U648" s="5" t="str">
        <f>IFERROR(INDEX(#REF!,MATCH(B648,#REF!,0),0),"")</f>
        <v/>
      </c>
      <c r="V648" s="10">
        <f t="shared" si="35"/>
        <v>1</v>
      </c>
      <c r="W648" s="188">
        <f t="shared" si="36"/>
        <v>485</v>
      </c>
      <c r="X648" s="188">
        <f t="shared" si="37"/>
        <v>485</v>
      </c>
      <c r="Y648" s="188" t="str">
        <f>IFERROR(SUMPRODUCT(LARGE(G648:U648,{1;2;3;4;5})),"NA")</f>
        <v>NA</v>
      </c>
      <c r="Z648" s="189" t="str">
        <f>IFERROR(SUMPRODUCT(LARGE(G648:U648,{1;2;3;4;5;6;7;8;9;10})),"NA")</f>
        <v>NA</v>
      </c>
    </row>
    <row r="649" spans="1:26" s="28" customFormat="1" x14ac:dyDescent="0.3">
      <c r="A649" s="15">
        <v>646</v>
      </c>
      <c r="B649" s="2" t="s">
        <v>494</v>
      </c>
      <c r="C649" s="1"/>
      <c r="D649" s="1"/>
      <c r="E649" s="1"/>
      <c r="F649" s="2"/>
      <c r="G649" s="10">
        <f>IFERROR(INDEX('03-25'!X:X,MATCH(B649,'03-25'!Y:Y,0),0),"")</f>
        <v>480</v>
      </c>
      <c r="H649" s="11" t="str">
        <f>IFERROR(INDEX('04-08'!N:N,MATCH(B649,'04-08'!C:C,0),0),"")</f>
        <v/>
      </c>
      <c r="I649" s="11" t="str">
        <f>IFERROR(INDEX('04-29'!M:M,MATCH(B649,'04-29'!L:L,0),0),"")</f>
        <v/>
      </c>
      <c r="J649" s="11" t="str">
        <f>IFERROR(INDEX('05-27'!F:F,MATCH(B649,'05-27'!H:H,0),0),"")</f>
        <v/>
      </c>
      <c r="K649" s="11" t="str">
        <f>IFERROR(INDEX('06-17'!U:U,MATCH(B649,'06-17'!W:W,0),0),"")</f>
        <v/>
      </c>
      <c r="L649" s="11" t="str">
        <f>IFERROR(INDEX('07-02'!W:W,MATCH(B649,'07-02'!B:B,0),0),"")</f>
        <v/>
      </c>
      <c r="M649" s="11" t="str">
        <f>IFERROR(INDEX('07-14'!H:H,MATCH(B649,'07-14'!I:I,0),0),"")</f>
        <v/>
      </c>
      <c r="N649" s="11" t="str">
        <f>IFERROR(INDEX('07-15'!H:H,MATCH(B649,'07-15'!I:I,0),0),"")</f>
        <v/>
      </c>
      <c r="O649" s="11" t="str">
        <f>IFERROR(INDEX('07-16'!H:H,MATCH(B649,'07-16'!I:I,0),0),"")</f>
        <v/>
      </c>
      <c r="P649" s="11" t="str">
        <f>IFERROR(INDEX('07-22'!U:U,MATCH(B649,'07-22'!W:W,0),0),"")</f>
        <v/>
      </c>
      <c r="Q649" s="11" t="str">
        <f>IFERROR(INDEX(#REF!,MATCH(B649,#REF!,0),0),"")</f>
        <v/>
      </c>
      <c r="R649" s="11" t="str">
        <f>IFERROR(INDEX(#REF!,MATCH(B649,#REF!,0),0),"")</f>
        <v/>
      </c>
      <c r="S649" s="11" t="str">
        <f>IFERROR(INDEX(#REF!,MATCH(B649,#REF!,0),0),"")</f>
        <v/>
      </c>
      <c r="T649" s="11" t="str">
        <f>IFERROR(INDEX(#REF!,MATCH(B649,#REF!,0),0),"")</f>
        <v/>
      </c>
      <c r="U649" s="5" t="str">
        <f>IFERROR(INDEX(#REF!,MATCH(B649,#REF!,0),0),"")</f>
        <v/>
      </c>
      <c r="V649" s="10">
        <f t="shared" si="35"/>
        <v>1</v>
      </c>
      <c r="W649" s="188">
        <f t="shared" si="36"/>
        <v>480</v>
      </c>
      <c r="X649" s="188">
        <f t="shared" si="37"/>
        <v>480</v>
      </c>
      <c r="Y649" s="188" t="str">
        <f>IFERROR(SUMPRODUCT(LARGE(G649:U649,{1;2;3;4;5})),"NA")</f>
        <v>NA</v>
      </c>
      <c r="Z649" s="189" t="str">
        <f>IFERROR(SUMPRODUCT(LARGE(G649:U649,{1;2;3;4;5;6;7;8;9;10})),"NA")</f>
        <v>NA</v>
      </c>
    </row>
    <row r="650" spans="1:26" s="28" customFormat="1" x14ac:dyDescent="0.3">
      <c r="A650" s="15">
        <v>647</v>
      </c>
      <c r="B650" s="2" t="s">
        <v>1820</v>
      </c>
      <c r="C650" s="1"/>
      <c r="D650" s="1"/>
      <c r="E650" s="1"/>
      <c r="F650" s="2"/>
      <c r="G650" s="10" t="str">
        <f>IFERROR(INDEX('03-25'!X:X,MATCH(B650,'03-25'!Y:Y,0),0),"")</f>
        <v/>
      </c>
      <c r="H650" s="11" t="str">
        <f>IFERROR(INDEX('04-08'!N:N,MATCH(B650,'04-08'!C:C,0),0),"")</f>
        <v/>
      </c>
      <c r="I650" s="11">
        <f>IFERROR(INDEX('04-29'!M:M,MATCH(B650,'04-29'!L:L,0),0),"")</f>
        <v>480</v>
      </c>
      <c r="J650" s="11" t="str">
        <f>IFERROR(INDEX('05-27'!F:F,MATCH(B650,'05-27'!H:H,0),0),"")</f>
        <v/>
      </c>
      <c r="K650" s="11" t="str">
        <f>IFERROR(INDEX('06-17'!U:U,MATCH(B650,'06-17'!W:W,0),0),"")</f>
        <v/>
      </c>
      <c r="L650" s="11" t="str">
        <f>IFERROR(INDEX('07-02'!W:W,MATCH(B650,'07-02'!B:B,0),0),"")</f>
        <v/>
      </c>
      <c r="M650" s="11" t="str">
        <f>IFERROR(INDEX('07-14'!H:H,MATCH(B650,'07-14'!I:I,0),0),"")</f>
        <v/>
      </c>
      <c r="N650" s="11">
        <f>IFERROR(INDEX('07-15'!H:H,MATCH(B650,'07-15'!I:I,0),0),"")</f>
        <v>0</v>
      </c>
      <c r="O650" s="11" t="str">
        <f>IFERROR(INDEX('07-16'!H:H,MATCH(B650,'07-16'!I:I,0),0),"")</f>
        <v/>
      </c>
      <c r="P650" s="11" t="str">
        <f>IFERROR(INDEX('07-22'!U:U,MATCH(B650,'07-22'!W:W,0),0),"")</f>
        <v/>
      </c>
      <c r="Q650" s="11" t="str">
        <f>IFERROR(INDEX(#REF!,MATCH(B650,#REF!,0),0),"")</f>
        <v/>
      </c>
      <c r="R650" s="11" t="str">
        <f>IFERROR(INDEX(#REF!,MATCH(B650,#REF!,0),0),"")</f>
        <v/>
      </c>
      <c r="S650" s="11" t="str">
        <f>IFERROR(INDEX(#REF!,MATCH(B650,#REF!,0),0),"")</f>
        <v/>
      </c>
      <c r="T650" s="11" t="str">
        <f>IFERROR(INDEX(#REF!,MATCH(B650,#REF!,0),0),"")</f>
        <v/>
      </c>
      <c r="U650" s="5" t="str">
        <f>IFERROR(INDEX(#REF!,MATCH(B650,#REF!,0),0),"")</f>
        <v/>
      </c>
      <c r="V650" s="10">
        <f t="shared" si="35"/>
        <v>1</v>
      </c>
      <c r="W650" s="188">
        <f t="shared" si="36"/>
        <v>480</v>
      </c>
      <c r="X650" s="188">
        <f t="shared" si="37"/>
        <v>480</v>
      </c>
      <c r="Y650" s="188" t="str">
        <f>IFERROR(SUMPRODUCT(LARGE(G650:U650,{1;2;3;4;5})),"NA")</f>
        <v>NA</v>
      </c>
      <c r="Z650" s="189" t="str">
        <f>IFERROR(SUMPRODUCT(LARGE(G650:U650,{1;2;3;4;5;6;7;8;9;10})),"NA")</f>
        <v>NA</v>
      </c>
    </row>
    <row r="651" spans="1:26" s="28" customFormat="1" x14ac:dyDescent="0.3">
      <c r="A651" s="15">
        <v>648</v>
      </c>
      <c r="B651" s="2" t="s">
        <v>470</v>
      </c>
      <c r="C651" s="1"/>
      <c r="D651" s="1"/>
      <c r="E651" s="1"/>
      <c r="F651" s="2"/>
      <c r="G651" s="10">
        <f>IFERROR(INDEX('03-25'!X:X,MATCH(B651,'03-25'!Y:Y,0),0),"")</f>
        <v>477</v>
      </c>
      <c r="H651" s="11" t="str">
        <f>IFERROR(INDEX('04-08'!N:N,MATCH(B651,'04-08'!C:C,0),0),"")</f>
        <v/>
      </c>
      <c r="I651" s="11" t="str">
        <f>IFERROR(INDEX('04-29'!M:M,MATCH(B651,'04-29'!L:L,0),0),"")</f>
        <v/>
      </c>
      <c r="J651" s="11" t="str">
        <f>IFERROR(INDEX('05-27'!F:F,MATCH(B651,'05-27'!H:H,0),0),"")</f>
        <v/>
      </c>
      <c r="K651" s="11" t="str">
        <f>IFERROR(INDEX('06-17'!U:U,MATCH(B651,'06-17'!W:W,0),0),"")</f>
        <v/>
      </c>
      <c r="L651" s="11" t="str">
        <f>IFERROR(INDEX('07-02'!W:W,MATCH(B651,'07-02'!B:B,0),0),"")</f>
        <v/>
      </c>
      <c r="M651" s="11" t="str">
        <f>IFERROR(INDEX('07-14'!H:H,MATCH(B651,'07-14'!I:I,0),0),"")</f>
        <v/>
      </c>
      <c r="N651" s="11" t="str">
        <f>IFERROR(INDEX('07-15'!H:H,MATCH(B651,'07-15'!I:I,0),0),"")</f>
        <v/>
      </c>
      <c r="O651" s="11" t="str">
        <f>IFERROR(INDEX('07-16'!H:H,MATCH(B651,'07-16'!I:I,0),0),"")</f>
        <v/>
      </c>
      <c r="P651" s="11" t="str">
        <f>IFERROR(INDEX('07-22'!U:U,MATCH(B651,'07-22'!W:W,0),0),"")</f>
        <v/>
      </c>
      <c r="Q651" s="11" t="str">
        <f>IFERROR(INDEX(#REF!,MATCH(B651,#REF!,0),0),"")</f>
        <v/>
      </c>
      <c r="R651" s="11" t="str">
        <f>IFERROR(INDEX(#REF!,MATCH(B651,#REF!,0),0),"")</f>
        <v/>
      </c>
      <c r="S651" s="11" t="str">
        <f>IFERROR(INDEX(#REF!,MATCH(B651,#REF!,0),0),"")</f>
        <v/>
      </c>
      <c r="T651" s="11" t="str">
        <f>IFERROR(INDEX(#REF!,MATCH(B651,#REF!,0),0),"")</f>
        <v/>
      </c>
      <c r="U651" s="5" t="str">
        <f>IFERROR(INDEX(#REF!,MATCH(B651,#REF!,0),0),"")</f>
        <v/>
      </c>
      <c r="V651" s="10">
        <f t="shared" si="35"/>
        <v>1</v>
      </c>
      <c r="W651" s="188">
        <f t="shared" si="36"/>
        <v>477</v>
      </c>
      <c r="X651" s="188">
        <f t="shared" si="37"/>
        <v>477</v>
      </c>
      <c r="Y651" s="188" t="str">
        <f>IFERROR(SUMPRODUCT(LARGE(G651:U651,{1;2;3;4;5})),"NA")</f>
        <v>NA</v>
      </c>
      <c r="Z651" s="189" t="str">
        <f>IFERROR(SUMPRODUCT(LARGE(G651:U651,{1;2;3;4;5;6;7;8;9;10})),"NA")</f>
        <v>NA</v>
      </c>
    </row>
    <row r="652" spans="1:26" s="28" customFormat="1" x14ac:dyDescent="0.3">
      <c r="A652" s="15">
        <v>649</v>
      </c>
      <c r="B652" s="2" t="s">
        <v>2747</v>
      </c>
      <c r="C652" s="1"/>
      <c r="D652" s="1"/>
      <c r="E652" s="1"/>
      <c r="F652" s="2"/>
      <c r="G652" s="10" t="str">
        <f>IFERROR(INDEX('03-25'!X:X,MATCH(B652,'03-25'!Y:Y,0),0),"")</f>
        <v/>
      </c>
      <c r="H652" s="11" t="str">
        <f>IFERROR(INDEX('04-08'!N:N,MATCH(B652,'04-08'!C:C,0),0),"")</f>
        <v/>
      </c>
      <c r="I652" s="11" t="str">
        <f>IFERROR(INDEX('04-29'!M:M,MATCH(B652,'04-29'!L:L,0),0),"")</f>
        <v/>
      </c>
      <c r="J652" s="11" t="str">
        <f>IFERROR(INDEX('05-27'!F:F,MATCH(B652,'05-27'!H:H,0),0),"")</f>
        <v/>
      </c>
      <c r="K652" s="11" t="str">
        <f>IFERROR(INDEX('06-17'!U:U,MATCH(B652,'06-17'!W:W,0),0),"")</f>
        <v/>
      </c>
      <c r="L652" s="11">
        <f>IFERROR(INDEX('07-02'!W:W,MATCH(B652,'07-02'!B:B,0),0),"")</f>
        <v>476</v>
      </c>
      <c r="M652" s="11" t="str">
        <f>IFERROR(INDEX('07-14'!H:H,MATCH(B652,'07-14'!I:I,0),0),"")</f>
        <v/>
      </c>
      <c r="N652" s="11" t="str">
        <f>IFERROR(INDEX('07-15'!H:H,MATCH(B652,'07-15'!I:I,0),0),"")</f>
        <v/>
      </c>
      <c r="O652" s="11" t="str">
        <f>IFERROR(INDEX('07-16'!H:H,MATCH(B652,'07-16'!I:I,0),0),"")</f>
        <v/>
      </c>
      <c r="P652" s="11" t="str">
        <f>IFERROR(INDEX('07-22'!U:U,MATCH(B652,'07-22'!W:W,0),0),"")</f>
        <v/>
      </c>
      <c r="Q652" s="11" t="str">
        <f>IFERROR(INDEX(#REF!,MATCH(B652,#REF!,0),0),"")</f>
        <v/>
      </c>
      <c r="R652" s="11" t="str">
        <f>IFERROR(INDEX(#REF!,MATCH(B652,#REF!,0),0),"")</f>
        <v/>
      </c>
      <c r="S652" s="11" t="str">
        <f>IFERROR(INDEX(#REF!,MATCH(B652,#REF!,0),0),"")</f>
        <v/>
      </c>
      <c r="T652" s="11" t="str">
        <f>IFERROR(INDEX(#REF!,MATCH(B652,#REF!,0),0),"")</f>
        <v/>
      </c>
      <c r="U652" s="5" t="str">
        <f>IFERROR(INDEX(#REF!,MATCH(B652,#REF!,0),0),"")</f>
        <v/>
      </c>
      <c r="V652" s="10">
        <f t="shared" si="35"/>
        <v>1</v>
      </c>
      <c r="W652" s="188">
        <f t="shared" si="36"/>
        <v>476</v>
      </c>
      <c r="X652" s="188">
        <f t="shared" si="37"/>
        <v>476</v>
      </c>
      <c r="Y652" s="188" t="str">
        <f>IFERROR(SUMPRODUCT(LARGE(G652:U652,{1;2;3;4;5})),"NA")</f>
        <v>NA</v>
      </c>
      <c r="Z652" s="189" t="str">
        <f>IFERROR(SUMPRODUCT(LARGE(G652:U652,{1;2;3;4;5;6;7;8;9;10})),"NA")</f>
        <v>NA</v>
      </c>
    </row>
    <row r="653" spans="1:26" s="28" customFormat="1" x14ac:dyDescent="0.3">
      <c r="A653" s="15">
        <v>650</v>
      </c>
      <c r="B653" s="2" t="s">
        <v>1815</v>
      </c>
      <c r="C653" s="1"/>
      <c r="D653" s="1"/>
      <c r="E653" s="1"/>
      <c r="F653" s="2"/>
      <c r="G653" s="10" t="str">
        <f>IFERROR(INDEX('03-25'!X:X,MATCH(B653,'03-25'!Y:Y,0),0),"")</f>
        <v/>
      </c>
      <c r="H653" s="11" t="str">
        <f>IFERROR(INDEX('04-08'!N:N,MATCH(B653,'04-08'!C:C,0),0),"")</f>
        <v/>
      </c>
      <c r="I653" s="11">
        <f>IFERROR(INDEX('04-29'!M:M,MATCH(B653,'04-29'!L:L,0),0),"")</f>
        <v>476</v>
      </c>
      <c r="J653" s="11" t="str">
        <f>IFERROR(INDEX('05-27'!F:F,MATCH(B653,'05-27'!H:H,0),0),"")</f>
        <v/>
      </c>
      <c r="K653" s="11" t="str">
        <f>IFERROR(INDEX('06-17'!U:U,MATCH(B653,'06-17'!W:W,0),0),"")</f>
        <v/>
      </c>
      <c r="L653" s="11" t="str">
        <f>IFERROR(INDEX('07-02'!W:W,MATCH(B653,'07-02'!B:B,0),0),"")</f>
        <v/>
      </c>
      <c r="M653" s="11" t="str">
        <f>IFERROR(INDEX('07-14'!H:H,MATCH(B653,'07-14'!I:I,0),0),"")</f>
        <v/>
      </c>
      <c r="N653" s="11">
        <f>IFERROR(INDEX('07-15'!H:H,MATCH(B653,'07-15'!I:I,0),0),"")</f>
        <v>0</v>
      </c>
      <c r="O653" s="11" t="str">
        <f>IFERROR(INDEX('07-16'!H:H,MATCH(B653,'07-16'!I:I,0),0),"")</f>
        <v/>
      </c>
      <c r="P653" s="11" t="str">
        <f>IFERROR(INDEX('07-22'!U:U,MATCH(B653,'07-22'!W:W,0),0),"")</f>
        <v/>
      </c>
      <c r="Q653" s="11" t="str">
        <f>IFERROR(INDEX(#REF!,MATCH(B653,#REF!,0),0),"")</f>
        <v/>
      </c>
      <c r="R653" s="11" t="str">
        <f>IFERROR(INDEX(#REF!,MATCH(B653,#REF!,0),0),"")</f>
        <v/>
      </c>
      <c r="S653" s="11" t="str">
        <f>IFERROR(INDEX(#REF!,MATCH(B653,#REF!,0),0),"")</f>
        <v/>
      </c>
      <c r="T653" s="11" t="str">
        <f>IFERROR(INDEX(#REF!,MATCH(B653,#REF!,0),0),"")</f>
        <v/>
      </c>
      <c r="U653" s="5" t="str">
        <f>IFERROR(INDEX(#REF!,MATCH(B653,#REF!,0),0),"")</f>
        <v/>
      </c>
      <c r="V653" s="10">
        <f t="shared" si="35"/>
        <v>1</v>
      </c>
      <c r="W653" s="188">
        <f t="shared" si="36"/>
        <v>476</v>
      </c>
      <c r="X653" s="188">
        <f t="shared" si="37"/>
        <v>476</v>
      </c>
      <c r="Y653" s="188" t="str">
        <f>IFERROR(SUMPRODUCT(LARGE(G653:U653,{1;2;3;4;5})),"NA")</f>
        <v>NA</v>
      </c>
      <c r="Z653" s="189" t="str">
        <f>IFERROR(SUMPRODUCT(LARGE(G653:U653,{1;2;3;4;5;6;7;8;9;10})),"NA")</f>
        <v>NA</v>
      </c>
    </row>
    <row r="654" spans="1:26" s="28" customFormat="1" x14ac:dyDescent="0.3">
      <c r="A654" s="15">
        <v>651</v>
      </c>
      <c r="B654" s="2" t="s">
        <v>3175</v>
      </c>
      <c r="C654" s="1"/>
      <c r="D654" s="1"/>
      <c r="E654" s="1"/>
      <c r="F654" s="2"/>
      <c r="G654" s="10" t="str">
        <f>IFERROR(INDEX('03-25'!X:X,MATCH(B654,'03-25'!Y:Y,0),0),"")</f>
        <v/>
      </c>
      <c r="H654" s="11" t="str">
        <f>IFERROR(INDEX('04-08'!N:N,MATCH(B654,'04-08'!C:C,0),0),"")</f>
        <v/>
      </c>
      <c r="I654" s="11" t="str">
        <f>IFERROR(INDEX('04-29'!M:M,MATCH(B654,'04-29'!L:L,0),0),"")</f>
        <v/>
      </c>
      <c r="J654" s="11" t="str">
        <f>IFERROR(INDEX('05-27'!F:F,MATCH(B654,'05-27'!H:H,0),0),"")</f>
        <v/>
      </c>
      <c r="K654" s="11" t="str">
        <f>IFERROR(INDEX('06-17'!U:U,MATCH(B654,'06-17'!W:W,0),0),"")</f>
        <v/>
      </c>
      <c r="L654" s="11" t="str">
        <f>IFERROR(INDEX('07-02'!W:W,MATCH(B654,'07-02'!B:B,0),0),"")</f>
        <v/>
      </c>
      <c r="M654" s="11" t="str">
        <f>IFERROR(INDEX('07-14'!H:H,MATCH(B654,'07-14'!I:I,0),0),"")</f>
        <v/>
      </c>
      <c r="N654" s="11">
        <f>IFERROR(INDEX('07-15'!H:H,MATCH(B654,'07-15'!I:I,0),0),"")</f>
        <v>475</v>
      </c>
      <c r="O654" s="11" t="str">
        <f>IFERROR(INDEX('07-16'!H:H,MATCH(B654,'07-16'!I:I,0),0),"")</f>
        <v/>
      </c>
      <c r="P654" s="11" t="str">
        <f>IFERROR(INDEX('07-22'!U:U,MATCH(B654,'07-22'!W:W,0),0),"")</f>
        <v/>
      </c>
      <c r="Q654" s="11" t="str">
        <f>IFERROR(INDEX(#REF!,MATCH(B654,#REF!,0),0),"")</f>
        <v/>
      </c>
      <c r="R654" s="11" t="str">
        <f>IFERROR(INDEX(#REF!,MATCH(B654,#REF!,0),0),"")</f>
        <v/>
      </c>
      <c r="S654" s="11" t="str">
        <f>IFERROR(INDEX(#REF!,MATCH(B654,#REF!,0),0),"")</f>
        <v/>
      </c>
      <c r="T654" s="11" t="str">
        <f>IFERROR(INDEX(#REF!,MATCH(B654,#REF!,0),0),"")</f>
        <v/>
      </c>
      <c r="U654" s="5" t="str">
        <f>IFERROR(INDEX(#REF!,MATCH(B654,#REF!,0),0),"")</f>
        <v/>
      </c>
      <c r="V654" s="10">
        <f t="shared" si="35"/>
        <v>1</v>
      </c>
      <c r="W654" s="188">
        <f t="shared" si="36"/>
        <v>475</v>
      </c>
      <c r="X654" s="188">
        <f t="shared" si="37"/>
        <v>475</v>
      </c>
      <c r="Y654" s="188" t="str">
        <f>IFERROR(SUMPRODUCT(LARGE(G654:U654,{1;2;3;4;5})),"NA")</f>
        <v>NA</v>
      </c>
      <c r="Z654" s="189" t="str">
        <f>IFERROR(SUMPRODUCT(LARGE(G654:U654,{1;2;3;4;5;6;7;8;9;10})),"NA")</f>
        <v>NA</v>
      </c>
    </row>
    <row r="655" spans="1:26" s="28" customFormat="1" x14ac:dyDescent="0.3">
      <c r="A655" s="15">
        <v>652</v>
      </c>
      <c r="B655" s="2" t="s">
        <v>2748</v>
      </c>
      <c r="C655" s="1"/>
      <c r="D655" s="1"/>
      <c r="E655" s="1"/>
      <c r="F655" s="2"/>
      <c r="G655" s="10" t="str">
        <f>IFERROR(INDEX('03-25'!X:X,MATCH(B655,'03-25'!Y:Y,0),0),"")</f>
        <v/>
      </c>
      <c r="H655" s="11" t="str">
        <f>IFERROR(INDEX('04-08'!N:N,MATCH(B655,'04-08'!C:C,0),0),"")</f>
        <v/>
      </c>
      <c r="I655" s="11" t="str">
        <f>IFERROR(INDEX('04-29'!M:M,MATCH(B655,'04-29'!L:L,0),0),"")</f>
        <v/>
      </c>
      <c r="J655" s="11" t="str">
        <f>IFERROR(INDEX('05-27'!F:F,MATCH(B655,'05-27'!H:H,0),0),"")</f>
        <v/>
      </c>
      <c r="K655" s="11" t="str">
        <f>IFERROR(INDEX('06-17'!U:U,MATCH(B655,'06-17'!W:W,0),0),"")</f>
        <v/>
      </c>
      <c r="L655" s="11">
        <f>IFERROR(INDEX('07-02'!W:W,MATCH(B655,'07-02'!B:B,0),0),"")</f>
        <v>475</v>
      </c>
      <c r="M655" s="11" t="str">
        <f>IFERROR(INDEX('07-14'!H:H,MATCH(B655,'07-14'!I:I,0),0),"")</f>
        <v/>
      </c>
      <c r="N655" s="11" t="str">
        <f>IFERROR(INDEX('07-15'!H:H,MATCH(B655,'07-15'!I:I,0),0),"")</f>
        <v/>
      </c>
      <c r="O655" s="11" t="str">
        <f>IFERROR(INDEX('07-16'!H:H,MATCH(B655,'07-16'!I:I,0),0),"")</f>
        <v/>
      </c>
      <c r="P655" s="11" t="str">
        <f>IFERROR(INDEX('07-22'!U:U,MATCH(B655,'07-22'!W:W,0),0),"")</f>
        <v/>
      </c>
      <c r="Q655" s="11" t="str">
        <f>IFERROR(INDEX(#REF!,MATCH(B655,#REF!,0),0),"")</f>
        <v/>
      </c>
      <c r="R655" s="11" t="str">
        <f>IFERROR(INDEX(#REF!,MATCH(B655,#REF!,0),0),"")</f>
        <v/>
      </c>
      <c r="S655" s="11" t="str">
        <f>IFERROR(INDEX(#REF!,MATCH(B655,#REF!,0),0),"")</f>
        <v/>
      </c>
      <c r="T655" s="11" t="str">
        <f>IFERROR(INDEX(#REF!,MATCH(B655,#REF!,0),0),"")</f>
        <v/>
      </c>
      <c r="U655" s="5" t="str">
        <f>IFERROR(INDEX(#REF!,MATCH(B655,#REF!,0),0),"")</f>
        <v/>
      </c>
      <c r="V655" s="10">
        <f t="shared" si="35"/>
        <v>1</v>
      </c>
      <c r="W655" s="188">
        <f t="shared" si="36"/>
        <v>475</v>
      </c>
      <c r="X655" s="188">
        <f t="shared" si="37"/>
        <v>475</v>
      </c>
      <c r="Y655" s="188" t="str">
        <f>IFERROR(SUMPRODUCT(LARGE(G655:U655,{1;2;3;4;5})),"NA")</f>
        <v>NA</v>
      </c>
      <c r="Z655" s="189" t="str">
        <f>IFERROR(SUMPRODUCT(LARGE(G655:U655,{1;2;3;4;5;6;7;8;9;10})),"NA")</f>
        <v>NA</v>
      </c>
    </row>
    <row r="656" spans="1:26" s="28" customFormat="1" x14ac:dyDescent="0.3">
      <c r="A656" s="15">
        <v>653</v>
      </c>
      <c r="B656" s="2" t="s">
        <v>3162</v>
      </c>
      <c r="C656" s="1"/>
      <c r="D656" s="1"/>
      <c r="E656" s="1"/>
      <c r="F656" s="2"/>
      <c r="G656" s="10" t="str">
        <f>IFERROR(INDEX('03-25'!X:X,MATCH(B656,'03-25'!Y:Y,0),0),"")</f>
        <v/>
      </c>
      <c r="H656" s="11" t="str">
        <f>IFERROR(INDEX('04-08'!N:N,MATCH(B656,'04-08'!C:C,0),0),"")</f>
        <v/>
      </c>
      <c r="I656" s="11" t="str">
        <f>IFERROR(INDEX('04-29'!M:M,MATCH(B656,'04-29'!L:L,0),0),"")</f>
        <v/>
      </c>
      <c r="J656" s="11" t="str">
        <f>IFERROR(INDEX('05-27'!F:F,MATCH(B656,'05-27'!H:H,0),0),"")</f>
        <v/>
      </c>
      <c r="K656" s="11" t="str">
        <f>IFERROR(INDEX('06-17'!U:U,MATCH(B656,'06-17'!W:W,0),0),"")</f>
        <v/>
      </c>
      <c r="L656" s="11" t="str">
        <f>IFERROR(INDEX('07-02'!W:W,MATCH(B656,'07-02'!B:B,0),0),"")</f>
        <v/>
      </c>
      <c r="M656" s="11" t="str">
        <f>IFERROR(INDEX('07-14'!H:H,MATCH(B656,'07-14'!I:I,0),0),"")</f>
        <v/>
      </c>
      <c r="N656" s="11" t="str">
        <f>IFERROR(INDEX('07-15'!H:H,MATCH(B656,'07-15'!I:I,0),0),"")</f>
        <v/>
      </c>
      <c r="O656" s="11" t="str">
        <f>IFERROR(INDEX('07-16'!H:H,MATCH(B656,'07-16'!I:I,0),0),"")</f>
        <v/>
      </c>
      <c r="P656" s="11">
        <f>IFERROR(INDEX('07-22'!U:U,MATCH(B656,'07-22'!W:W,0),0),"")</f>
        <v>474</v>
      </c>
      <c r="Q656" s="11" t="str">
        <f>IFERROR(INDEX(#REF!,MATCH(B656,#REF!,0),0),"")</f>
        <v/>
      </c>
      <c r="R656" s="11" t="str">
        <f>IFERROR(INDEX(#REF!,MATCH(B656,#REF!,0),0),"")</f>
        <v/>
      </c>
      <c r="S656" s="11" t="str">
        <f>IFERROR(INDEX(#REF!,MATCH(B656,#REF!,0),0),"")</f>
        <v/>
      </c>
      <c r="T656" s="11" t="str">
        <f>IFERROR(INDEX(#REF!,MATCH(B656,#REF!,0),0),"")</f>
        <v/>
      </c>
      <c r="U656" s="5" t="str">
        <f>IFERROR(INDEX(#REF!,MATCH(B656,#REF!,0),0),"")</f>
        <v/>
      </c>
      <c r="V656" s="10">
        <f t="shared" si="35"/>
        <v>1</v>
      </c>
      <c r="W656" s="188">
        <f t="shared" si="36"/>
        <v>474</v>
      </c>
      <c r="X656" s="188">
        <f t="shared" si="37"/>
        <v>474</v>
      </c>
      <c r="Y656" s="188" t="str">
        <f>IFERROR(SUMPRODUCT(LARGE(G656:U656,{1;2;3;4;5})),"NA")</f>
        <v>NA</v>
      </c>
      <c r="Z656" s="189" t="str">
        <f>IFERROR(SUMPRODUCT(LARGE(G656:U656,{1;2;3;4;5;6;7;8;9;10})),"NA")</f>
        <v>NA</v>
      </c>
    </row>
    <row r="657" spans="1:26" s="28" customFormat="1" x14ac:dyDescent="0.3">
      <c r="A657" s="15">
        <v>654</v>
      </c>
      <c r="B657" s="2" t="s">
        <v>3183</v>
      </c>
      <c r="C657" s="1"/>
      <c r="D657" s="1"/>
      <c r="E657" s="1"/>
      <c r="F657" s="2"/>
      <c r="G657" s="10" t="str">
        <f>IFERROR(INDEX('03-25'!X:X,MATCH(B657,'03-25'!Y:Y,0),0),"")</f>
        <v/>
      </c>
      <c r="H657" s="11" t="str">
        <f>IFERROR(INDEX('04-08'!N:N,MATCH(B657,'04-08'!C:C,0),0),"")</f>
        <v/>
      </c>
      <c r="I657" s="11" t="str">
        <f>IFERROR(INDEX('04-29'!M:M,MATCH(B657,'04-29'!L:L,0),0),"")</f>
        <v/>
      </c>
      <c r="J657" s="11" t="str">
        <f>IFERROR(INDEX('05-27'!F:F,MATCH(B657,'05-27'!H:H,0),0),"")</f>
        <v/>
      </c>
      <c r="K657" s="11" t="str">
        <f>IFERROR(INDEX('06-17'!U:U,MATCH(B657,'06-17'!W:W,0),0),"")</f>
        <v/>
      </c>
      <c r="L657" s="11" t="str">
        <f>IFERROR(INDEX('07-02'!W:W,MATCH(B657,'07-02'!B:B,0),0),"")</f>
        <v/>
      </c>
      <c r="M657" s="11" t="str">
        <f>IFERROR(INDEX('07-14'!H:H,MATCH(B657,'07-14'!I:I,0),0),"")</f>
        <v/>
      </c>
      <c r="N657" s="11">
        <f>IFERROR(INDEX('07-15'!H:H,MATCH(B657,'07-15'!I:I,0),0),"")</f>
        <v>474</v>
      </c>
      <c r="O657" s="11" t="str">
        <f>IFERROR(INDEX('07-16'!H:H,MATCH(B657,'07-16'!I:I,0),0),"")</f>
        <v/>
      </c>
      <c r="P657" s="11" t="str">
        <f>IFERROR(INDEX('07-22'!U:U,MATCH(B657,'07-22'!W:W,0),0),"")</f>
        <v/>
      </c>
      <c r="Q657" s="11" t="str">
        <f>IFERROR(INDEX(#REF!,MATCH(B657,#REF!,0),0),"")</f>
        <v/>
      </c>
      <c r="R657" s="11" t="str">
        <f>IFERROR(INDEX(#REF!,MATCH(B657,#REF!,0),0),"")</f>
        <v/>
      </c>
      <c r="S657" s="11" t="str">
        <f>IFERROR(INDEX(#REF!,MATCH(B657,#REF!,0),0),"")</f>
        <v/>
      </c>
      <c r="T657" s="11" t="str">
        <f>IFERROR(INDEX(#REF!,MATCH(B657,#REF!,0),0),"")</f>
        <v/>
      </c>
      <c r="U657" s="5" t="str">
        <f>IFERROR(INDEX(#REF!,MATCH(B657,#REF!,0),0),"")</f>
        <v/>
      </c>
      <c r="V657" s="10">
        <f t="shared" si="35"/>
        <v>1</v>
      </c>
      <c r="W657" s="188">
        <f t="shared" si="36"/>
        <v>474</v>
      </c>
      <c r="X657" s="188">
        <f t="shared" si="37"/>
        <v>474</v>
      </c>
      <c r="Y657" s="188" t="str">
        <f>IFERROR(SUMPRODUCT(LARGE(G657:U657,{1;2;3;4;5})),"NA")</f>
        <v>NA</v>
      </c>
      <c r="Z657" s="189" t="str">
        <f>IFERROR(SUMPRODUCT(LARGE(G657:U657,{1;2;3;4;5;6;7;8;9;10})),"NA")</f>
        <v>NA</v>
      </c>
    </row>
    <row r="658" spans="1:26" s="28" customFormat="1" x14ac:dyDescent="0.3">
      <c r="A658" s="15">
        <v>655</v>
      </c>
      <c r="B658" s="2" t="s">
        <v>3136</v>
      </c>
      <c r="C658" s="1"/>
      <c r="D658" s="1"/>
      <c r="E658" s="1"/>
      <c r="F658" s="2"/>
      <c r="G658" s="10" t="str">
        <f>IFERROR(INDEX('03-25'!X:X,MATCH(B658,'03-25'!Y:Y,0),0),"")</f>
        <v/>
      </c>
      <c r="H658" s="11" t="str">
        <f>IFERROR(INDEX('04-08'!N:N,MATCH(B658,'04-08'!C:C,0),0),"")</f>
        <v/>
      </c>
      <c r="I658" s="11" t="str">
        <f>IFERROR(INDEX('04-29'!M:M,MATCH(B658,'04-29'!L:L,0),0),"")</f>
        <v/>
      </c>
      <c r="J658" s="11" t="str">
        <f>IFERROR(INDEX('05-27'!F:F,MATCH(B658,'05-27'!H:H,0),0),"")</f>
        <v/>
      </c>
      <c r="K658" s="11" t="str">
        <f>IFERROR(INDEX('06-17'!U:U,MATCH(B658,'06-17'!W:W,0),0),"")</f>
        <v/>
      </c>
      <c r="L658" s="11" t="str">
        <f>IFERROR(INDEX('07-02'!W:W,MATCH(B658,'07-02'!B:B,0),0),"")</f>
        <v/>
      </c>
      <c r="M658" s="11" t="str">
        <f>IFERROR(INDEX('07-14'!H:H,MATCH(B658,'07-14'!I:I,0),0),"")</f>
        <v/>
      </c>
      <c r="N658" s="11" t="str">
        <f>IFERROR(INDEX('07-15'!H:H,MATCH(B658,'07-15'!I:I,0),0),"")</f>
        <v/>
      </c>
      <c r="O658" s="11" t="str">
        <f>IFERROR(INDEX('07-16'!H:H,MATCH(B658,'07-16'!I:I,0),0),"")</f>
        <v/>
      </c>
      <c r="P658" s="11">
        <f>IFERROR(INDEX('07-22'!U:U,MATCH(B658,'07-22'!W:W,0),0),"")</f>
        <v>473</v>
      </c>
      <c r="Q658" s="11" t="str">
        <f>IFERROR(INDEX(#REF!,MATCH(B658,#REF!,0),0),"")</f>
        <v/>
      </c>
      <c r="R658" s="11" t="str">
        <f>IFERROR(INDEX(#REF!,MATCH(B658,#REF!,0),0),"")</f>
        <v/>
      </c>
      <c r="S658" s="11" t="str">
        <f>IFERROR(INDEX(#REF!,MATCH(B658,#REF!,0),0),"")</f>
        <v/>
      </c>
      <c r="T658" s="11" t="str">
        <f>IFERROR(INDEX(#REF!,MATCH(B658,#REF!,0),0),"")</f>
        <v/>
      </c>
      <c r="U658" s="5" t="str">
        <f>IFERROR(INDEX(#REF!,MATCH(B658,#REF!,0),0),"")</f>
        <v/>
      </c>
      <c r="V658" s="10">
        <f t="shared" si="35"/>
        <v>1</v>
      </c>
      <c r="W658" s="188">
        <f t="shared" si="36"/>
        <v>473</v>
      </c>
      <c r="X658" s="188">
        <f t="shared" si="37"/>
        <v>473</v>
      </c>
      <c r="Y658" s="188" t="str">
        <f>IFERROR(SUMPRODUCT(LARGE(G658:U658,{1;2;3;4;5})),"NA")</f>
        <v>NA</v>
      </c>
      <c r="Z658" s="189" t="str">
        <f>IFERROR(SUMPRODUCT(LARGE(G658:U658,{1;2;3;4;5;6;7;8;9;10})),"NA")</f>
        <v>NA</v>
      </c>
    </row>
    <row r="659" spans="1:26" s="28" customFormat="1" x14ac:dyDescent="0.3">
      <c r="A659" s="15">
        <v>656</v>
      </c>
      <c r="B659" s="2" t="s">
        <v>3148</v>
      </c>
      <c r="C659" s="1"/>
      <c r="D659" s="1"/>
      <c r="E659" s="1"/>
      <c r="F659" s="2"/>
      <c r="G659" s="10" t="str">
        <f>IFERROR(INDEX('03-25'!X:X,MATCH(B659,'03-25'!Y:Y,0),0),"")</f>
        <v/>
      </c>
      <c r="H659" s="11" t="str">
        <f>IFERROR(INDEX('04-08'!N:N,MATCH(B659,'04-08'!C:C,0),0),"")</f>
        <v/>
      </c>
      <c r="I659" s="11" t="str">
        <f>IFERROR(INDEX('04-29'!M:M,MATCH(B659,'04-29'!L:L,0),0),"")</f>
        <v/>
      </c>
      <c r="J659" s="11" t="str">
        <f>IFERROR(INDEX('05-27'!F:F,MATCH(B659,'05-27'!H:H,0),0),"")</f>
        <v/>
      </c>
      <c r="K659" s="11" t="str">
        <f>IFERROR(INDEX('06-17'!U:U,MATCH(B659,'06-17'!W:W,0),0),"")</f>
        <v/>
      </c>
      <c r="L659" s="11" t="str">
        <f>IFERROR(INDEX('07-02'!W:W,MATCH(B659,'07-02'!B:B,0),0),"")</f>
        <v/>
      </c>
      <c r="M659" s="11" t="str">
        <f>IFERROR(INDEX('07-14'!H:H,MATCH(B659,'07-14'!I:I,0),0),"")</f>
        <v/>
      </c>
      <c r="N659" s="11" t="str">
        <f>IFERROR(INDEX('07-15'!H:H,MATCH(B659,'07-15'!I:I,0),0),"")</f>
        <v/>
      </c>
      <c r="O659" s="11" t="str">
        <f>IFERROR(INDEX('07-16'!H:H,MATCH(B659,'07-16'!I:I,0),0),"")</f>
        <v/>
      </c>
      <c r="P659" s="11">
        <f>IFERROR(INDEX('07-22'!U:U,MATCH(B659,'07-22'!W:W,0),0),"")</f>
        <v>473</v>
      </c>
      <c r="Q659" s="11" t="str">
        <f>IFERROR(INDEX(#REF!,MATCH(B659,#REF!,0),0),"")</f>
        <v/>
      </c>
      <c r="R659" s="11" t="str">
        <f>IFERROR(INDEX(#REF!,MATCH(B659,#REF!,0),0),"")</f>
        <v/>
      </c>
      <c r="S659" s="11" t="str">
        <f>IFERROR(INDEX(#REF!,MATCH(B659,#REF!,0),0),"")</f>
        <v/>
      </c>
      <c r="T659" s="11" t="str">
        <f>IFERROR(INDEX(#REF!,MATCH(B659,#REF!,0),0),"")</f>
        <v/>
      </c>
      <c r="U659" s="5" t="str">
        <f>IFERROR(INDEX(#REF!,MATCH(B659,#REF!,0),0),"")</f>
        <v/>
      </c>
      <c r="V659" s="10">
        <f t="shared" si="35"/>
        <v>1</v>
      </c>
      <c r="W659" s="188">
        <f t="shared" si="36"/>
        <v>473</v>
      </c>
      <c r="X659" s="188">
        <f t="shared" si="37"/>
        <v>473</v>
      </c>
      <c r="Y659" s="188" t="str">
        <f>IFERROR(SUMPRODUCT(LARGE(G659:U659,{1;2;3;4;5})),"NA")</f>
        <v>NA</v>
      </c>
      <c r="Z659" s="189" t="str">
        <f>IFERROR(SUMPRODUCT(LARGE(G659:U659,{1;2;3;4;5;6;7;8;9;10})),"NA")</f>
        <v>NA</v>
      </c>
    </row>
    <row r="660" spans="1:26" s="28" customFormat="1" x14ac:dyDescent="0.3">
      <c r="A660" s="15">
        <v>657</v>
      </c>
      <c r="B660" s="2" t="s">
        <v>2749</v>
      </c>
      <c r="C660" s="1"/>
      <c r="D660" s="1"/>
      <c r="E660" s="1"/>
      <c r="F660" s="2"/>
      <c r="G660" s="10" t="str">
        <f>IFERROR(INDEX('03-25'!X:X,MATCH(B660,'03-25'!Y:Y,0),0),"")</f>
        <v/>
      </c>
      <c r="H660" s="11" t="str">
        <f>IFERROR(INDEX('04-08'!N:N,MATCH(B660,'04-08'!C:C,0),0),"")</f>
        <v/>
      </c>
      <c r="I660" s="11" t="str">
        <f>IFERROR(INDEX('04-29'!M:M,MATCH(B660,'04-29'!L:L,0),0),"")</f>
        <v/>
      </c>
      <c r="J660" s="11" t="str">
        <f>IFERROR(INDEX('05-27'!F:F,MATCH(B660,'05-27'!H:H,0),0),"")</f>
        <v/>
      </c>
      <c r="K660" s="11" t="str">
        <f>IFERROR(INDEX('06-17'!U:U,MATCH(B660,'06-17'!W:W,0),0),"")</f>
        <v/>
      </c>
      <c r="L660" s="11">
        <f>IFERROR(INDEX('07-02'!W:W,MATCH(B660,'07-02'!B:B,0),0),"")</f>
        <v>470</v>
      </c>
      <c r="M660" s="11" t="str">
        <f>IFERROR(INDEX('07-14'!H:H,MATCH(B660,'07-14'!I:I,0),0),"")</f>
        <v/>
      </c>
      <c r="N660" s="11" t="str">
        <f>IFERROR(INDEX('07-15'!H:H,MATCH(B660,'07-15'!I:I,0),0),"")</f>
        <v/>
      </c>
      <c r="O660" s="11" t="str">
        <f>IFERROR(INDEX('07-16'!H:H,MATCH(B660,'07-16'!I:I,0),0),"")</f>
        <v/>
      </c>
      <c r="P660" s="11" t="str">
        <f>IFERROR(INDEX('07-22'!U:U,MATCH(B660,'07-22'!W:W,0),0),"")</f>
        <v/>
      </c>
      <c r="Q660" s="11" t="str">
        <f>IFERROR(INDEX(#REF!,MATCH(B660,#REF!,0),0),"")</f>
        <v/>
      </c>
      <c r="R660" s="11" t="str">
        <f>IFERROR(INDEX(#REF!,MATCH(B660,#REF!,0),0),"")</f>
        <v/>
      </c>
      <c r="S660" s="11" t="str">
        <f>IFERROR(INDEX(#REF!,MATCH(B660,#REF!,0),0),"")</f>
        <v/>
      </c>
      <c r="T660" s="11" t="str">
        <f>IFERROR(INDEX(#REF!,MATCH(B660,#REF!,0),0),"")</f>
        <v/>
      </c>
      <c r="U660" s="5" t="str">
        <f>IFERROR(INDEX(#REF!,MATCH(B660,#REF!,0),0),"")</f>
        <v/>
      </c>
      <c r="V660" s="10">
        <f t="shared" si="35"/>
        <v>1</v>
      </c>
      <c r="W660" s="188">
        <f t="shared" si="36"/>
        <v>470</v>
      </c>
      <c r="X660" s="188">
        <f t="shared" si="37"/>
        <v>470</v>
      </c>
      <c r="Y660" s="188" t="str">
        <f>IFERROR(SUMPRODUCT(LARGE(G660:U660,{1;2;3;4;5})),"NA")</f>
        <v>NA</v>
      </c>
      <c r="Z660" s="189" t="str">
        <f>IFERROR(SUMPRODUCT(LARGE(G660:U660,{1;2;3;4;5;6;7;8;9;10})),"NA")</f>
        <v>NA</v>
      </c>
    </row>
    <row r="661" spans="1:26" s="28" customFormat="1" x14ac:dyDescent="0.3">
      <c r="A661" s="15">
        <v>658</v>
      </c>
      <c r="B661" s="2" t="s">
        <v>489</v>
      </c>
      <c r="C661" s="1"/>
      <c r="D661" s="1"/>
      <c r="E661" s="1"/>
      <c r="F661" s="2"/>
      <c r="G661" s="10">
        <f>IFERROR(INDEX('03-25'!X:X,MATCH(B661,'03-25'!Y:Y,0),0),"")</f>
        <v>470</v>
      </c>
      <c r="H661" s="11" t="str">
        <f>IFERROR(INDEX('04-08'!N:N,MATCH(B661,'04-08'!C:C,0),0),"")</f>
        <v/>
      </c>
      <c r="I661" s="11" t="str">
        <f>IFERROR(INDEX('04-29'!M:M,MATCH(B661,'04-29'!L:L,0),0),"")</f>
        <v/>
      </c>
      <c r="J661" s="11" t="str">
        <f>IFERROR(INDEX('05-27'!F:F,MATCH(B661,'05-27'!H:H,0),0),"")</f>
        <v/>
      </c>
      <c r="K661" s="11" t="str">
        <f>IFERROR(INDEX('06-17'!U:U,MATCH(B661,'06-17'!W:W,0),0),"")</f>
        <v/>
      </c>
      <c r="L661" s="11" t="str">
        <f>IFERROR(INDEX('07-02'!W:W,MATCH(B661,'07-02'!B:B,0),0),"")</f>
        <v/>
      </c>
      <c r="M661" s="11" t="str">
        <f>IFERROR(INDEX('07-14'!H:H,MATCH(B661,'07-14'!I:I,0),0),"")</f>
        <v/>
      </c>
      <c r="N661" s="11" t="str">
        <f>IFERROR(INDEX('07-15'!H:H,MATCH(B661,'07-15'!I:I,0),0),"")</f>
        <v/>
      </c>
      <c r="O661" s="11" t="str">
        <f>IFERROR(INDEX('07-16'!H:H,MATCH(B661,'07-16'!I:I,0),0),"")</f>
        <v/>
      </c>
      <c r="P661" s="11" t="str">
        <f>IFERROR(INDEX('07-22'!U:U,MATCH(B661,'07-22'!W:W,0),0),"")</f>
        <v/>
      </c>
      <c r="Q661" s="11" t="str">
        <f>IFERROR(INDEX(#REF!,MATCH(B661,#REF!,0),0),"")</f>
        <v/>
      </c>
      <c r="R661" s="11" t="str">
        <f>IFERROR(INDEX(#REF!,MATCH(B661,#REF!,0),0),"")</f>
        <v/>
      </c>
      <c r="S661" s="11" t="str">
        <f>IFERROR(INDEX(#REF!,MATCH(B661,#REF!,0),0),"")</f>
        <v/>
      </c>
      <c r="T661" s="11" t="str">
        <f>IFERROR(INDEX(#REF!,MATCH(B661,#REF!,0),0),"")</f>
        <v/>
      </c>
      <c r="U661" s="5" t="str">
        <f>IFERROR(INDEX(#REF!,MATCH(B661,#REF!,0),0),"")</f>
        <v/>
      </c>
      <c r="V661" s="10">
        <f t="shared" si="35"/>
        <v>1</v>
      </c>
      <c r="W661" s="188">
        <f t="shared" si="36"/>
        <v>470</v>
      </c>
      <c r="X661" s="188">
        <f t="shared" si="37"/>
        <v>470</v>
      </c>
      <c r="Y661" s="188" t="str">
        <f>IFERROR(SUMPRODUCT(LARGE(G661:U661,{1;2;3;4;5})),"NA")</f>
        <v>NA</v>
      </c>
      <c r="Z661" s="189" t="str">
        <f>IFERROR(SUMPRODUCT(LARGE(G661:U661,{1;2;3;4;5;6;7;8;9;10})),"NA")</f>
        <v>NA</v>
      </c>
    </row>
    <row r="662" spans="1:26" s="28" customFormat="1" x14ac:dyDescent="0.3">
      <c r="A662" s="15">
        <v>659</v>
      </c>
      <c r="B662" s="2" t="s">
        <v>2430</v>
      </c>
      <c r="C662" s="1"/>
      <c r="D662" s="1"/>
      <c r="E662" s="1"/>
      <c r="F662" s="2"/>
      <c r="G662" s="10" t="str">
        <f>IFERROR(INDEX('03-25'!X:X,MATCH(B662,'03-25'!Y:Y,0),0),"")</f>
        <v/>
      </c>
      <c r="H662" s="11" t="str">
        <f>IFERROR(INDEX('04-08'!N:N,MATCH(B662,'04-08'!C:C,0),0),"")</f>
        <v/>
      </c>
      <c r="I662" s="11" t="str">
        <f>IFERROR(INDEX('04-29'!M:M,MATCH(B662,'04-29'!L:L,0),0),"")</f>
        <v/>
      </c>
      <c r="J662" s="11" t="str">
        <f>IFERROR(INDEX('05-27'!F:F,MATCH(B662,'05-27'!H:H,0),0),"")</f>
        <v/>
      </c>
      <c r="K662" s="11">
        <f>IFERROR(INDEX('06-17'!U:U,MATCH(B662,'06-17'!W:W,0),0),"")</f>
        <v>466</v>
      </c>
      <c r="L662" s="11" t="str">
        <f>IFERROR(INDEX('07-02'!W:W,MATCH(B662,'07-02'!B:B,0),0),"")</f>
        <v/>
      </c>
      <c r="M662" s="11" t="str">
        <f>IFERROR(INDEX('07-14'!H:H,MATCH(B662,'07-14'!I:I,0),0),"")</f>
        <v/>
      </c>
      <c r="N662" s="11" t="str">
        <f>IFERROR(INDEX('07-15'!H:H,MATCH(B662,'07-15'!I:I,0),0),"")</f>
        <v/>
      </c>
      <c r="O662" s="11" t="str">
        <f>IFERROR(INDEX('07-16'!H:H,MATCH(B662,'07-16'!I:I,0),0),"")</f>
        <v/>
      </c>
      <c r="P662" s="11" t="str">
        <f>IFERROR(INDEX('07-22'!U:U,MATCH(B662,'07-22'!W:W,0),0),"")</f>
        <v/>
      </c>
      <c r="Q662" s="11" t="str">
        <f>IFERROR(INDEX(#REF!,MATCH(B662,#REF!,0),0),"")</f>
        <v/>
      </c>
      <c r="R662" s="11" t="str">
        <f>IFERROR(INDEX(#REF!,MATCH(B662,#REF!,0),0),"")</f>
        <v/>
      </c>
      <c r="S662" s="11" t="str">
        <f>IFERROR(INDEX(#REF!,MATCH(B662,#REF!,0),0),"")</f>
        <v/>
      </c>
      <c r="T662" s="11" t="str">
        <f>IFERROR(INDEX(#REF!,MATCH(B662,#REF!,0),0),"")</f>
        <v/>
      </c>
      <c r="U662" s="5" t="str">
        <f>IFERROR(INDEX(#REF!,MATCH(B662,#REF!,0),0),"")</f>
        <v/>
      </c>
      <c r="V662" s="10">
        <f t="shared" si="35"/>
        <v>1</v>
      </c>
      <c r="W662" s="188">
        <f t="shared" si="36"/>
        <v>466</v>
      </c>
      <c r="X662" s="188">
        <f t="shared" si="37"/>
        <v>466</v>
      </c>
      <c r="Y662" s="188" t="str">
        <f>IFERROR(SUMPRODUCT(LARGE(G662:U662,{1;2;3;4;5})),"NA")</f>
        <v>NA</v>
      </c>
      <c r="Z662" s="189" t="str">
        <f>IFERROR(SUMPRODUCT(LARGE(G662:U662,{1;2;3;4;5;6;7;8;9;10})),"NA")</f>
        <v>NA</v>
      </c>
    </row>
    <row r="663" spans="1:26" s="28" customFormat="1" x14ac:dyDescent="0.3">
      <c r="A663" s="15">
        <v>660</v>
      </c>
      <c r="B663" s="2" t="s">
        <v>1861</v>
      </c>
      <c r="C663" s="1"/>
      <c r="D663" s="1"/>
      <c r="E663" s="1"/>
      <c r="F663" s="2"/>
      <c r="G663" s="10" t="str">
        <f>IFERROR(INDEX('03-25'!X:X,MATCH(B663,'03-25'!Y:Y,0),0),"")</f>
        <v/>
      </c>
      <c r="H663" s="11" t="str">
        <f>IFERROR(INDEX('04-08'!N:N,MATCH(B663,'04-08'!C:C,0),0),"")</f>
        <v/>
      </c>
      <c r="I663" s="11">
        <f>IFERROR(INDEX('04-29'!M:M,MATCH(B663,'04-29'!L:L,0),0),"")</f>
        <v>464</v>
      </c>
      <c r="J663" s="11" t="str">
        <f>IFERROR(INDEX('05-27'!F:F,MATCH(B663,'05-27'!H:H,0),0),"")</f>
        <v/>
      </c>
      <c r="K663" s="11" t="str">
        <f>IFERROR(INDEX('06-17'!U:U,MATCH(B663,'06-17'!W:W,0),0),"")</f>
        <v/>
      </c>
      <c r="L663" s="11" t="str">
        <f>IFERROR(INDEX('07-02'!W:W,MATCH(B663,'07-02'!B:B,0),0),"")</f>
        <v/>
      </c>
      <c r="M663" s="11" t="str">
        <f>IFERROR(INDEX('07-14'!H:H,MATCH(B663,'07-14'!I:I,0),0),"")</f>
        <v/>
      </c>
      <c r="N663" s="11" t="str">
        <f>IFERROR(INDEX('07-15'!H:H,MATCH(B663,'07-15'!I:I,0),0),"")</f>
        <v/>
      </c>
      <c r="O663" s="11" t="str">
        <f>IFERROR(INDEX('07-16'!H:H,MATCH(B663,'07-16'!I:I,0),0),"")</f>
        <v/>
      </c>
      <c r="P663" s="11" t="str">
        <f>IFERROR(INDEX('07-22'!U:U,MATCH(B663,'07-22'!W:W,0),0),"")</f>
        <v/>
      </c>
      <c r="Q663" s="11" t="str">
        <f>IFERROR(INDEX(#REF!,MATCH(B663,#REF!,0),0),"")</f>
        <v/>
      </c>
      <c r="R663" s="11" t="str">
        <f>IFERROR(INDEX(#REF!,MATCH(B663,#REF!,0),0),"")</f>
        <v/>
      </c>
      <c r="S663" s="11" t="str">
        <f>IFERROR(INDEX(#REF!,MATCH(B663,#REF!,0),0),"")</f>
        <v/>
      </c>
      <c r="T663" s="11" t="str">
        <f>IFERROR(INDEX(#REF!,MATCH(B663,#REF!,0),0),"")</f>
        <v/>
      </c>
      <c r="U663" s="5" t="str">
        <f>IFERROR(INDEX(#REF!,MATCH(B663,#REF!,0),0),"")</f>
        <v/>
      </c>
      <c r="V663" s="10">
        <f t="shared" si="35"/>
        <v>1</v>
      </c>
      <c r="W663" s="188">
        <f t="shared" si="36"/>
        <v>464</v>
      </c>
      <c r="X663" s="188">
        <f t="shared" si="37"/>
        <v>464</v>
      </c>
      <c r="Y663" s="188" t="str">
        <f>IFERROR(SUMPRODUCT(LARGE(G663:U663,{1;2;3;4;5})),"NA")</f>
        <v>NA</v>
      </c>
      <c r="Z663" s="189" t="str">
        <f>IFERROR(SUMPRODUCT(LARGE(G663:U663,{1;2;3;4;5;6;7;8;9;10})),"NA")</f>
        <v>NA</v>
      </c>
    </row>
    <row r="664" spans="1:26" s="28" customFormat="1" x14ac:dyDescent="0.3">
      <c r="A664" s="15">
        <v>661</v>
      </c>
      <c r="B664" s="2" t="s">
        <v>3238</v>
      </c>
      <c r="C664" s="1"/>
      <c r="D664" s="1"/>
      <c r="E664" s="1"/>
      <c r="F664" s="2"/>
      <c r="G664" s="10" t="str">
        <f>IFERROR(INDEX('03-25'!X:X,MATCH(B664,'03-25'!Y:Y,0),0),"")</f>
        <v/>
      </c>
      <c r="H664" s="11" t="str">
        <f>IFERROR(INDEX('04-08'!N:N,MATCH(B664,'04-08'!C:C,0),0),"")</f>
        <v/>
      </c>
      <c r="I664" s="11" t="str">
        <f>IFERROR(INDEX('04-29'!M:M,MATCH(B664,'04-29'!L:L,0),0),"")</f>
        <v/>
      </c>
      <c r="J664" s="11" t="str">
        <f>IFERROR(INDEX('05-27'!F:F,MATCH(B664,'05-27'!H:H,0),0),"")</f>
        <v/>
      </c>
      <c r="K664" s="11" t="str">
        <f>IFERROR(INDEX('06-17'!U:U,MATCH(B664,'06-17'!W:W,0),0),"")</f>
        <v/>
      </c>
      <c r="L664" s="11" t="str">
        <f>IFERROR(INDEX('07-02'!W:W,MATCH(B664,'07-02'!B:B,0),0),"")</f>
        <v/>
      </c>
      <c r="M664" s="11" t="str">
        <f>IFERROR(INDEX('07-14'!H:H,MATCH(B664,'07-14'!I:I,0),0),"")</f>
        <v/>
      </c>
      <c r="N664" s="11">
        <f>IFERROR(INDEX('07-15'!H:H,MATCH(B664,'07-15'!I:I,0),0),"")</f>
        <v>460</v>
      </c>
      <c r="O664" s="11" t="str">
        <f>IFERROR(INDEX('07-16'!H:H,MATCH(B664,'07-16'!I:I,0),0),"")</f>
        <v/>
      </c>
      <c r="P664" s="11" t="str">
        <f>IFERROR(INDEX('07-22'!U:U,MATCH(B664,'07-22'!W:W,0),0),"")</f>
        <v/>
      </c>
      <c r="Q664" s="11" t="str">
        <f>IFERROR(INDEX(#REF!,MATCH(B664,#REF!,0),0),"")</f>
        <v/>
      </c>
      <c r="R664" s="11" t="str">
        <f>IFERROR(INDEX(#REF!,MATCH(B664,#REF!,0),0),"")</f>
        <v/>
      </c>
      <c r="S664" s="11" t="str">
        <f>IFERROR(INDEX(#REF!,MATCH(B664,#REF!,0),0),"")</f>
        <v/>
      </c>
      <c r="T664" s="11" t="str">
        <f>IFERROR(INDEX(#REF!,MATCH(B664,#REF!,0),0),"")</f>
        <v/>
      </c>
      <c r="U664" s="5" t="str">
        <f>IFERROR(INDEX(#REF!,MATCH(B664,#REF!,0),0),"")</f>
        <v/>
      </c>
      <c r="V664" s="10">
        <f t="shared" si="35"/>
        <v>1</v>
      </c>
      <c r="W664" s="188">
        <f t="shared" si="36"/>
        <v>460</v>
      </c>
      <c r="X664" s="188">
        <f t="shared" si="37"/>
        <v>460</v>
      </c>
      <c r="Y664" s="188" t="str">
        <f>IFERROR(SUMPRODUCT(LARGE(G664:U664,{1;2;3;4;5})),"NA")</f>
        <v>NA</v>
      </c>
      <c r="Z664" s="189" t="str">
        <f>IFERROR(SUMPRODUCT(LARGE(G664:U664,{1;2;3;4;5;6;7;8;9;10})),"NA")</f>
        <v>NA</v>
      </c>
    </row>
    <row r="665" spans="1:26" s="28" customFormat="1" x14ac:dyDescent="0.3">
      <c r="A665" s="15">
        <v>662</v>
      </c>
      <c r="B665" s="2" t="s">
        <v>3135</v>
      </c>
      <c r="C665" s="1"/>
      <c r="D665" s="1"/>
      <c r="E665" s="1"/>
      <c r="F665" s="2"/>
      <c r="G665" s="10" t="str">
        <f>IFERROR(INDEX('03-25'!X:X,MATCH(B665,'03-25'!Y:Y,0),0),"")</f>
        <v/>
      </c>
      <c r="H665" s="11" t="str">
        <f>IFERROR(INDEX('04-08'!N:N,MATCH(B665,'04-08'!C:C,0),0),"")</f>
        <v/>
      </c>
      <c r="I665" s="11" t="str">
        <f>IFERROR(INDEX('04-29'!M:M,MATCH(B665,'04-29'!L:L,0),0),"")</f>
        <v/>
      </c>
      <c r="J665" s="11" t="str">
        <f>IFERROR(INDEX('05-27'!F:F,MATCH(B665,'05-27'!H:H,0),0),"")</f>
        <v/>
      </c>
      <c r="K665" s="11" t="str">
        <f>IFERROR(INDEX('06-17'!U:U,MATCH(B665,'06-17'!W:W,0),0),"")</f>
        <v/>
      </c>
      <c r="L665" s="11" t="str">
        <f>IFERROR(INDEX('07-02'!W:W,MATCH(B665,'07-02'!B:B,0),0),"")</f>
        <v/>
      </c>
      <c r="M665" s="11" t="str">
        <f>IFERROR(INDEX('07-14'!H:H,MATCH(B665,'07-14'!I:I,0),0),"")</f>
        <v/>
      </c>
      <c r="N665" s="11">
        <f>IFERROR(INDEX('07-15'!H:H,MATCH(B665,'07-15'!I:I,0),0),"")</f>
        <v>459</v>
      </c>
      <c r="O665" s="11" t="str">
        <f>IFERROR(INDEX('07-16'!H:H,MATCH(B665,'07-16'!I:I,0),0),"")</f>
        <v/>
      </c>
      <c r="P665" s="11" t="str">
        <f>IFERROR(INDEX('07-22'!U:U,MATCH(B665,'07-22'!W:W,0),0),"")</f>
        <v/>
      </c>
      <c r="Q665" s="11" t="str">
        <f>IFERROR(INDEX(#REF!,MATCH(B665,#REF!,0),0),"")</f>
        <v/>
      </c>
      <c r="R665" s="11" t="str">
        <f>IFERROR(INDEX(#REF!,MATCH(B665,#REF!,0),0),"")</f>
        <v/>
      </c>
      <c r="S665" s="11" t="str">
        <f>IFERROR(INDEX(#REF!,MATCH(B665,#REF!,0),0),"")</f>
        <v/>
      </c>
      <c r="T665" s="11" t="str">
        <f>IFERROR(INDEX(#REF!,MATCH(B665,#REF!,0),0),"")</f>
        <v/>
      </c>
      <c r="U665" s="5" t="str">
        <f>IFERROR(INDEX(#REF!,MATCH(B665,#REF!,0),0),"")</f>
        <v/>
      </c>
      <c r="V665" s="10">
        <f t="shared" si="35"/>
        <v>1</v>
      </c>
      <c r="W665" s="188">
        <f t="shared" si="36"/>
        <v>459</v>
      </c>
      <c r="X665" s="188">
        <f t="shared" si="37"/>
        <v>459</v>
      </c>
      <c r="Y665" s="188" t="str">
        <f>IFERROR(SUMPRODUCT(LARGE(G665:U665,{1;2;3;4;5})),"NA")</f>
        <v>NA</v>
      </c>
      <c r="Z665" s="189" t="str">
        <f>IFERROR(SUMPRODUCT(LARGE(G665:U665,{1;2;3;4;5;6;7;8;9;10})),"NA")</f>
        <v>NA</v>
      </c>
    </row>
    <row r="666" spans="1:26" s="28" customFormat="1" x14ac:dyDescent="0.3">
      <c r="A666" s="15">
        <v>663</v>
      </c>
      <c r="B666" s="2" t="s">
        <v>474</v>
      </c>
      <c r="C666" s="1"/>
      <c r="D666" s="1"/>
      <c r="E666" s="1"/>
      <c r="F666" s="2"/>
      <c r="G666" s="10">
        <f>IFERROR(INDEX('03-25'!X:X,MATCH(B666,'03-25'!Y:Y,0),0),"")</f>
        <v>458</v>
      </c>
      <c r="H666" s="11" t="str">
        <f>IFERROR(INDEX('04-08'!N:N,MATCH(B666,'04-08'!C:C,0),0),"")</f>
        <v/>
      </c>
      <c r="I666" s="11" t="str">
        <f>IFERROR(INDEX('04-29'!M:M,MATCH(B666,'04-29'!L:L,0),0),"")</f>
        <v/>
      </c>
      <c r="J666" s="11" t="str">
        <f>IFERROR(INDEX('05-27'!F:F,MATCH(B666,'05-27'!H:H,0),0),"")</f>
        <v/>
      </c>
      <c r="K666" s="11" t="str">
        <f>IFERROR(INDEX('06-17'!U:U,MATCH(B666,'06-17'!W:W,0),0),"")</f>
        <v/>
      </c>
      <c r="L666" s="11" t="str">
        <f>IFERROR(INDEX('07-02'!W:W,MATCH(B666,'07-02'!B:B,0),0),"")</f>
        <v/>
      </c>
      <c r="M666" s="11" t="str">
        <f>IFERROR(INDEX('07-14'!H:H,MATCH(B666,'07-14'!I:I,0),0),"")</f>
        <v/>
      </c>
      <c r="N666" s="11" t="str">
        <f>IFERROR(INDEX('07-15'!H:H,MATCH(B666,'07-15'!I:I,0),0),"")</f>
        <v/>
      </c>
      <c r="O666" s="11" t="str">
        <f>IFERROR(INDEX('07-16'!H:H,MATCH(B666,'07-16'!I:I,0),0),"")</f>
        <v/>
      </c>
      <c r="P666" s="11" t="str">
        <f>IFERROR(INDEX('07-22'!U:U,MATCH(B666,'07-22'!W:W,0),0),"")</f>
        <v/>
      </c>
      <c r="Q666" s="11" t="str">
        <f>IFERROR(INDEX(#REF!,MATCH(B666,#REF!,0),0),"")</f>
        <v/>
      </c>
      <c r="R666" s="11" t="str">
        <f>IFERROR(INDEX(#REF!,MATCH(B666,#REF!,0),0),"")</f>
        <v/>
      </c>
      <c r="S666" s="11" t="str">
        <f>IFERROR(INDEX(#REF!,MATCH(B666,#REF!,0),0),"")</f>
        <v/>
      </c>
      <c r="T666" s="11" t="str">
        <f>IFERROR(INDEX(#REF!,MATCH(B666,#REF!,0),0),"")</f>
        <v/>
      </c>
      <c r="U666" s="5" t="str">
        <f>IFERROR(INDEX(#REF!,MATCH(B666,#REF!,0),0),"")</f>
        <v/>
      </c>
      <c r="V666" s="10">
        <f t="shared" si="35"/>
        <v>1</v>
      </c>
      <c r="W666" s="188">
        <f t="shared" si="36"/>
        <v>458</v>
      </c>
      <c r="X666" s="188">
        <f t="shared" si="37"/>
        <v>458</v>
      </c>
      <c r="Y666" s="188" t="str">
        <f>IFERROR(SUMPRODUCT(LARGE(G666:U666,{1;2;3;4;5})),"NA")</f>
        <v>NA</v>
      </c>
      <c r="Z666" s="189" t="str">
        <f>IFERROR(SUMPRODUCT(LARGE(G666:U666,{1;2;3;4;5;6;7;8;9;10})),"NA")</f>
        <v>NA</v>
      </c>
    </row>
    <row r="667" spans="1:26" s="28" customFormat="1" x14ac:dyDescent="0.3">
      <c r="A667" s="15">
        <v>664</v>
      </c>
      <c r="B667" s="2" t="s">
        <v>1827</v>
      </c>
      <c r="C667" s="1"/>
      <c r="D667" s="1"/>
      <c r="E667" s="1"/>
      <c r="F667" s="2"/>
      <c r="G667" s="10" t="str">
        <f>IFERROR(INDEX('03-25'!X:X,MATCH(B667,'03-25'!Y:Y,0),0),"")</f>
        <v/>
      </c>
      <c r="H667" s="11" t="str">
        <f>IFERROR(INDEX('04-08'!N:N,MATCH(B667,'04-08'!C:C,0),0),"")</f>
        <v/>
      </c>
      <c r="I667" s="11">
        <f>IFERROR(INDEX('04-29'!M:M,MATCH(B667,'04-29'!L:L,0),0),"")</f>
        <v>453</v>
      </c>
      <c r="J667" s="11" t="str">
        <f>IFERROR(INDEX('05-27'!F:F,MATCH(B667,'05-27'!H:H,0),0),"")</f>
        <v/>
      </c>
      <c r="K667" s="11" t="str">
        <f>IFERROR(INDEX('06-17'!U:U,MATCH(B667,'06-17'!W:W,0),0),"")</f>
        <v/>
      </c>
      <c r="L667" s="11" t="str">
        <f>IFERROR(INDEX('07-02'!W:W,MATCH(B667,'07-02'!B:B,0),0),"")</f>
        <v/>
      </c>
      <c r="M667" s="11" t="str">
        <f>IFERROR(INDEX('07-14'!H:H,MATCH(B667,'07-14'!I:I,0),0),"")</f>
        <v/>
      </c>
      <c r="N667" s="11" t="str">
        <f>IFERROR(INDEX('07-15'!H:H,MATCH(B667,'07-15'!I:I,0),0),"")</f>
        <v/>
      </c>
      <c r="O667" s="11" t="str">
        <f>IFERROR(INDEX('07-16'!H:H,MATCH(B667,'07-16'!I:I,0),0),"")</f>
        <v/>
      </c>
      <c r="P667" s="11" t="str">
        <f>IFERROR(INDEX('07-22'!U:U,MATCH(B667,'07-22'!W:W,0),0),"")</f>
        <v/>
      </c>
      <c r="Q667" s="11" t="str">
        <f>IFERROR(INDEX(#REF!,MATCH(B667,#REF!,0),0),"")</f>
        <v/>
      </c>
      <c r="R667" s="11" t="str">
        <f>IFERROR(INDEX(#REF!,MATCH(B667,#REF!,0),0),"")</f>
        <v/>
      </c>
      <c r="S667" s="11" t="str">
        <f>IFERROR(INDEX(#REF!,MATCH(B667,#REF!,0),0),"")</f>
        <v/>
      </c>
      <c r="T667" s="11" t="str">
        <f>IFERROR(INDEX(#REF!,MATCH(B667,#REF!,0),0),"")</f>
        <v/>
      </c>
      <c r="U667" s="5" t="str">
        <f>IFERROR(INDEX(#REF!,MATCH(B667,#REF!,0),0),"")</f>
        <v/>
      </c>
      <c r="V667" s="10">
        <f t="shared" si="35"/>
        <v>1</v>
      </c>
      <c r="W667" s="188">
        <f t="shared" si="36"/>
        <v>453</v>
      </c>
      <c r="X667" s="188">
        <f t="shared" si="37"/>
        <v>453</v>
      </c>
      <c r="Y667" s="188" t="str">
        <f>IFERROR(SUMPRODUCT(LARGE(G667:U667,{1;2;3;4;5})),"NA")</f>
        <v>NA</v>
      </c>
      <c r="Z667" s="189" t="str">
        <f>IFERROR(SUMPRODUCT(LARGE(G667:U667,{1;2;3;4;5;6;7;8;9;10})),"NA")</f>
        <v>NA</v>
      </c>
    </row>
    <row r="668" spans="1:26" s="28" customFormat="1" x14ac:dyDescent="0.3">
      <c r="A668" s="15">
        <v>665</v>
      </c>
      <c r="B668" s="2" t="s">
        <v>484</v>
      </c>
      <c r="C668" s="1"/>
      <c r="D668" s="1"/>
      <c r="E668" s="1"/>
      <c r="F668" s="2"/>
      <c r="G668" s="10">
        <f>IFERROR(INDEX('03-25'!X:X,MATCH(B668,'03-25'!Y:Y,0),0),"")</f>
        <v>415</v>
      </c>
      <c r="H668" s="11" t="str">
        <f>IFERROR(INDEX('04-08'!N:N,MATCH(B668,'04-08'!C:C,0),0),"")</f>
        <v/>
      </c>
      <c r="I668" s="11" t="str">
        <f>IFERROR(INDEX('04-29'!M:M,MATCH(B668,'04-29'!L:L,0),0),"")</f>
        <v/>
      </c>
      <c r="J668" s="11" t="str">
        <f>IFERROR(INDEX('05-27'!F:F,MATCH(B668,'05-27'!H:H,0),0),"")</f>
        <v/>
      </c>
      <c r="K668" s="11" t="str">
        <f>IFERROR(INDEX('06-17'!U:U,MATCH(B668,'06-17'!W:W,0),0),"")</f>
        <v/>
      </c>
      <c r="L668" s="11" t="str">
        <f>IFERROR(INDEX('07-02'!W:W,MATCH(B668,'07-02'!B:B,0),0),"")</f>
        <v/>
      </c>
      <c r="M668" s="11" t="str">
        <f>IFERROR(INDEX('07-14'!H:H,MATCH(B668,'07-14'!I:I,0),0),"")</f>
        <v/>
      </c>
      <c r="N668" s="11" t="str">
        <f>IFERROR(INDEX('07-15'!H:H,MATCH(B668,'07-15'!I:I,0),0),"")</f>
        <v/>
      </c>
      <c r="O668" s="11" t="str">
        <f>IFERROR(INDEX('07-16'!H:H,MATCH(B668,'07-16'!I:I,0),0),"")</f>
        <v/>
      </c>
      <c r="P668" s="11" t="str">
        <f>IFERROR(INDEX('07-22'!U:U,MATCH(B668,'07-22'!W:W,0),0),"")</f>
        <v/>
      </c>
      <c r="Q668" s="11" t="str">
        <f>IFERROR(INDEX(#REF!,MATCH(B668,#REF!,0),0),"")</f>
        <v/>
      </c>
      <c r="R668" s="11" t="str">
        <f>IFERROR(INDEX(#REF!,MATCH(B668,#REF!,0),0),"")</f>
        <v/>
      </c>
      <c r="S668" s="11" t="str">
        <f>IFERROR(INDEX(#REF!,MATCH(B668,#REF!,0),0),"")</f>
        <v/>
      </c>
      <c r="T668" s="11" t="str">
        <f>IFERROR(INDEX(#REF!,MATCH(B668,#REF!,0),0),"")</f>
        <v/>
      </c>
      <c r="U668" s="5" t="str">
        <f>IFERROR(INDEX(#REF!,MATCH(B668,#REF!,0),0),"")</f>
        <v/>
      </c>
      <c r="V668" s="10">
        <f t="shared" si="35"/>
        <v>1</v>
      </c>
      <c r="W668" s="188">
        <f t="shared" si="36"/>
        <v>415</v>
      </c>
      <c r="X668" s="188">
        <f t="shared" si="37"/>
        <v>415</v>
      </c>
      <c r="Y668" s="188" t="str">
        <f>IFERROR(SUMPRODUCT(LARGE(G668:U668,{1;2;3;4;5})),"NA")</f>
        <v>NA</v>
      </c>
      <c r="Z668" s="189" t="str">
        <f>IFERROR(SUMPRODUCT(LARGE(G668:U668,{1;2;3;4;5;6;7;8;9;10})),"NA")</f>
        <v>NA</v>
      </c>
    </row>
    <row r="669" spans="1:26" s="28" customFormat="1" x14ac:dyDescent="0.3">
      <c r="A669" s="15">
        <v>666</v>
      </c>
      <c r="B669" s="2" t="s">
        <v>512</v>
      </c>
      <c r="C669" s="1"/>
      <c r="D669" s="1"/>
      <c r="E669" s="1"/>
      <c r="F669" s="2"/>
      <c r="G669" s="10">
        <f>IFERROR(INDEX('03-25'!X:X,MATCH(B669,'03-25'!Y:Y,0),0),"")</f>
        <v>402</v>
      </c>
      <c r="H669" s="11" t="str">
        <f>IFERROR(INDEX('04-08'!N:N,MATCH(B669,'04-08'!C:C,0),0),"")</f>
        <v/>
      </c>
      <c r="I669" s="11" t="str">
        <f>IFERROR(INDEX('04-29'!M:M,MATCH(B669,'04-29'!L:L,0),0),"")</f>
        <v/>
      </c>
      <c r="J669" s="11" t="str">
        <f>IFERROR(INDEX('05-27'!F:F,MATCH(B669,'05-27'!H:H,0),0),"")</f>
        <v/>
      </c>
      <c r="K669" s="11" t="str">
        <f>IFERROR(INDEX('06-17'!U:U,MATCH(B669,'06-17'!W:W,0),0),"")</f>
        <v/>
      </c>
      <c r="L669" s="11" t="str">
        <f>IFERROR(INDEX('07-02'!W:W,MATCH(B669,'07-02'!B:B,0),0),"")</f>
        <v/>
      </c>
      <c r="M669" s="11" t="str">
        <f>IFERROR(INDEX('07-14'!H:H,MATCH(B669,'07-14'!I:I,0),0),"")</f>
        <v/>
      </c>
      <c r="N669" s="11" t="str">
        <f>IFERROR(INDEX('07-15'!H:H,MATCH(B669,'07-15'!I:I,0),0),"")</f>
        <v/>
      </c>
      <c r="O669" s="11" t="str">
        <f>IFERROR(INDEX('07-16'!H:H,MATCH(B669,'07-16'!I:I,0),0),"")</f>
        <v/>
      </c>
      <c r="P669" s="11" t="str">
        <f>IFERROR(INDEX('07-22'!U:U,MATCH(B669,'07-22'!W:W,0),0),"")</f>
        <v/>
      </c>
      <c r="Q669" s="11" t="str">
        <f>IFERROR(INDEX(#REF!,MATCH(B669,#REF!,0),0),"")</f>
        <v/>
      </c>
      <c r="R669" s="11" t="str">
        <f>IFERROR(INDEX(#REF!,MATCH(B669,#REF!,0),0),"")</f>
        <v/>
      </c>
      <c r="S669" s="11" t="str">
        <f>IFERROR(INDEX(#REF!,MATCH(B669,#REF!,0),0),"")</f>
        <v/>
      </c>
      <c r="T669" s="11" t="str">
        <f>IFERROR(INDEX(#REF!,MATCH(B669,#REF!,0),0),"")</f>
        <v/>
      </c>
      <c r="U669" s="5" t="str">
        <f>IFERROR(INDEX(#REF!,MATCH(B669,#REF!,0),0),"")</f>
        <v/>
      </c>
      <c r="V669" s="10">
        <f t="shared" si="35"/>
        <v>1</v>
      </c>
      <c r="W669" s="188">
        <f t="shared" si="36"/>
        <v>402</v>
      </c>
      <c r="X669" s="188">
        <f t="shared" si="37"/>
        <v>402</v>
      </c>
      <c r="Y669" s="188" t="str">
        <f>IFERROR(SUMPRODUCT(LARGE(G669:U669,{1;2;3;4;5})),"NA")</f>
        <v>NA</v>
      </c>
      <c r="Z669" s="189" t="str">
        <f>IFERROR(SUMPRODUCT(LARGE(G669:U669,{1;2;3;4;5;6;7;8;9;10})),"NA")</f>
        <v>NA</v>
      </c>
    </row>
    <row r="670" spans="1:26" s="28" customFormat="1" x14ac:dyDescent="0.3">
      <c r="A670" s="15">
        <v>667</v>
      </c>
      <c r="B670" s="2" t="s">
        <v>480</v>
      </c>
      <c r="C670" s="1"/>
      <c r="D670" s="1"/>
      <c r="E670" s="1"/>
      <c r="F670" s="2"/>
      <c r="G670" s="10">
        <f>IFERROR(INDEX('03-25'!X:X,MATCH(B670,'03-25'!Y:Y,0),0),"")</f>
        <v>389</v>
      </c>
      <c r="H670" s="11" t="str">
        <f>IFERROR(INDEX('04-08'!N:N,MATCH(B670,'04-08'!C:C,0),0),"")</f>
        <v/>
      </c>
      <c r="I670" s="11" t="str">
        <f>IFERROR(INDEX('04-29'!M:M,MATCH(B670,'04-29'!L:L,0),0),"")</f>
        <v/>
      </c>
      <c r="J670" s="11" t="str">
        <f>IFERROR(INDEX('05-27'!F:F,MATCH(B670,'05-27'!H:H,0),0),"")</f>
        <v/>
      </c>
      <c r="K670" s="11" t="str">
        <f>IFERROR(INDEX('06-17'!U:U,MATCH(B670,'06-17'!W:W,0),0),"")</f>
        <v/>
      </c>
      <c r="L670" s="11" t="str">
        <f>IFERROR(INDEX('07-02'!W:W,MATCH(B670,'07-02'!B:B,0),0),"")</f>
        <v/>
      </c>
      <c r="M670" s="11" t="str">
        <f>IFERROR(INDEX('07-14'!H:H,MATCH(B670,'07-14'!I:I,0),0),"")</f>
        <v/>
      </c>
      <c r="N670" s="11" t="str">
        <f>IFERROR(INDEX('07-15'!H:H,MATCH(B670,'07-15'!I:I,0),0),"")</f>
        <v/>
      </c>
      <c r="O670" s="11" t="str">
        <f>IFERROR(INDEX('07-16'!H:H,MATCH(B670,'07-16'!I:I,0),0),"")</f>
        <v/>
      </c>
      <c r="P670" s="11" t="str">
        <f>IFERROR(INDEX('07-22'!U:U,MATCH(B670,'07-22'!W:W,0),0),"")</f>
        <v/>
      </c>
      <c r="Q670" s="11" t="str">
        <f>IFERROR(INDEX(#REF!,MATCH(B670,#REF!,0),0),"")</f>
        <v/>
      </c>
      <c r="R670" s="11" t="str">
        <f>IFERROR(INDEX(#REF!,MATCH(B670,#REF!,0),0),"")</f>
        <v/>
      </c>
      <c r="S670" s="11" t="str">
        <f>IFERROR(INDEX(#REF!,MATCH(B670,#REF!,0),0),"")</f>
        <v/>
      </c>
      <c r="T670" s="11" t="str">
        <f>IFERROR(INDEX(#REF!,MATCH(B670,#REF!,0),0),"")</f>
        <v/>
      </c>
      <c r="U670" s="5" t="str">
        <f>IFERROR(INDEX(#REF!,MATCH(B670,#REF!,0),0),"")</f>
        <v/>
      </c>
      <c r="V670" s="10">
        <f t="shared" si="35"/>
        <v>1</v>
      </c>
      <c r="W670" s="188">
        <f t="shared" si="36"/>
        <v>389</v>
      </c>
      <c r="X670" s="188">
        <f t="shared" si="37"/>
        <v>389</v>
      </c>
      <c r="Y670" s="188" t="str">
        <f>IFERROR(SUMPRODUCT(LARGE(G670:U670,{1;2;3;4;5})),"NA")</f>
        <v>NA</v>
      </c>
      <c r="Z670" s="189" t="str">
        <f>IFERROR(SUMPRODUCT(LARGE(G670:U670,{1;2;3;4;5;6;7;8;9;10})),"NA")</f>
        <v>NA</v>
      </c>
    </row>
    <row r="671" spans="1:26" s="28" customFormat="1" x14ac:dyDescent="0.3">
      <c r="A671" s="15">
        <v>668</v>
      </c>
      <c r="B671" s="2" t="s">
        <v>2422</v>
      </c>
      <c r="C671" s="1"/>
      <c r="D671" s="1"/>
      <c r="E671" s="1"/>
      <c r="F671" s="2"/>
      <c r="G671" s="10" t="str">
        <f>IFERROR(INDEX('03-25'!X:X,MATCH(B671,'03-25'!Y:Y,0),0),"")</f>
        <v/>
      </c>
      <c r="H671" s="11" t="str">
        <f>IFERROR(INDEX('04-08'!N:N,MATCH(B671,'04-08'!C:C,0),0),"")</f>
        <v/>
      </c>
      <c r="I671" s="11" t="str">
        <f>IFERROR(INDEX('04-29'!M:M,MATCH(B671,'04-29'!L:L,0),0),"")</f>
        <v/>
      </c>
      <c r="J671" s="11" t="str">
        <f>IFERROR(INDEX('05-27'!F:F,MATCH(B671,'05-27'!H:H,0),0),"")</f>
        <v/>
      </c>
      <c r="K671" s="11">
        <f>IFERROR(INDEX('06-17'!U:U,MATCH(B671,'06-17'!W:W,0),0),"")</f>
        <v>388</v>
      </c>
      <c r="L671" s="11" t="str">
        <f>IFERROR(INDEX('07-02'!W:W,MATCH(B671,'07-02'!B:B,0),0),"")</f>
        <v/>
      </c>
      <c r="M671" s="11" t="str">
        <f>IFERROR(INDEX('07-14'!H:H,MATCH(B671,'07-14'!I:I,0),0),"")</f>
        <v/>
      </c>
      <c r="N671" s="11" t="str">
        <f>IFERROR(INDEX('07-15'!H:H,MATCH(B671,'07-15'!I:I,0),0),"")</f>
        <v/>
      </c>
      <c r="O671" s="11" t="str">
        <f>IFERROR(INDEX('07-16'!H:H,MATCH(B671,'07-16'!I:I,0),0),"")</f>
        <v/>
      </c>
      <c r="P671" s="11" t="str">
        <f>IFERROR(INDEX('07-22'!U:U,MATCH(B671,'07-22'!W:W,0),0),"")</f>
        <v/>
      </c>
      <c r="Q671" s="11" t="str">
        <f>IFERROR(INDEX(#REF!,MATCH(B671,#REF!,0),0),"")</f>
        <v/>
      </c>
      <c r="R671" s="11" t="str">
        <f>IFERROR(INDEX(#REF!,MATCH(B671,#REF!,0),0),"")</f>
        <v/>
      </c>
      <c r="S671" s="11" t="str">
        <f>IFERROR(INDEX(#REF!,MATCH(B671,#REF!,0),0),"")</f>
        <v/>
      </c>
      <c r="T671" s="11" t="str">
        <f>IFERROR(INDEX(#REF!,MATCH(B671,#REF!,0),0),"")</f>
        <v/>
      </c>
      <c r="U671" s="5" t="str">
        <f>IFERROR(INDEX(#REF!,MATCH(B671,#REF!,0),0),"")</f>
        <v/>
      </c>
      <c r="V671" s="10">
        <f t="shared" si="35"/>
        <v>1</v>
      </c>
      <c r="W671" s="188">
        <f t="shared" si="36"/>
        <v>388</v>
      </c>
      <c r="X671" s="188">
        <f t="shared" si="37"/>
        <v>388</v>
      </c>
      <c r="Y671" s="188" t="str">
        <f>IFERROR(SUMPRODUCT(LARGE(G671:U671,{1;2;3;4;5})),"NA")</f>
        <v>NA</v>
      </c>
      <c r="Z671" s="189" t="str">
        <f>IFERROR(SUMPRODUCT(LARGE(G671:U671,{1;2;3;4;5;6;7;8;9;10})),"NA")</f>
        <v>NA</v>
      </c>
    </row>
    <row r="672" spans="1:26" s="28" customFormat="1" x14ac:dyDescent="0.3">
      <c r="A672" s="15">
        <v>669</v>
      </c>
      <c r="B672" s="2" t="s">
        <v>486</v>
      </c>
      <c r="C672" s="1"/>
      <c r="D672" s="1"/>
      <c r="E672" s="1"/>
      <c r="F672" s="2"/>
      <c r="G672" s="10">
        <f>IFERROR(INDEX('03-25'!X:X,MATCH(B672,'03-25'!Y:Y,0),0),"")</f>
        <v>381</v>
      </c>
      <c r="H672" s="11" t="str">
        <f>IFERROR(INDEX('04-08'!N:N,MATCH(B672,'04-08'!C:C,0),0),"")</f>
        <v/>
      </c>
      <c r="I672" s="11" t="str">
        <f>IFERROR(INDEX('04-29'!M:M,MATCH(B672,'04-29'!L:L,0),0),"")</f>
        <v/>
      </c>
      <c r="J672" s="11" t="str">
        <f>IFERROR(INDEX('05-27'!F:F,MATCH(B672,'05-27'!H:H,0),0),"")</f>
        <v/>
      </c>
      <c r="K672" s="11" t="str">
        <f>IFERROR(INDEX('06-17'!U:U,MATCH(B672,'06-17'!W:W,0),0),"")</f>
        <v/>
      </c>
      <c r="L672" s="11" t="str">
        <f>IFERROR(INDEX('07-02'!W:W,MATCH(B672,'07-02'!B:B,0),0),"")</f>
        <v/>
      </c>
      <c r="M672" s="11" t="str">
        <f>IFERROR(INDEX('07-14'!H:H,MATCH(B672,'07-14'!I:I,0),0),"")</f>
        <v/>
      </c>
      <c r="N672" s="11" t="str">
        <f>IFERROR(INDEX('07-15'!H:H,MATCH(B672,'07-15'!I:I,0),0),"")</f>
        <v/>
      </c>
      <c r="O672" s="11" t="str">
        <f>IFERROR(INDEX('07-16'!H:H,MATCH(B672,'07-16'!I:I,0),0),"")</f>
        <v/>
      </c>
      <c r="P672" s="11" t="str">
        <f>IFERROR(INDEX('07-22'!U:U,MATCH(B672,'07-22'!W:W,0),0),"")</f>
        <v/>
      </c>
      <c r="Q672" s="11" t="str">
        <f>IFERROR(INDEX(#REF!,MATCH(B672,#REF!,0),0),"")</f>
        <v/>
      </c>
      <c r="R672" s="11" t="str">
        <f>IFERROR(INDEX(#REF!,MATCH(B672,#REF!,0),0),"")</f>
        <v/>
      </c>
      <c r="S672" s="11" t="str">
        <f>IFERROR(INDEX(#REF!,MATCH(B672,#REF!,0),0),"")</f>
        <v/>
      </c>
      <c r="T672" s="11" t="str">
        <f>IFERROR(INDEX(#REF!,MATCH(B672,#REF!,0),0),"")</f>
        <v/>
      </c>
      <c r="U672" s="5" t="str">
        <f>IFERROR(INDEX(#REF!,MATCH(B672,#REF!,0),0),"")</f>
        <v/>
      </c>
      <c r="V672" s="10">
        <f t="shared" si="35"/>
        <v>1</v>
      </c>
      <c r="W672" s="188">
        <f t="shared" si="36"/>
        <v>381</v>
      </c>
      <c r="X672" s="188">
        <f t="shared" si="37"/>
        <v>381</v>
      </c>
      <c r="Y672" s="188" t="str">
        <f>IFERROR(SUMPRODUCT(LARGE(G672:U672,{1;2;3;4;5})),"NA")</f>
        <v>NA</v>
      </c>
      <c r="Z672" s="189" t="str">
        <f>IFERROR(SUMPRODUCT(LARGE(G672:U672,{1;2;3;4;5;6;7;8;9;10})),"NA")</f>
        <v>NA</v>
      </c>
    </row>
    <row r="673" spans="1:26" s="28" customFormat="1" x14ac:dyDescent="0.3">
      <c r="A673" s="15">
        <v>670</v>
      </c>
      <c r="B673" s="2" t="s">
        <v>3248</v>
      </c>
      <c r="C673" s="1"/>
      <c r="D673" s="1"/>
      <c r="E673" s="1"/>
      <c r="F673" s="2"/>
      <c r="G673" s="10" t="str">
        <f>IFERROR(INDEX('03-25'!X:X,MATCH(B673,'03-25'!Y:Y,0),0),"")</f>
        <v/>
      </c>
      <c r="H673" s="11" t="str">
        <f>IFERROR(INDEX('04-08'!N:N,MATCH(B673,'04-08'!C:C,0),0),"")</f>
        <v/>
      </c>
      <c r="I673" s="11" t="str">
        <f>IFERROR(INDEX('04-29'!M:M,MATCH(B673,'04-29'!L:L,0),0),"")</f>
        <v/>
      </c>
      <c r="J673" s="11" t="str">
        <f>IFERROR(INDEX('05-27'!F:F,MATCH(B673,'05-27'!H:H,0),0),"")</f>
        <v/>
      </c>
      <c r="K673" s="11" t="str">
        <f>IFERROR(INDEX('06-17'!U:U,MATCH(B673,'06-17'!W:W,0),0),"")</f>
        <v/>
      </c>
      <c r="L673" s="11" t="str">
        <f>IFERROR(INDEX('07-02'!W:W,MATCH(B673,'07-02'!B:B,0),0),"")</f>
        <v/>
      </c>
      <c r="M673" s="11" t="str">
        <f>IFERROR(INDEX('07-14'!H:H,MATCH(B673,'07-14'!I:I,0),0),"")</f>
        <v/>
      </c>
      <c r="N673" s="11">
        <f>IFERROR(INDEX('07-15'!H:H,MATCH(B673,'07-15'!I:I,0),0),"")</f>
        <v>353</v>
      </c>
      <c r="O673" s="11" t="str">
        <f>IFERROR(INDEX('07-16'!H:H,MATCH(B673,'07-16'!I:I,0),0),"")</f>
        <v/>
      </c>
      <c r="P673" s="11" t="str">
        <f>IFERROR(INDEX('07-22'!U:U,MATCH(B673,'07-22'!W:W,0),0),"")</f>
        <v/>
      </c>
      <c r="Q673" s="11" t="str">
        <f>IFERROR(INDEX(#REF!,MATCH(B673,#REF!,0),0),"")</f>
        <v/>
      </c>
      <c r="R673" s="11" t="str">
        <f>IFERROR(INDEX(#REF!,MATCH(B673,#REF!,0),0),"")</f>
        <v/>
      </c>
      <c r="S673" s="11" t="str">
        <f>IFERROR(INDEX(#REF!,MATCH(B673,#REF!,0),0),"")</f>
        <v/>
      </c>
      <c r="T673" s="11" t="str">
        <f>IFERROR(INDEX(#REF!,MATCH(B673,#REF!,0),0),"")</f>
        <v/>
      </c>
      <c r="U673" s="5" t="str">
        <f>IFERROR(INDEX(#REF!,MATCH(B673,#REF!,0),0),"")</f>
        <v/>
      </c>
      <c r="V673" s="10">
        <f t="shared" si="35"/>
        <v>1</v>
      </c>
      <c r="W673" s="188">
        <f t="shared" si="36"/>
        <v>353</v>
      </c>
      <c r="X673" s="188">
        <f t="shared" si="37"/>
        <v>353</v>
      </c>
      <c r="Y673" s="188" t="str">
        <f>IFERROR(SUMPRODUCT(LARGE(G673:U673,{1;2;3;4;5})),"NA")</f>
        <v>NA</v>
      </c>
      <c r="Z673" s="189" t="str">
        <f>IFERROR(SUMPRODUCT(LARGE(G673:U673,{1;2;3;4;5;6;7;8;9;10})),"NA")</f>
        <v>NA</v>
      </c>
    </row>
    <row r="674" spans="1:26" s="28" customFormat="1" x14ac:dyDescent="0.3">
      <c r="A674" s="15">
        <v>671</v>
      </c>
      <c r="B674" s="2" t="s">
        <v>2449</v>
      </c>
      <c r="C674" s="1"/>
      <c r="D674" s="1"/>
      <c r="E674" s="1"/>
      <c r="F674" s="2"/>
      <c r="G674" s="10" t="str">
        <f>IFERROR(INDEX('03-25'!X:X,MATCH(B674,'03-25'!Y:Y,0),0),"")</f>
        <v/>
      </c>
      <c r="H674" s="11" t="str">
        <f>IFERROR(INDEX('04-08'!N:N,MATCH(B674,'04-08'!C:C,0),0),"")</f>
        <v/>
      </c>
      <c r="I674" s="11" t="str">
        <f>IFERROR(INDEX('04-29'!M:M,MATCH(B674,'04-29'!L:L,0),0),"")</f>
        <v/>
      </c>
      <c r="J674" s="11" t="str">
        <f>IFERROR(INDEX('05-27'!F:F,MATCH(B674,'05-27'!H:H,0),0),"")</f>
        <v/>
      </c>
      <c r="K674" s="11">
        <f>IFERROR(INDEX('06-17'!U:U,MATCH(B674,'06-17'!W:W,0),0),"")</f>
        <v>351</v>
      </c>
      <c r="L674" s="11" t="str">
        <f>IFERROR(INDEX('07-02'!W:W,MATCH(B674,'07-02'!B:B,0),0),"")</f>
        <v/>
      </c>
      <c r="M674" s="11" t="str">
        <f>IFERROR(INDEX('07-14'!H:H,MATCH(B674,'07-14'!I:I,0),0),"")</f>
        <v/>
      </c>
      <c r="N674" s="11" t="str">
        <f>IFERROR(INDEX('07-15'!H:H,MATCH(B674,'07-15'!I:I,0),0),"")</f>
        <v/>
      </c>
      <c r="O674" s="11" t="str">
        <f>IFERROR(INDEX('07-16'!H:H,MATCH(B674,'07-16'!I:I,0),0),"")</f>
        <v/>
      </c>
      <c r="P674" s="11" t="str">
        <f>IFERROR(INDEX('07-22'!U:U,MATCH(B674,'07-22'!W:W,0),0),"")</f>
        <v/>
      </c>
      <c r="Q674" s="11" t="str">
        <f>IFERROR(INDEX(#REF!,MATCH(B674,#REF!,0),0),"")</f>
        <v/>
      </c>
      <c r="R674" s="11" t="str">
        <f>IFERROR(INDEX(#REF!,MATCH(B674,#REF!,0),0),"")</f>
        <v/>
      </c>
      <c r="S674" s="11" t="str">
        <f>IFERROR(INDEX(#REF!,MATCH(B674,#REF!,0),0),"")</f>
        <v/>
      </c>
      <c r="T674" s="11" t="str">
        <f>IFERROR(INDEX(#REF!,MATCH(B674,#REF!,0),0),"")</f>
        <v/>
      </c>
      <c r="U674" s="5" t="str">
        <f>IFERROR(INDEX(#REF!,MATCH(B674,#REF!,0),0),"")</f>
        <v/>
      </c>
      <c r="V674" s="10">
        <f t="shared" si="35"/>
        <v>1</v>
      </c>
      <c r="W674" s="188">
        <f t="shared" si="36"/>
        <v>351</v>
      </c>
      <c r="X674" s="188">
        <f t="shared" si="37"/>
        <v>351</v>
      </c>
      <c r="Y674" s="188" t="str">
        <f>IFERROR(SUMPRODUCT(LARGE(G674:U674,{1;2;3;4;5})),"NA")</f>
        <v>NA</v>
      </c>
      <c r="Z674" s="189" t="str">
        <f>IFERROR(SUMPRODUCT(LARGE(G674:U674,{1;2;3;4;5;6;7;8;9;10})),"NA")</f>
        <v>NA</v>
      </c>
    </row>
    <row r="675" spans="1:26" s="28" customFormat="1" x14ac:dyDescent="0.3">
      <c r="A675" s="15">
        <v>672</v>
      </c>
      <c r="B675" s="2" t="s">
        <v>2453</v>
      </c>
      <c r="C675" s="1"/>
      <c r="D675" s="1"/>
      <c r="E675" s="1"/>
      <c r="F675" s="2"/>
      <c r="G675" s="10" t="str">
        <f>IFERROR(INDEX('03-25'!X:X,MATCH(B675,'03-25'!Y:Y,0),0),"")</f>
        <v/>
      </c>
      <c r="H675" s="11" t="str">
        <f>IFERROR(INDEX('04-08'!N:N,MATCH(B675,'04-08'!C:C,0),0),"")</f>
        <v/>
      </c>
      <c r="I675" s="11" t="str">
        <f>IFERROR(INDEX('04-29'!M:M,MATCH(B675,'04-29'!L:L,0),0),"")</f>
        <v/>
      </c>
      <c r="J675" s="11" t="str">
        <f>IFERROR(INDEX('05-27'!F:F,MATCH(B675,'05-27'!H:H,0),0),"")</f>
        <v/>
      </c>
      <c r="K675" s="11">
        <f>IFERROR(INDEX('06-17'!U:U,MATCH(B675,'06-17'!W:W,0),0),"")</f>
        <v>351</v>
      </c>
      <c r="L675" s="11" t="str">
        <f>IFERROR(INDEX('07-02'!W:W,MATCH(B675,'07-02'!B:B,0),0),"")</f>
        <v/>
      </c>
      <c r="M675" s="11" t="str">
        <f>IFERROR(INDEX('07-14'!H:H,MATCH(B675,'07-14'!I:I,0),0),"")</f>
        <v/>
      </c>
      <c r="N675" s="11" t="str">
        <f>IFERROR(INDEX('07-15'!H:H,MATCH(B675,'07-15'!I:I,0),0),"")</f>
        <v/>
      </c>
      <c r="O675" s="11" t="str">
        <f>IFERROR(INDEX('07-16'!H:H,MATCH(B675,'07-16'!I:I,0),0),"")</f>
        <v/>
      </c>
      <c r="P675" s="11" t="str">
        <f>IFERROR(INDEX('07-22'!U:U,MATCH(B675,'07-22'!W:W,0),0),"")</f>
        <v/>
      </c>
      <c r="Q675" s="11" t="str">
        <f>IFERROR(INDEX(#REF!,MATCH(B675,#REF!,0),0),"")</f>
        <v/>
      </c>
      <c r="R675" s="11" t="str">
        <f>IFERROR(INDEX(#REF!,MATCH(B675,#REF!,0),0),"")</f>
        <v/>
      </c>
      <c r="S675" s="11" t="str">
        <f>IFERROR(INDEX(#REF!,MATCH(B675,#REF!,0),0),"")</f>
        <v/>
      </c>
      <c r="T675" s="11" t="str">
        <f>IFERROR(INDEX(#REF!,MATCH(B675,#REF!,0),0),"")</f>
        <v/>
      </c>
      <c r="U675" s="5" t="str">
        <f>IFERROR(INDEX(#REF!,MATCH(B675,#REF!,0),0),"")</f>
        <v/>
      </c>
      <c r="V675" s="10">
        <f t="shared" si="35"/>
        <v>1</v>
      </c>
      <c r="W675" s="188">
        <f t="shared" si="36"/>
        <v>351</v>
      </c>
      <c r="X675" s="188">
        <f t="shared" si="37"/>
        <v>351</v>
      </c>
      <c r="Y675" s="188" t="str">
        <f>IFERROR(SUMPRODUCT(LARGE(G675:U675,{1;2;3;4;5})),"NA")</f>
        <v>NA</v>
      </c>
      <c r="Z675" s="189" t="str">
        <f>IFERROR(SUMPRODUCT(LARGE(G675:U675,{1;2;3;4;5;6;7;8;9;10})),"NA")</f>
        <v>NA</v>
      </c>
    </row>
    <row r="676" spans="1:26" s="28" customFormat="1" x14ac:dyDescent="0.3">
      <c r="A676" s="15">
        <v>673</v>
      </c>
      <c r="B676" s="2" t="s">
        <v>2466</v>
      </c>
      <c r="C676" s="1"/>
      <c r="D676" s="1"/>
      <c r="E676" s="1"/>
      <c r="F676" s="2"/>
      <c r="G676" s="10" t="str">
        <f>IFERROR(INDEX('03-25'!X:X,MATCH(B676,'03-25'!Y:Y,0),0),"")</f>
        <v/>
      </c>
      <c r="H676" s="11" t="str">
        <f>IFERROR(INDEX('04-08'!N:N,MATCH(B676,'04-08'!C:C,0),0),"")</f>
        <v/>
      </c>
      <c r="I676" s="11" t="str">
        <f>IFERROR(INDEX('04-29'!M:M,MATCH(B676,'04-29'!L:L,0),0),"")</f>
        <v/>
      </c>
      <c r="J676" s="11" t="str">
        <f>IFERROR(INDEX('05-27'!F:F,MATCH(B676,'05-27'!H:H,0),0),"")</f>
        <v/>
      </c>
      <c r="K676" s="11">
        <f>IFERROR(INDEX('06-17'!U:U,MATCH(B676,'06-17'!W:W,0),0),"")</f>
        <v>351</v>
      </c>
      <c r="L676" s="11" t="str">
        <f>IFERROR(INDEX('07-02'!W:W,MATCH(B676,'07-02'!B:B,0),0),"")</f>
        <v/>
      </c>
      <c r="M676" s="11" t="str">
        <f>IFERROR(INDEX('07-14'!H:H,MATCH(B676,'07-14'!I:I,0),0),"")</f>
        <v/>
      </c>
      <c r="N676" s="11" t="str">
        <f>IFERROR(INDEX('07-15'!H:H,MATCH(B676,'07-15'!I:I,0),0),"")</f>
        <v/>
      </c>
      <c r="O676" s="11" t="str">
        <f>IFERROR(INDEX('07-16'!H:H,MATCH(B676,'07-16'!I:I,0),0),"")</f>
        <v/>
      </c>
      <c r="P676" s="11" t="str">
        <f>IFERROR(INDEX('07-22'!U:U,MATCH(B676,'07-22'!W:W,0),0),"")</f>
        <v/>
      </c>
      <c r="Q676" s="11" t="str">
        <f>IFERROR(INDEX(#REF!,MATCH(B676,#REF!,0),0),"")</f>
        <v/>
      </c>
      <c r="R676" s="11" t="str">
        <f>IFERROR(INDEX(#REF!,MATCH(B676,#REF!,0),0),"")</f>
        <v/>
      </c>
      <c r="S676" s="11" t="str">
        <f>IFERROR(INDEX(#REF!,MATCH(B676,#REF!,0),0),"")</f>
        <v/>
      </c>
      <c r="T676" s="11" t="str">
        <f>IFERROR(INDEX(#REF!,MATCH(B676,#REF!,0),0),"")</f>
        <v/>
      </c>
      <c r="U676" s="5" t="str">
        <f>IFERROR(INDEX(#REF!,MATCH(B676,#REF!,0),0),"")</f>
        <v/>
      </c>
      <c r="V676" s="10">
        <f t="shared" si="35"/>
        <v>1</v>
      </c>
      <c r="W676" s="188">
        <f t="shared" si="36"/>
        <v>351</v>
      </c>
      <c r="X676" s="188">
        <f t="shared" si="37"/>
        <v>351</v>
      </c>
      <c r="Y676" s="188" t="str">
        <f>IFERROR(SUMPRODUCT(LARGE(G676:U676,{1;2;3;4;5})),"NA")</f>
        <v>NA</v>
      </c>
      <c r="Z676" s="189" t="str">
        <f>IFERROR(SUMPRODUCT(LARGE(G676:U676,{1;2;3;4;5;6;7;8;9;10})),"NA")</f>
        <v>NA</v>
      </c>
    </row>
    <row r="677" spans="1:26" s="28" customFormat="1" x14ac:dyDescent="0.3">
      <c r="A677" s="15">
        <v>674</v>
      </c>
      <c r="B677" s="2" t="s">
        <v>41</v>
      </c>
      <c r="C677" s="1"/>
      <c r="D677" s="1"/>
      <c r="E677" s="1"/>
      <c r="F677" s="2"/>
      <c r="G677" s="10" t="str">
        <f>IFERROR(INDEX('03-25'!X:X,MATCH(B677,'03-25'!Y:Y,0),0),"")</f>
        <v/>
      </c>
      <c r="H677" s="11">
        <f>IFERROR(INDEX('04-08'!N:N,MATCH(B677,'04-08'!C:C,0),0),"")</f>
        <v>0</v>
      </c>
      <c r="I677" s="11" t="str">
        <f>IFERROR(INDEX('04-29'!M:M,MATCH(B677,'04-29'!L:L,0),0),"")</f>
        <v/>
      </c>
      <c r="J677" s="11" t="str">
        <f>IFERROR(INDEX('05-27'!F:F,MATCH(B677,'05-27'!H:H,0),0),"")</f>
        <v/>
      </c>
      <c r="K677" s="11" t="str">
        <f>IFERROR(INDEX('06-17'!U:U,MATCH(B677,'06-17'!W:W,0),0),"")</f>
        <v/>
      </c>
      <c r="L677" s="11" t="str">
        <f>IFERROR(INDEX('07-02'!W:W,MATCH(B677,'07-02'!B:B,0),0),"")</f>
        <v/>
      </c>
      <c r="M677" s="11" t="str">
        <f>IFERROR(INDEX('07-14'!H:H,MATCH(B677,'07-14'!I:I,0),0),"")</f>
        <v/>
      </c>
      <c r="N677" s="11" t="str">
        <f>IFERROR(INDEX('07-15'!H:H,MATCH(B677,'07-15'!I:I,0),0),"")</f>
        <v/>
      </c>
      <c r="O677" s="11" t="str">
        <f>IFERROR(INDEX('07-16'!H:H,MATCH(B677,'07-16'!I:I,0),0),"")</f>
        <v/>
      </c>
      <c r="P677" s="11" t="str">
        <f>IFERROR(INDEX('07-22'!U:U,MATCH(B677,'07-22'!W:W,0),0),"")</f>
        <v/>
      </c>
      <c r="Q677" s="11" t="str">
        <f>IFERROR(INDEX(#REF!,MATCH(B677,#REF!,0),0),"")</f>
        <v/>
      </c>
      <c r="R677" s="11" t="str">
        <f>IFERROR(INDEX(#REF!,MATCH(B677,#REF!,0),0),"")</f>
        <v/>
      </c>
      <c r="S677" s="11" t="str">
        <f>IFERROR(INDEX(#REF!,MATCH(B677,#REF!,0),0),"")</f>
        <v/>
      </c>
      <c r="T677" s="11" t="str">
        <f>IFERROR(INDEX(#REF!,MATCH(B677,#REF!,0),0),"")</f>
        <v/>
      </c>
      <c r="U677" s="5" t="str">
        <f>IFERROR(INDEX(#REF!,MATCH(B677,#REF!,0),0),"")</f>
        <v/>
      </c>
      <c r="V677" s="10">
        <f t="shared" si="35"/>
        <v>0</v>
      </c>
      <c r="W677" s="188">
        <f t="shared" si="36"/>
        <v>0</v>
      </c>
      <c r="X677" s="188" t="e">
        <f t="shared" si="37"/>
        <v>#DIV/0!</v>
      </c>
      <c r="Y677" s="188" t="str">
        <f>IFERROR(SUMPRODUCT(LARGE(G677:U677,{1;2;3;4;5})),"NA")</f>
        <v>NA</v>
      </c>
      <c r="Z677" s="189" t="str">
        <f>IFERROR(SUMPRODUCT(LARGE(G677:U677,{1;2;3;4;5;6;7;8;9;10})),"NA")</f>
        <v>NA</v>
      </c>
    </row>
    <row r="678" spans="1:26" s="28" customFormat="1" x14ac:dyDescent="0.3">
      <c r="A678" s="15">
        <v>675</v>
      </c>
      <c r="B678" s="2" t="s">
        <v>3108</v>
      </c>
      <c r="C678" s="1"/>
      <c r="D678" s="1"/>
      <c r="E678" s="1"/>
      <c r="F678" s="2"/>
      <c r="G678" s="10" t="str">
        <f>IFERROR(INDEX('03-25'!X:X,MATCH(B678,'03-25'!Y:Y,0),0),"")</f>
        <v/>
      </c>
      <c r="H678" s="11" t="str">
        <f>IFERROR(INDEX('04-08'!N:N,MATCH(B678,'04-08'!C:C,0),0),"")</f>
        <v/>
      </c>
      <c r="I678" s="11" t="str">
        <f>IFERROR(INDEX('04-29'!M:M,MATCH(B678,'04-29'!L:L,0),0),"")</f>
        <v/>
      </c>
      <c r="J678" s="11" t="str">
        <f>IFERROR(INDEX('05-27'!F:F,MATCH(B678,'05-27'!H:H,0),0),"")</f>
        <v/>
      </c>
      <c r="K678" s="11" t="str">
        <f>IFERROR(INDEX('06-17'!U:U,MATCH(B678,'06-17'!W:W,0),0),"")</f>
        <v/>
      </c>
      <c r="L678" s="11" t="str">
        <f>IFERROR(INDEX('07-02'!W:W,MATCH(B678,'07-02'!B:B,0),0),"")</f>
        <v/>
      </c>
      <c r="M678" s="11" t="str">
        <f>IFERROR(INDEX('07-14'!H:H,MATCH(B678,'07-14'!I:I,0),0),"")</f>
        <v/>
      </c>
      <c r="N678" s="11" t="str">
        <f>IFERROR(INDEX('07-15'!H:H,MATCH(B678,'07-15'!I:I,0),0),"")</f>
        <v/>
      </c>
      <c r="O678" s="11" t="str">
        <f>IFERROR(INDEX('07-16'!H:H,MATCH(B678,'07-16'!I:I,0),0),"")</f>
        <v/>
      </c>
      <c r="P678" s="11" t="str">
        <f>IFERROR(INDEX('07-22'!U:U,MATCH(B678,'07-22'!W:W,0),0),"")</f>
        <v/>
      </c>
      <c r="Q678" s="11" t="str">
        <f>IFERROR(INDEX(#REF!,MATCH(B678,#REF!,0),0),"")</f>
        <v/>
      </c>
      <c r="R678" s="11" t="str">
        <f>IFERROR(INDEX(#REF!,MATCH(B678,#REF!,0),0),"")</f>
        <v/>
      </c>
      <c r="S678" s="11" t="str">
        <f>IFERROR(INDEX(#REF!,MATCH(B678,#REF!,0),0),"")</f>
        <v/>
      </c>
      <c r="T678" s="11" t="str">
        <f>IFERROR(INDEX(#REF!,MATCH(B678,#REF!,0),0),"")</f>
        <v/>
      </c>
      <c r="U678" s="5" t="str">
        <f>IFERROR(INDEX(#REF!,MATCH(B678,#REF!,0),0),"")</f>
        <v/>
      </c>
      <c r="V678" s="10">
        <f t="shared" si="35"/>
        <v>0</v>
      </c>
      <c r="W678" s="188">
        <f t="shared" si="36"/>
        <v>0</v>
      </c>
      <c r="X678" s="188" t="e">
        <f t="shared" si="37"/>
        <v>#DIV/0!</v>
      </c>
      <c r="Y678" s="188" t="str">
        <f>IFERROR(SUMPRODUCT(LARGE(G678:U678,{1;2;3;4;5})),"NA")</f>
        <v>NA</v>
      </c>
      <c r="Z678" s="189" t="str">
        <f>IFERROR(SUMPRODUCT(LARGE(G678:U678,{1;2;3;4;5;6;7;8;9;10})),"NA")</f>
        <v>NA</v>
      </c>
    </row>
    <row r="679" spans="1:26" s="28" customFormat="1" x14ac:dyDescent="0.3">
      <c r="A679" s="15">
        <v>676</v>
      </c>
      <c r="B679" s="2" t="s">
        <v>45</v>
      </c>
      <c r="C679" s="1"/>
      <c r="D679" s="1"/>
      <c r="E679" s="1"/>
      <c r="F679" s="2"/>
      <c r="G679" s="10" t="str">
        <f>IFERROR(INDEX('03-25'!X:X,MATCH(B679,'03-25'!Y:Y,0),0),"")</f>
        <v/>
      </c>
      <c r="H679" s="11">
        <f>IFERROR(INDEX('04-08'!N:N,MATCH(B679,'04-08'!C:C,0),0),"")</f>
        <v>0</v>
      </c>
      <c r="I679" s="11" t="str">
        <f>IFERROR(INDEX('04-29'!M:M,MATCH(B679,'04-29'!L:L,0),0),"")</f>
        <v/>
      </c>
      <c r="J679" s="11" t="str">
        <f>IFERROR(INDEX('05-27'!F:F,MATCH(B679,'05-27'!H:H,0),0),"")</f>
        <v/>
      </c>
      <c r="K679" s="11" t="str">
        <f>IFERROR(INDEX('06-17'!U:U,MATCH(B679,'06-17'!W:W,0),0),"")</f>
        <v/>
      </c>
      <c r="L679" s="11" t="str">
        <f>IFERROR(INDEX('07-02'!W:W,MATCH(B679,'07-02'!B:B,0),0),"")</f>
        <v/>
      </c>
      <c r="M679" s="11" t="str">
        <f>IFERROR(INDEX('07-14'!H:H,MATCH(B679,'07-14'!I:I,0),0),"")</f>
        <v/>
      </c>
      <c r="N679" s="11" t="str">
        <f>IFERROR(INDEX('07-15'!H:H,MATCH(B679,'07-15'!I:I,0),0),"")</f>
        <v/>
      </c>
      <c r="O679" s="11" t="str">
        <f>IFERROR(INDEX('07-16'!H:H,MATCH(B679,'07-16'!I:I,0),0),"")</f>
        <v/>
      </c>
      <c r="P679" s="11" t="str">
        <f>IFERROR(INDEX('07-22'!U:U,MATCH(B679,'07-22'!W:W,0),0),"")</f>
        <v/>
      </c>
      <c r="Q679" s="11" t="str">
        <f>IFERROR(INDEX(#REF!,MATCH(B679,#REF!,0),0),"")</f>
        <v/>
      </c>
      <c r="R679" s="11" t="str">
        <f>IFERROR(INDEX(#REF!,MATCH(B679,#REF!,0),0),"")</f>
        <v/>
      </c>
      <c r="S679" s="11" t="str">
        <f>IFERROR(INDEX(#REF!,MATCH(B679,#REF!,0),0),"")</f>
        <v/>
      </c>
      <c r="T679" s="11" t="str">
        <f>IFERROR(INDEX(#REF!,MATCH(B679,#REF!,0),0),"")</f>
        <v/>
      </c>
      <c r="U679" s="5" t="str">
        <f>IFERROR(INDEX(#REF!,MATCH(B679,#REF!,0),0),"")</f>
        <v/>
      </c>
      <c r="V679" s="10">
        <f t="shared" si="35"/>
        <v>0</v>
      </c>
      <c r="W679" s="188">
        <f t="shared" si="36"/>
        <v>0</v>
      </c>
      <c r="X679" s="188" t="e">
        <f t="shared" si="37"/>
        <v>#DIV/0!</v>
      </c>
      <c r="Y679" s="188" t="str">
        <f>IFERROR(SUMPRODUCT(LARGE(G679:U679,{1;2;3;4;5})),"NA")</f>
        <v>NA</v>
      </c>
      <c r="Z679" s="189" t="str">
        <f>IFERROR(SUMPRODUCT(LARGE(G679:U679,{1;2;3;4;5;6;7;8;9;10})),"NA")</f>
        <v>NA</v>
      </c>
    </row>
    <row r="680" spans="1:26" s="28" customFormat="1" x14ac:dyDescent="0.3">
      <c r="A680" s="15">
        <v>677</v>
      </c>
      <c r="B680" s="2" t="s">
        <v>3126</v>
      </c>
      <c r="C680" s="1"/>
      <c r="D680" s="1"/>
      <c r="E680" s="1"/>
      <c r="F680" s="2"/>
      <c r="G680" s="10" t="str">
        <f>IFERROR(INDEX('03-25'!X:X,MATCH(B680,'03-25'!Y:Y,0),0),"")</f>
        <v/>
      </c>
      <c r="H680" s="11" t="str">
        <f>IFERROR(INDEX('04-08'!N:N,MATCH(B680,'04-08'!C:C,0),0),"")</f>
        <v/>
      </c>
      <c r="I680" s="11" t="str">
        <f>IFERROR(INDEX('04-29'!M:M,MATCH(B680,'04-29'!L:L,0),0),"")</f>
        <v/>
      </c>
      <c r="J680" s="11" t="str">
        <f>IFERROR(INDEX('05-27'!F:F,MATCH(B680,'05-27'!H:H,0),0),"")</f>
        <v/>
      </c>
      <c r="K680" s="11" t="str">
        <f>IFERROR(INDEX('06-17'!U:U,MATCH(B680,'06-17'!W:W,0),0),"")</f>
        <v/>
      </c>
      <c r="L680" s="11" t="str">
        <f>IFERROR(INDEX('07-02'!W:W,MATCH(B680,'07-02'!B:B,0),0),"")</f>
        <v/>
      </c>
      <c r="M680" s="11" t="str">
        <f>IFERROR(INDEX('07-14'!H:H,MATCH(B680,'07-14'!I:I,0),0),"")</f>
        <v/>
      </c>
      <c r="N680" s="11">
        <f>IFERROR(INDEX('07-15'!H:H,MATCH(B680,'07-15'!I:I,0),0),"")</f>
        <v>0</v>
      </c>
      <c r="O680" s="11" t="str">
        <f>IFERROR(INDEX('07-16'!H:H,MATCH(B680,'07-16'!I:I,0),0),"")</f>
        <v/>
      </c>
      <c r="P680" s="11" t="str">
        <f>IFERROR(INDEX('07-22'!U:U,MATCH(B680,'07-22'!W:W,0),0),"")</f>
        <v/>
      </c>
      <c r="Q680" s="11" t="str">
        <f>IFERROR(INDEX(#REF!,MATCH(B680,#REF!,0),0),"")</f>
        <v/>
      </c>
      <c r="R680" s="11" t="str">
        <f>IFERROR(INDEX(#REF!,MATCH(B680,#REF!,0),0),"")</f>
        <v/>
      </c>
      <c r="S680" s="11" t="str">
        <f>IFERROR(INDEX(#REF!,MATCH(B680,#REF!,0),0),"")</f>
        <v/>
      </c>
      <c r="T680" s="11" t="str">
        <f>IFERROR(INDEX(#REF!,MATCH(B680,#REF!,0),0),"")</f>
        <v/>
      </c>
      <c r="U680" s="5" t="str">
        <f>IFERROR(INDEX(#REF!,MATCH(B680,#REF!,0),0),"")</f>
        <v/>
      </c>
      <c r="V680" s="10">
        <f t="shared" si="35"/>
        <v>0</v>
      </c>
      <c r="W680" s="188">
        <f t="shared" si="36"/>
        <v>0</v>
      </c>
      <c r="X680" s="188" t="e">
        <f t="shared" si="37"/>
        <v>#DIV/0!</v>
      </c>
      <c r="Y680" s="188" t="str">
        <f>IFERROR(SUMPRODUCT(LARGE(G680:U680,{1;2;3;4;5})),"NA")</f>
        <v>NA</v>
      </c>
      <c r="Z680" s="189" t="str">
        <f>IFERROR(SUMPRODUCT(LARGE(G680:U680,{1;2;3;4;5;6;7;8;9;10})),"NA")</f>
        <v>NA</v>
      </c>
    </row>
    <row r="681" spans="1:26" s="28" customFormat="1" x14ac:dyDescent="0.3">
      <c r="A681" s="15">
        <v>678</v>
      </c>
      <c r="B681" s="2" t="s">
        <v>116</v>
      </c>
      <c r="C681" s="1"/>
      <c r="D681" s="1"/>
      <c r="E681" s="1"/>
      <c r="F681" s="2"/>
      <c r="G681" s="10" t="str">
        <f>IFERROR(INDEX('03-25'!X:X,MATCH(B681,'03-25'!Y:Y,0),0),"")</f>
        <v/>
      </c>
      <c r="H681" s="11">
        <f>IFERROR(INDEX('04-08'!N:N,MATCH(B681,'04-08'!C:C,0),0),"")</f>
        <v>0</v>
      </c>
      <c r="I681" s="11" t="str">
        <f>IFERROR(INDEX('04-29'!M:M,MATCH(B681,'04-29'!L:L,0),0),"")</f>
        <v/>
      </c>
      <c r="J681" s="11" t="str">
        <f>IFERROR(INDEX('05-27'!F:F,MATCH(B681,'05-27'!H:H,0),0),"")</f>
        <v/>
      </c>
      <c r="K681" s="11" t="str">
        <f>IFERROR(INDEX('06-17'!U:U,MATCH(B681,'06-17'!W:W,0),0),"")</f>
        <v/>
      </c>
      <c r="L681" s="11" t="str">
        <f>IFERROR(INDEX('07-02'!W:W,MATCH(B681,'07-02'!B:B,0),0),"")</f>
        <v/>
      </c>
      <c r="M681" s="11" t="str">
        <f>IFERROR(INDEX('07-14'!H:H,MATCH(B681,'07-14'!I:I,0),0),"")</f>
        <v/>
      </c>
      <c r="N681" s="11" t="str">
        <f>IFERROR(INDEX('07-15'!H:H,MATCH(B681,'07-15'!I:I,0),0),"")</f>
        <v/>
      </c>
      <c r="O681" s="11" t="str">
        <f>IFERROR(INDEX('07-16'!H:H,MATCH(B681,'07-16'!I:I,0),0),"")</f>
        <v/>
      </c>
      <c r="P681" s="11" t="str">
        <f>IFERROR(INDEX('07-22'!U:U,MATCH(B681,'07-22'!W:W,0),0),"")</f>
        <v/>
      </c>
      <c r="Q681" s="11" t="str">
        <f>IFERROR(INDEX(#REF!,MATCH(B681,#REF!,0),0),"")</f>
        <v/>
      </c>
      <c r="R681" s="11" t="str">
        <f>IFERROR(INDEX(#REF!,MATCH(B681,#REF!,0),0),"")</f>
        <v/>
      </c>
      <c r="S681" s="11" t="str">
        <f>IFERROR(INDEX(#REF!,MATCH(B681,#REF!,0),0),"")</f>
        <v/>
      </c>
      <c r="T681" s="11" t="str">
        <f>IFERROR(INDEX(#REF!,MATCH(B681,#REF!,0),0),"")</f>
        <v/>
      </c>
      <c r="U681" s="5" t="str">
        <f>IFERROR(INDEX(#REF!,MATCH(B681,#REF!,0),0),"")</f>
        <v/>
      </c>
      <c r="V681" s="10">
        <f>COUNTIF(G681:U681,"&gt;0")</f>
        <v>0</v>
      </c>
      <c r="W681" s="188">
        <f>SUM(G681:U681)</f>
        <v>0</v>
      </c>
      <c r="X681" s="188" t="e">
        <f t="shared" ref="X681:X743" si="38">W681/V681</f>
        <v>#DIV/0!</v>
      </c>
      <c r="Y681" s="188" t="str">
        <f>IFERROR(SUMPRODUCT(LARGE(G681:U681,{1;2;3;4;5})),"NA")</f>
        <v>NA</v>
      </c>
      <c r="Z681" s="189" t="str">
        <f>IFERROR(SUMPRODUCT(LARGE(G681:U681,{1;2;3;4;5;6;7;8;9;10})),"NA")</f>
        <v>NA</v>
      </c>
    </row>
    <row r="682" spans="1:26" s="28" customFormat="1" x14ac:dyDescent="0.3">
      <c r="A682" s="15">
        <v>679</v>
      </c>
      <c r="B682" s="2" t="s">
        <v>461</v>
      </c>
      <c r="C682" s="1"/>
      <c r="D682" s="1"/>
      <c r="E682" s="1"/>
      <c r="F682" s="2"/>
      <c r="G682" s="10" t="str">
        <f>IFERROR(INDEX('03-25'!X:X,MATCH(B682,'03-25'!Y:Y,0),0),"")</f>
        <v/>
      </c>
      <c r="H682" s="11">
        <f>IFERROR(INDEX('04-08'!N:N,MATCH(B682,'04-08'!C:C,0),0),"")</f>
        <v>0</v>
      </c>
      <c r="I682" s="11" t="str">
        <f>IFERROR(INDEX('04-29'!M:M,MATCH(B682,'04-29'!L:L,0),0),"")</f>
        <v/>
      </c>
      <c r="J682" s="11" t="str">
        <f>IFERROR(INDEX('05-27'!F:F,MATCH(B682,'05-27'!H:H,0),0),"")</f>
        <v/>
      </c>
      <c r="K682" s="11" t="str">
        <f>IFERROR(INDEX('06-17'!U:U,MATCH(B682,'06-17'!W:W,0),0),"")</f>
        <v/>
      </c>
      <c r="L682" s="11" t="str">
        <f>IFERROR(INDEX('07-02'!W:W,MATCH(B682,'07-02'!B:B,0),0),"")</f>
        <v/>
      </c>
      <c r="M682" s="11" t="str">
        <f>IFERROR(INDEX('07-14'!H:H,MATCH(B682,'07-14'!I:I,0),0),"")</f>
        <v/>
      </c>
      <c r="N682" s="11" t="str">
        <f>IFERROR(INDEX('07-15'!H:H,MATCH(B682,'07-15'!I:I,0),0),"")</f>
        <v/>
      </c>
      <c r="O682" s="11" t="str">
        <f>IFERROR(INDEX('07-16'!H:H,MATCH(B682,'07-16'!I:I,0),0),"")</f>
        <v/>
      </c>
      <c r="P682" s="11" t="str">
        <f>IFERROR(INDEX('07-22'!U:U,MATCH(B682,'07-22'!W:W,0),0),"")</f>
        <v/>
      </c>
      <c r="Q682" s="11" t="str">
        <f>IFERROR(INDEX(#REF!,MATCH(B682,#REF!,0),0),"")</f>
        <v/>
      </c>
      <c r="R682" s="11" t="str">
        <f>IFERROR(INDEX(#REF!,MATCH(B682,#REF!,0),0),"")</f>
        <v/>
      </c>
      <c r="S682" s="11" t="str">
        <f>IFERROR(INDEX(#REF!,MATCH(B682,#REF!,0),0),"")</f>
        <v/>
      </c>
      <c r="T682" s="11" t="str">
        <f>IFERROR(INDEX(#REF!,MATCH(B682,#REF!,0),0),"")</f>
        <v/>
      </c>
      <c r="U682" s="5" t="str">
        <f>IFERROR(INDEX(#REF!,MATCH(B682,#REF!,0),0),"")</f>
        <v/>
      </c>
      <c r="V682" s="10">
        <f>COUNTIF(G682:U682,"&gt;0")</f>
        <v>0</v>
      </c>
      <c r="W682" s="188">
        <f>SUM(G682:U682)</f>
        <v>0</v>
      </c>
      <c r="X682" s="188" t="e">
        <f t="shared" si="38"/>
        <v>#DIV/0!</v>
      </c>
      <c r="Y682" s="188" t="str">
        <f>IFERROR(SUMPRODUCT(LARGE(G682:U682,{1;2;3;4;5})),"NA")</f>
        <v>NA</v>
      </c>
      <c r="Z682" s="189" t="str">
        <f>IFERROR(SUMPRODUCT(LARGE(G682:U682,{1;2;3;4;5;6;7;8;9;10})),"NA")</f>
        <v>NA</v>
      </c>
    </row>
    <row r="683" spans="1:26" s="28" customFormat="1" x14ac:dyDescent="0.3">
      <c r="A683" s="15">
        <v>680</v>
      </c>
      <c r="B683" s="2" t="s">
        <v>3144</v>
      </c>
      <c r="C683" s="1"/>
      <c r="D683" s="1"/>
      <c r="E683" s="1"/>
      <c r="F683" s="2"/>
      <c r="G683" s="10" t="str">
        <f>IFERROR(INDEX('03-25'!X:X,MATCH(B683,'03-25'!Y:Y,0),0),"")</f>
        <v/>
      </c>
      <c r="H683" s="11" t="str">
        <f>IFERROR(INDEX('04-08'!N:N,MATCH(B683,'04-08'!C:C,0),0),"")</f>
        <v/>
      </c>
      <c r="I683" s="11" t="str">
        <f>IFERROR(INDEX('04-29'!M:M,MATCH(B683,'04-29'!L:L,0),0),"")</f>
        <v/>
      </c>
      <c r="J683" s="11" t="str">
        <f>IFERROR(INDEX('05-27'!F:F,MATCH(B683,'05-27'!H:H,0),0),"")</f>
        <v/>
      </c>
      <c r="K683" s="11" t="str">
        <f>IFERROR(INDEX('06-17'!U:U,MATCH(B683,'06-17'!W:W,0),0),"")</f>
        <v/>
      </c>
      <c r="L683" s="11" t="str">
        <f>IFERROR(INDEX('07-02'!W:W,MATCH(B683,'07-02'!B:B,0),0),"")</f>
        <v/>
      </c>
      <c r="M683" s="11" t="str">
        <f>IFERROR(INDEX('07-14'!H:H,MATCH(B683,'07-14'!I:I,0),0),"")</f>
        <v/>
      </c>
      <c r="N683" s="11" t="str">
        <f>IFERROR(INDEX('07-15'!H:H,MATCH(B683,'07-15'!I:I,0),0),"")</f>
        <v/>
      </c>
      <c r="O683" s="11" t="str">
        <f>IFERROR(INDEX('07-16'!H:H,MATCH(B683,'07-16'!I:I,0),0),"")</f>
        <v/>
      </c>
      <c r="P683" s="11" t="str">
        <f>IFERROR(INDEX('07-22'!U:U,MATCH(B683,'07-22'!W:W,0),0),"")</f>
        <v/>
      </c>
      <c r="Q683" s="11" t="str">
        <f>IFERROR(INDEX(#REF!,MATCH(B683,#REF!,0),0),"")</f>
        <v/>
      </c>
      <c r="R683" s="11" t="str">
        <f>IFERROR(INDEX(#REF!,MATCH(B683,#REF!,0),0),"")</f>
        <v/>
      </c>
      <c r="S683" s="11" t="str">
        <f>IFERROR(INDEX(#REF!,MATCH(B683,#REF!,0),0),"")</f>
        <v/>
      </c>
      <c r="T683" s="11" t="str">
        <f>IFERROR(INDEX(#REF!,MATCH(B683,#REF!,0),0),"")</f>
        <v/>
      </c>
      <c r="U683" s="5" t="str">
        <f>IFERROR(INDEX(#REF!,MATCH(B683,#REF!,0),0),"")</f>
        <v/>
      </c>
      <c r="V683" s="10">
        <f>COUNTIF(G683:U683,"&gt;0")</f>
        <v>0</v>
      </c>
      <c r="W683" s="188">
        <f>SUM(G683:U683)</f>
        <v>0</v>
      </c>
      <c r="X683" s="188" t="e">
        <f t="shared" si="38"/>
        <v>#DIV/0!</v>
      </c>
      <c r="Y683" s="188" t="str">
        <f>IFERROR(SUMPRODUCT(LARGE(G683:U683,{1;2;3;4;5})),"NA")</f>
        <v>NA</v>
      </c>
      <c r="Z683" s="189" t="str">
        <f>IFERROR(SUMPRODUCT(LARGE(G683:U683,{1;2;3;4;5;6;7;8;9;10})),"NA")</f>
        <v>NA</v>
      </c>
    </row>
    <row r="684" spans="1:26" s="28" customFormat="1" x14ac:dyDescent="0.3">
      <c r="A684" s="15">
        <v>681</v>
      </c>
      <c r="B684" s="2" t="s">
        <v>143</v>
      </c>
      <c r="C684" s="1"/>
      <c r="D684" s="1"/>
      <c r="E684" s="1"/>
      <c r="F684" s="2"/>
      <c r="G684" s="10" t="str">
        <f>IFERROR(INDEX('03-25'!X:X,MATCH(B684,'03-25'!Y:Y,0),0),"")</f>
        <v/>
      </c>
      <c r="H684" s="11">
        <f>IFERROR(INDEX('04-08'!N:N,MATCH(B684,'04-08'!C:C,0),0),"")</f>
        <v>0</v>
      </c>
      <c r="I684" s="11" t="str">
        <f>IFERROR(INDEX('04-29'!M:M,MATCH(B684,'04-29'!L:L,0),0),"")</f>
        <v/>
      </c>
      <c r="J684" s="11" t="str">
        <f>IFERROR(INDEX('05-27'!F:F,MATCH(B684,'05-27'!H:H,0),0),"")</f>
        <v/>
      </c>
      <c r="K684" s="11" t="str">
        <f>IFERROR(INDEX('06-17'!U:U,MATCH(B684,'06-17'!W:W,0),0),"")</f>
        <v/>
      </c>
      <c r="L684" s="11" t="str">
        <f>IFERROR(INDEX('07-02'!W:W,MATCH(B684,'07-02'!B:B,0),0),"")</f>
        <v/>
      </c>
      <c r="M684" s="11" t="str">
        <f>IFERROR(INDEX('07-14'!H:H,MATCH(B684,'07-14'!I:I,0),0),"")</f>
        <v/>
      </c>
      <c r="N684" s="11" t="str">
        <f>IFERROR(INDEX('07-15'!H:H,MATCH(B684,'07-15'!I:I,0),0),"")</f>
        <v/>
      </c>
      <c r="O684" s="11" t="str">
        <f>IFERROR(INDEX('07-16'!H:H,MATCH(B684,'07-16'!I:I,0),0),"")</f>
        <v/>
      </c>
      <c r="P684" s="11" t="str">
        <f>IFERROR(INDEX('07-22'!U:U,MATCH(B684,'07-22'!W:W,0),0),"")</f>
        <v/>
      </c>
      <c r="Q684" s="11" t="str">
        <f>IFERROR(INDEX(#REF!,MATCH(B684,#REF!,0),0),"")</f>
        <v/>
      </c>
      <c r="R684" s="11" t="str">
        <f>IFERROR(INDEX(#REF!,MATCH(B684,#REF!,0),0),"")</f>
        <v/>
      </c>
      <c r="S684" s="11" t="str">
        <f>IFERROR(INDEX(#REF!,MATCH(B684,#REF!,0),0),"")</f>
        <v/>
      </c>
      <c r="T684" s="11" t="str">
        <f>IFERROR(INDEX(#REF!,MATCH(B684,#REF!,0),0),"")</f>
        <v/>
      </c>
      <c r="U684" s="5" t="str">
        <f>IFERROR(INDEX(#REF!,MATCH(B684,#REF!,0),0),"")</f>
        <v/>
      </c>
      <c r="V684" s="10">
        <f>COUNTIF(G684:U684,"&gt;0")</f>
        <v>0</v>
      </c>
      <c r="W684" s="188">
        <f>SUM(G684:U684)</f>
        <v>0</v>
      </c>
      <c r="X684" s="188" t="e">
        <f t="shared" si="38"/>
        <v>#DIV/0!</v>
      </c>
      <c r="Y684" s="188" t="str">
        <f>IFERROR(SUMPRODUCT(LARGE(G684:U684,{1;2;3;4;5})),"NA")</f>
        <v>NA</v>
      </c>
      <c r="Z684" s="189" t="str">
        <f>IFERROR(SUMPRODUCT(LARGE(G684:U684,{1;2;3;4;5;6;7;8;9;10})),"NA")</f>
        <v>NA</v>
      </c>
    </row>
    <row r="685" spans="1:26" s="28" customFormat="1" x14ac:dyDescent="0.3">
      <c r="A685" s="15">
        <v>682</v>
      </c>
      <c r="B685" s="2" t="s">
        <v>458</v>
      </c>
      <c r="C685" s="1"/>
      <c r="D685" s="1"/>
      <c r="E685" s="1"/>
      <c r="F685" s="2"/>
      <c r="G685" s="10" t="str">
        <f>IFERROR(INDEX('03-25'!X:X,MATCH(B685,'03-25'!Y:Y,0),0),"")</f>
        <v/>
      </c>
      <c r="H685" s="11">
        <f>IFERROR(INDEX('04-08'!N:N,MATCH(B685,'04-08'!C:C,0),0),"")</f>
        <v>0</v>
      </c>
      <c r="I685" s="11" t="str">
        <f>IFERROR(INDEX('04-29'!M:M,MATCH(B685,'04-29'!L:L,0),0),"")</f>
        <v/>
      </c>
      <c r="J685" s="11" t="str">
        <f>IFERROR(INDEX('05-27'!F:F,MATCH(B685,'05-27'!H:H,0),0),"")</f>
        <v/>
      </c>
      <c r="K685" s="11" t="str">
        <f>IFERROR(INDEX('06-17'!U:U,MATCH(B685,'06-17'!W:W,0),0),"")</f>
        <v/>
      </c>
      <c r="L685" s="11" t="str">
        <f>IFERROR(INDEX('07-02'!W:W,MATCH(B685,'07-02'!B:B,0),0),"")</f>
        <v/>
      </c>
      <c r="M685" s="11" t="str">
        <f>IFERROR(INDEX('07-14'!H:H,MATCH(B685,'07-14'!I:I,0),0),"")</f>
        <v/>
      </c>
      <c r="N685" s="11" t="str">
        <f>IFERROR(INDEX('07-15'!H:H,MATCH(B685,'07-15'!I:I,0),0),"")</f>
        <v/>
      </c>
      <c r="O685" s="11" t="str">
        <f>IFERROR(INDEX('07-16'!H:H,MATCH(B685,'07-16'!I:I,0),0),"")</f>
        <v/>
      </c>
      <c r="P685" s="11" t="str">
        <f>IFERROR(INDEX('07-22'!U:U,MATCH(B685,'07-22'!W:W,0),0),"")</f>
        <v/>
      </c>
      <c r="Q685" s="11" t="str">
        <f>IFERROR(INDEX(#REF!,MATCH(B685,#REF!,0),0),"")</f>
        <v/>
      </c>
      <c r="R685" s="11" t="str">
        <f>IFERROR(INDEX(#REF!,MATCH(B685,#REF!,0),0),"")</f>
        <v/>
      </c>
      <c r="S685" s="11" t="str">
        <f>IFERROR(INDEX(#REF!,MATCH(B685,#REF!,0),0),"")</f>
        <v/>
      </c>
      <c r="T685" s="11" t="str">
        <f>IFERROR(INDEX(#REF!,MATCH(B685,#REF!,0),0),"")</f>
        <v/>
      </c>
      <c r="U685" s="5" t="str">
        <f>IFERROR(INDEX(#REF!,MATCH(B685,#REF!,0),0),"")</f>
        <v/>
      </c>
      <c r="V685" s="10">
        <f>COUNTIF(G685:U685,"&gt;0")</f>
        <v>0</v>
      </c>
      <c r="W685" s="188">
        <f>SUM(G685:U685)</f>
        <v>0</v>
      </c>
      <c r="X685" s="188" t="e">
        <f t="shared" si="38"/>
        <v>#DIV/0!</v>
      </c>
      <c r="Y685" s="188" t="str">
        <f>IFERROR(SUMPRODUCT(LARGE(G685:U685,{1;2;3;4;5})),"NA")</f>
        <v>NA</v>
      </c>
      <c r="Z685" s="189" t="str">
        <f>IFERROR(SUMPRODUCT(LARGE(G685:U685,{1;2;3;4;5;6;7;8;9;10})),"NA")</f>
        <v>NA</v>
      </c>
    </row>
    <row r="686" spans="1:26" s="28" customFormat="1" x14ac:dyDescent="0.3">
      <c r="A686" s="15">
        <v>683</v>
      </c>
      <c r="B686" s="2" t="s">
        <v>452</v>
      </c>
      <c r="C686" s="1"/>
      <c r="D686" s="1"/>
      <c r="E686" s="1"/>
      <c r="F686" s="2"/>
      <c r="G686" s="10" t="str">
        <f>IFERROR(INDEX('03-25'!X:X,MATCH(B686,'03-25'!Y:Y,0),0),"")</f>
        <v/>
      </c>
      <c r="H686" s="11">
        <f>IFERROR(INDEX('04-08'!N:N,MATCH(B686,'04-08'!C:C,0),0),"")</f>
        <v>0</v>
      </c>
      <c r="I686" s="11" t="str">
        <f>IFERROR(INDEX('04-29'!M:M,MATCH(B686,'04-29'!L:L,0),0),"")</f>
        <v/>
      </c>
      <c r="J686" s="11" t="str">
        <f>IFERROR(INDEX('05-27'!F:F,MATCH(B686,'05-27'!H:H,0),0),"")</f>
        <v/>
      </c>
      <c r="K686" s="11" t="str">
        <f>IFERROR(INDEX('06-17'!U:U,MATCH(B686,'06-17'!W:W,0),0),"")</f>
        <v/>
      </c>
      <c r="L686" s="11" t="str">
        <f>IFERROR(INDEX('07-02'!W:W,MATCH(B686,'07-02'!B:B,0),0),"")</f>
        <v/>
      </c>
      <c r="M686" s="11" t="str">
        <f>IFERROR(INDEX('07-14'!H:H,MATCH(B686,'07-14'!I:I,0),0),"")</f>
        <v/>
      </c>
      <c r="N686" s="11" t="str">
        <f>IFERROR(INDEX('07-15'!H:H,MATCH(B686,'07-15'!I:I,0),0),"")</f>
        <v/>
      </c>
      <c r="O686" s="11" t="str">
        <f>IFERROR(INDEX('07-16'!H:H,MATCH(B686,'07-16'!I:I,0),0),"")</f>
        <v/>
      </c>
      <c r="P686" s="11" t="str">
        <f>IFERROR(INDEX('07-22'!U:U,MATCH(B686,'07-22'!W:W,0),0),"")</f>
        <v/>
      </c>
      <c r="Q686" s="11" t="str">
        <f>IFERROR(INDEX(#REF!,MATCH(B686,#REF!,0),0),"")</f>
        <v/>
      </c>
      <c r="R686" s="11" t="str">
        <f>IFERROR(INDEX(#REF!,MATCH(B686,#REF!,0),0),"")</f>
        <v/>
      </c>
      <c r="S686" s="11" t="str">
        <f>IFERROR(INDEX(#REF!,MATCH(B686,#REF!,0),0),"")</f>
        <v/>
      </c>
      <c r="T686" s="11" t="str">
        <f>IFERROR(INDEX(#REF!,MATCH(B686,#REF!,0),0),"")</f>
        <v/>
      </c>
      <c r="U686" s="5" t="str">
        <f>IFERROR(INDEX(#REF!,MATCH(B686,#REF!,0),0),"")</f>
        <v/>
      </c>
      <c r="V686" s="10">
        <f>COUNTIF(G686:U686,"&gt;0")</f>
        <v>0</v>
      </c>
      <c r="W686" s="188">
        <f>SUM(G686:U686)</f>
        <v>0</v>
      </c>
      <c r="X686" s="188" t="e">
        <f t="shared" si="38"/>
        <v>#DIV/0!</v>
      </c>
      <c r="Y686" s="188" t="str">
        <f>IFERROR(SUMPRODUCT(LARGE(G686:U686,{1;2;3;4;5})),"NA")</f>
        <v>NA</v>
      </c>
      <c r="Z686" s="189" t="str">
        <f>IFERROR(SUMPRODUCT(LARGE(G686:U686,{1;2;3;4;5;6;7;8;9;10})),"NA")</f>
        <v>NA</v>
      </c>
    </row>
    <row r="687" spans="1:26" s="28" customFormat="1" x14ac:dyDescent="0.3">
      <c r="A687" s="15">
        <v>684</v>
      </c>
      <c r="B687" s="2" t="s">
        <v>3174</v>
      </c>
      <c r="C687" s="1"/>
      <c r="D687" s="1"/>
      <c r="E687" s="1"/>
      <c r="F687" s="2"/>
      <c r="G687" s="10" t="str">
        <f>IFERROR(INDEX('03-25'!X:X,MATCH(B687,'03-25'!Y:Y,0),0),"")</f>
        <v/>
      </c>
      <c r="H687" s="11" t="str">
        <f>IFERROR(INDEX('04-08'!N:N,MATCH(B687,'04-08'!C:C,0),0),"")</f>
        <v/>
      </c>
      <c r="I687" s="11" t="str">
        <f>IFERROR(INDEX('04-29'!M:M,MATCH(B687,'04-29'!L:L,0),0),"")</f>
        <v/>
      </c>
      <c r="J687" s="11" t="str">
        <f>IFERROR(INDEX('05-27'!F:F,MATCH(B687,'05-27'!H:H,0),0),"")</f>
        <v/>
      </c>
      <c r="K687" s="11" t="str">
        <f>IFERROR(INDEX('06-17'!U:U,MATCH(B687,'06-17'!W:W,0),0),"")</f>
        <v/>
      </c>
      <c r="L687" s="11" t="str">
        <f>IFERROR(INDEX('07-02'!W:W,MATCH(B687,'07-02'!B:B,0),0),"")</f>
        <v/>
      </c>
      <c r="M687" s="11" t="str">
        <f>IFERROR(INDEX('07-14'!H:H,MATCH(B687,'07-14'!I:I,0),0),"")</f>
        <v/>
      </c>
      <c r="N687" s="11" t="str">
        <f>IFERROR(INDEX('07-15'!H:H,MATCH(B687,'07-15'!I:I,0),0),"")</f>
        <v/>
      </c>
      <c r="O687" s="11" t="str">
        <f>IFERROR(INDEX('07-16'!H:H,MATCH(B687,'07-16'!I:I,0),0),"")</f>
        <v/>
      </c>
      <c r="P687" s="11" t="str">
        <f>IFERROR(INDEX('07-22'!U:U,MATCH(B687,'07-22'!W:W,0),0),"")</f>
        <v/>
      </c>
      <c r="Q687" s="11" t="str">
        <f>IFERROR(INDEX(#REF!,MATCH(B687,#REF!,0),0),"")</f>
        <v/>
      </c>
      <c r="R687" s="11" t="str">
        <f>IFERROR(INDEX(#REF!,MATCH(B687,#REF!,0),0),"")</f>
        <v/>
      </c>
      <c r="S687" s="11" t="str">
        <f>IFERROR(INDEX(#REF!,MATCH(B687,#REF!,0),0),"")</f>
        <v/>
      </c>
      <c r="T687" s="11" t="str">
        <f>IFERROR(INDEX(#REF!,MATCH(B687,#REF!,0),0),"")</f>
        <v/>
      </c>
      <c r="U687" s="5" t="str">
        <f>IFERROR(INDEX(#REF!,MATCH(B687,#REF!,0),0),"")</f>
        <v/>
      </c>
      <c r="V687" s="10">
        <f>COUNTIF(G687:U687,"&gt;0")</f>
        <v>0</v>
      </c>
      <c r="W687" s="188">
        <f>SUM(G687:U687)</f>
        <v>0</v>
      </c>
      <c r="X687" s="188" t="e">
        <f t="shared" si="38"/>
        <v>#DIV/0!</v>
      </c>
      <c r="Y687" s="188" t="str">
        <f>IFERROR(SUMPRODUCT(LARGE(G687:U687,{1;2;3;4;5})),"NA")</f>
        <v>NA</v>
      </c>
      <c r="Z687" s="189" t="str">
        <f>IFERROR(SUMPRODUCT(LARGE(G687:U687,{1;2;3;4;5;6;7;8;9;10})),"NA")</f>
        <v>NA</v>
      </c>
    </row>
    <row r="688" spans="1:26" s="28" customFormat="1" x14ac:dyDescent="0.3">
      <c r="A688" s="15">
        <v>685</v>
      </c>
      <c r="B688" s="2" t="s">
        <v>3177</v>
      </c>
      <c r="C688" s="1"/>
      <c r="D688" s="1"/>
      <c r="E688" s="1"/>
      <c r="F688" s="2"/>
      <c r="G688" s="10" t="str">
        <f>IFERROR(INDEX('03-25'!X:X,MATCH(B688,'03-25'!Y:Y,0),0),"")</f>
        <v/>
      </c>
      <c r="H688" s="11" t="str">
        <f>IFERROR(INDEX('04-08'!N:N,MATCH(B688,'04-08'!C:C,0),0),"")</f>
        <v/>
      </c>
      <c r="I688" s="11" t="str">
        <f>IFERROR(INDEX('04-29'!M:M,MATCH(B688,'04-29'!L:L,0),0),"")</f>
        <v/>
      </c>
      <c r="J688" s="11" t="str">
        <f>IFERROR(INDEX('05-27'!F:F,MATCH(B688,'05-27'!H:H,0),0),"")</f>
        <v/>
      </c>
      <c r="K688" s="11" t="str">
        <f>IFERROR(INDEX('06-17'!U:U,MATCH(B688,'06-17'!W:W,0),0),"")</f>
        <v/>
      </c>
      <c r="L688" s="11" t="str">
        <f>IFERROR(INDEX('07-02'!W:W,MATCH(B688,'07-02'!B:B,0),0),"")</f>
        <v/>
      </c>
      <c r="M688" s="11" t="str">
        <f>IFERROR(INDEX('07-14'!H:H,MATCH(B688,'07-14'!I:I,0),0),"")</f>
        <v/>
      </c>
      <c r="N688" s="11">
        <f>IFERROR(INDEX('07-15'!H:H,MATCH(B688,'07-15'!I:I,0),0),"")</f>
        <v>0</v>
      </c>
      <c r="O688" s="11" t="str">
        <f>IFERROR(INDEX('07-16'!H:H,MATCH(B688,'07-16'!I:I,0),0),"")</f>
        <v/>
      </c>
      <c r="P688" s="11" t="str">
        <f>IFERROR(INDEX('07-22'!U:U,MATCH(B688,'07-22'!W:W,0),0),"")</f>
        <v/>
      </c>
      <c r="Q688" s="11" t="str">
        <f>IFERROR(INDEX(#REF!,MATCH(B688,#REF!,0),0),"")</f>
        <v/>
      </c>
      <c r="R688" s="11" t="str">
        <f>IFERROR(INDEX(#REF!,MATCH(B688,#REF!,0),0),"")</f>
        <v/>
      </c>
      <c r="S688" s="11" t="str">
        <f>IFERROR(INDEX(#REF!,MATCH(B688,#REF!,0),0),"")</f>
        <v/>
      </c>
      <c r="T688" s="11" t="str">
        <f>IFERROR(INDEX(#REF!,MATCH(B688,#REF!,0),0),"")</f>
        <v/>
      </c>
      <c r="U688" s="5" t="str">
        <f>IFERROR(INDEX(#REF!,MATCH(B688,#REF!,0),0),"")</f>
        <v/>
      </c>
      <c r="V688" s="10">
        <f>COUNTIF(G688:U688,"&gt;0")</f>
        <v>0</v>
      </c>
      <c r="W688" s="188">
        <f>SUM(G688:U688)</f>
        <v>0</v>
      </c>
      <c r="X688" s="188" t="e">
        <f t="shared" si="38"/>
        <v>#DIV/0!</v>
      </c>
      <c r="Y688" s="188" t="str">
        <f>IFERROR(SUMPRODUCT(LARGE(G688:U688,{1;2;3;4;5})),"NA")</f>
        <v>NA</v>
      </c>
      <c r="Z688" s="189" t="str">
        <f>IFERROR(SUMPRODUCT(LARGE(G688:U688,{1;2;3;4;5;6;7;8;9;10})),"NA")</f>
        <v>NA</v>
      </c>
    </row>
    <row r="689" spans="1:26" s="28" customFormat="1" x14ac:dyDescent="0.3">
      <c r="A689" s="15">
        <v>686</v>
      </c>
      <c r="B689" s="2" t="s">
        <v>456</v>
      </c>
      <c r="C689" s="1"/>
      <c r="D689" s="1"/>
      <c r="E689" s="1"/>
      <c r="F689" s="2"/>
      <c r="G689" s="10" t="str">
        <f>IFERROR(INDEX('03-25'!X:X,MATCH(B689,'03-25'!Y:Y,0),0),"")</f>
        <v/>
      </c>
      <c r="H689" s="11">
        <f>IFERROR(INDEX('04-08'!N:N,MATCH(B689,'04-08'!C:C,0),0),"")</f>
        <v>0</v>
      </c>
      <c r="I689" s="11" t="str">
        <f>IFERROR(INDEX('04-29'!M:M,MATCH(B689,'04-29'!L:L,0),0),"")</f>
        <v/>
      </c>
      <c r="J689" s="11" t="str">
        <f>IFERROR(INDEX('05-27'!F:F,MATCH(B689,'05-27'!H:H,0),0),"")</f>
        <v/>
      </c>
      <c r="K689" s="11" t="str">
        <f>IFERROR(INDEX('06-17'!U:U,MATCH(B689,'06-17'!W:W,0),0),"")</f>
        <v/>
      </c>
      <c r="L689" s="11" t="str">
        <f>IFERROR(INDEX('07-02'!W:W,MATCH(B689,'07-02'!B:B,0),0),"")</f>
        <v/>
      </c>
      <c r="M689" s="11" t="str">
        <f>IFERROR(INDEX('07-14'!H:H,MATCH(B689,'07-14'!I:I,0),0),"")</f>
        <v/>
      </c>
      <c r="N689" s="11" t="str">
        <f>IFERROR(INDEX('07-15'!H:H,MATCH(B689,'07-15'!I:I,0),0),"")</f>
        <v/>
      </c>
      <c r="O689" s="11" t="str">
        <f>IFERROR(INDEX('07-16'!H:H,MATCH(B689,'07-16'!I:I,0),0),"")</f>
        <v/>
      </c>
      <c r="P689" s="11" t="str">
        <f>IFERROR(INDEX('07-22'!U:U,MATCH(B689,'07-22'!W:W,0),0),"")</f>
        <v/>
      </c>
      <c r="Q689" s="11" t="str">
        <f>IFERROR(INDEX(#REF!,MATCH(B689,#REF!,0),0),"")</f>
        <v/>
      </c>
      <c r="R689" s="11" t="str">
        <f>IFERROR(INDEX(#REF!,MATCH(B689,#REF!,0),0),"")</f>
        <v/>
      </c>
      <c r="S689" s="11" t="str">
        <f>IFERROR(INDEX(#REF!,MATCH(B689,#REF!,0),0),"")</f>
        <v/>
      </c>
      <c r="T689" s="11" t="str">
        <f>IFERROR(INDEX(#REF!,MATCH(B689,#REF!,0),0),"")</f>
        <v/>
      </c>
      <c r="U689" s="5" t="str">
        <f>IFERROR(INDEX(#REF!,MATCH(B689,#REF!,0),0),"")</f>
        <v/>
      </c>
      <c r="V689" s="10">
        <f>COUNTIF(G689:U689,"&gt;0")</f>
        <v>0</v>
      </c>
      <c r="W689" s="188">
        <f>SUM(G689:U689)</f>
        <v>0</v>
      </c>
      <c r="X689" s="188" t="e">
        <f t="shared" si="38"/>
        <v>#DIV/0!</v>
      </c>
      <c r="Y689" s="188" t="str">
        <f>IFERROR(SUMPRODUCT(LARGE(G689:U689,{1;2;3;4;5})),"NA")</f>
        <v>NA</v>
      </c>
      <c r="Z689" s="189" t="str">
        <f>IFERROR(SUMPRODUCT(LARGE(G689:U689,{1;2;3;4;5;6;7;8;9;10})),"NA")</f>
        <v>NA</v>
      </c>
    </row>
    <row r="690" spans="1:26" s="28" customFormat="1" x14ac:dyDescent="0.3">
      <c r="A690" s="15">
        <v>687</v>
      </c>
      <c r="B690" s="2" t="s">
        <v>13</v>
      </c>
      <c r="C690" s="1"/>
      <c r="D690" s="1"/>
      <c r="E690" s="1"/>
      <c r="F690" s="2"/>
      <c r="G690" s="10" t="str">
        <f>IFERROR(INDEX('03-25'!X:X,MATCH(B690,'03-25'!Y:Y,0),0),"")</f>
        <v/>
      </c>
      <c r="H690" s="11">
        <f>IFERROR(INDEX('04-08'!N:N,MATCH(B690,'04-08'!C:C,0),0),"")</f>
        <v>0</v>
      </c>
      <c r="I690" s="11" t="str">
        <f>IFERROR(INDEX('04-29'!M:M,MATCH(B690,'04-29'!L:L,0),0),"")</f>
        <v/>
      </c>
      <c r="J690" s="11" t="str">
        <f>IFERROR(INDEX('05-27'!F:F,MATCH(B690,'05-27'!H:H,0),0),"")</f>
        <v/>
      </c>
      <c r="K690" s="11" t="str">
        <f>IFERROR(INDEX('06-17'!U:U,MATCH(B690,'06-17'!W:W,0),0),"")</f>
        <v/>
      </c>
      <c r="L690" s="11" t="str">
        <f>IFERROR(INDEX('07-02'!W:W,MATCH(B690,'07-02'!B:B,0),0),"")</f>
        <v/>
      </c>
      <c r="M690" s="11" t="str">
        <f>IFERROR(INDEX('07-14'!H:H,MATCH(B690,'07-14'!I:I,0),0),"")</f>
        <v/>
      </c>
      <c r="N690" s="11" t="str">
        <f>IFERROR(INDEX('07-15'!H:H,MATCH(B690,'07-15'!I:I,0),0),"")</f>
        <v/>
      </c>
      <c r="O690" s="11" t="str">
        <f>IFERROR(INDEX('07-16'!H:H,MATCH(B690,'07-16'!I:I,0),0),"")</f>
        <v/>
      </c>
      <c r="P690" s="11" t="str">
        <f>IFERROR(INDEX('07-22'!U:U,MATCH(B690,'07-22'!W:W,0),0),"")</f>
        <v/>
      </c>
      <c r="Q690" s="11" t="str">
        <f>IFERROR(INDEX(#REF!,MATCH(B690,#REF!,0),0),"")</f>
        <v/>
      </c>
      <c r="R690" s="11" t="str">
        <f>IFERROR(INDEX(#REF!,MATCH(B690,#REF!,0),0),"")</f>
        <v/>
      </c>
      <c r="S690" s="11" t="str">
        <f>IFERROR(INDEX(#REF!,MATCH(B690,#REF!,0),0),"")</f>
        <v/>
      </c>
      <c r="T690" s="11" t="str">
        <f>IFERROR(INDEX(#REF!,MATCH(B690,#REF!,0),0),"")</f>
        <v/>
      </c>
      <c r="U690" s="5" t="str">
        <f>IFERROR(INDEX(#REF!,MATCH(B690,#REF!,0),0),"")</f>
        <v/>
      </c>
      <c r="V690" s="10">
        <f>COUNTIF(G690:U690,"&gt;0")</f>
        <v>0</v>
      </c>
      <c r="W690" s="188">
        <f>SUM(G690:U690)</f>
        <v>0</v>
      </c>
      <c r="X690" s="188" t="e">
        <f t="shared" si="38"/>
        <v>#DIV/0!</v>
      </c>
      <c r="Y690" s="188" t="str">
        <f>IFERROR(SUMPRODUCT(LARGE(G690:U690,{1;2;3;4;5})),"NA")</f>
        <v>NA</v>
      </c>
      <c r="Z690" s="189" t="str">
        <f>IFERROR(SUMPRODUCT(LARGE(G690:U690,{1;2;3;4;5;6;7;8;9;10})),"NA")</f>
        <v>NA</v>
      </c>
    </row>
    <row r="691" spans="1:26" s="28" customFormat="1" x14ac:dyDescent="0.3">
      <c r="A691" s="15">
        <v>688</v>
      </c>
      <c r="B691" s="2" t="s">
        <v>3196</v>
      </c>
      <c r="C691" s="1"/>
      <c r="D691" s="1"/>
      <c r="E691" s="1"/>
      <c r="F691" s="2"/>
      <c r="G691" s="10" t="str">
        <f>IFERROR(INDEX('03-25'!X:X,MATCH(B691,'03-25'!Y:Y,0),0),"")</f>
        <v/>
      </c>
      <c r="H691" s="11" t="str">
        <f>IFERROR(INDEX('04-08'!N:N,MATCH(B691,'04-08'!C:C,0),0),"")</f>
        <v/>
      </c>
      <c r="I691" s="11" t="str">
        <f>IFERROR(INDEX('04-29'!M:M,MATCH(B691,'04-29'!L:L,0),0),"")</f>
        <v/>
      </c>
      <c r="J691" s="11" t="str">
        <f>IFERROR(INDEX('05-27'!F:F,MATCH(B691,'05-27'!H:H,0),0),"")</f>
        <v/>
      </c>
      <c r="K691" s="11" t="str">
        <f>IFERROR(INDEX('06-17'!U:U,MATCH(B691,'06-17'!W:W,0),0),"")</f>
        <v/>
      </c>
      <c r="L691" s="11" t="str">
        <f>IFERROR(INDEX('07-02'!W:W,MATCH(B691,'07-02'!B:B,0),0),"")</f>
        <v/>
      </c>
      <c r="M691" s="11" t="str">
        <f>IFERROR(INDEX('07-14'!H:H,MATCH(B691,'07-14'!I:I,0),0),"")</f>
        <v/>
      </c>
      <c r="N691" s="11" t="str">
        <f>IFERROR(INDEX('07-15'!H:H,MATCH(B691,'07-15'!I:I,0),0),"")</f>
        <v/>
      </c>
      <c r="O691" s="11" t="str">
        <f>IFERROR(INDEX('07-16'!H:H,MATCH(B691,'07-16'!I:I,0),0),"")</f>
        <v/>
      </c>
      <c r="P691" s="11" t="str">
        <f>IFERROR(INDEX('07-22'!U:U,MATCH(B691,'07-22'!W:W,0),0),"")</f>
        <v/>
      </c>
      <c r="Q691" s="11" t="str">
        <f>IFERROR(INDEX(#REF!,MATCH(B691,#REF!,0),0),"")</f>
        <v/>
      </c>
      <c r="R691" s="11" t="str">
        <f>IFERROR(INDEX(#REF!,MATCH(B691,#REF!,0),0),"")</f>
        <v/>
      </c>
      <c r="S691" s="11" t="str">
        <f>IFERROR(INDEX(#REF!,MATCH(B691,#REF!,0),0),"")</f>
        <v/>
      </c>
      <c r="T691" s="11" t="str">
        <f>IFERROR(INDEX(#REF!,MATCH(B691,#REF!,0),0),"")</f>
        <v/>
      </c>
      <c r="U691" s="5" t="str">
        <f>IFERROR(INDEX(#REF!,MATCH(B691,#REF!,0),0),"")</f>
        <v/>
      </c>
      <c r="V691" s="10">
        <f>COUNTIF(G691:U691,"&gt;0")</f>
        <v>0</v>
      </c>
      <c r="W691" s="188">
        <f>SUM(G691:U691)</f>
        <v>0</v>
      </c>
      <c r="X691" s="188" t="e">
        <f t="shared" si="38"/>
        <v>#DIV/0!</v>
      </c>
      <c r="Y691" s="188" t="str">
        <f>IFERROR(SUMPRODUCT(LARGE(G691:U691,{1;2;3;4;5})),"NA")</f>
        <v>NA</v>
      </c>
      <c r="Z691" s="189" t="str">
        <f>IFERROR(SUMPRODUCT(LARGE(G691:U691,{1;2;3;4;5;6;7;8;9;10})),"NA")</f>
        <v>NA</v>
      </c>
    </row>
    <row r="692" spans="1:26" s="28" customFormat="1" x14ac:dyDescent="0.3">
      <c r="A692" s="15">
        <v>689</v>
      </c>
      <c r="B692" s="2" t="s">
        <v>3197</v>
      </c>
      <c r="C692" s="1"/>
      <c r="D692" s="1"/>
      <c r="E692" s="1"/>
      <c r="F692" s="2"/>
      <c r="G692" s="10" t="str">
        <f>IFERROR(INDEX('03-25'!X:X,MATCH(B692,'03-25'!Y:Y,0),0),"")</f>
        <v/>
      </c>
      <c r="H692" s="11" t="str">
        <f>IFERROR(INDEX('04-08'!N:N,MATCH(B692,'04-08'!C:C,0),0),"")</f>
        <v/>
      </c>
      <c r="I692" s="11" t="str">
        <f>IFERROR(INDEX('04-29'!M:M,MATCH(B692,'04-29'!L:L,0),0),"")</f>
        <v/>
      </c>
      <c r="J692" s="11" t="str">
        <f>IFERROR(INDEX('05-27'!F:F,MATCH(B692,'05-27'!H:H,0),0),"")</f>
        <v/>
      </c>
      <c r="K692" s="11" t="str">
        <f>IFERROR(INDEX('06-17'!U:U,MATCH(B692,'06-17'!W:W,0),0),"")</f>
        <v/>
      </c>
      <c r="L692" s="11" t="str">
        <f>IFERROR(INDEX('07-02'!W:W,MATCH(B692,'07-02'!B:B,0),0),"")</f>
        <v/>
      </c>
      <c r="M692" s="11" t="str">
        <f>IFERROR(INDEX('07-14'!H:H,MATCH(B692,'07-14'!I:I,0),0),"")</f>
        <v/>
      </c>
      <c r="N692" s="11">
        <f>IFERROR(INDEX('07-15'!H:H,MATCH(B692,'07-15'!I:I,0),0),"")</f>
        <v>0</v>
      </c>
      <c r="O692" s="11" t="str">
        <f>IFERROR(INDEX('07-16'!H:H,MATCH(B692,'07-16'!I:I,0),0),"")</f>
        <v/>
      </c>
      <c r="P692" s="11" t="str">
        <f>IFERROR(INDEX('07-22'!U:U,MATCH(B692,'07-22'!W:W,0),0),"")</f>
        <v/>
      </c>
      <c r="Q692" s="11" t="str">
        <f>IFERROR(INDEX(#REF!,MATCH(B692,#REF!,0),0),"")</f>
        <v/>
      </c>
      <c r="R692" s="11" t="str">
        <f>IFERROR(INDEX(#REF!,MATCH(B692,#REF!,0),0),"")</f>
        <v/>
      </c>
      <c r="S692" s="11" t="str">
        <f>IFERROR(INDEX(#REF!,MATCH(B692,#REF!,0),0),"")</f>
        <v/>
      </c>
      <c r="T692" s="11" t="str">
        <f>IFERROR(INDEX(#REF!,MATCH(B692,#REF!,0),0),"")</f>
        <v/>
      </c>
      <c r="U692" s="5" t="str">
        <f>IFERROR(INDEX(#REF!,MATCH(B692,#REF!,0),0),"")</f>
        <v/>
      </c>
      <c r="V692" s="10">
        <f>COUNTIF(G692:U692,"&gt;0")</f>
        <v>0</v>
      </c>
      <c r="W692" s="188">
        <f>SUM(G692:U692)</f>
        <v>0</v>
      </c>
      <c r="X692" s="188" t="e">
        <f t="shared" si="38"/>
        <v>#DIV/0!</v>
      </c>
      <c r="Y692" s="188" t="str">
        <f>IFERROR(SUMPRODUCT(LARGE(G692:U692,{1;2;3;4;5})),"NA")</f>
        <v>NA</v>
      </c>
      <c r="Z692" s="189" t="str">
        <f>IFERROR(SUMPRODUCT(LARGE(G692:U692,{1;2;3;4;5;6;7;8;9;10})),"NA")</f>
        <v>NA</v>
      </c>
    </row>
    <row r="693" spans="1:26" s="28" customFormat="1" x14ac:dyDescent="0.3">
      <c r="A693" s="15">
        <v>690</v>
      </c>
      <c r="B693" s="2" t="s">
        <v>447</v>
      </c>
      <c r="C693" s="1"/>
      <c r="D693" s="1"/>
      <c r="E693" s="1"/>
      <c r="F693" s="2"/>
      <c r="G693" s="10" t="str">
        <f>IFERROR(INDEX('03-25'!X:X,MATCH(B693,'03-25'!Y:Y,0),0),"")</f>
        <v/>
      </c>
      <c r="H693" s="11">
        <f>IFERROR(INDEX('04-08'!N:N,MATCH(B693,'04-08'!C:C,0),0),"")</f>
        <v>0</v>
      </c>
      <c r="I693" s="11" t="str">
        <f>IFERROR(INDEX('04-29'!M:M,MATCH(B693,'04-29'!L:L,0),0),"")</f>
        <v/>
      </c>
      <c r="J693" s="11" t="str">
        <f>IFERROR(INDEX('05-27'!F:F,MATCH(B693,'05-27'!H:H,0),0),"")</f>
        <v/>
      </c>
      <c r="K693" s="11" t="str">
        <f>IFERROR(INDEX('06-17'!U:U,MATCH(B693,'06-17'!W:W,0),0),"")</f>
        <v/>
      </c>
      <c r="L693" s="11" t="str">
        <f>IFERROR(INDEX('07-02'!W:W,MATCH(B693,'07-02'!B:B,0),0),"")</f>
        <v/>
      </c>
      <c r="M693" s="11" t="str">
        <f>IFERROR(INDEX('07-14'!H:H,MATCH(B693,'07-14'!I:I,0),0),"")</f>
        <v/>
      </c>
      <c r="N693" s="11" t="str">
        <f>IFERROR(INDEX('07-15'!H:H,MATCH(B693,'07-15'!I:I,0),0),"")</f>
        <v/>
      </c>
      <c r="O693" s="11" t="str">
        <f>IFERROR(INDEX('07-16'!H:H,MATCH(B693,'07-16'!I:I,0),0),"")</f>
        <v/>
      </c>
      <c r="P693" s="11" t="str">
        <f>IFERROR(INDEX('07-22'!U:U,MATCH(B693,'07-22'!W:W,0),0),"")</f>
        <v/>
      </c>
      <c r="Q693" s="11" t="str">
        <f>IFERROR(INDEX(#REF!,MATCH(B693,#REF!,0),0),"")</f>
        <v/>
      </c>
      <c r="R693" s="11" t="str">
        <f>IFERROR(INDEX(#REF!,MATCH(B693,#REF!,0),0),"")</f>
        <v/>
      </c>
      <c r="S693" s="11" t="str">
        <f>IFERROR(INDEX(#REF!,MATCH(B693,#REF!,0),0),"")</f>
        <v/>
      </c>
      <c r="T693" s="11" t="str">
        <f>IFERROR(INDEX(#REF!,MATCH(B693,#REF!,0),0),"")</f>
        <v/>
      </c>
      <c r="U693" s="5" t="str">
        <f>IFERROR(INDEX(#REF!,MATCH(B693,#REF!,0),0),"")</f>
        <v/>
      </c>
      <c r="V693" s="10">
        <f>COUNTIF(G693:U693,"&gt;0")</f>
        <v>0</v>
      </c>
      <c r="W693" s="188">
        <f>SUM(G693:U693)</f>
        <v>0</v>
      </c>
      <c r="X693" s="188" t="e">
        <f t="shared" si="38"/>
        <v>#DIV/0!</v>
      </c>
      <c r="Y693" s="188" t="str">
        <f>IFERROR(SUMPRODUCT(LARGE(G693:U693,{1;2;3;4;5})),"NA")</f>
        <v>NA</v>
      </c>
      <c r="Z693" s="189" t="str">
        <f>IFERROR(SUMPRODUCT(LARGE(G693:U693,{1;2;3;4;5;6;7;8;9;10})),"NA")</f>
        <v>NA</v>
      </c>
    </row>
    <row r="694" spans="1:26" s="28" customFormat="1" x14ac:dyDescent="0.3">
      <c r="A694" s="15">
        <v>691</v>
      </c>
      <c r="B694" s="2" t="s">
        <v>459</v>
      </c>
      <c r="C694" s="1"/>
      <c r="D694" s="1"/>
      <c r="E694" s="1"/>
      <c r="F694" s="2"/>
      <c r="G694" s="10" t="str">
        <f>IFERROR(INDEX('03-25'!X:X,MATCH(B694,'03-25'!Y:Y,0),0),"")</f>
        <v/>
      </c>
      <c r="H694" s="11">
        <f>IFERROR(INDEX('04-08'!N:N,MATCH(B694,'04-08'!C:C,0),0),"")</f>
        <v>0</v>
      </c>
      <c r="I694" s="11" t="str">
        <f>IFERROR(INDEX('04-29'!M:M,MATCH(B694,'04-29'!L:L,0),0),"")</f>
        <v/>
      </c>
      <c r="J694" s="11" t="str">
        <f>IFERROR(INDEX('05-27'!F:F,MATCH(B694,'05-27'!H:H,0),0),"")</f>
        <v/>
      </c>
      <c r="K694" s="11" t="str">
        <f>IFERROR(INDEX('06-17'!U:U,MATCH(B694,'06-17'!W:W,0),0),"")</f>
        <v/>
      </c>
      <c r="L694" s="11" t="str">
        <f>IFERROR(INDEX('07-02'!W:W,MATCH(B694,'07-02'!B:B,0),0),"")</f>
        <v/>
      </c>
      <c r="M694" s="11" t="str">
        <f>IFERROR(INDEX('07-14'!H:H,MATCH(B694,'07-14'!I:I,0),0),"")</f>
        <v/>
      </c>
      <c r="N694" s="11" t="str">
        <f>IFERROR(INDEX('07-15'!H:H,MATCH(B694,'07-15'!I:I,0),0),"")</f>
        <v/>
      </c>
      <c r="O694" s="11" t="str">
        <f>IFERROR(INDEX('07-16'!H:H,MATCH(B694,'07-16'!I:I,0),0),"")</f>
        <v/>
      </c>
      <c r="P694" s="11" t="str">
        <f>IFERROR(INDEX('07-22'!U:U,MATCH(B694,'07-22'!W:W,0),0),"")</f>
        <v/>
      </c>
      <c r="Q694" s="11" t="str">
        <f>IFERROR(INDEX(#REF!,MATCH(B694,#REF!,0),0),"")</f>
        <v/>
      </c>
      <c r="R694" s="11" t="str">
        <f>IFERROR(INDEX(#REF!,MATCH(B694,#REF!,0),0),"")</f>
        <v/>
      </c>
      <c r="S694" s="11" t="str">
        <f>IFERROR(INDEX(#REF!,MATCH(B694,#REF!,0),0),"")</f>
        <v/>
      </c>
      <c r="T694" s="11" t="str">
        <f>IFERROR(INDEX(#REF!,MATCH(B694,#REF!,0),0),"")</f>
        <v/>
      </c>
      <c r="U694" s="5" t="str">
        <f>IFERROR(INDEX(#REF!,MATCH(B694,#REF!,0),0),"")</f>
        <v/>
      </c>
      <c r="V694" s="10">
        <f>COUNTIF(G694:U694,"&gt;0")</f>
        <v>0</v>
      </c>
      <c r="W694" s="188">
        <f>SUM(G694:U694)</f>
        <v>0</v>
      </c>
      <c r="X694" s="188" t="e">
        <f t="shared" si="38"/>
        <v>#DIV/0!</v>
      </c>
      <c r="Y694" s="188" t="str">
        <f>IFERROR(SUMPRODUCT(LARGE(G694:U694,{1;2;3;4;5})),"NA")</f>
        <v>NA</v>
      </c>
      <c r="Z694" s="189" t="str">
        <f>IFERROR(SUMPRODUCT(LARGE(G694:U694,{1;2;3;4;5;6;7;8;9;10})),"NA")</f>
        <v>NA</v>
      </c>
    </row>
    <row r="695" spans="1:26" s="28" customFormat="1" x14ac:dyDescent="0.3">
      <c r="A695" s="15">
        <v>692</v>
      </c>
      <c r="B695" s="2" t="s">
        <v>3208</v>
      </c>
      <c r="C695" s="1"/>
      <c r="D695" s="1"/>
      <c r="E695" s="1"/>
      <c r="F695" s="2"/>
      <c r="G695" s="10" t="str">
        <f>IFERROR(INDEX('03-25'!X:X,MATCH(B695,'03-25'!Y:Y,0),0),"")</f>
        <v/>
      </c>
      <c r="H695" s="11" t="str">
        <f>IFERROR(INDEX('04-08'!N:N,MATCH(B695,'04-08'!C:C,0),0),"")</f>
        <v/>
      </c>
      <c r="I695" s="11" t="str">
        <f>IFERROR(INDEX('04-29'!M:M,MATCH(B695,'04-29'!L:L,0),0),"")</f>
        <v/>
      </c>
      <c r="J695" s="11" t="str">
        <f>IFERROR(INDEX('05-27'!F:F,MATCH(B695,'05-27'!H:H,0),0),"")</f>
        <v/>
      </c>
      <c r="K695" s="11" t="str">
        <f>IFERROR(INDEX('06-17'!U:U,MATCH(B695,'06-17'!W:W,0),0),"")</f>
        <v/>
      </c>
      <c r="L695" s="11" t="str">
        <f>IFERROR(INDEX('07-02'!W:W,MATCH(B695,'07-02'!B:B,0),0),"")</f>
        <v/>
      </c>
      <c r="M695" s="11" t="str">
        <f>IFERROR(INDEX('07-14'!H:H,MATCH(B695,'07-14'!I:I,0),0),"")</f>
        <v/>
      </c>
      <c r="N695" s="11">
        <f>IFERROR(INDEX('07-15'!H:H,MATCH(B695,'07-15'!I:I,0),0),"")</f>
        <v>0</v>
      </c>
      <c r="O695" s="11" t="str">
        <f>IFERROR(INDEX('07-16'!H:H,MATCH(B695,'07-16'!I:I,0),0),"")</f>
        <v/>
      </c>
      <c r="P695" s="11" t="str">
        <f>IFERROR(INDEX('07-22'!U:U,MATCH(B695,'07-22'!W:W,0),0),"")</f>
        <v/>
      </c>
      <c r="Q695" s="11" t="str">
        <f>IFERROR(INDEX(#REF!,MATCH(B695,#REF!,0),0),"")</f>
        <v/>
      </c>
      <c r="R695" s="11" t="str">
        <f>IFERROR(INDEX(#REF!,MATCH(B695,#REF!,0),0),"")</f>
        <v/>
      </c>
      <c r="S695" s="11" t="str">
        <f>IFERROR(INDEX(#REF!,MATCH(B695,#REF!,0),0),"")</f>
        <v/>
      </c>
      <c r="T695" s="11" t="str">
        <f>IFERROR(INDEX(#REF!,MATCH(B695,#REF!,0),0),"")</f>
        <v/>
      </c>
      <c r="U695" s="5" t="str">
        <f>IFERROR(INDEX(#REF!,MATCH(B695,#REF!,0),0),"")</f>
        <v/>
      </c>
      <c r="V695" s="10">
        <f>COUNTIF(G695:U695,"&gt;0")</f>
        <v>0</v>
      </c>
      <c r="W695" s="188">
        <f>SUM(G695:U695)</f>
        <v>0</v>
      </c>
      <c r="X695" s="188" t="e">
        <f t="shared" si="38"/>
        <v>#DIV/0!</v>
      </c>
      <c r="Y695" s="188" t="str">
        <f>IFERROR(SUMPRODUCT(LARGE(G695:U695,{1;2;3;4;5})),"NA")</f>
        <v>NA</v>
      </c>
      <c r="Z695" s="189" t="str">
        <f>IFERROR(SUMPRODUCT(LARGE(G695:U695,{1;2;3;4;5;6;7;8;9;10})),"NA")</f>
        <v>NA</v>
      </c>
    </row>
    <row r="696" spans="1:26" s="28" customFormat="1" x14ac:dyDescent="0.3">
      <c r="A696" s="15">
        <v>693</v>
      </c>
      <c r="B696" s="2" t="s">
        <v>446</v>
      </c>
      <c r="C696" s="1"/>
      <c r="D696" s="1"/>
      <c r="E696" s="1"/>
      <c r="F696" s="2"/>
      <c r="G696" s="10" t="str">
        <f>IFERROR(INDEX('03-25'!X:X,MATCH(B696,'03-25'!Y:Y,0),0),"")</f>
        <v/>
      </c>
      <c r="H696" s="11">
        <f>IFERROR(INDEX('04-08'!N:N,MATCH(B696,'04-08'!C:C,0),0),"")</f>
        <v>0</v>
      </c>
      <c r="I696" s="11" t="str">
        <f>IFERROR(INDEX('04-29'!M:M,MATCH(B696,'04-29'!L:L,0),0),"")</f>
        <v/>
      </c>
      <c r="J696" s="11" t="str">
        <f>IFERROR(INDEX('05-27'!F:F,MATCH(B696,'05-27'!H:H,0),0),"")</f>
        <v/>
      </c>
      <c r="K696" s="11" t="str">
        <f>IFERROR(INDEX('06-17'!U:U,MATCH(B696,'06-17'!W:W,0),0),"")</f>
        <v/>
      </c>
      <c r="L696" s="11" t="str">
        <f>IFERROR(INDEX('07-02'!W:W,MATCH(B696,'07-02'!B:B,0),0),"")</f>
        <v/>
      </c>
      <c r="M696" s="11" t="str">
        <f>IFERROR(INDEX('07-14'!H:H,MATCH(B696,'07-14'!I:I,0),0),"")</f>
        <v/>
      </c>
      <c r="N696" s="11" t="str">
        <f>IFERROR(INDEX('07-15'!H:H,MATCH(B696,'07-15'!I:I,0),0),"")</f>
        <v/>
      </c>
      <c r="O696" s="11" t="str">
        <f>IFERROR(INDEX('07-16'!H:H,MATCH(B696,'07-16'!I:I,0),0),"")</f>
        <v/>
      </c>
      <c r="P696" s="11" t="str">
        <f>IFERROR(INDEX('07-22'!U:U,MATCH(B696,'07-22'!W:W,0),0),"")</f>
        <v/>
      </c>
      <c r="Q696" s="11" t="str">
        <f>IFERROR(INDEX(#REF!,MATCH(B696,#REF!,0),0),"")</f>
        <v/>
      </c>
      <c r="R696" s="11" t="str">
        <f>IFERROR(INDEX(#REF!,MATCH(B696,#REF!,0),0),"")</f>
        <v/>
      </c>
      <c r="S696" s="11" t="str">
        <f>IFERROR(INDEX(#REF!,MATCH(B696,#REF!,0),0),"")</f>
        <v/>
      </c>
      <c r="T696" s="11" t="str">
        <f>IFERROR(INDEX(#REF!,MATCH(B696,#REF!,0),0),"")</f>
        <v/>
      </c>
      <c r="U696" s="5" t="str">
        <f>IFERROR(INDEX(#REF!,MATCH(B696,#REF!,0),0),"")</f>
        <v/>
      </c>
      <c r="V696" s="10">
        <f>COUNTIF(G696:U696,"&gt;0")</f>
        <v>0</v>
      </c>
      <c r="W696" s="188">
        <f>SUM(G696:U696)</f>
        <v>0</v>
      </c>
      <c r="X696" s="188" t="e">
        <f t="shared" si="38"/>
        <v>#DIV/0!</v>
      </c>
      <c r="Y696" s="188" t="str">
        <f>IFERROR(SUMPRODUCT(LARGE(G696:U696,{1;2;3;4;5})),"NA")</f>
        <v>NA</v>
      </c>
      <c r="Z696" s="189" t="str">
        <f>IFERROR(SUMPRODUCT(LARGE(G696:U696,{1;2;3;4;5;6;7;8;9;10})),"NA")</f>
        <v>NA</v>
      </c>
    </row>
    <row r="697" spans="1:26" s="28" customFormat="1" x14ac:dyDescent="0.3">
      <c r="A697" s="15">
        <v>694</v>
      </c>
      <c r="B697" s="2" t="s">
        <v>449</v>
      </c>
      <c r="C697" s="1"/>
      <c r="D697" s="1"/>
      <c r="E697" s="1"/>
      <c r="F697" s="2"/>
      <c r="G697" s="10" t="str">
        <f>IFERROR(INDEX('03-25'!X:X,MATCH(B697,'03-25'!Y:Y,0),0),"")</f>
        <v/>
      </c>
      <c r="H697" s="11">
        <f>IFERROR(INDEX('04-08'!N:N,MATCH(B697,'04-08'!C:C,0),0),"")</f>
        <v>0</v>
      </c>
      <c r="I697" s="11" t="str">
        <f>IFERROR(INDEX('04-29'!M:M,MATCH(B697,'04-29'!L:L,0),0),"")</f>
        <v/>
      </c>
      <c r="J697" s="11" t="str">
        <f>IFERROR(INDEX('05-27'!F:F,MATCH(B697,'05-27'!H:H,0),0),"")</f>
        <v/>
      </c>
      <c r="K697" s="11" t="str">
        <f>IFERROR(INDEX('06-17'!U:U,MATCH(B697,'06-17'!W:W,0),0),"")</f>
        <v/>
      </c>
      <c r="L697" s="11" t="str">
        <f>IFERROR(INDEX('07-02'!W:W,MATCH(B697,'07-02'!B:B,0),0),"")</f>
        <v/>
      </c>
      <c r="M697" s="11" t="str">
        <f>IFERROR(INDEX('07-14'!H:H,MATCH(B697,'07-14'!I:I,0),0),"")</f>
        <v/>
      </c>
      <c r="N697" s="11" t="str">
        <f>IFERROR(INDEX('07-15'!H:H,MATCH(B697,'07-15'!I:I,0),0),"")</f>
        <v/>
      </c>
      <c r="O697" s="11" t="str">
        <f>IFERROR(INDEX('07-16'!H:H,MATCH(B697,'07-16'!I:I,0),0),"")</f>
        <v/>
      </c>
      <c r="P697" s="11" t="str">
        <f>IFERROR(INDEX('07-22'!U:U,MATCH(B697,'07-22'!W:W,0),0),"")</f>
        <v/>
      </c>
      <c r="Q697" s="11" t="str">
        <f>IFERROR(INDEX(#REF!,MATCH(B697,#REF!,0),0),"")</f>
        <v/>
      </c>
      <c r="R697" s="11" t="str">
        <f>IFERROR(INDEX(#REF!,MATCH(B697,#REF!,0),0),"")</f>
        <v/>
      </c>
      <c r="S697" s="11" t="str">
        <f>IFERROR(INDEX(#REF!,MATCH(B697,#REF!,0),0),"")</f>
        <v/>
      </c>
      <c r="T697" s="11" t="str">
        <f>IFERROR(INDEX(#REF!,MATCH(B697,#REF!,0),0),"")</f>
        <v/>
      </c>
      <c r="U697" s="5" t="str">
        <f>IFERROR(INDEX(#REF!,MATCH(B697,#REF!,0),0),"")</f>
        <v/>
      </c>
      <c r="V697" s="10">
        <f>COUNTIF(G697:U697,"&gt;0")</f>
        <v>0</v>
      </c>
      <c r="W697" s="188">
        <f>SUM(G697:U697)</f>
        <v>0</v>
      </c>
      <c r="X697" s="188" t="e">
        <f t="shared" si="38"/>
        <v>#DIV/0!</v>
      </c>
      <c r="Y697" s="188" t="str">
        <f>IFERROR(SUMPRODUCT(LARGE(G697:U697,{1;2;3;4;5})),"NA")</f>
        <v>NA</v>
      </c>
      <c r="Z697" s="189" t="str">
        <f>IFERROR(SUMPRODUCT(LARGE(G697:U697,{1;2;3;4;5;6;7;8;9;10})),"NA")</f>
        <v>NA</v>
      </c>
    </row>
    <row r="698" spans="1:26" s="28" customFormat="1" x14ac:dyDescent="0.3">
      <c r="A698" s="15">
        <v>695</v>
      </c>
      <c r="B698" s="2" t="s">
        <v>137</v>
      </c>
      <c r="C698" s="1"/>
      <c r="D698" s="1"/>
      <c r="E698" s="1"/>
      <c r="F698" s="2"/>
      <c r="G698" s="10" t="str">
        <f>IFERROR(INDEX('03-25'!X:X,MATCH(B698,'03-25'!Y:Y,0),0),"")</f>
        <v/>
      </c>
      <c r="H698" s="11">
        <f>IFERROR(INDEX('04-08'!N:N,MATCH(B698,'04-08'!C:C,0),0),"")</f>
        <v>0</v>
      </c>
      <c r="I698" s="11" t="str">
        <f>IFERROR(INDEX('04-29'!M:M,MATCH(B698,'04-29'!L:L,0),0),"")</f>
        <v/>
      </c>
      <c r="J698" s="11" t="str">
        <f>IFERROR(INDEX('05-27'!F:F,MATCH(B698,'05-27'!H:H,0),0),"")</f>
        <v/>
      </c>
      <c r="K698" s="11" t="str">
        <f>IFERROR(INDEX('06-17'!U:U,MATCH(B698,'06-17'!W:W,0),0),"")</f>
        <v/>
      </c>
      <c r="L698" s="11" t="str">
        <f>IFERROR(INDEX('07-02'!W:W,MATCH(B698,'07-02'!B:B,0),0),"")</f>
        <v/>
      </c>
      <c r="M698" s="11" t="str">
        <f>IFERROR(INDEX('07-14'!H:H,MATCH(B698,'07-14'!I:I,0),0),"")</f>
        <v/>
      </c>
      <c r="N698" s="11" t="str">
        <f>IFERROR(INDEX('07-15'!H:H,MATCH(B698,'07-15'!I:I,0),0),"")</f>
        <v/>
      </c>
      <c r="O698" s="11" t="str">
        <f>IFERROR(INDEX('07-16'!H:H,MATCH(B698,'07-16'!I:I,0),0),"")</f>
        <v/>
      </c>
      <c r="P698" s="11" t="str">
        <f>IFERROR(INDEX('07-22'!U:U,MATCH(B698,'07-22'!W:W,0),0),"")</f>
        <v/>
      </c>
      <c r="Q698" s="11" t="str">
        <f>IFERROR(INDEX(#REF!,MATCH(B698,#REF!,0),0),"")</f>
        <v/>
      </c>
      <c r="R698" s="11" t="str">
        <f>IFERROR(INDEX(#REF!,MATCH(B698,#REF!,0),0),"")</f>
        <v/>
      </c>
      <c r="S698" s="11" t="str">
        <f>IFERROR(INDEX(#REF!,MATCH(B698,#REF!,0),0),"")</f>
        <v/>
      </c>
      <c r="T698" s="11" t="str">
        <f>IFERROR(INDEX(#REF!,MATCH(B698,#REF!,0),0),"")</f>
        <v/>
      </c>
      <c r="U698" s="5" t="str">
        <f>IFERROR(INDEX(#REF!,MATCH(B698,#REF!,0),0),"")</f>
        <v/>
      </c>
      <c r="V698" s="10">
        <f>COUNTIF(G698:U698,"&gt;0")</f>
        <v>0</v>
      </c>
      <c r="W698" s="188">
        <f>SUM(G698:U698)</f>
        <v>0</v>
      </c>
      <c r="X698" s="188" t="e">
        <f t="shared" si="38"/>
        <v>#DIV/0!</v>
      </c>
      <c r="Y698" s="188" t="str">
        <f>IFERROR(SUMPRODUCT(LARGE(G698:U698,{1;2;3;4;5})),"NA")</f>
        <v>NA</v>
      </c>
      <c r="Z698" s="189" t="str">
        <f>IFERROR(SUMPRODUCT(LARGE(G698:U698,{1;2;3;4;5;6;7;8;9;10})),"NA")</f>
        <v>NA</v>
      </c>
    </row>
    <row r="699" spans="1:26" s="28" customFormat="1" x14ac:dyDescent="0.3">
      <c r="A699" s="15">
        <v>696</v>
      </c>
      <c r="B699" s="2" t="s">
        <v>3215</v>
      </c>
      <c r="C699" s="1"/>
      <c r="D699" s="1"/>
      <c r="E699" s="1"/>
      <c r="F699" s="2"/>
      <c r="G699" s="10" t="str">
        <f>IFERROR(INDEX('03-25'!X:X,MATCH(B699,'03-25'!Y:Y,0),0),"")</f>
        <v/>
      </c>
      <c r="H699" s="11" t="str">
        <f>IFERROR(INDEX('04-08'!N:N,MATCH(B699,'04-08'!C:C,0),0),"")</f>
        <v/>
      </c>
      <c r="I699" s="11" t="str">
        <f>IFERROR(INDEX('04-29'!M:M,MATCH(B699,'04-29'!L:L,0),0),"")</f>
        <v/>
      </c>
      <c r="J699" s="11" t="str">
        <f>IFERROR(INDEX('05-27'!F:F,MATCH(B699,'05-27'!H:H,0),0),"")</f>
        <v/>
      </c>
      <c r="K699" s="11" t="str">
        <f>IFERROR(INDEX('06-17'!U:U,MATCH(B699,'06-17'!W:W,0),0),"")</f>
        <v/>
      </c>
      <c r="L699" s="11" t="str">
        <f>IFERROR(INDEX('07-02'!W:W,MATCH(B699,'07-02'!B:B,0),0),"")</f>
        <v/>
      </c>
      <c r="M699" s="11" t="str">
        <f>IFERROR(INDEX('07-14'!H:H,MATCH(B699,'07-14'!I:I,0),0),"")</f>
        <v/>
      </c>
      <c r="N699" s="11">
        <f>IFERROR(INDEX('07-15'!H:H,MATCH(B699,'07-15'!I:I,0),0),"")</f>
        <v>0</v>
      </c>
      <c r="O699" s="11" t="str">
        <f>IFERROR(INDEX('07-16'!H:H,MATCH(B699,'07-16'!I:I,0),0),"")</f>
        <v/>
      </c>
      <c r="P699" s="11" t="str">
        <f>IFERROR(INDEX('07-22'!U:U,MATCH(B699,'07-22'!W:W,0),0),"")</f>
        <v/>
      </c>
      <c r="Q699" s="11" t="str">
        <f>IFERROR(INDEX(#REF!,MATCH(B699,#REF!,0),0),"")</f>
        <v/>
      </c>
      <c r="R699" s="11" t="str">
        <f>IFERROR(INDEX(#REF!,MATCH(B699,#REF!,0),0),"")</f>
        <v/>
      </c>
      <c r="S699" s="11" t="str">
        <f>IFERROR(INDEX(#REF!,MATCH(B699,#REF!,0),0),"")</f>
        <v/>
      </c>
      <c r="T699" s="11" t="str">
        <f>IFERROR(INDEX(#REF!,MATCH(B699,#REF!,0),0),"")</f>
        <v/>
      </c>
      <c r="U699" s="5" t="str">
        <f>IFERROR(INDEX(#REF!,MATCH(B699,#REF!,0),0),"")</f>
        <v/>
      </c>
      <c r="V699" s="10">
        <f>COUNTIF(G699:U699,"&gt;0")</f>
        <v>0</v>
      </c>
      <c r="W699" s="188">
        <f>SUM(G699:U699)</f>
        <v>0</v>
      </c>
      <c r="X699" s="188" t="e">
        <f t="shared" si="38"/>
        <v>#DIV/0!</v>
      </c>
      <c r="Y699" s="188" t="str">
        <f>IFERROR(SUMPRODUCT(LARGE(G699:U699,{1;2;3;4;5})),"NA")</f>
        <v>NA</v>
      </c>
      <c r="Z699" s="189" t="str">
        <f>IFERROR(SUMPRODUCT(LARGE(G699:U699,{1;2;3;4;5;6;7;8;9;10})),"NA")</f>
        <v>NA</v>
      </c>
    </row>
    <row r="700" spans="1:26" s="28" customFormat="1" x14ac:dyDescent="0.3">
      <c r="A700" s="15">
        <v>697</v>
      </c>
      <c r="B700" s="2" t="s">
        <v>113</v>
      </c>
      <c r="C700" s="1"/>
      <c r="D700" s="1"/>
      <c r="E700" s="1"/>
      <c r="F700" s="2"/>
      <c r="G700" s="10" t="str">
        <f>IFERROR(INDEX('03-25'!X:X,MATCH(B700,'03-25'!Y:Y,0),0),"")</f>
        <v/>
      </c>
      <c r="H700" s="11">
        <f>IFERROR(INDEX('04-08'!N:N,MATCH(B700,'04-08'!C:C,0),0),"")</f>
        <v>0</v>
      </c>
      <c r="I700" s="11" t="str">
        <f>IFERROR(INDEX('04-29'!M:M,MATCH(B700,'04-29'!L:L,0),0),"")</f>
        <v/>
      </c>
      <c r="J700" s="11" t="str">
        <f>IFERROR(INDEX('05-27'!F:F,MATCH(B700,'05-27'!H:H,0),0),"")</f>
        <v/>
      </c>
      <c r="K700" s="11" t="str">
        <f>IFERROR(INDEX('06-17'!U:U,MATCH(B700,'06-17'!W:W,0),0),"")</f>
        <v/>
      </c>
      <c r="L700" s="11" t="str">
        <f>IFERROR(INDEX('07-02'!W:W,MATCH(B700,'07-02'!B:B,0),0),"")</f>
        <v/>
      </c>
      <c r="M700" s="11" t="str">
        <f>IFERROR(INDEX('07-14'!H:H,MATCH(B700,'07-14'!I:I,0),0),"")</f>
        <v/>
      </c>
      <c r="N700" s="11" t="str">
        <f>IFERROR(INDEX('07-15'!H:H,MATCH(B700,'07-15'!I:I,0),0),"")</f>
        <v/>
      </c>
      <c r="O700" s="11" t="str">
        <f>IFERROR(INDEX('07-16'!H:H,MATCH(B700,'07-16'!I:I,0),0),"")</f>
        <v/>
      </c>
      <c r="P700" s="11" t="str">
        <f>IFERROR(INDEX('07-22'!U:U,MATCH(B700,'07-22'!W:W,0),0),"")</f>
        <v/>
      </c>
      <c r="Q700" s="11" t="str">
        <f>IFERROR(INDEX(#REF!,MATCH(B700,#REF!,0),0),"")</f>
        <v/>
      </c>
      <c r="R700" s="11" t="str">
        <f>IFERROR(INDEX(#REF!,MATCH(B700,#REF!,0),0),"")</f>
        <v/>
      </c>
      <c r="S700" s="11" t="str">
        <f>IFERROR(INDEX(#REF!,MATCH(B700,#REF!,0),0),"")</f>
        <v/>
      </c>
      <c r="T700" s="11" t="str">
        <f>IFERROR(INDEX(#REF!,MATCH(B700,#REF!,0),0),"")</f>
        <v/>
      </c>
      <c r="U700" s="5" t="str">
        <f>IFERROR(INDEX(#REF!,MATCH(B700,#REF!,0),0),"")</f>
        <v/>
      </c>
      <c r="V700" s="10">
        <f>COUNTIF(G700:U700,"&gt;0")</f>
        <v>0</v>
      </c>
      <c r="W700" s="188">
        <f>SUM(G700:U700)</f>
        <v>0</v>
      </c>
      <c r="X700" s="188" t="e">
        <f t="shared" si="38"/>
        <v>#DIV/0!</v>
      </c>
      <c r="Y700" s="188" t="str">
        <f>IFERROR(SUMPRODUCT(LARGE(G700:U700,{1;2;3;4;5})),"NA")</f>
        <v>NA</v>
      </c>
      <c r="Z700" s="189" t="str">
        <f>IFERROR(SUMPRODUCT(LARGE(G700:U700,{1;2;3;4;5;6;7;8;9;10})),"NA")</f>
        <v>NA</v>
      </c>
    </row>
    <row r="701" spans="1:26" s="28" customFormat="1" x14ac:dyDescent="0.3">
      <c r="A701" s="15">
        <v>698</v>
      </c>
      <c r="B701" s="2" t="s">
        <v>453</v>
      </c>
      <c r="C701" s="1"/>
      <c r="D701" s="1"/>
      <c r="E701" s="1"/>
      <c r="F701" s="2"/>
      <c r="G701" s="10" t="str">
        <f>IFERROR(INDEX('03-25'!X:X,MATCH(B701,'03-25'!Y:Y,0),0),"")</f>
        <v/>
      </c>
      <c r="H701" s="11">
        <f>IFERROR(INDEX('04-08'!N:N,MATCH(B701,'04-08'!C:C,0),0),"")</f>
        <v>0</v>
      </c>
      <c r="I701" s="11" t="str">
        <f>IFERROR(INDEX('04-29'!M:M,MATCH(B701,'04-29'!L:L,0),0),"")</f>
        <v/>
      </c>
      <c r="J701" s="11" t="str">
        <f>IFERROR(INDEX('05-27'!F:F,MATCH(B701,'05-27'!H:H,0),0),"")</f>
        <v/>
      </c>
      <c r="K701" s="11" t="str">
        <f>IFERROR(INDEX('06-17'!U:U,MATCH(B701,'06-17'!W:W,0),0),"")</f>
        <v/>
      </c>
      <c r="L701" s="11" t="str">
        <f>IFERROR(INDEX('07-02'!W:W,MATCH(B701,'07-02'!B:B,0),0),"")</f>
        <v/>
      </c>
      <c r="M701" s="11" t="str">
        <f>IFERROR(INDEX('07-14'!H:H,MATCH(B701,'07-14'!I:I,0),0),"")</f>
        <v/>
      </c>
      <c r="N701" s="11" t="str">
        <f>IFERROR(INDEX('07-15'!H:H,MATCH(B701,'07-15'!I:I,0),0),"")</f>
        <v/>
      </c>
      <c r="O701" s="11" t="str">
        <f>IFERROR(INDEX('07-16'!H:H,MATCH(B701,'07-16'!I:I,0),0),"")</f>
        <v/>
      </c>
      <c r="P701" s="11" t="str">
        <f>IFERROR(INDEX('07-22'!U:U,MATCH(B701,'07-22'!W:W,0),0),"")</f>
        <v/>
      </c>
      <c r="Q701" s="11" t="str">
        <f>IFERROR(INDEX(#REF!,MATCH(B701,#REF!,0),0),"")</f>
        <v/>
      </c>
      <c r="R701" s="11" t="str">
        <f>IFERROR(INDEX(#REF!,MATCH(B701,#REF!,0),0),"")</f>
        <v/>
      </c>
      <c r="S701" s="11" t="str">
        <f>IFERROR(INDEX(#REF!,MATCH(B701,#REF!,0),0),"")</f>
        <v/>
      </c>
      <c r="T701" s="11" t="str">
        <f>IFERROR(INDEX(#REF!,MATCH(B701,#REF!,0),0),"")</f>
        <v/>
      </c>
      <c r="U701" s="5" t="str">
        <f>IFERROR(INDEX(#REF!,MATCH(B701,#REF!,0),0),"")</f>
        <v/>
      </c>
      <c r="V701" s="10">
        <f>COUNTIF(G701:U701,"&gt;0")</f>
        <v>0</v>
      </c>
      <c r="W701" s="188">
        <f>SUM(G701:U701)</f>
        <v>0</v>
      </c>
      <c r="X701" s="188" t="e">
        <f t="shared" si="38"/>
        <v>#DIV/0!</v>
      </c>
      <c r="Y701" s="188" t="str">
        <f>IFERROR(SUMPRODUCT(LARGE(G701:U701,{1;2;3;4;5})),"NA")</f>
        <v>NA</v>
      </c>
      <c r="Z701" s="189" t="str">
        <f>IFERROR(SUMPRODUCT(LARGE(G701:U701,{1;2;3;4;5;6;7;8;9;10})),"NA")</f>
        <v>NA</v>
      </c>
    </row>
    <row r="702" spans="1:26" s="28" customFormat="1" x14ac:dyDescent="0.3">
      <c r="A702" s="15">
        <v>699</v>
      </c>
      <c r="B702" s="2" t="s">
        <v>454</v>
      </c>
      <c r="C702" s="1"/>
      <c r="D702" s="1"/>
      <c r="E702" s="1"/>
      <c r="F702" s="2"/>
      <c r="G702" s="10" t="str">
        <f>IFERROR(INDEX('03-25'!X:X,MATCH(B702,'03-25'!Y:Y,0),0),"")</f>
        <v/>
      </c>
      <c r="H702" s="11">
        <f>IFERROR(INDEX('04-08'!N:N,MATCH(B702,'04-08'!C:C,0),0),"")</f>
        <v>0</v>
      </c>
      <c r="I702" s="11" t="str">
        <f>IFERROR(INDEX('04-29'!M:M,MATCH(B702,'04-29'!L:L,0),0),"")</f>
        <v/>
      </c>
      <c r="J702" s="11" t="str">
        <f>IFERROR(INDEX('05-27'!F:F,MATCH(B702,'05-27'!H:H,0),0),"")</f>
        <v/>
      </c>
      <c r="K702" s="11" t="str">
        <f>IFERROR(INDEX('06-17'!U:U,MATCH(B702,'06-17'!W:W,0),0),"")</f>
        <v/>
      </c>
      <c r="L702" s="11" t="str">
        <f>IFERROR(INDEX('07-02'!W:W,MATCH(B702,'07-02'!B:B,0),0),"")</f>
        <v/>
      </c>
      <c r="M702" s="11" t="str">
        <f>IFERROR(INDEX('07-14'!H:H,MATCH(B702,'07-14'!I:I,0),0),"")</f>
        <v/>
      </c>
      <c r="N702" s="11" t="str">
        <f>IFERROR(INDEX('07-15'!H:H,MATCH(B702,'07-15'!I:I,0),0),"")</f>
        <v/>
      </c>
      <c r="O702" s="11" t="str">
        <f>IFERROR(INDEX('07-16'!H:H,MATCH(B702,'07-16'!I:I,0),0),"")</f>
        <v/>
      </c>
      <c r="P702" s="11" t="str">
        <f>IFERROR(INDEX('07-22'!U:U,MATCH(B702,'07-22'!W:W,0),0),"")</f>
        <v/>
      </c>
      <c r="Q702" s="11" t="str">
        <f>IFERROR(INDEX(#REF!,MATCH(B702,#REF!,0),0),"")</f>
        <v/>
      </c>
      <c r="R702" s="11" t="str">
        <f>IFERROR(INDEX(#REF!,MATCH(B702,#REF!,0),0),"")</f>
        <v/>
      </c>
      <c r="S702" s="11" t="str">
        <f>IFERROR(INDEX(#REF!,MATCH(B702,#REF!,0),0),"")</f>
        <v/>
      </c>
      <c r="T702" s="11" t="str">
        <f>IFERROR(INDEX(#REF!,MATCH(B702,#REF!,0),0),"")</f>
        <v/>
      </c>
      <c r="U702" s="5" t="str">
        <f>IFERROR(INDEX(#REF!,MATCH(B702,#REF!,0),0),"")</f>
        <v/>
      </c>
      <c r="V702" s="10">
        <f>COUNTIF(G702:U702,"&gt;0")</f>
        <v>0</v>
      </c>
      <c r="W702" s="188">
        <f>SUM(G702:U702)</f>
        <v>0</v>
      </c>
      <c r="X702" s="188" t="e">
        <f t="shared" si="38"/>
        <v>#DIV/0!</v>
      </c>
      <c r="Y702" s="188" t="str">
        <f>IFERROR(SUMPRODUCT(LARGE(G702:U702,{1;2;3;4;5})),"NA")</f>
        <v>NA</v>
      </c>
      <c r="Z702" s="189" t="str">
        <f>IFERROR(SUMPRODUCT(LARGE(G702:U702,{1;2;3;4;5;6;7;8;9;10})),"NA")</f>
        <v>NA</v>
      </c>
    </row>
    <row r="703" spans="1:26" s="28" customFormat="1" x14ac:dyDescent="0.3">
      <c r="A703" s="15">
        <v>700</v>
      </c>
      <c r="B703" s="2" t="s">
        <v>3226</v>
      </c>
      <c r="C703" s="1"/>
      <c r="D703" s="1"/>
      <c r="E703" s="1"/>
      <c r="F703" s="2"/>
      <c r="G703" s="10" t="str">
        <f>IFERROR(INDEX('03-25'!X:X,MATCH(B703,'03-25'!Y:Y,0),0),"")</f>
        <v/>
      </c>
      <c r="H703" s="11" t="str">
        <f>IFERROR(INDEX('04-08'!N:N,MATCH(B703,'04-08'!C:C,0),0),"")</f>
        <v/>
      </c>
      <c r="I703" s="11" t="str">
        <f>IFERROR(INDEX('04-29'!M:M,MATCH(B703,'04-29'!L:L,0),0),"")</f>
        <v/>
      </c>
      <c r="J703" s="11" t="str">
        <f>IFERROR(INDEX('05-27'!F:F,MATCH(B703,'05-27'!H:H,0),0),"")</f>
        <v/>
      </c>
      <c r="K703" s="11" t="str">
        <f>IFERROR(INDEX('06-17'!U:U,MATCH(B703,'06-17'!W:W,0),0),"")</f>
        <v/>
      </c>
      <c r="L703" s="11" t="str">
        <f>IFERROR(INDEX('07-02'!W:W,MATCH(B703,'07-02'!B:B,0),0),"")</f>
        <v/>
      </c>
      <c r="M703" s="11" t="str">
        <f>IFERROR(INDEX('07-14'!H:H,MATCH(B703,'07-14'!I:I,0),0),"")</f>
        <v/>
      </c>
      <c r="N703" s="11" t="str">
        <f>IFERROR(INDEX('07-15'!H:H,MATCH(B703,'07-15'!I:I,0),0),"")</f>
        <v/>
      </c>
      <c r="O703" s="11" t="str">
        <f>IFERROR(INDEX('07-16'!H:H,MATCH(B703,'07-16'!I:I,0),0),"")</f>
        <v/>
      </c>
      <c r="P703" s="11" t="str">
        <f>IFERROR(INDEX('07-22'!U:U,MATCH(B703,'07-22'!W:W,0),0),"")</f>
        <v/>
      </c>
      <c r="Q703" s="11" t="str">
        <f>IFERROR(INDEX(#REF!,MATCH(B703,#REF!,0),0),"")</f>
        <v/>
      </c>
      <c r="R703" s="11" t="str">
        <f>IFERROR(INDEX(#REF!,MATCH(B703,#REF!,0),0),"")</f>
        <v/>
      </c>
      <c r="S703" s="11" t="str">
        <f>IFERROR(INDEX(#REF!,MATCH(B703,#REF!,0),0),"")</f>
        <v/>
      </c>
      <c r="T703" s="11" t="str">
        <f>IFERROR(INDEX(#REF!,MATCH(B703,#REF!,0),0),"")</f>
        <v/>
      </c>
      <c r="U703" s="5" t="str">
        <f>IFERROR(INDEX(#REF!,MATCH(B703,#REF!,0),0),"")</f>
        <v/>
      </c>
      <c r="V703" s="10">
        <f>COUNTIF(G703:U703,"&gt;0")</f>
        <v>0</v>
      </c>
      <c r="W703" s="188">
        <f>SUM(G703:U703)</f>
        <v>0</v>
      </c>
      <c r="X703" s="188" t="e">
        <f t="shared" si="38"/>
        <v>#DIV/0!</v>
      </c>
      <c r="Y703" s="188" t="str">
        <f>IFERROR(SUMPRODUCT(LARGE(G703:U703,{1;2;3;4;5})),"NA")</f>
        <v>NA</v>
      </c>
      <c r="Z703" s="189" t="str">
        <f>IFERROR(SUMPRODUCT(LARGE(G703:U703,{1;2;3;4;5;6;7;8;9;10})),"NA")</f>
        <v>NA</v>
      </c>
    </row>
    <row r="704" spans="1:26" s="28" customFormat="1" x14ac:dyDescent="0.3">
      <c r="A704" s="15">
        <v>701</v>
      </c>
      <c r="B704" s="2" t="s">
        <v>158</v>
      </c>
      <c r="C704" s="1"/>
      <c r="D704" s="1"/>
      <c r="E704" s="1"/>
      <c r="F704" s="2"/>
      <c r="G704" s="10" t="str">
        <f>IFERROR(INDEX('03-25'!X:X,MATCH(B704,'03-25'!Y:Y,0),0),"")</f>
        <v/>
      </c>
      <c r="H704" s="11">
        <f>IFERROR(INDEX('04-08'!N:N,MATCH(B704,'04-08'!C:C,0),0),"")</f>
        <v>0</v>
      </c>
      <c r="I704" s="11" t="str">
        <f>IFERROR(INDEX('04-29'!M:M,MATCH(B704,'04-29'!L:L,0),0),"")</f>
        <v/>
      </c>
      <c r="J704" s="11" t="str">
        <f>IFERROR(INDEX('05-27'!F:F,MATCH(B704,'05-27'!H:H,0),0),"")</f>
        <v/>
      </c>
      <c r="K704" s="11" t="str">
        <f>IFERROR(INDEX('06-17'!U:U,MATCH(B704,'06-17'!W:W,0),0),"")</f>
        <v/>
      </c>
      <c r="L704" s="11" t="str">
        <f>IFERROR(INDEX('07-02'!W:W,MATCH(B704,'07-02'!B:B,0),0),"")</f>
        <v/>
      </c>
      <c r="M704" s="11" t="str">
        <f>IFERROR(INDEX('07-14'!H:H,MATCH(B704,'07-14'!I:I,0),0),"")</f>
        <v/>
      </c>
      <c r="N704" s="11" t="str">
        <f>IFERROR(INDEX('07-15'!H:H,MATCH(B704,'07-15'!I:I,0),0),"")</f>
        <v/>
      </c>
      <c r="O704" s="11" t="str">
        <f>IFERROR(INDEX('07-16'!H:H,MATCH(B704,'07-16'!I:I,0),0),"")</f>
        <v/>
      </c>
      <c r="P704" s="11" t="str">
        <f>IFERROR(INDEX('07-22'!U:U,MATCH(B704,'07-22'!W:W,0),0),"")</f>
        <v/>
      </c>
      <c r="Q704" s="11" t="str">
        <f>IFERROR(INDEX(#REF!,MATCH(B704,#REF!,0),0),"")</f>
        <v/>
      </c>
      <c r="R704" s="11" t="str">
        <f>IFERROR(INDEX(#REF!,MATCH(B704,#REF!,0),0),"")</f>
        <v/>
      </c>
      <c r="S704" s="11" t="str">
        <f>IFERROR(INDEX(#REF!,MATCH(B704,#REF!,0),0),"")</f>
        <v/>
      </c>
      <c r="T704" s="11" t="str">
        <f>IFERROR(INDEX(#REF!,MATCH(B704,#REF!,0),0),"")</f>
        <v/>
      </c>
      <c r="U704" s="5" t="str">
        <f>IFERROR(INDEX(#REF!,MATCH(B704,#REF!,0),0),"")</f>
        <v/>
      </c>
      <c r="V704" s="10">
        <f>COUNTIF(G704:U704,"&gt;0")</f>
        <v>0</v>
      </c>
      <c r="W704" s="188">
        <f>SUM(G704:U704)</f>
        <v>0</v>
      </c>
      <c r="X704" s="188" t="e">
        <f t="shared" si="38"/>
        <v>#DIV/0!</v>
      </c>
      <c r="Y704" s="188" t="str">
        <f>IFERROR(SUMPRODUCT(LARGE(G704:U704,{1;2;3;4;5})),"NA")</f>
        <v>NA</v>
      </c>
      <c r="Z704" s="189" t="str">
        <f>IFERROR(SUMPRODUCT(LARGE(G704:U704,{1;2;3;4;5;6;7;8;9;10})),"NA")</f>
        <v>NA</v>
      </c>
    </row>
    <row r="705" spans="1:26" s="28" customFormat="1" x14ac:dyDescent="0.3">
      <c r="A705" s="15">
        <v>702</v>
      </c>
      <c r="B705" s="2" t="s">
        <v>3237</v>
      </c>
      <c r="C705" s="1"/>
      <c r="D705" s="1"/>
      <c r="E705" s="1"/>
      <c r="F705" s="2"/>
      <c r="G705" s="10" t="str">
        <f>IFERROR(INDEX('03-25'!X:X,MATCH(B705,'03-25'!Y:Y,0),0),"")</f>
        <v/>
      </c>
      <c r="H705" s="11" t="str">
        <f>IFERROR(INDEX('04-08'!N:N,MATCH(B705,'04-08'!C:C,0),0),"")</f>
        <v/>
      </c>
      <c r="I705" s="11" t="str">
        <f>IFERROR(INDEX('04-29'!M:M,MATCH(B705,'04-29'!L:L,0),0),"")</f>
        <v/>
      </c>
      <c r="J705" s="11" t="str">
        <f>IFERROR(INDEX('05-27'!F:F,MATCH(B705,'05-27'!H:H,0),0),"")</f>
        <v/>
      </c>
      <c r="K705" s="11" t="str">
        <f>IFERROR(INDEX('06-17'!U:U,MATCH(B705,'06-17'!W:W,0),0),"")</f>
        <v/>
      </c>
      <c r="L705" s="11" t="str">
        <f>IFERROR(INDEX('07-02'!W:W,MATCH(B705,'07-02'!B:B,0),0),"")</f>
        <v/>
      </c>
      <c r="M705" s="11" t="str">
        <f>IFERROR(INDEX('07-14'!H:H,MATCH(B705,'07-14'!I:I,0),0),"")</f>
        <v/>
      </c>
      <c r="N705" s="11">
        <f>IFERROR(INDEX('07-15'!H:H,MATCH(B705,'07-15'!I:I,0),0),"")</f>
        <v>0</v>
      </c>
      <c r="O705" s="11" t="str">
        <f>IFERROR(INDEX('07-16'!H:H,MATCH(B705,'07-16'!I:I,0),0),"")</f>
        <v/>
      </c>
      <c r="P705" s="11" t="str">
        <f>IFERROR(INDEX('07-22'!U:U,MATCH(B705,'07-22'!W:W,0),0),"")</f>
        <v/>
      </c>
      <c r="Q705" s="11" t="str">
        <f>IFERROR(INDEX(#REF!,MATCH(B705,#REF!,0),0),"")</f>
        <v/>
      </c>
      <c r="R705" s="11" t="str">
        <f>IFERROR(INDEX(#REF!,MATCH(B705,#REF!,0),0),"")</f>
        <v/>
      </c>
      <c r="S705" s="11" t="str">
        <f>IFERROR(INDEX(#REF!,MATCH(B705,#REF!,0),0),"")</f>
        <v/>
      </c>
      <c r="T705" s="11" t="str">
        <f>IFERROR(INDEX(#REF!,MATCH(B705,#REF!,0),0),"")</f>
        <v/>
      </c>
      <c r="U705" s="5" t="str">
        <f>IFERROR(INDEX(#REF!,MATCH(B705,#REF!,0),0),"")</f>
        <v/>
      </c>
      <c r="V705" s="10">
        <f>COUNTIF(G705:U705,"&gt;0")</f>
        <v>0</v>
      </c>
      <c r="W705" s="188">
        <f>SUM(G705:U705)</f>
        <v>0</v>
      </c>
      <c r="X705" s="188" t="e">
        <f t="shared" si="38"/>
        <v>#DIV/0!</v>
      </c>
      <c r="Y705" s="188" t="str">
        <f>IFERROR(SUMPRODUCT(LARGE(G705:U705,{1;2;3;4;5})),"NA")</f>
        <v>NA</v>
      </c>
      <c r="Z705" s="189" t="str">
        <f>IFERROR(SUMPRODUCT(LARGE(G705:U705,{1;2;3;4;5;6;7;8;9;10})),"NA")</f>
        <v>NA</v>
      </c>
    </row>
    <row r="706" spans="1:26" s="28" customFormat="1" x14ac:dyDescent="0.3">
      <c r="A706" s="15">
        <v>703</v>
      </c>
      <c r="B706" s="2" t="s">
        <v>230</v>
      </c>
      <c r="C706" s="1"/>
      <c r="D706" s="1"/>
      <c r="E706" s="1"/>
      <c r="F706" s="2"/>
      <c r="G706" s="10" t="str">
        <f>IFERROR(INDEX('03-25'!X:X,MATCH(B706,'03-25'!Y:Y,0),0),"")</f>
        <v/>
      </c>
      <c r="H706" s="11">
        <f>IFERROR(INDEX('04-08'!N:N,MATCH(B706,'04-08'!C:C,0),0),"")</f>
        <v>0</v>
      </c>
      <c r="I706" s="11" t="str">
        <f>IFERROR(INDEX('04-29'!M:M,MATCH(B706,'04-29'!L:L,0),0),"")</f>
        <v/>
      </c>
      <c r="J706" s="11" t="str">
        <f>IFERROR(INDEX('05-27'!F:F,MATCH(B706,'05-27'!H:H,0),0),"")</f>
        <v/>
      </c>
      <c r="K706" s="11" t="str">
        <f>IFERROR(INDEX('06-17'!U:U,MATCH(B706,'06-17'!W:W,0),0),"")</f>
        <v/>
      </c>
      <c r="L706" s="11" t="str">
        <f>IFERROR(INDEX('07-02'!W:W,MATCH(B706,'07-02'!B:B,0),0),"")</f>
        <v/>
      </c>
      <c r="M706" s="11" t="str">
        <f>IFERROR(INDEX('07-14'!H:H,MATCH(B706,'07-14'!I:I,0),0),"")</f>
        <v/>
      </c>
      <c r="N706" s="11" t="str">
        <f>IFERROR(INDEX('07-15'!H:H,MATCH(B706,'07-15'!I:I,0),0),"")</f>
        <v/>
      </c>
      <c r="O706" s="11" t="str">
        <f>IFERROR(INDEX('07-16'!H:H,MATCH(B706,'07-16'!I:I,0),0),"")</f>
        <v/>
      </c>
      <c r="P706" s="11" t="str">
        <f>IFERROR(INDEX('07-22'!U:U,MATCH(B706,'07-22'!W:W,0),0),"")</f>
        <v/>
      </c>
      <c r="Q706" s="11" t="str">
        <f>IFERROR(INDEX(#REF!,MATCH(B706,#REF!,0),0),"")</f>
        <v/>
      </c>
      <c r="R706" s="11" t="str">
        <f>IFERROR(INDEX(#REF!,MATCH(B706,#REF!,0),0),"")</f>
        <v/>
      </c>
      <c r="S706" s="11" t="str">
        <f>IFERROR(INDEX(#REF!,MATCH(B706,#REF!,0),0),"")</f>
        <v/>
      </c>
      <c r="T706" s="11" t="str">
        <f>IFERROR(INDEX(#REF!,MATCH(B706,#REF!,0),0),"")</f>
        <v/>
      </c>
      <c r="U706" s="5" t="str">
        <f>IFERROR(INDEX(#REF!,MATCH(B706,#REF!,0),0),"")</f>
        <v/>
      </c>
      <c r="V706" s="10">
        <f>COUNTIF(G706:U706,"&gt;0")</f>
        <v>0</v>
      </c>
      <c r="W706" s="188">
        <f>SUM(G706:U706)</f>
        <v>0</v>
      </c>
      <c r="X706" s="188" t="e">
        <f t="shared" si="38"/>
        <v>#DIV/0!</v>
      </c>
      <c r="Y706" s="188" t="str">
        <f>IFERROR(SUMPRODUCT(LARGE(G706:U706,{1;2;3;4;5})),"NA")</f>
        <v>NA</v>
      </c>
      <c r="Z706" s="189" t="str">
        <f>IFERROR(SUMPRODUCT(LARGE(G706:U706,{1;2;3;4;5;6;7;8;9;10})),"NA")</f>
        <v>NA</v>
      </c>
    </row>
    <row r="707" spans="1:26" s="28" customFormat="1" x14ac:dyDescent="0.3">
      <c r="A707" s="15">
        <v>704</v>
      </c>
      <c r="B707" s="2" t="s">
        <v>3251</v>
      </c>
      <c r="C707" s="1"/>
      <c r="D707" s="1"/>
      <c r="E707" s="1"/>
      <c r="F707" s="2"/>
      <c r="G707" s="10" t="str">
        <f>IFERROR(INDEX('03-25'!X:X,MATCH(B707,'03-25'!Y:Y,0),0),"")</f>
        <v/>
      </c>
      <c r="H707" s="11" t="str">
        <f>IFERROR(INDEX('04-08'!N:N,MATCH(B707,'04-08'!C:C,0),0),"")</f>
        <v/>
      </c>
      <c r="I707" s="11" t="str">
        <f>IFERROR(INDEX('04-29'!M:M,MATCH(B707,'04-29'!L:L,0),0),"")</f>
        <v/>
      </c>
      <c r="J707" s="11" t="str">
        <f>IFERROR(INDEX('05-27'!F:F,MATCH(B707,'05-27'!H:H,0),0),"")</f>
        <v/>
      </c>
      <c r="K707" s="11" t="str">
        <f>IFERROR(INDEX('06-17'!U:U,MATCH(B707,'06-17'!W:W,0),0),"")</f>
        <v/>
      </c>
      <c r="L707" s="11" t="str">
        <f>IFERROR(INDEX('07-02'!W:W,MATCH(B707,'07-02'!B:B,0),0),"")</f>
        <v/>
      </c>
      <c r="M707" s="11" t="str">
        <f>IFERROR(INDEX('07-14'!H:H,MATCH(B707,'07-14'!I:I,0),0),"")</f>
        <v/>
      </c>
      <c r="N707" s="11">
        <f>IFERROR(INDEX('07-15'!H:H,MATCH(B707,'07-15'!I:I,0),0),"")</f>
        <v>0</v>
      </c>
      <c r="O707" s="11" t="str">
        <f>IFERROR(INDEX('07-16'!H:H,MATCH(B707,'07-16'!I:I,0),0),"")</f>
        <v/>
      </c>
      <c r="P707" s="11" t="str">
        <f>IFERROR(INDEX('07-22'!U:U,MATCH(B707,'07-22'!W:W,0),0),"")</f>
        <v/>
      </c>
      <c r="Q707" s="11" t="str">
        <f>IFERROR(INDEX(#REF!,MATCH(B707,#REF!,0),0),"")</f>
        <v/>
      </c>
      <c r="R707" s="11" t="str">
        <f>IFERROR(INDEX(#REF!,MATCH(B707,#REF!,0),0),"")</f>
        <v/>
      </c>
      <c r="S707" s="11" t="str">
        <f>IFERROR(INDEX(#REF!,MATCH(B707,#REF!,0),0),"")</f>
        <v/>
      </c>
      <c r="T707" s="11" t="str">
        <f>IFERROR(INDEX(#REF!,MATCH(B707,#REF!,0),0),"")</f>
        <v/>
      </c>
      <c r="U707" s="5" t="str">
        <f>IFERROR(INDEX(#REF!,MATCH(B707,#REF!,0),0),"")</f>
        <v/>
      </c>
      <c r="V707" s="10">
        <f>COUNTIF(G707:U707,"&gt;0")</f>
        <v>0</v>
      </c>
      <c r="W707" s="188">
        <f>SUM(G707:U707)</f>
        <v>0</v>
      </c>
      <c r="X707" s="188" t="e">
        <f t="shared" si="38"/>
        <v>#DIV/0!</v>
      </c>
      <c r="Y707" s="188" t="str">
        <f>IFERROR(SUMPRODUCT(LARGE(G707:U707,{1;2;3;4;5})),"NA")</f>
        <v>NA</v>
      </c>
      <c r="Z707" s="189" t="str">
        <f>IFERROR(SUMPRODUCT(LARGE(G707:U707,{1;2;3;4;5;6;7;8;9;10})),"NA")</f>
        <v>NA</v>
      </c>
    </row>
    <row r="708" spans="1:26" s="28" customFormat="1" x14ac:dyDescent="0.3">
      <c r="A708" s="143"/>
      <c r="B708" s="2"/>
      <c r="C708" s="1"/>
      <c r="D708" s="1"/>
      <c r="E708" s="1"/>
      <c r="F708" s="2"/>
      <c r="G708" s="10" t="str">
        <f>IFERROR(INDEX('03-25'!X:X,MATCH(B708,'03-25'!Y:Y,0),0),"")</f>
        <v/>
      </c>
      <c r="H708" s="11" t="str">
        <f>IFERROR(INDEX('04-08'!N:N,MATCH(B708,'04-08'!C:C,0),0),"")</f>
        <v/>
      </c>
      <c r="I708" s="11" t="str">
        <f>IFERROR(INDEX('04-29'!M:M,MATCH(B708,'04-29'!L:L,0),0),"")</f>
        <v/>
      </c>
      <c r="J708" s="11" t="str">
        <f>IFERROR(INDEX('05-27'!F:F,MATCH(B708,'05-27'!H:H,0),0),"")</f>
        <v/>
      </c>
      <c r="K708" s="11" t="str">
        <f>IFERROR(INDEX('06-17'!U:U,MATCH(B708,'06-17'!W:W,0),0),"")</f>
        <v/>
      </c>
      <c r="L708" s="11" t="str">
        <f>IFERROR(INDEX('07-02'!W:W,MATCH(B708,'07-02'!B:B,0),0),"")</f>
        <v/>
      </c>
      <c r="M708" s="11" t="str">
        <f>IFERROR(INDEX('07-14'!H:H,MATCH(B708,'07-14'!I:I,0),0),"")</f>
        <v/>
      </c>
      <c r="N708" s="11" t="str">
        <f>IFERROR(INDEX('07-15'!H:H,MATCH(B708,'07-15'!I:I,0),0),"")</f>
        <v/>
      </c>
      <c r="O708" s="11" t="str">
        <f>IFERROR(INDEX('07-16'!H:H,MATCH(B708,'07-16'!I:I,0),0),"")</f>
        <v/>
      </c>
      <c r="P708" s="11" t="str">
        <f>IFERROR(INDEX('07-22'!U:U,MATCH(B708,'07-22'!W:W,0),0),"")</f>
        <v/>
      </c>
      <c r="Q708" s="11" t="str">
        <f>IFERROR(INDEX(#REF!,MATCH(B708,#REF!,0),0),"")</f>
        <v/>
      </c>
      <c r="R708" s="11" t="str">
        <f>IFERROR(INDEX(#REF!,MATCH(B708,#REF!,0),0),"")</f>
        <v/>
      </c>
      <c r="S708" s="11" t="str">
        <f>IFERROR(INDEX(#REF!,MATCH(B708,#REF!,0),0),"")</f>
        <v/>
      </c>
      <c r="T708" s="11" t="str">
        <f>IFERROR(INDEX(#REF!,MATCH(B708,#REF!,0),0),"")</f>
        <v/>
      </c>
      <c r="U708" s="5" t="str">
        <f>IFERROR(INDEX(#REF!,MATCH(B708,#REF!,0),0),"")</f>
        <v/>
      </c>
      <c r="V708" s="10">
        <f>COUNTIF(G708:U708,"&gt;0")</f>
        <v>0</v>
      </c>
      <c r="W708" s="188">
        <f>SUM(G708:U708)</f>
        <v>0</v>
      </c>
      <c r="X708" s="188" t="e">
        <f t="shared" si="38"/>
        <v>#DIV/0!</v>
      </c>
      <c r="Y708" s="188" t="str">
        <f>IFERROR(SUMPRODUCT(LARGE(G708:U708,{1;2;3;4;5})),"NA")</f>
        <v>NA</v>
      </c>
      <c r="Z708" s="189" t="str">
        <f>IFERROR(SUMPRODUCT(LARGE(G708:U708,{1;2;3;4;5;6;7;8;9;10})),"NA")</f>
        <v>NA</v>
      </c>
    </row>
    <row r="709" spans="1:26" s="28" customFormat="1" ht="15" thickBot="1" x14ac:dyDescent="0.35">
      <c r="A709" s="143"/>
      <c r="B709" s="2"/>
      <c r="C709" s="1"/>
      <c r="D709" s="1"/>
      <c r="E709" s="1"/>
      <c r="F709" s="2"/>
      <c r="G709" s="10" t="str">
        <f>IFERROR(INDEX('03-25'!X:X,MATCH(B709,'03-25'!Y:Y,0),0),"")</f>
        <v/>
      </c>
      <c r="H709" s="11" t="str">
        <f>IFERROR(INDEX('04-08'!N:N,MATCH(B709,'04-08'!C:C,0),0),"")</f>
        <v/>
      </c>
      <c r="I709" s="11" t="str">
        <f>IFERROR(INDEX('04-29'!M:M,MATCH(B709,'04-29'!L:L,0),0),"")</f>
        <v/>
      </c>
      <c r="J709" s="11" t="str">
        <f>IFERROR(INDEX('05-27'!F:F,MATCH(B709,'05-27'!H:H,0),0),"")</f>
        <v/>
      </c>
      <c r="K709" s="11" t="str">
        <f>IFERROR(INDEX('06-17'!U:U,MATCH(B709,'06-17'!W:W,0),0),"")</f>
        <v/>
      </c>
      <c r="L709" s="11" t="str">
        <f>IFERROR(INDEX('07-02'!W:W,MATCH(B709,'07-02'!B:B,0),0),"")</f>
        <v/>
      </c>
      <c r="M709" s="11" t="str">
        <f>IFERROR(INDEX('07-14'!H:H,MATCH(B709,'07-14'!I:I,0),0),"")</f>
        <v/>
      </c>
      <c r="N709" s="11" t="str">
        <f>IFERROR(INDEX('07-15'!H:H,MATCH(B709,'07-15'!I:I,0),0),"")</f>
        <v/>
      </c>
      <c r="O709" s="11" t="str">
        <f>IFERROR(INDEX('07-16'!H:H,MATCH(B709,'07-16'!I:I,0),0),"")</f>
        <v/>
      </c>
      <c r="P709" s="11" t="str">
        <f>IFERROR(INDEX('07-22'!U:U,MATCH(B709,'07-22'!W:W,0),0),"")</f>
        <v/>
      </c>
      <c r="Q709" s="11" t="str">
        <f>IFERROR(INDEX(#REF!,MATCH(B709,#REF!,0),0),"")</f>
        <v/>
      </c>
      <c r="R709" s="11" t="str">
        <f>IFERROR(INDEX(#REF!,MATCH(B709,#REF!,0),0),"")</f>
        <v/>
      </c>
      <c r="S709" s="11" t="str">
        <f>IFERROR(INDEX(#REF!,MATCH(B709,#REF!,0),0),"")</f>
        <v/>
      </c>
      <c r="T709" s="11" t="str">
        <f>IFERROR(INDEX(#REF!,MATCH(B709,#REF!,0),0),"")</f>
        <v/>
      </c>
      <c r="U709" s="5" t="str">
        <f>IFERROR(INDEX(#REF!,MATCH(B709,#REF!,0),0),"")</f>
        <v/>
      </c>
      <c r="V709" s="10">
        <f>COUNTIF(G709:U709,"&gt;0")</f>
        <v>0</v>
      </c>
      <c r="W709" s="188">
        <f>SUM(G709:U709)</f>
        <v>0</v>
      </c>
      <c r="X709" s="188" t="e">
        <f t="shared" si="38"/>
        <v>#DIV/0!</v>
      </c>
      <c r="Y709" s="188" t="str">
        <f>IFERROR(SUMPRODUCT(LARGE(G709:U709,{1;2;3;4;5})),"NA")</f>
        <v>NA</v>
      </c>
      <c r="Z709" s="189" t="str">
        <f>IFERROR(SUMPRODUCT(LARGE(G709:U709,{1;2;3;4;5;6;7;8;9;10})),"NA")</f>
        <v>NA</v>
      </c>
    </row>
    <row r="710" spans="1:26" s="28" customFormat="1" hidden="1" x14ac:dyDescent="0.3">
      <c r="A710" s="143"/>
      <c r="B710" s="2"/>
      <c r="C710" s="1"/>
      <c r="D710" s="1"/>
      <c r="E710" s="1"/>
      <c r="F710" s="2"/>
      <c r="G710" s="10" t="str">
        <f>IFERROR(INDEX('03-25'!X:X,MATCH(B710,'03-25'!Y:Y,0),0),"")</f>
        <v/>
      </c>
      <c r="H710" s="11" t="str">
        <f>IFERROR(INDEX('04-08'!N:N,MATCH(B710,'04-08'!C:C,0),0),"")</f>
        <v/>
      </c>
      <c r="I710" s="11" t="str">
        <f>IFERROR(INDEX('04-29'!M:M,MATCH(B710,'04-29'!L:L,0),0),"")</f>
        <v/>
      </c>
      <c r="J710" s="11" t="str">
        <f>IFERROR(INDEX('05-27'!F:F,MATCH(B710,'05-27'!H:H,0),0),"")</f>
        <v/>
      </c>
      <c r="K710" s="11" t="str">
        <f>IFERROR(INDEX('06-17'!U:U,MATCH(B710,'06-17'!W:W,0),0),"")</f>
        <v/>
      </c>
      <c r="L710" s="11" t="str">
        <f>IFERROR(INDEX('07-02'!W:W,MATCH(B710,'07-02'!B:B,0),0),"")</f>
        <v/>
      </c>
      <c r="M710" s="11" t="str">
        <f>IFERROR(INDEX('07-14'!H:H,MATCH(B710,'07-14'!I:I,0),0),"")</f>
        <v/>
      </c>
      <c r="N710" s="11" t="str">
        <f>IFERROR(INDEX('07-15'!H:H,MATCH(B710,'07-15'!I:I,0),0),"")</f>
        <v/>
      </c>
      <c r="O710" s="11" t="str">
        <f>IFERROR(INDEX('07-16'!H:H,MATCH(B710,'07-16'!I:I,0),0),"")</f>
        <v/>
      </c>
      <c r="P710" s="11" t="str">
        <f>IFERROR(INDEX('07-22'!U:U,MATCH(B710,'07-22'!W:W,0),0),"")</f>
        <v/>
      </c>
      <c r="Q710" s="11" t="str">
        <f>IFERROR(INDEX(#REF!,MATCH(B710,#REF!,0),0),"")</f>
        <v/>
      </c>
      <c r="R710" s="11" t="str">
        <f>IFERROR(INDEX(#REF!,MATCH(B710,#REF!,0),0),"")</f>
        <v/>
      </c>
      <c r="S710" s="11" t="str">
        <f>IFERROR(INDEX(#REF!,MATCH(B710,#REF!,0),0),"")</f>
        <v/>
      </c>
      <c r="T710" s="11" t="str">
        <f>IFERROR(INDEX(#REF!,MATCH(B710,#REF!,0),0),"")</f>
        <v/>
      </c>
      <c r="U710" s="5" t="str">
        <f>IFERROR(INDEX(#REF!,MATCH(B710,#REF!,0),0),"")</f>
        <v/>
      </c>
      <c r="V710" s="10">
        <f>COUNTIF(G710:U710,"&gt;0")</f>
        <v>0</v>
      </c>
      <c r="W710" s="188">
        <f>SUM(G710:U710)</f>
        <v>0</v>
      </c>
      <c r="X710" s="188" t="e">
        <f t="shared" si="38"/>
        <v>#DIV/0!</v>
      </c>
      <c r="Y710" s="188" t="str">
        <f>IFERROR(SUMPRODUCT(LARGE(G710:U710,{1;2;3;4;5})),"NA")</f>
        <v>NA</v>
      </c>
      <c r="Z710" s="189" t="str">
        <f>IFERROR(SUMPRODUCT(LARGE(G710:U710,{1;2;3;4;5;6;7;8;9;10})),"NA")</f>
        <v>NA</v>
      </c>
    </row>
    <row r="711" spans="1:26" s="28" customFormat="1" hidden="1" x14ac:dyDescent="0.3">
      <c r="A711" s="143"/>
      <c r="B711" s="2"/>
      <c r="C711" s="1"/>
      <c r="D711" s="1"/>
      <c r="E711" s="1"/>
      <c r="F711" s="2"/>
      <c r="G711" s="10" t="str">
        <f>IFERROR(INDEX('03-25'!X:X,MATCH(B711,'03-25'!Y:Y,0),0),"")</f>
        <v/>
      </c>
      <c r="H711" s="11" t="str">
        <f>IFERROR(INDEX('04-08'!N:N,MATCH(B711,'04-08'!C:C,0),0),"")</f>
        <v/>
      </c>
      <c r="I711" s="11" t="str">
        <f>IFERROR(INDEX('04-29'!M:M,MATCH(B711,'04-29'!L:L,0),0),"")</f>
        <v/>
      </c>
      <c r="J711" s="11" t="str">
        <f>IFERROR(INDEX('05-27'!F:F,MATCH(B711,'05-27'!H:H,0),0),"")</f>
        <v/>
      </c>
      <c r="K711" s="11" t="str">
        <f>IFERROR(INDEX('06-17'!U:U,MATCH(B711,'06-17'!W:W,0),0),"")</f>
        <v/>
      </c>
      <c r="L711" s="11" t="str">
        <f>IFERROR(INDEX('07-02'!W:W,MATCH(B711,'07-02'!B:B,0),0),"")</f>
        <v/>
      </c>
      <c r="M711" s="11" t="str">
        <f>IFERROR(INDEX('07-14'!H:H,MATCH(B711,'07-14'!I:I,0),0),"")</f>
        <v/>
      </c>
      <c r="N711" s="11" t="str">
        <f>IFERROR(INDEX('07-15'!H:H,MATCH(B711,'07-15'!I:I,0),0),"")</f>
        <v/>
      </c>
      <c r="O711" s="11" t="str">
        <f>IFERROR(INDEX('07-16'!H:H,MATCH(B711,'07-16'!I:I,0),0),"")</f>
        <v/>
      </c>
      <c r="P711" s="11" t="str">
        <f>IFERROR(INDEX('07-22'!U:U,MATCH(B711,'07-22'!W:W,0),0),"")</f>
        <v/>
      </c>
      <c r="Q711" s="11" t="str">
        <f>IFERROR(INDEX(#REF!,MATCH(B711,#REF!,0),0),"")</f>
        <v/>
      </c>
      <c r="R711" s="11" t="str">
        <f>IFERROR(INDEX(#REF!,MATCH(B711,#REF!,0),0),"")</f>
        <v/>
      </c>
      <c r="S711" s="11" t="str">
        <f>IFERROR(INDEX(#REF!,MATCH(B711,#REF!,0),0),"")</f>
        <v/>
      </c>
      <c r="T711" s="11" t="str">
        <f>IFERROR(INDEX(#REF!,MATCH(B711,#REF!,0),0),"")</f>
        <v/>
      </c>
      <c r="U711" s="5" t="str">
        <f>IFERROR(INDEX(#REF!,MATCH(B711,#REF!,0),0),"")</f>
        <v/>
      </c>
      <c r="V711" s="10">
        <f>COUNTIF(G711:U711,"&gt;0")</f>
        <v>0</v>
      </c>
      <c r="W711" s="188">
        <f>SUM(G711:U711)</f>
        <v>0</v>
      </c>
      <c r="X711" s="188" t="e">
        <f t="shared" si="38"/>
        <v>#DIV/0!</v>
      </c>
      <c r="Y711" s="188" t="str">
        <f>IFERROR(SUMPRODUCT(LARGE(G711:U711,{1;2;3;4;5})),"NA")</f>
        <v>NA</v>
      </c>
      <c r="Z711" s="189" t="str">
        <f>IFERROR(SUMPRODUCT(LARGE(G711:U711,{1;2;3;4;5;6;7;8;9;10})),"NA")</f>
        <v>NA</v>
      </c>
    </row>
    <row r="712" spans="1:26" s="28" customFormat="1" hidden="1" x14ac:dyDescent="0.3">
      <c r="A712" s="143"/>
      <c r="B712" s="2"/>
      <c r="C712" s="1"/>
      <c r="D712" s="1"/>
      <c r="E712" s="1"/>
      <c r="F712" s="2"/>
      <c r="G712" s="10" t="str">
        <f>IFERROR(INDEX('03-25'!X:X,MATCH(B712,'03-25'!Y:Y,0),0),"")</f>
        <v/>
      </c>
      <c r="H712" s="11" t="str">
        <f>IFERROR(INDEX('04-08'!N:N,MATCH(B712,'04-08'!C:C,0),0),"")</f>
        <v/>
      </c>
      <c r="I712" s="11" t="str">
        <f>IFERROR(INDEX('04-29'!M:M,MATCH(B712,'04-29'!L:L,0),0),"")</f>
        <v/>
      </c>
      <c r="J712" s="11" t="str">
        <f>IFERROR(INDEX('05-27'!F:F,MATCH(B712,'05-27'!H:H,0),0),"")</f>
        <v/>
      </c>
      <c r="K712" s="11" t="str">
        <f>IFERROR(INDEX('06-17'!U:U,MATCH(B712,'06-17'!W:W,0),0),"")</f>
        <v/>
      </c>
      <c r="L712" s="11" t="str">
        <f>IFERROR(INDEX('07-02'!W:W,MATCH(B712,'07-02'!B:B,0),0),"")</f>
        <v/>
      </c>
      <c r="M712" s="11" t="str">
        <f>IFERROR(INDEX('07-14'!H:H,MATCH(B712,'07-14'!I:I,0),0),"")</f>
        <v/>
      </c>
      <c r="N712" s="11" t="str">
        <f>IFERROR(INDEX('07-15'!H:H,MATCH(B712,'07-15'!I:I,0),0),"")</f>
        <v/>
      </c>
      <c r="O712" s="11" t="str">
        <f>IFERROR(INDEX('07-16'!H:H,MATCH(B712,'07-16'!I:I,0),0),"")</f>
        <v/>
      </c>
      <c r="P712" s="11" t="str">
        <f>IFERROR(INDEX('07-22'!U:U,MATCH(B712,'07-22'!W:W,0),0),"")</f>
        <v/>
      </c>
      <c r="Q712" s="11" t="str">
        <f>IFERROR(INDEX(#REF!,MATCH(B712,#REF!,0),0),"")</f>
        <v/>
      </c>
      <c r="R712" s="11" t="str">
        <f>IFERROR(INDEX(#REF!,MATCH(B712,#REF!,0),0),"")</f>
        <v/>
      </c>
      <c r="S712" s="11" t="str">
        <f>IFERROR(INDEX(#REF!,MATCH(B712,#REF!,0),0),"")</f>
        <v/>
      </c>
      <c r="T712" s="11" t="str">
        <f>IFERROR(INDEX(#REF!,MATCH(B712,#REF!,0),0),"")</f>
        <v/>
      </c>
      <c r="U712" s="5" t="str">
        <f>IFERROR(INDEX(#REF!,MATCH(B712,#REF!,0),0),"")</f>
        <v/>
      </c>
      <c r="V712" s="10">
        <f>COUNTIF(G712:U712,"&gt;0")</f>
        <v>0</v>
      </c>
      <c r="W712" s="188">
        <f>SUM(G712:U712)</f>
        <v>0</v>
      </c>
      <c r="X712" s="188" t="e">
        <f t="shared" si="38"/>
        <v>#DIV/0!</v>
      </c>
      <c r="Y712" s="188" t="str">
        <f>IFERROR(SUMPRODUCT(LARGE(G712:U712,{1;2;3;4;5})),"NA")</f>
        <v>NA</v>
      </c>
      <c r="Z712" s="189" t="str">
        <f>IFERROR(SUMPRODUCT(LARGE(G712:U712,{1;2;3;4;5;6;7;8;9;10})),"NA")</f>
        <v>NA</v>
      </c>
    </row>
    <row r="713" spans="1:26" s="28" customFormat="1" hidden="1" x14ac:dyDescent="0.3">
      <c r="A713" s="143"/>
      <c r="B713" s="2"/>
      <c r="C713" s="1"/>
      <c r="D713" s="1"/>
      <c r="E713" s="1"/>
      <c r="F713" s="2"/>
      <c r="G713" s="10" t="str">
        <f>IFERROR(INDEX('03-25'!X:X,MATCH(B713,'03-25'!Y:Y,0),0),"")</f>
        <v/>
      </c>
      <c r="H713" s="11" t="str">
        <f>IFERROR(INDEX('04-08'!N:N,MATCH(B713,'04-08'!C:C,0),0),"")</f>
        <v/>
      </c>
      <c r="I713" s="11" t="str">
        <f>IFERROR(INDEX('04-29'!M:M,MATCH(B713,'04-29'!L:L,0),0),"")</f>
        <v/>
      </c>
      <c r="J713" s="11" t="str">
        <f>IFERROR(INDEX('05-27'!F:F,MATCH(B713,'05-27'!H:H,0),0),"")</f>
        <v/>
      </c>
      <c r="K713" s="11" t="str">
        <f>IFERROR(INDEX('06-17'!U:U,MATCH(B713,'06-17'!W:W,0),0),"")</f>
        <v/>
      </c>
      <c r="L713" s="11" t="str">
        <f>IFERROR(INDEX('07-02'!W:W,MATCH(B713,'07-02'!B:B,0),0),"")</f>
        <v/>
      </c>
      <c r="M713" s="11" t="str">
        <f>IFERROR(INDEX('07-14'!H:H,MATCH(B713,'07-14'!I:I,0),0),"")</f>
        <v/>
      </c>
      <c r="N713" s="11" t="str">
        <f>IFERROR(INDEX('07-15'!H:H,MATCH(B713,'07-15'!I:I,0),0),"")</f>
        <v/>
      </c>
      <c r="O713" s="11" t="str">
        <f>IFERROR(INDEX('07-16'!H:H,MATCH(B713,'07-16'!I:I,0),0),"")</f>
        <v/>
      </c>
      <c r="P713" s="11" t="str">
        <f>IFERROR(INDEX('07-22'!U:U,MATCH(B713,'07-22'!W:W,0),0),"")</f>
        <v/>
      </c>
      <c r="Q713" s="11" t="str">
        <f>IFERROR(INDEX(#REF!,MATCH(B713,#REF!,0),0),"")</f>
        <v/>
      </c>
      <c r="R713" s="11" t="str">
        <f>IFERROR(INDEX(#REF!,MATCH(B713,#REF!,0),0),"")</f>
        <v/>
      </c>
      <c r="S713" s="11" t="str">
        <f>IFERROR(INDEX(#REF!,MATCH(B713,#REF!,0),0),"")</f>
        <v/>
      </c>
      <c r="T713" s="11" t="str">
        <f>IFERROR(INDEX(#REF!,MATCH(B713,#REF!,0),0),"")</f>
        <v/>
      </c>
      <c r="U713" s="5" t="str">
        <f>IFERROR(INDEX(#REF!,MATCH(B713,#REF!,0),0),"")</f>
        <v/>
      </c>
      <c r="V713" s="10">
        <f>COUNTIF(G713:U713,"&gt;0")</f>
        <v>0</v>
      </c>
      <c r="W713" s="188">
        <f>SUM(G713:U713)</f>
        <v>0</v>
      </c>
      <c r="X713" s="188" t="e">
        <f t="shared" si="38"/>
        <v>#DIV/0!</v>
      </c>
      <c r="Y713" s="188" t="str">
        <f>IFERROR(SUMPRODUCT(LARGE(G713:U713,{1;2;3;4;5})),"NA")</f>
        <v>NA</v>
      </c>
      <c r="Z713" s="189" t="str">
        <f>IFERROR(SUMPRODUCT(LARGE(G713:U713,{1;2;3;4;5;6;7;8;9;10})),"NA")</f>
        <v>NA</v>
      </c>
    </row>
    <row r="714" spans="1:26" s="28" customFormat="1" hidden="1" x14ac:dyDescent="0.3">
      <c r="A714" s="143"/>
      <c r="B714" s="2"/>
      <c r="C714" s="1"/>
      <c r="D714" s="1"/>
      <c r="E714" s="1"/>
      <c r="F714" s="2"/>
      <c r="G714" s="10" t="str">
        <f>IFERROR(INDEX('03-25'!X:X,MATCH(B714,'03-25'!Y:Y,0),0),"")</f>
        <v/>
      </c>
      <c r="H714" s="11" t="str">
        <f>IFERROR(INDEX('04-08'!N:N,MATCH(B714,'04-08'!C:C,0),0),"")</f>
        <v/>
      </c>
      <c r="I714" s="11" t="str">
        <f>IFERROR(INDEX('04-29'!M:M,MATCH(B714,'04-29'!L:L,0),0),"")</f>
        <v/>
      </c>
      <c r="J714" s="11" t="str">
        <f>IFERROR(INDEX('05-27'!F:F,MATCH(B714,'05-27'!H:H,0),0),"")</f>
        <v/>
      </c>
      <c r="K714" s="11" t="str">
        <f>IFERROR(INDEX('06-17'!U:U,MATCH(B714,'06-17'!W:W,0),0),"")</f>
        <v/>
      </c>
      <c r="L714" s="11" t="str">
        <f>IFERROR(INDEX('07-02'!W:W,MATCH(B714,'07-02'!B:B,0),0),"")</f>
        <v/>
      </c>
      <c r="M714" s="11" t="str">
        <f>IFERROR(INDEX('07-14'!H:H,MATCH(B714,'07-14'!I:I,0),0),"")</f>
        <v/>
      </c>
      <c r="N714" s="11" t="str">
        <f>IFERROR(INDEX('07-15'!H:H,MATCH(B714,'07-15'!I:I,0),0),"")</f>
        <v/>
      </c>
      <c r="O714" s="11" t="str">
        <f>IFERROR(INDEX('07-16'!H:H,MATCH(B714,'07-16'!I:I,0),0),"")</f>
        <v/>
      </c>
      <c r="P714" s="11" t="str">
        <f>IFERROR(INDEX('07-22'!U:U,MATCH(B714,'07-22'!W:W,0),0),"")</f>
        <v/>
      </c>
      <c r="Q714" s="11" t="str">
        <f>IFERROR(INDEX(#REF!,MATCH(B714,#REF!,0),0),"")</f>
        <v/>
      </c>
      <c r="R714" s="11" t="str">
        <f>IFERROR(INDEX(#REF!,MATCH(B714,#REF!,0),0),"")</f>
        <v/>
      </c>
      <c r="S714" s="11" t="str">
        <f>IFERROR(INDEX(#REF!,MATCH(B714,#REF!,0),0),"")</f>
        <v/>
      </c>
      <c r="T714" s="11" t="str">
        <f>IFERROR(INDEX(#REF!,MATCH(B714,#REF!,0),0),"")</f>
        <v/>
      </c>
      <c r="U714" s="5" t="str">
        <f>IFERROR(INDEX(#REF!,MATCH(B714,#REF!,0),0),"")</f>
        <v/>
      </c>
      <c r="V714" s="10">
        <f>COUNTIF(G714:U714,"&gt;0")</f>
        <v>0</v>
      </c>
      <c r="W714" s="188">
        <f>SUM(G714:U714)</f>
        <v>0</v>
      </c>
      <c r="X714" s="188" t="e">
        <f t="shared" si="38"/>
        <v>#DIV/0!</v>
      </c>
      <c r="Y714" s="188" t="str">
        <f>IFERROR(SUMPRODUCT(LARGE(G714:U714,{1;2;3;4;5})),"NA")</f>
        <v>NA</v>
      </c>
      <c r="Z714" s="189" t="str">
        <f>IFERROR(SUMPRODUCT(LARGE(G714:U714,{1;2;3;4;5;6;7;8;9;10})),"NA")</f>
        <v>NA</v>
      </c>
    </row>
    <row r="715" spans="1:26" s="28" customFormat="1" hidden="1" x14ac:dyDescent="0.3">
      <c r="A715" s="143"/>
      <c r="B715" s="2"/>
      <c r="C715" s="1"/>
      <c r="D715" s="1"/>
      <c r="E715" s="1"/>
      <c r="F715" s="2"/>
      <c r="G715" s="10" t="str">
        <f>IFERROR(INDEX('03-25'!X:X,MATCH(B715,'03-25'!Y:Y,0),0),"")</f>
        <v/>
      </c>
      <c r="H715" s="11" t="str">
        <f>IFERROR(INDEX('04-08'!N:N,MATCH(B715,'04-08'!C:C,0),0),"")</f>
        <v/>
      </c>
      <c r="I715" s="11" t="str">
        <f>IFERROR(INDEX('04-29'!M:M,MATCH(B715,'04-29'!L:L,0),0),"")</f>
        <v/>
      </c>
      <c r="J715" s="11" t="str">
        <f>IFERROR(INDEX('05-27'!F:F,MATCH(B715,'05-27'!H:H,0),0),"")</f>
        <v/>
      </c>
      <c r="K715" s="11" t="str">
        <f>IFERROR(INDEX('06-17'!U:U,MATCH(B715,'06-17'!W:W,0),0),"")</f>
        <v/>
      </c>
      <c r="L715" s="11" t="str">
        <f>IFERROR(INDEX('07-02'!W:W,MATCH(B715,'07-02'!B:B,0),0),"")</f>
        <v/>
      </c>
      <c r="M715" s="11" t="str">
        <f>IFERROR(INDEX('07-14'!H:H,MATCH(B715,'07-14'!I:I,0),0),"")</f>
        <v/>
      </c>
      <c r="N715" s="11" t="str">
        <f>IFERROR(INDEX('07-15'!H:H,MATCH(B715,'07-15'!I:I,0),0),"")</f>
        <v/>
      </c>
      <c r="O715" s="11" t="str">
        <f>IFERROR(INDEX('07-16'!H:H,MATCH(B715,'07-16'!I:I,0),0),"")</f>
        <v/>
      </c>
      <c r="P715" s="11" t="str">
        <f>IFERROR(INDEX('07-22'!U:U,MATCH(B715,'07-22'!W:W,0),0),"")</f>
        <v/>
      </c>
      <c r="Q715" s="11" t="str">
        <f>IFERROR(INDEX(#REF!,MATCH(B715,#REF!,0),0),"")</f>
        <v/>
      </c>
      <c r="R715" s="11" t="str">
        <f>IFERROR(INDEX(#REF!,MATCH(B715,#REF!,0),0),"")</f>
        <v/>
      </c>
      <c r="S715" s="11" t="str">
        <f>IFERROR(INDEX(#REF!,MATCH(B715,#REF!,0),0),"")</f>
        <v/>
      </c>
      <c r="T715" s="11" t="str">
        <f>IFERROR(INDEX(#REF!,MATCH(B715,#REF!,0),0),"")</f>
        <v/>
      </c>
      <c r="U715" s="5" t="str">
        <f>IFERROR(INDEX(#REF!,MATCH(B715,#REF!,0),0),"")</f>
        <v/>
      </c>
      <c r="V715" s="10">
        <f>COUNTIF(G715:U715,"&gt;0")</f>
        <v>0</v>
      </c>
      <c r="W715" s="188">
        <f>SUM(G715:U715)</f>
        <v>0</v>
      </c>
      <c r="X715" s="188" t="e">
        <f t="shared" si="38"/>
        <v>#DIV/0!</v>
      </c>
      <c r="Y715" s="188" t="str">
        <f>IFERROR(SUMPRODUCT(LARGE(G715:U715,{1;2;3;4;5})),"NA")</f>
        <v>NA</v>
      </c>
      <c r="Z715" s="189" t="str">
        <f>IFERROR(SUMPRODUCT(LARGE(G715:U715,{1;2;3;4;5;6;7;8;9;10})),"NA")</f>
        <v>NA</v>
      </c>
    </row>
    <row r="716" spans="1:26" s="28" customFormat="1" hidden="1" x14ac:dyDescent="0.3">
      <c r="A716" s="143"/>
      <c r="B716" s="2"/>
      <c r="C716" s="1"/>
      <c r="D716" s="1"/>
      <c r="E716" s="1"/>
      <c r="F716" s="2"/>
      <c r="G716" s="10" t="str">
        <f>IFERROR(INDEX('03-25'!X:X,MATCH(B716,'03-25'!Y:Y,0),0),"")</f>
        <v/>
      </c>
      <c r="H716" s="11" t="str">
        <f>IFERROR(INDEX('04-08'!N:N,MATCH(B716,'04-08'!C:C,0),0),"")</f>
        <v/>
      </c>
      <c r="I716" s="11" t="str">
        <f>IFERROR(INDEX('04-29'!M:M,MATCH(B716,'04-29'!L:L,0),0),"")</f>
        <v/>
      </c>
      <c r="J716" s="11" t="str">
        <f>IFERROR(INDEX('05-27'!F:F,MATCH(B716,'05-27'!H:H,0),0),"")</f>
        <v/>
      </c>
      <c r="K716" s="11" t="str">
        <f>IFERROR(INDEX('06-17'!U:U,MATCH(B716,'06-17'!W:W,0),0),"")</f>
        <v/>
      </c>
      <c r="L716" s="11" t="str">
        <f>IFERROR(INDEX('07-02'!W:W,MATCH(B716,'07-02'!B:B,0),0),"")</f>
        <v/>
      </c>
      <c r="M716" s="11" t="str">
        <f>IFERROR(INDEX('07-14'!H:H,MATCH(B716,'07-14'!I:I,0),0),"")</f>
        <v/>
      </c>
      <c r="N716" s="11" t="str">
        <f>IFERROR(INDEX('07-15'!H:H,MATCH(B716,'07-15'!I:I,0),0),"")</f>
        <v/>
      </c>
      <c r="O716" s="11" t="str">
        <f>IFERROR(INDEX('07-16'!H:H,MATCH(B716,'07-16'!I:I,0),0),"")</f>
        <v/>
      </c>
      <c r="P716" s="11" t="str">
        <f>IFERROR(INDEX('07-22'!U:U,MATCH(B716,'07-22'!W:W,0),0),"")</f>
        <v/>
      </c>
      <c r="Q716" s="11" t="str">
        <f>IFERROR(INDEX(#REF!,MATCH(B716,#REF!,0),0),"")</f>
        <v/>
      </c>
      <c r="R716" s="11" t="str">
        <f>IFERROR(INDEX(#REF!,MATCH(B716,#REF!,0),0),"")</f>
        <v/>
      </c>
      <c r="S716" s="11" t="str">
        <f>IFERROR(INDEX(#REF!,MATCH(B716,#REF!,0),0),"")</f>
        <v/>
      </c>
      <c r="T716" s="11" t="str">
        <f>IFERROR(INDEX(#REF!,MATCH(B716,#REF!,0),0),"")</f>
        <v/>
      </c>
      <c r="U716" s="5" t="str">
        <f>IFERROR(INDEX(#REF!,MATCH(B716,#REF!,0),0),"")</f>
        <v/>
      </c>
      <c r="V716" s="10">
        <f>COUNTIF(G716:U716,"&gt;0")</f>
        <v>0</v>
      </c>
      <c r="W716" s="188">
        <f>SUM(G716:U716)</f>
        <v>0</v>
      </c>
      <c r="X716" s="188" t="e">
        <f t="shared" si="38"/>
        <v>#DIV/0!</v>
      </c>
      <c r="Y716" s="188" t="str">
        <f>IFERROR(SUMPRODUCT(LARGE(G716:U716,{1;2;3;4;5})),"NA")</f>
        <v>NA</v>
      </c>
      <c r="Z716" s="189" t="str">
        <f>IFERROR(SUMPRODUCT(LARGE(G716:U716,{1;2;3;4;5;6;7;8;9;10})),"NA")</f>
        <v>NA</v>
      </c>
    </row>
    <row r="717" spans="1:26" s="28" customFormat="1" hidden="1" x14ac:dyDescent="0.3">
      <c r="A717" s="143"/>
      <c r="B717" s="2"/>
      <c r="C717" s="1"/>
      <c r="D717" s="1"/>
      <c r="E717" s="1"/>
      <c r="F717" s="2"/>
      <c r="G717" s="10" t="str">
        <f>IFERROR(INDEX('03-25'!X:X,MATCH(B717,'03-25'!Y:Y,0),0),"")</f>
        <v/>
      </c>
      <c r="H717" s="11" t="str">
        <f>IFERROR(INDEX('04-08'!N:N,MATCH(B717,'04-08'!C:C,0),0),"")</f>
        <v/>
      </c>
      <c r="I717" s="11" t="str">
        <f>IFERROR(INDEX('04-29'!M:M,MATCH(B717,'04-29'!L:L,0),0),"")</f>
        <v/>
      </c>
      <c r="J717" s="11" t="str">
        <f>IFERROR(INDEX('05-27'!F:F,MATCH(B717,'05-27'!H:H,0),0),"")</f>
        <v/>
      </c>
      <c r="K717" s="11" t="str">
        <f>IFERROR(INDEX('06-17'!U:U,MATCH(B717,'06-17'!W:W,0),0),"")</f>
        <v/>
      </c>
      <c r="L717" s="11" t="str">
        <f>IFERROR(INDEX('07-02'!W:W,MATCH(B717,'07-02'!B:B,0),0),"")</f>
        <v/>
      </c>
      <c r="M717" s="11" t="str">
        <f>IFERROR(INDEX('07-14'!H:H,MATCH(B717,'07-14'!I:I,0),0),"")</f>
        <v/>
      </c>
      <c r="N717" s="11" t="str">
        <f>IFERROR(INDEX('07-15'!H:H,MATCH(B717,'07-15'!I:I,0),0),"")</f>
        <v/>
      </c>
      <c r="O717" s="11" t="str">
        <f>IFERROR(INDEX('07-16'!H:H,MATCH(B717,'07-16'!I:I,0),0),"")</f>
        <v/>
      </c>
      <c r="P717" s="11" t="str">
        <f>IFERROR(INDEX('07-22'!U:U,MATCH(B717,'07-22'!W:W,0),0),"")</f>
        <v/>
      </c>
      <c r="Q717" s="11" t="str">
        <f>IFERROR(INDEX(#REF!,MATCH(B717,#REF!,0),0),"")</f>
        <v/>
      </c>
      <c r="R717" s="11" t="str">
        <f>IFERROR(INDEX(#REF!,MATCH(B717,#REF!,0),0),"")</f>
        <v/>
      </c>
      <c r="S717" s="11" t="str">
        <f>IFERROR(INDEX(#REF!,MATCH(B717,#REF!,0),0),"")</f>
        <v/>
      </c>
      <c r="T717" s="11" t="str">
        <f>IFERROR(INDEX(#REF!,MATCH(B717,#REF!,0),0),"")</f>
        <v/>
      </c>
      <c r="U717" s="5" t="str">
        <f>IFERROR(INDEX(#REF!,MATCH(B717,#REF!,0),0),"")</f>
        <v/>
      </c>
      <c r="V717" s="10">
        <f>COUNTIF(G717:U717,"&gt;0")</f>
        <v>0</v>
      </c>
      <c r="W717" s="188">
        <f>SUM(G717:U717)</f>
        <v>0</v>
      </c>
      <c r="X717" s="188" t="e">
        <f t="shared" si="38"/>
        <v>#DIV/0!</v>
      </c>
      <c r="Y717" s="188" t="str">
        <f>IFERROR(SUMPRODUCT(LARGE(G717:U717,{1;2;3;4;5})),"NA")</f>
        <v>NA</v>
      </c>
      <c r="Z717" s="189" t="str">
        <f>IFERROR(SUMPRODUCT(LARGE(G717:U717,{1;2;3;4;5;6;7;8;9;10})),"NA")</f>
        <v>NA</v>
      </c>
    </row>
    <row r="718" spans="1:26" s="28" customFormat="1" hidden="1" x14ac:dyDescent="0.3">
      <c r="A718" s="143"/>
      <c r="B718" s="2"/>
      <c r="C718" s="1"/>
      <c r="D718" s="1"/>
      <c r="E718" s="1"/>
      <c r="F718" s="2"/>
      <c r="G718" s="10" t="str">
        <f>IFERROR(INDEX('03-25'!X:X,MATCH(B718,'03-25'!Y:Y,0),0),"")</f>
        <v/>
      </c>
      <c r="H718" s="11" t="str">
        <f>IFERROR(INDEX('04-08'!N:N,MATCH(B718,'04-08'!C:C,0),0),"")</f>
        <v/>
      </c>
      <c r="I718" s="11" t="str">
        <f>IFERROR(INDEX('04-29'!M:M,MATCH(B718,'04-29'!L:L,0),0),"")</f>
        <v/>
      </c>
      <c r="J718" s="11" t="str">
        <f>IFERROR(INDEX('05-27'!F:F,MATCH(B718,'05-27'!H:H,0),0),"")</f>
        <v/>
      </c>
      <c r="K718" s="11" t="str">
        <f>IFERROR(INDEX('06-17'!U:U,MATCH(B718,'06-17'!W:W,0),0),"")</f>
        <v/>
      </c>
      <c r="L718" s="11" t="str">
        <f>IFERROR(INDEX('07-02'!W:W,MATCH(B718,'07-02'!B:B,0),0),"")</f>
        <v/>
      </c>
      <c r="M718" s="11" t="str">
        <f>IFERROR(INDEX('07-14'!H:H,MATCH(B718,'07-14'!I:I,0),0),"")</f>
        <v/>
      </c>
      <c r="N718" s="11" t="str">
        <f>IFERROR(INDEX('07-15'!H:H,MATCH(B718,'07-15'!I:I,0),0),"")</f>
        <v/>
      </c>
      <c r="O718" s="11" t="str">
        <f>IFERROR(INDEX('07-16'!H:H,MATCH(B718,'07-16'!I:I,0),0),"")</f>
        <v/>
      </c>
      <c r="P718" s="11" t="str">
        <f>IFERROR(INDEX('07-22'!U:U,MATCH(B718,'07-22'!W:W,0),0),"")</f>
        <v/>
      </c>
      <c r="Q718" s="11" t="str">
        <f>IFERROR(INDEX(#REF!,MATCH(B718,#REF!,0),0),"")</f>
        <v/>
      </c>
      <c r="R718" s="11" t="str">
        <f>IFERROR(INDEX(#REF!,MATCH(B718,#REF!,0),0),"")</f>
        <v/>
      </c>
      <c r="S718" s="11" t="str">
        <f>IFERROR(INDEX(#REF!,MATCH(B718,#REF!,0),0),"")</f>
        <v/>
      </c>
      <c r="T718" s="11" t="str">
        <f>IFERROR(INDEX(#REF!,MATCH(B718,#REF!,0),0),"")</f>
        <v/>
      </c>
      <c r="U718" s="5" t="str">
        <f>IFERROR(INDEX(#REF!,MATCH(B718,#REF!,0),0),"")</f>
        <v/>
      </c>
      <c r="V718" s="10">
        <f>COUNTIF(G718:U718,"&gt;0")</f>
        <v>0</v>
      </c>
      <c r="W718" s="188">
        <f>SUM(G718:U718)</f>
        <v>0</v>
      </c>
      <c r="X718" s="188" t="e">
        <f t="shared" si="38"/>
        <v>#DIV/0!</v>
      </c>
      <c r="Y718" s="188" t="str">
        <f>IFERROR(SUMPRODUCT(LARGE(G718:U718,{1;2;3;4;5})),"NA")</f>
        <v>NA</v>
      </c>
      <c r="Z718" s="189" t="str">
        <f>IFERROR(SUMPRODUCT(LARGE(G718:U718,{1;2;3;4;5;6;7;8;9;10})),"NA")</f>
        <v>NA</v>
      </c>
    </row>
    <row r="719" spans="1:26" s="28" customFormat="1" hidden="1" x14ac:dyDescent="0.3">
      <c r="A719" s="143"/>
      <c r="B719" s="2"/>
      <c r="C719" s="1"/>
      <c r="D719" s="1"/>
      <c r="E719" s="1"/>
      <c r="F719" s="2"/>
      <c r="G719" s="10" t="str">
        <f>IFERROR(INDEX('03-25'!X:X,MATCH(B719,'03-25'!Y:Y,0),0),"")</f>
        <v/>
      </c>
      <c r="H719" s="11" t="str">
        <f>IFERROR(INDEX('04-08'!N:N,MATCH(B719,'04-08'!C:C,0),0),"")</f>
        <v/>
      </c>
      <c r="I719" s="11" t="str">
        <f>IFERROR(INDEX('04-29'!M:M,MATCH(B719,'04-29'!L:L,0),0),"")</f>
        <v/>
      </c>
      <c r="J719" s="11" t="str">
        <f>IFERROR(INDEX('05-27'!F:F,MATCH(B719,'05-27'!H:H,0),0),"")</f>
        <v/>
      </c>
      <c r="K719" s="11" t="str">
        <f>IFERROR(INDEX('06-17'!U:U,MATCH(B719,'06-17'!W:W,0),0),"")</f>
        <v/>
      </c>
      <c r="L719" s="11" t="str">
        <f>IFERROR(INDEX('07-02'!W:W,MATCH(B719,'07-02'!B:B,0),0),"")</f>
        <v/>
      </c>
      <c r="M719" s="11" t="str">
        <f>IFERROR(INDEX('07-14'!H:H,MATCH(B719,'07-14'!I:I,0),0),"")</f>
        <v/>
      </c>
      <c r="N719" s="11" t="str">
        <f>IFERROR(INDEX('07-15'!H:H,MATCH(B719,'07-15'!I:I,0),0),"")</f>
        <v/>
      </c>
      <c r="O719" s="11" t="str">
        <f>IFERROR(INDEX('07-16'!H:H,MATCH(B719,'07-16'!I:I,0),0),"")</f>
        <v/>
      </c>
      <c r="P719" s="11" t="str">
        <f>IFERROR(INDEX('07-22'!U:U,MATCH(B719,'07-22'!W:W,0),0),"")</f>
        <v/>
      </c>
      <c r="Q719" s="11" t="str">
        <f>IFERROR(INDEX(#REF!,MATCH(B719,#REF!,0),0),"")</f>
        <v/>
      </c>
      <c r="R719" s="11" t="str">
        <f>IFERROR(INDEX(#REF!,MATCH(B719,#REF!,0),0),"")</f>
        <v/>
      </c>
      <c r="S719" s="11" t="str">
        <f>IFERROR(INDEX(#REF!,MATCH(B719,#REF!,0),0),"")</f>
        <v/>
      </c>
      <c r="T719" s="11" t="str">
        <f>IFERROR(INDEX(#REF!,MATCH(B719,#REF!,0),0),"")</f>
        <v/>
      </c>
      <c r="U719" s="5" t="str">
        <f>IFERROR(INDEX(#REF!,MATCH(B719,#REF!,0),0),"")</f>
        <v/>
      </c>
      <c r="V719" s="10">
        <f>COUNTIF(G719:U719,"&gt;0")</f>
        <v>0</v>
      </c>
      <c r="W719" s="188">
        <f>SUM(G719:U719)</f>
        <v>0</v>
      </c>
      <c r="X719" s="188" t="e">
        <f t="shared" si="38"/>
        <v>#DIV/0!</v>
      </c>
      <c r="Y719" s="188" t="str">
        <f>IFERROR(SUMPRODUCT(LARGE(G719:U719,{1;2;3;4;5})),"NA")</f>
        <v>NA</v>
      </c>
      <c r="Z719" s="189" t="str">
        <f>IFERROR(SUMPRODUCT(LARGE(G719:U719,{1;2;3;4;5;6;7;8;9;10})),"NA")</f>
        <v>NA</v>
      </c>
    </row>
    <row r="720" spans="1:26" s="28" customFormat="1" hidden="1" x14ac:dyDescent="0.3">
      <c r="A720" s="143"/>
      <c r="B720" s="2"/>
      <c r="C720" s="1"/>
      <c r="D720" s="1"/>
      <c r="E720" s="1"/>
      <c r="F720" s="2"/>
      <c r="G720" s="10" t="str">
        <f>IFERROR(INDEX('03-25'!X:X,MATCH(B720,'03-25'!Y:Y,0),0),"")</f>
        <v/>
      </c>
      <c r="H720" s="11" t="str">
        <f>IFERROR(INDEX('04-08'!N:N,MATCH(B720,'04-08'!C:C,0),0),"")</f>
        <v/>
      </c>
      <c r="I720" s="11" t="str">
        <f>IFERROR(INDEX('04-29'!M:M,MATCH(B720,'04-29'!L:L,0),0),"")</f>
        <v/>
      </c>
      <c r="J720" s="11" t="str">
        <f>IFERROR(INDEX('05-27'!F:F,MATCH(B720,'05-27'!H:H,0),0),"")</f>
        <v/>
      </c>
      <c r="K720" s="11" t="str">
        <f>IFERROR(INDEX('06-17'!U:U,MATCH(B720,'06-17'!W:W,0),0),"")</f>
        <v/>
      </c>
      <c r="L720" s="11" t="str">
        <f>IFERROR(INDEX('07-02'!W:W,MATCH(B720,'07-02'!B:B,0),0),"")</f>
        <v/>
      </c>
      <c r="M720" s="11" t="str">
        <f>IFERROR(INDEX('07-14'!H:H,MATCH(B720,'07-14'!I:I,0),0),"")</f>
        <v/>
      </c>
      <c r="N720" s="11" t="str">
        <f>IFERROR(INDEX('07-15'!H:H,MATCH(B720,'07-15'!I:I,0),0),"")</f>
        <v/>
      </c>
      <c r="O720" s="11" t="str">
        <f>IFERROR(INDEX('07-16'!H:H,MATCH(B720,'07-16'!I:I,0),0),"")</f>
        <v/>
      </c>
      <c r="P720" s="11" t="str">
        <f>IFERROR(INDEX('07-22'!U:U,MATCH(B720,'07-22'!W:W,0),0),"")</f>
        <v/>
      </c>
      <c r="Q720" s="11" t="str">
        <f>IFERROR(INDEX(#REF!,MATCH(B720,#REF!,0),0),"")</f>
        <v/>
      </c>
      <c r="R720" s="11" t="str">
        <f>IFERROR(INDEX(#REF!,MATCH(B720,#REF!,0),0),"")</f>
        <v/>
      </c>
      <c r="S720" s="11" t="str">
        <f>IFERROR(INDEX(#REF!,MATCH(B720,#REF!,0),0),"")</f>
        <v/>
      </c>
      <c r="T720" s="11" t="str">
        <f>IFERROR(INDEX(#REF!,MATCH(B720,#REF!,0),0),"")</f>
        <v/>
      </c>
      <c r="U720" s="5" t="str">
        <f>IFERROR(INDEX(#REF!,MATCH(B720,#REF!,0),0),"")</f>
        <v/>
      </c>
      <c r="V720" s="10">
        <f>COUNTIF(G720:U720,"&gt;0")</f>
        <v>0</v>
      </c>
      <c r="W720" s="188">
        <f>SUM(G720:U720)</f>
        <v>0</v>
      </c>
      <c r="X720" s="188" t="e">
        <f t="shared" si="38"/>
        <v>#DIV/0!</v>
      </c>
      <c r="Y720" s="188" t="str">
        <f>IFERROR(SUMPRODUCT(LARGE(G720:U720,{1;2;3;4;5})),"NA")</f>
        <v>NA</v>
      </c>
      <c r="Z720" s="189" t="str">
        <f>IFERROR(SUMPRODUCT(LARGE(G720:U720,{1;2;3;4;5;6;7;8;9;10})),"NA")</f>
        <v>NA</v>
      </c>
    </row>
    <row r="721" spans="1:26" s="28" customFormat="1" hidden="1" x14ac:dyDescent="0.3">
      <c r="A721" s="143"/>
      <c r="B721" s="2"/>
      <c r="C721" s="1"/>
      <c r="D721" s="1"/>
      <c r="E721" s="1"/>
      <c r="F721" s="2"/>
      <c r="G721" s="10" t="str">
        <f>IFERROR(INDEX('03-25'!X:X,MATCH(B721,'03-25'!Y:Y,0),0),"")</f>
        <v/>
      </c>
      <c r="H721" s="11" t="str">
        <f>IFERROR(INDEX('04-08'!N:N,MATCH(B721,'04-08'!C:C,0),0),"")</f>
        <v/>
      </c>
      <c r="I721" s="11" t="str">
        <f>IFERROR(INDEX('04-29'!M:M,MATCH(B721,'04-29'!L:L,0),0),"")</f>
        <v/>
      </c>
      <c r="J721" s="11" t="str">
        <f>IFERROR(INDEX('05-27'!F:F,MATCH(B721,'05-27'!H:H,0),0),"")</f>
        <v/>
      </c>
      <c r="K721" s="11" t="str">
        <f>IFERROR(INDEX('06-17'!U:U,MATCH(B721,'06-17'!W:W,0),0),"")</f>
        <v/>
      </c>
      <c r="L721" s="11" t="str">
        <f>IFERROR(INDEX('07-02'!W:W,MATCH(B721,'07-02'!B:B,0),0),"")</f>
        <v/>
      </c>
      <c r="M721" s="11" t="str">
        <f>IFERROR(INDEX('07-14'!H:H,MATCH(B721,'07-14'!I:I,0),0),"")</f>
        <v/>
      </c>
      <c r="N721" s="11" t="str">
        <f>IFERROR(INDEX('07-15'!H:H,MATCH(B721,'07-15'!I:I,0),0),"")</f>
        <v/>
      </c>
      <c r="O721" s="11" t="str">
        <f>IFERROR(INDEX('07-16'!H:H,MATCH(B721,'07-16'!I:I,0),0),"")</f>
        <v/>
      </c>
      <c r="P721" s="11" t="str">
        <f>IFERROR(INDEX('07-22'!U:U,MATCH(B721,'07-22'!W:W,0),0),"")</f>
        <v/>
      </c>
      <c r="Q721" s="11" t="str">
        <f>IFERROR(INDEX(#REF!,MATCH(B721,#REF!,0),0),"")</f>
        <v/>
      </c>
      <c r="R721" s="11" t="str">
        <f>IFERROR(INDEX(#REF!,MATCH(B721,#REF!,0),0),"")</f>
        <v/>
      </c>
      <c r="S721" s="11" t="str">
        <f>IFERROR(INDEX(#REF!,MATCH(B721,#REF!,0),0),"")</f>
        <v/>
      </c>
      <c r="T721" s="11" t="str">
        <f>IFERROR(INDEX(#REF!,MATCH(B721,#REF!,0),0),"")</f>
        <v/>
      </c>
      <c r="U721" s="5" t="str">
        <f>IFERROR(INDEX(#REF!,MATCH(B721,#REF!,0),0),"")</f>
        <v/>
      </c>
      <c r="V721" s="10">
        <f>COUNTIF(G721:U721,"&gt;0")</f>
        <v>0</v>
      </c>
      <c r="W721" s="188">
        <f>SUM(G721:U721)</f>
        <v>0</v>
      </c>
      <c r="X721" s="188" t="e">
        <f t="shared" si="38"/>
        <v>#DIV/0!</v>
      </c>
      <c r="Y721" s="188" t="str">
        <f>IFERROR(SUMPRODUCT(LARGE(G721:U721,{1;2;3;4;5})),"NA")</f>
        <v>NA</v>
      </c>
      <c r="Z721" s="189" t="str">
        <f>IFERROR(SUMPRODUCT(LARGE(G721:U721,{1;2;3;4;5;6;7;8;9;10})),"NA")</f>
        <v>NA</v>
      </c>
    </row>
    <row r="722" spans="1:26" s="28" customFormat="1" hidden="1" x14ac:dyDescent="0.3">
      <c r="A722" s="143"/>
      <c r="B722" s="2"/>
      <c r="C722" s="1"/>
      <c r="D722" s="1"/>
      <c r="E722" s="1"/>
      <c r="F722" s="2"/>
      <c r="G722" s="10" t="str">
        <f>IFERROR(INDEX('03-25'!X:X,MATCH(B722,'03-25'!Y:Y,0),0),"")</f>
        <v/>
      </c>
      <c r="H722" s="11" t="str">
        <f>IFERROR(INDEX('04-08'!N:N,MATCH(B722,'04-08'!C:C,0),0),"")</f>
        <v/>
      </c>
      <c r="I722" s="11" t="str">
        <f>IFERROR(INDEX('04-29'!M:M,MATCH(B722,'04-29'!L:L,0),0),"")</f>
        <v/>
      </c>
      <c r="J722" s="11" t="str">
        <f>IFERROR(INDEX('05-27'!F:F,MATCH(B722,'05-27'!H:H,0),0),"")</f>
        <v/>
      </c>
      <c r="K722" s="11" t="str">
        <f>IFERROR(INDEX('06-17'!U:U,MATCH(B722,'06-17'!W:W,0),0),"")</f>
        <v/>
      </c>
      <c r="L722" s="11" t="str">
        <f>IFERROR(INDEX('07-02'!W:W,MATCH(B722,'07-02'!B:B,0),0),"")</f>
        <v/>
      </c>
      <c r="M722" s="11" t="str">
        <f>IFERROR(INDEX('07-14'!H:H,MATCH(B722,'07-14'!I:I,0),0),"")</f>
        <v/>
      </c>
      <c r="N722" s="11" t="str">
        <f>IFERROR(INDEX('07-15'!H:H,MATCH(B722,'07-15'!I:I,0),0),"")</f>
        <v/>
      </c>
      <c r="O722" s="11" t="str">
        <f>IFERROR(INDEX('07-16'!H:H,MATCH(B722,'07-16'!I:I,0),0),"")</f>
        <v/>
      </c>
      <c r="P722" s="11" t="str">
        <f>IFERROR(INDEX('07-22'!U:U,MATCH(B722,'07-22'!W:W,0),0),"")</f>
        <v/>
      </c>
      <c r="Q722" s="11" t="str">
        <f>IFERROR(INDEX(#REF!,MATCH(B722,#REF!,0),0),"")</f>
        <v/>
      </c>
      <c r="R722" s="11" t="str">
        <f>IFERROR(INDEX(#REF!,MATCH(B722,#REF!,0),0),"")</f>
        <v/>
      </c>
      <c r="S722" s="11" t="str">
        <f>IFERROR(INDEX(#REF!,MATCH(B722,#REF!,0),0),"")</f>
        <v/>
      </c>
      <c r="T722" s="11" t="str">
        <f>IFERROR(INDEX(#REF!,MATCH(B722,#REF!,0),0),"")</f>
        <v/>
      </c>
      <c r="U722" s="5" t="str">
        <f>IFERROR(INDEX(#REF!,MATCH(B722,#REF!,0),0),"")</f>
        <v/>
      </c>
      <c r="V722" s="10">
        <f>COUNTIF(G722:U722,"&gt;0")</f>
        <v>0</v>
      </c>
      <c r="W722" s="188">
        <f>SUM(G722:U722)</f>
        <v>0</v>
      </c>
      <c r="X722" s="188" t="e">
        <f t="shared" si="38"/>
        <v>#DIV/0!</v>
      </c>
      <c r="Y722" s="188" t="str">
        <f>IFERROR(SUMPRODUCT(LARGE(G722:U722,{1;2;3;4;5})),"NA")</f>
        <v>NA</v>
      </c>
      <c r="Z722" s="189" t="str">
        <f>IFERROR(SUMPRODUCT(LARGE(G722:U722,{1;2;3;4;5;6;7;8;9;10})),"NA")</f>
        <v>NA</v>
      </c>
    </row>
    <row r="723" spans="1:26" s="28" customFormat="1" hidden="1" x14ac:dyDescent="0.3">
      <c r="A723" s="143"/>
      <c r="B723" s="2"/>
      <c r="C723" s="1"/>
      <c r="D723" s="1"/>
      <c r="E723" s="1"/>
      <c r="F723" s="2"/>
      <c r="G723" s="10" t="str">
        <f>IFERROR(INDEX('03-25'!X:X,MATCH(B723,'03-25'!Y:Y,0),0),"")</f>
        <v/>
      </c>
      <c r="H723" s="11" t="str">
        <f>IFERROR(INDEX('04-08'!N:N,MATCH(B723,'04-08'!C:C,0),0),"")</f>
        <v/>
      </c>
      <c r="I723" s="11" t="str">
        <f>IFERROR(INDEX('04-29'!M:M,MATCH(B723,'04-29'!L:L,0),0),"")</f>
        <v/>
      </c>
      <c r="J723" s="11" t="str">
        <f>IFERROR(INDEX('05-27'!F:F,MATCH(B723,'05-27'!H:H,0),0),"")</f>
        <v/>
      </c>
      <c r="K723" s="11" t="str">
        <f>IFERROR(INDEX('06-17'!U:U,MATCH(B723,'06-17'!W:W,0),0),"")</f>
        <v/>
      </c>
      <c r="L723" s="11" t="str">
        <f>IFERROR(INDEX('07-02'!W:W,MATCH(B723,'07-02'!B:B,0),0),"")</f>
        <v/>
      </c>
      <c r="M723" s="11" t="str">
        <f>IFERROR(INDEX('07-14'!H:H,MATCH(B723,'07-14'!I:I,0),0),"")</f>
        <v/>
      </c>
      <c r="N723" s="11" t="str">
        <f>IFERROR(INDEX('07-15'!H:H,MATCH(B723,'07-15'!I:I,0),0),"")</f>
        <v/>
      </c>
      <c r="O723" s="11" t="str">
        <f>IFERROR(INDEX('07-16'!H:H,MATCH(B723,'07-16'!I:I,0),0),"")</f>
        <v/>
      </c>
      <c r="P723" s="11" t="str">
        <f>IFERROR(INDEX('07-22'!U:U,MATCH(B723,'07-22'!W:W,0),0),"")</f>
        <v/>
      </c>
      <c r="Q723" s="11" t="str">
        <f>IFERROR(INDEX(#REF!,MATCH(B723,#REF!,0),0),"")</f>
        <v/>
      </c>
      <c r="R723" s="11" t="str">
        <f>IFERROR(INDEX(#REF!,MATCH(B723,#REF!,0),0),"")</f>
        <v/>
      </c>
      <c r="S723" s="11" t="str">
        <f>IFERROR(INDEX(#REF!,MATCH(B723,#REF!,0),0),"")</f>
        <v/>
      </c>
      <c r="T723" s="11" t="str">
        <f>IFERROR(INDEX(#REF!,MATCH(B723,#REF!,0),0),"")</f>
        <v/>
      </c>
      <c r="U723" s="5" t="str">
        <f>IFERROR(INDEX(#REF!,MATCH(B723,#REF!,0),0),"")</f>
        <v/>
      </c>
      <c r="V723" s="10">
        <f>COUNTIF(G723:U723,"&gt;0")</f>
        <v>0</v>
      </c>
      <c r="W723" s="188">
        <f>SUM(G723:U723)</f>
        <v>0</v>
      </c>
      <c r="X723" s="188" t="e">
        <f t="shared" si="38"/>
        <v>#DIV/0!</v>
      </c>
      <c r="Y723" s="188" t="str">
        <f>IFERROR(SUMPRODUCT(LARGE(G723:U723,{1;2;3;4;5})),"NA")</f>
        <v>NA</v>
      </c>
      <c r="Z723" s="189" t="str">
        <f>IFERROR(SUMPRODUCT(LARGE(G723:U723,{1;2;3;4;5;6;7;8;9;10})),"NA")</f>
        <v>NA</v>
      </c>
    </row>
    <row r="724" spans="1:26" s="28" customFormat="1" hidden="1" x14ac:dyDescent="0.3">
      <c r="A724" s="143"/>
      <c r="B724" s="2"/>
      <c r="C724" s="1"/>
      <c r="D724" s="1"/>
      <c r="E724" s="1"/>
      <c r="F724" s="2"/>
      <c r="G724" s="10" t="str">
        <f>IFERROR(INDEX('03-25'!X:X,MATCH(B724,'03-25'!Y:Y,0),0),"")</f>
        <v/>
      </c>
      <c r="H724" s="11" t="str">
        <f>IFERROR(INDEX('04-08'!N:N,MATCH(B724,'04-08'!C:C,0),0),"")</f>
        <v/>
      </c>
      <c r="I724" s="11" t="str">
        <f>IFERROR(INDEX('04-29'!M:M,MATCH(B724,'04-29'!L:L,0),0),"")</f>
        <v/>
      </c>
      <c r="J724" s="11" t="str">
        <f>IFERROR(INDEX('05-27'!F:F,MATCH(B724,'05-27'!H:H,0),0),"")</f>
        <v/>
      </c>
      <c r="K724" s="11" t="str">
        <f>IFERROR(INDEX('06-17'!U:U,MATCH(B724,'06-17'!W:W,0),0),"")</f>
        <v/>
      </c>
      <c r="L724" s="11" t="str">
        <f>IFERROR(INDEX('07-02'!W:W,MATCH(B724,'07-02'!B:B,0),0),"")</f>
        <v/>
      </c>
      <c r="M724" s="11" t="str">
        <f>IFERROR(INDEX('07-14'!H:H,MATCH(B724,'07-14'!I:I,0),0),"")</f>
        <v/>
      </c>
      <c r="N724" s="11" t="str">
        <f>IFERROR(INDEX('07-15'!H:H,MATCH(B724,'07-15'!I:I,0),0),"")</f>
        <v/>
      </c>
      <c r="O724" s="11" t="str">
        <f>IFERROR(INDEX('07-16'!H:H,MATCH(B724,'07-16'!I:I,0),0),"")</f>
        <v/>
      </c>
      <c r="P724" s="11" t="str">
        <f>IFERROR(INDEX('07-22'!U:U,MATCH(B724,'07-22'!W:W,0),0),"")</f>
        <v/>
      </c>
      <c r="Q724" s="11" t="str">
        <f>IFERROR(INDEX(#REF!,MATCH(B724,#REF!,0),0),"")</f>
        <v/>
      </c>
      <c r="R724" s="11" t="str">
        <f>IFERROR(INDEX(#REF!,MATCH(B724,#REF!,0),0),"")</f>
        <v/>
      </c>
      <c r="S724" s="11" t="str">
        <f>IFERROR(INDEX(#REF!,MATCH(B724,#REF!,0),0),"")</f>
        <v/>
      </c>
      <c r="T724" s="11" t="str">
        <f>IFERROR(INDEX(#REF!,MATCH(B724,#REF!,0),0),"")</f>
        <v/>
      </c>
      <c r="U724" s="5" t="str">
        <f>IFERROR(INDEX(#REF!,MATCH(B724,#REF!,0),0),"")</f>
        <v/>
      </c>
      <c r="V724" s="10">
        <f>COUNTIF(G724:U724,"&gt;0")</f>
        <v>0</v>
      </c>
      <c r="W724" s="188">
        <f>SUM(G724:U724)</f>
        <v>0</v>
      </c>
      <c r="X724" s="188" t="e">
        <f t="shared" si="38"/>
        <v>#DIV/0!</v>
      </c>
      <c r="Y724" s="188" t="str">
        <f>IFERROR(SUMPRODUCT(LARGE(G724:U724,{1;2;3;4;5})),"NA")</f>
        <v>NA</v>
      </c>
      <c r="Z724" s="189" t="str">
        <f>IFERROR(SUMPRODUCT(LARGE(G724:U724,{1;2;3;4;5;6;7;8;9;10})),"NA")</f>
        <v>NA</v>
      </c>
    </row>
    <row r="725" spans="1:26" s="28" customFormat="1" hidden="1" x14ac:dyDescent="0.3">
      <c r="A725" s="143"/>
      <c r="B725" s="2"/>
      <c r="C725" s="1"/>
      <c r="D725" s="1"/>
      <c r="E725" s="1"/>
      <c r="F725" s="2"/>
      <c r="G725" s="10" t="str">
        <f>IFERROR(INDEX('03-25'!X:X,MATCH(B725,'03-25'!Y:Y,0),0),"")</f>
        <v/>
      </c>
      <c r="H725" s="11" t="str">
        <f>IFERROR(INDEX('04-08'!N:N,MATCH(B725,'04-08'!C:C,0),0),"")</f>
        <v/>
      </c>
      <c r="I725" s="11" t="str">
        <f>IFERROR(INDEX('04-29'!M:M,MATCH(B725,'04-29'!L:L,0),0),"")</f>
        <v/>
      </c>
      <c r="J725" s="11" t="str">
        <f>IFERROR(INDEX('05-27'!F:F,MATCH(B725,'05-27'!H:H,0),0),"")</f>
        <v/>
      </c>
      <c r="K725" s="11" t="str">
        <f>IFERROR(INDEX('06-17'!U:U,MATCH(B725,'06-17'!W:W,0),0),"")</f>
        <v/>
      </c>
      <c r="L725" s="11" t="str">
        <f>IFERROR(INDEX('07-02'!W:W,MATCH(B725,'07-02'!B:B,0),0),"")</f>
        <v/>
      </c>
      <c r="M725" s="11" t="str">
        <f>IFERROR(INDEX('07-14'!H:H,MATCH(B725,'07-14'!I:I,0),0),"")</f>
        <v/>
      </c>
      <c r="N725" s="11" t="str">
        <f>IFERROR(INDEX('07-15'!H:H,MATCH(B725,'07-15'!I:I,0),0),"")</f>
        <v/>
      </c>
      <c r="O725" s="11" t="str">
        <f>IFERROR(INDEX('07-16'!H:H,MATCH(B725,'07-16'!I:I,0),0),"")</f>
        <v/>
      </c>
      <c r="P725" s="11" t="str">
        <f>IFERROR(INDEX('07-22'!U:U,MATCH(B725,'07-22'!W:W,0),0),"")</f>
        <v/>
      </c>
      <c r="Q725" s="11" t="str">
        <f>IFERROR(INDEX(#REF!,MATCH(B725,#REF!,0),0),"")</f>
        <v/>
      </c>
      <c r="R725" s="11" t="str">
        <f>IFERROR(INDEX(#REF!,MATCH(B725,#REF!,0),0),"")</f>
        <v/>
      </c>
      <c r="S725" s="11" t="str">
        <f>IFERROR(INDEX(#REF!,MATCH(B725,#REF!,0),0),"")</f>
        <v/>
      </c>
      <c r="T725" s="11" t="str">
        <f>IFERROR(INDEX(#REF!,MATCH(B725,#REF!,0),0),"")</f>
        <v/>
      </c>
      <c r="U725" s="5" t="str">
        <f>IFERROR(INDEX(#REF!,MATCH(B725,#REF!,0),0),"")</f>
        <v/>
      </c>
      <c r="V725" s="10">
        <f>COUNTIF(G725:U725,"&gt;0")</f>
        <v>0</v>
      </c>
      <c r="W725" s="188">
        <f>SUM(G725:U725)</f>
        <v>0</v>
      </c>
      <c r="X725" s="188" t="e">
        <f t="shared" si="38"/>
        <v>#DIV/0!</v>
      </c>
      <c r="Y725" s="188" t="str">
        <f>IFERROR(SUMPRODUCT(LARGE(G725:U725,{1;2;3;4;5})),"NA")</f>
        <v>NA</v>
      </c>
      <c r="Z725" s="189" t="str">
        <f>IFERROR(SUMPRODUCT(LARGE(G725:U725,{1;2;3;4;5;6;7;8;9;10})),"NA")</f>
        <v>NA</v>
      </c>
    </row>
    <row r="726" spans="1:26" s="28" customFormat="1" hidden="1" x14ac:dyDescent="0.3">
      <c r="A726" s="143"/>
      <c r="B726" s="2"/>
      <c r="C726" s="1"/>
      <c r="D726" s="1"/>
      <c r="E726" s="1"/>
      <c r="F726" s="2"/>
      <c r="G726" s="10" t="str">
        <f>IFERROR(INDEX('03-25'!X:X,MATCH(B726,'03-25'!Y:Y,0),0),"")</f>
        <v/>
      </c>
      <c r="H726" s="11" t="str">
        <f>IFERROR(INDEX('04-08'!N:N,MATCH(B726,'04-08'!C:C,0),0),"")</f>
        <v/>
      </c>
      <c r="I726" s="11" t="str">
        <f>IFERROR(INDEX('04-29'!M:M,MATCH(B726,'04-29'!L:L,0),0),"")</f>
        <v/>
      </c>
      <c r="J726" s="11" t="str">
        <f>IFERROR(INDEX('05-27'!F:F,MATCH(B726,'05-27'!H:H,0),0),"")</f>
        <v/>
      </c>
      <c r="K726" s="11" t="str">
        <f>IFERROR(INDEX('06-17'!U:U,MATCH(B726,'06-17'!W:W,0),0),"")</f>
        <v/>
      </c>
      <c r="L726" s="11" t="str">
        <f>IFERROR(INDEX('07-02'!W:W,MATCH(B726,'07-02'!B:B,0),0),"")</f>
        <v/>
      </c>
      <c r="M726" s="11" t="str">
        <f>IFERROR(INDEX('07-14'!H:H,MATCH(B726,'07-14'!I:I,0),0),"")</f>
        <v/>
      </c>
      <c r="N726" s="11" t="str">
        <f>IFERROR(INDEX('07-15'!H:H,MATCH(B726,'07-15'!I:I,0),0),"")</f>
        <v/>
      </c>
      <c r="O726" s="11" t="str">
        <f>IFERROR(INDEX('07-16'!H:H,MATCH(B726,'07-16'!I:I,0),0),"")</f>
        <v/>
      </c>
      <c r="P726" s="11" t="str">
        <f>IFERROR(INDEX('07-22'!U:U,MATCH(B726,'07-22'!W:W,0),0),"")</f>
        <v/>
      </c>
      <c r="Q726" s="11" t="str">
        <f>IFERROR(INDEX(#REF!,MATCH(B726,#REF!,0),0),"")</f>
        <v/>
      </c>
      <c r="R726" s="11" t="str">
        <f>IFERROR(INDEX(#REF!,MATCH(B726,#REF!,0),0),"")</f>
        <v/>
      </c>
      <c r="S726" s="11" t="str">
        <f>IFERROR(INDEX(#REF!,MATCH(B726,#REF!,0),0),"")</f>
        <v/>
      </c>
      <c r="T726" s="11" t="str">
        <f>IFERROR(INDEX(#REF!,MATCH(B726,#REF!,0),0),"")</f>
        <v/>
      </c>
      <c r="U726" s="5" t="str">
        <f>IFERROR(INDEX(#REF!,MATCH(B726,#REF!,0),0),"")</f>
        <v/>
      </c>
      <c r="V726" s="10">
        <f>COUNTIF(G726:U726,"&gt;0")</f>
        <v>0</v>
      </c>
      <c r="W726" s="188">
        <f>SUM(G726:U726)</f>
        <v>0</v>
      </c>
      <c r="X726" s="188" t="e">
        <f t="shared" si="38"/>
        <v>#DIV/0!</v>
      </c>
      <c r="Y726" s="188" t="str">
        <f>IFERROR(SUMPRODUCT(LARGE(G726:U726,{1;2;3;4;5})),"NA")</f>
        <v>NA</v>
      </c>
      <c r="Z726" s="189" t="str">
        <f>IFERROR(SUMPRODUCT(LARGE(G726:U726,{1;2;3;4;5;6;7;8;9;10})),"NA")</f>
        <v>NA</v>
      </c>
    </row>
    <row r="727" spans="1:26" s="28" customFormat="1" hidden="1" x14ac:dyDescent="0.3">
      <c r="A727" s="143"/>
      <c r="B727" s="2"/>
      <c r="C727" s="1"/>
      <c r="D727" s="1"/>
      <c r="E727" s="1"/>
      <c r="F727" s="2"/>
      <c r="G727" s="10" t="str">
        <f>IFERROR(INDEX('03-25'!X:X,MATCH(B727,'03-25'!Y:Y,0),0),"")</f>
        <v/>
      </c>
      <c r="H727" s="11" t="str">
        <f>IFERROR(INDEX('04-08'!N:N,MATCH(B727,'04-08'!C:C,0),0),"")</f>
        <v/>
      </c>
      <c r="I727" s="11" t="str">
        <f>IFERROR(INDEX('04-29'!M:M,MATCH(B727,'04-29'!L:L,0),0),"")</f>
        <v/>
      </c>
      <c r="J727" s="11" t="str">
        <f>IFERROR(INDEX('05-27'!F:F,MATCH(B727,'05-27'!H:H,0),0),"")</f>
        <v/>
      </c>
      <c r="K727" s="11" t="str">
        <f>IFERROR(INDEX('06-17'!U:U,MATCH(B727,'06-17'!W:W,0),0),"")</f>
        <v/>
      </c>
      <c r="L727" s="11" t="str">
        <f>IFERROR(INDEX('07-02'!W:W,MATCH(B727,'07-02'!B:B,0),0),"")</f>
        <v/>
      </c>
      <c r="M727" s="11" t="str">
        <f>IFERROR(INDEX('07-14'!H:H,MATCH(B727,'07-14'!I:I,0),0),"")</f>
        <v/>
      </c>
      <c r="N727" s="11" t="str">
        <f>IFERROR(INDEX('07-15'!H:H,MATCH(B727,'07-15'!I:I,0),0),"")</f>
        <v/>
      </c>
      <c r="O727" s="11" t="str">
        <f>IFERROR(INDEX('07-16'!H:H,MATCH(B727,'07-16'!I:I,0),0),"")</f>
        <v/>
      </c>
      <c r="P727" s="11" t="str">
        <f>IFERROR(INDEX('07-22'!U:U,MATCH(B727,'07-22'!W:W,0),0),"")</f>
        <v/>
      </c>
      <c r="Q727" s="11" t="str">
        <f>IFERROR(INDEX(#REF!,MATCH(B727,#REF!,0),0),"")</f>
        <v/>
      </c>
      <c r="R727" s="11" t="str">
        <f>IFERROR(INDEX(#REF!,MATCH(B727,#REF!,0),0),"")</f>
        <v/>
      </c>
      <c r="S727" s="11" t="str">
        <f>IFERROR(INDEX(#REF!,MATCH(B727,#REF!,0),0),"")</f>
        <v/>
      </c>
      <c r="T727" s="11" t="str">
        <f>IFERROR(INDEX(#REF!,MATCH(B727,#REF!,0),0),"")</f>
        <v/>
      </c>
      <c r="U727" s="5" t="str">
        <f>IFERROR(INDEX(#REF!,MATCH(B727,#REF!,0),0),"")</f>
        <v/>
      </c>
      <c r="V727" s="10">
        <f>COUNTIF(G727:U727,"&gt;0")</f>
        <v>0</v>
      </c>
      <c r="W727" s="188">
        <f>SUM(G727:U727)</f>
        <v>0</v>
      </c>
      <c r="X727" s="188" t="e">
        <f t="shared" si="38"/>
        <v>#DIV/0!</v>
      </c>
      <c r="Y727" s="188" t="str">
        <f>IFERROR(SUMPRODUCT(LARGE(G727:U727,{1;2;3;4;5})),"NA")</f>
        <v>NA</v>
      </c>
      <c r="Z727" s="189" t="str">
        <f>IFERROR(SUMPRODUCT(LARGE(G727:U727,{1;2;3;4;5;6;7;8;9;10})),"NA")</f>
        <v>NA</v>
      </c>
    </row>
    <row r="728" spans="1:26" s="28" customFormat="1" hidden="1" x14ac:dyDescent="0.3">
      <c r="A728" s="143"/>
      <c r="B728" s="2"/>
      <c r="C728" s="1"/>
      <c r="D728" s="1"/>
      <c r="E728" s="1"/>
      <c r="F728" s="2"/>
      <c r="G728" s="10" t="str">
        <f>IFERROR(INDEX('03-25'!X:X,MATCH(B728,'03-25'!Y:Y,0),0),"")</f>
        <v/>
      </c>
      <c r="H728" s="11" t="str">
        <f>IFERROR(INDEX('04-08'!N:N,MATCH(B728,'04-08'!C:C,0),0),"")</f>
        <v/>
      </c>
      <c r="I728" s="11" t="str">
        <f>IFERROR(INDEX('04-29'!M:M,MATCH(B728,'04-29'!L:L,0),0),"")</f>
        <v/>
      </c>
      <c r="J728" s="11" t="str">
        <f>IFERROR(INDEX('05-27'!F:F,MATCH(B728,'05-27'!H:H,0),0),"")</f>
        <v/>
      </c>
      <c r="K728" s="11" t="str">
        <f>IFERROR(INDEX('06-17'!U:U,MATCH(B728,'06-17'!W:W,0),0),"")</f>
        <v/>
      </c>
      <c r="L728" s="11" t="str">
        <f>IFERROR(INDEX('07-02'!W:W,MATCH(B728,'07-02'!B:B,0),0),"")</f>
        <v/>
      </c>
      <c r="M728" s="11" t="str">
        <f>IFERROR(INDEX('07-14'!H:H,MATCH(B728,'07-14'!I:I,0),0),"")</f>
        <v/>
      </c>
      <c r="N728" s="11" t="str">
        <f>IFERROR(INDEX('07-15'!H:H,MATCH(B728,'07-15'!I:I,0),0),"")</f>
        <v/>
      </c>
      <c r="O728" s="11" t="str">
        <f>IFERROR(INDEX('07-16'!H:H,MATCH(B728,'07-16'!I:I,0),0),"")</f>
        <v/>
      </c>
      <c r="P728" s="11" t="str">
        <f>IFERROR(INDEX('07-22'!U:U,MATCH(B728,'07-22'!W:W,0),0),"")</f>
        <v/>
      </c>
      <c r="Q728" s="11" t="str">
        <f>IFERROR(INDEX(#REF!,MATCH(B728,#REF!,0),0),"")</f>
        <v/>
      </c>
      <c r="R728" s="11" t="str">
        <f>IFERROR(INDEX(#REF!,MATCH(B728,#REF!,0),0),"")</f>
        <v/>
      </c>
      <c r="S728" s="11" t="str">
        <f>IFERROR(INDEX(#REF!,MATCH(B728,#REF!,0),0),"")</f>
        <v/>
      </c>
      <c r="T728" s="11" t="str">
        <f>IFERROR(INDEX(#REF!,MATCH(B728,#REF!,0),0),"")</f>
        <v/>
      </c>
      <c r="U728" s="5" t="str">
        <f>IFERROR(INDEX(#REF!,MATCH(B728,#REF!,0),0),"")</f>
        <v/>
      </c>
      <c r="V728" s="10">
        <f>COUNTIF(G728:U728,"&gt;0")</f>
        <v>0</v>
      </c>
      <c r="W728" s="188">
        <f>SUM(G728:U728)</f>
        <v>0</v>
      </c>
      <c r="X728" s="188" t="e">
        <f t="shared" si="38"/>
        <v>#DIV/0!</v>
      </c>
      <c r="Y728" s="188" t="str">
        <f>IFERROR(SUMPRODUCT(LARGE(G728:U728,{1;2;3;4;5})),"NA")</f>
        <v>NA</v>
      </c>
      <c r="Z728" s="189" t="str">
        <f>IFERROR(SUMPRODUCT(LARGE(G728:U728,{1;2;3;4;5;6;7;8;9;10})),"NA")</f>
        <v>NA</v>
      </c>
    </row>
    <row r="729" spans="1:26" s="28" customFormat="1" hidden="1" x14ac:dyDescent="0.3">
      <c r="A729" s="143"/>
      <c r="B729" s="2"/>
      <c r="C729" s="1"/>
      <c r="D729" s="1"/>
      <c r="E729" s="1"/>
      <c r="F729" s="2"/>
      <c r="G729" s="10" t="str">
        <f>IFERROR(INDEX('03-25'!X:X,MATCH(B729,'03-25'!Y:Y,0),0),"")</f>
        <v/>
      </c>
      <c r="H729" s="11" t="str">
        <f>IFERROR(INDEX('04-08'!N:N,MATCH(B729,'04-08'!C:C,0),0),"")</f>
        <v/>
      </c>
      <c r="I729" s="11" t="str">
        <f>IFERROR(INDEX('04-29'!M:M,MATCH(B729,'04-29'!L:L,0),0),"")</f>
        <v/>
      </c>
      <c r="J729" s="11" t="str">
        <f>IFERROR(INDEX('05-27'!F:F,MATCH(B729,'05-27'!H:H,0),0),"")</f>
        <v/>
      </c>
      <c r="K729" s="11" t="str">
        <f>IFERROR(INDEX('06-17'!U:U,MATCH(B729,'06-17'!W:W,0),0),"")</f>
        <v/>
      </c>
      <c r="L729" s="11" t="str">
        <f>IFERROR(INDEX('07-02'!W:W,MATCH(B729,'07-02'!B:B,0),0),"")</f>
        <v/>
      </c>
      <c r="M729" s="11" t="str">
        <f>IFERROR(INDEX('07-14'!H:H,MATCH(B729,'07-14'!I:I,0),0),"")</f>
        <v/>
      </c>
      <c r="N729" s="11" t="str">
        <f>IFERROR(INDEX('07-15'!H:H,MATCH(B729,'07-15'!I:I,0),0),"")</f>
        <v/>
      </c>
      <c r="O729" s="11" t="str">
        <f>IFERROR(INDEX('07-16'!H:H,MATCH(B729,'07-16'!I:I,0),0),"")</f>
        <v/>
      </c>
      <c r="P729" s="11" t="str">
        <f>IFERROR(INDEX('07-22'!U:U,MATCH(B729,'07-22'!W:W,0),0),"")</f>
        <v/>
      </c>
      <c r="Q729" s="11" t="str">
        <f>IFERROR(INDEX(#REF!,MATCH(B729,#REF!,0),0),"")</f>
        <v/>
      </c>
      <c r="R729" s="11" t="str">
        <f>IFERROR(INDEX(#REF!,MATCH(B729,#REF!,0),0),"")</f>
        <v/>
      </c>
      <c r="S729" s="11" t="str">
        <f>IFERROR(INDEX(#REF!,MATCH(B729,#REF!,0),0),"")</f>
        <v/>
      </c>
      <c r="T729" s="11" t="str">
        <f>IFERROR(INDEX(#REF!,MATCH(B729,#REF!,0),0),"")</f>
        <v/>
      </c>
      <c r="U729" s="5" t="str">
        <f>IFERROR(INDEX(#REF!,MATCH(B729,#REF!,0),0),"")</f>
        <v/>
      </c>
      <c r="V729" s="10">
        <f>COUNTIF(G729:U729,"&gt;0")</f>
        <v>0</v>
      </c>
      <c r="W729" s="188">
        <f>SUM(G729:U729)</f>
        <v>0</v>
      </c>
      <c r="X729" s="188" t="e">
        <f t="shared" si="38"/>
        <v>#DIV/0!</v>
      </c>
      <c r="Y729" s="188" t="str">
        <f>IFERROR(SUMPRODUCT(LARGE(G729:U729,{1;2;3;4;5})),"NA")</f>
        <v>NA</v>
      </c>
      <c r="Z729" s="189" t="str">
        <f>IFERROR(SUMPRODUCT(LARGE(G729:U729,{1;2;3;4;5;6;7;8;9;10})),"NA")</f>
        <v>NA</v>
      </c>
    </row>
    <row r="730" spans="1:26" s="28" customFormat="1" hidden="1" x14ac:dyDescent="0.3">
      <c r="A730" s="143"/>
      <c r="B730" s="2"/>
      <c r="C730" s="1"/>
      <c r="D730" s="1"/>
      <c r="E730" s="1"/>
      <c r="F730" s="2"/>
      <c r="G730" s="10" t="str">
        <f>IFERROR(INDEX('03-25'!X:X,MATCH(B730,'03-25'!Y:Y,0),0),"")</f>
        <v/>
      </c>
      <c r="H730" s="11" t="str">
        <f>IFERROR(INDEX('04-08'!N:N,MATCH(B730,'04-08'!C:C,0),0),"")</f>
        <v/>
      </c>
      <c r="I730" s="11" t="str">
        <f>IFERROR(INDEX('04-29'!M:M,MATCH(B730,'04-29'!L:L,0),0),"")</f>
        <v/>
      </c>
      <c r="J730" s="11" t="str">
        <f>IFERROR(INDEX('05-27'!F:F,MATCH(B730,'05-27'!H:H,0),0),"")</f>
        <v/>
      </c>
      <c r="K730" s="11" t="str">
        <f>IFERROR(INDEX('06-17'!U:U,MATCH(B730,'06-17'!W:W,0),0),"")</f>
        <v/>
      </c>
      <c r="L730" s="11" t="str">
        <f>IFERROR(INDEX('07-02'!W:W,MATCH(B730,'07-02'!B:B,0),0),"")</f>
        <v/>
      </c>
      <c r="M730" s="11" t="str">
        <f>IFERROR(INDEX('07-14'!H:H,MATCH(B730,'07-14'!I:I,0),0),"")</f>
        <v/>
      </c>
      <c r="N730" s="11" t="str">
        <f>IFERROR(INDEX('07-15'!H:H,MATCH(B730,'07-15'!I:I,0),0),"")</f>
        <v/>
      </c>
      <c r="O730" s="11" t="str">
        <f>IFERROR(INDEX('07-16'!H:H,MATCH(B730,'07-16'!I:I,0),0),"")</f>
        <v/>
      </c>
      <c r="P730" s="11" t="str">
        <f>IFERROR(INDEX('07-22'!U:U,MATCH(B730,'07-22'!W:W,0),0),"")</f>
        <v/>
      </c>
      <c r="Q730" s="11" t="str">
        <f>IFERROR(INDEX(#REF!,MATCH(B730,#REF!,0),0),"")</f>
        <v/>
      </c>
      <c r="R730" s="11" t="str">
        <f>IFERROR(INDEX(#REF!,MATCH(B730,#REF!,0),0),"")</f>
        <v/>
      </c>
      <c r="S730" s="11" t="str">
        <f>IFERROR(INDEX(#REF!,MATCH(B730,#REF!,0),0),"")</f>
        <v/>
      </c>
      <c r="T730" s="11" t="str">
        <f>IFERROR(INDEX(#REF!,MATCH(B730,#REF!,0),0),"")</f>
        <v/>
      </c>
      <c r="U730" s="5" t="str">
        <f>IFERROR(INDEX(#REF!,MATCH(B730,#REF!,0),0),"")</f>
        <v/>
      </c>
      <c r="V730" s="10">
        <f>COUNTIF(G730:U730,"&gt;0")</f>
        <v>0</v>
      </c>
      <c r="W730" s="188">
        <f>SUM(G730:U730)</f>
        <v>0</v>
      </c>
      <c r="X730" s="188" t="e">
        <f t="shared" si="38"/>
        <v>#DIV/0!</v>
      </c>
      <c r="Y730" s="188" t="str">
        <f>IFERROR(SUMPRODUCT(LARGE(G730:U730,{1;2;3;4;5})),"NA")</f>
        <v>NA</v>
      </c>
      <c r="Z730" s="189" t="str">
        <f>IFERROR(SUMPRODUCT(LARGE(G730:U730,{1;2;3;4;5;6;7;8;9;10})),"NA")</f>
        <v>NA</v>
      </c>
    </row>
    <row r="731" spans="1:26" s="28" customFormat="1" hidden="1" x14ac:dyDescent="0.3">
      <c r="A731" s="143"/>
      <c r="B731" s="2"/>
      <c r="C731" s="1"/>
      <c r="D731" s="1"/>
      <c r="E731" s="1"/>
      <c r="F731" s="2"/>
      <c r="G731" s="10" t="str">
        <f>IFERROR(INDEX('03-25'!X:X,MATCH(B731,'03-25'!Y:Y,0),0),"")</f>
        <v/>
      </c>
      <c r="H731" s="11" t="str">
        <f>IFERROR(INDEX('04-08'!N:N,MATCH(B731,'04-08'!C:C,0),0),"")</f>
        <v/>
      </c>
      <c r="I731" s="11" t="str">
        <f>IFERROR(INDEX('04-29'!M:M,MATCH(B731,'04-29'!L:L,0),0),"")</f>
        <v/>
      </c>
      <c r="J731" s="11" t="str">
        <f>IFERROR(INDEX('05-27'!F:F,MATCH(B731,'05-27'!H:H,0),0),"")</f>
        <v/>
      </c>
      <c r="K731" s="11" t="str">
        <f>IFERROR(INDEX('06-17'!U:U,MATCH(B731,'06-17'!W:W,0),0),"")</f>
        <v/>
      </c>
      <c r="L731" s="11" t="str">
        <f>IFERROR(INDEX('07-02'!W:W,MATCH(B731,'07-02'!B:B,0),0),"")</f>
        <v/>
      </c>
      <c r="M731" s="11" t="str">
        <f>IFERROR(INDEX('07-14'!H:H,MATCH(B731,'07-14'!I:I,0),0),"")</f>
        <v/>
      </c>
      <c r="N731" s="11" t="str">
        <f>IFERROR(INDEX('07-15'!H:H,MATCH(B731,'07-15'!I:I,0),0),"")</f>
        <v/>
      </c>
      <c r="O731" s="11" t="str">
        <f>IFERROR(INDEX('07-16'!H:H,MATCH(B731,'07-16'!I:I,0),0),"")</f>
        <v/>
      </c>
      <c r="P731" s="11" t="str">
        <f>IFERROR(INDEX('07-22'!U:U,MATCH(B731,'07-22'!W:W,0),0),"")</f>
        <v/>
      </c>
      <c r="Q731" s="11" t="str">
        <f>IFERROR(INDEX(#REF!,MATCH(B731,#REF!,0),0),"")</f>
        <v/>
      </c>
      <c r="R731" s="11" t="str">
        <f>IFERROR(INDEX(#REF!,MATCH(B731,#REF!,0),0),"")</f>
        <v/>
      </c>
      <c r="S731" s="11" t="str">
        <f>IFERROR(INDEX(#REF!,MATCH(B731,#REF!,0),0),"")</f>
        <v/>
      </c>
      <c r="T731" s="11" t="str">
        <f>IFERROR(INDEX(#REF!,MATCH(B731,#REF!,0),0),"")</f>
        <v/>
      </c>
      <c r="U731" s="5" t="str">
        <f>IFERROR(INDEX(#REF!,MATCH(B731,#REF!,0),0),"")</f>
        <v/>
      </c>
      <c r="V731" s="10">
        <f>COUNTIF(G731:U731,"&gt;0")</f>
        <v>0</v>
      </c>
      <c r="W731" s="188">
        <f>SUM(G731:U731)</f>
        <v>0</v>
      </c>
      <c r="X731" s="188" t="e">
        <f t="shared" si="38"/>
        <v>#DIV/0!</v>
      </c>
      <c r="Y731" s="188" t="str">
        <f>IFERROR(SUMPRODUCT(LARGE(G731:U731,{1;2;3;4;5})),"NA")</f>
        <v>NA</v>
      </c>
      <c r="Z731" s="189" t="str">
        <f>IFERROR(SUMPRODUCT(LARGE(G731:U731,{1;2;3;4;5;6;7;8;9;10})),"NA")</f>
        <v>NA</v>
      </c>
    </row>
    <row r="732" spans="1:26" s="28" customFormat="1" hidden="1" x14ac:dyDescent="0.3">
      <c r="A732" s="143"/>
      <c r="B732" s="2"/>
      <c r="C732" s="1"/>
      <c r="D732" s="1"/>
      <c r="E732" s="1"/>
      <c r="F732" s="2"/>
      <c r="G732" s="10" t="str">
        <f>IFERROR(INDEX('03-25'!X:X,MATCH(B732,'03-25'!Y:Y,0),0),"")</f>
        <v/>
      </c>
      <c r="H732" s="11" t="str">
        <f>IFERROR(INDEX('04-08'!N:N,MATCH(B732,'04-08'!C:C,0),0),"")</f>
        <v/>
      </c>
      <c r="I732" s="11" t="str">
        <f>IFERROR(INDEX('04-29'!M:M,MATCH(B732,'04-29'!L:L,0),0),"")</f>
        <v/>
      </c>
      <c r="J732" s="11" t="str">
        <f>IFERROR(INDEX('05-27'!F:F,MATCH(B732,'05-27'!H:H,0),0),"")</f>
        <v/>
      </c>
      <c r="K732" s="11" t="str">
        <f>IFERROR(INDEX('06-17'!U:U,MATCH(B732,'06-17'!W:W,0),0),"")</f>
        <v/>
      </c>
      <c r="L732" s="11" t="str">
        <f>IFERROR(INDEX('07-02'!W:W,MATCH(B732,'07-02'!B:B,0),0),"")</f>
        <v/>
      </c>
      <c r="M732" s="11" t="str">
        <f>IFERROR(INDEX('07-14'!H:H,MATCH(B732,'07-14'!I:I,0),0),"")</f>
        <v/>
      </c>
      <c r="N732" s="11" t="str">
        <f>IFERROR(INDEX('07-15'!H:H,MATCH(B732,'07-15'!I:I,0),0),"")</f>
        <v/>
      </c>
      <c r="O732" s="11" t="str">
        <f>IFERROR(INDEX('07-16'!H:H,MATCH(B732,'07-16'!I:I,0),0),"")</f>
        <v/>
      </c>
      <c r="P732" s="11" t="str">
        <f>IFERROR(INDEX('07-22'!U:U,MATCH(B732,'07-22'!W:W,0),0),"")</f>
        <v/>
      </c>
      <c r="Q732" s="11" t="str">
        <f>IFERROR(INDEX(#REF!,MATCH(B732,#REF!,0),0),"")</f>
        <v/>
      </c>
      <c r="R732" s="11" t="str">
        <f>IFERROR(INDEX(#REF!,MATCH(B732,#REF!,0),0),"")</f>
        <v/>
      </c>
      <c r="S732" s="11" t="str">
        <f>IFERROR(INDEX(#REF!,MATCH(B732,#REF!,0),0),"")</f>
        <v/>
      </c>
      <c r="T732" s="11" t="str">
        <f>IFERROR(INDEX(#REF!,MATCH(B732,#REF!,0),0),"")</f>
        <v/>
      </c>
      <c r="U732" s="5" t="str">
        <f>IFERROR(INDEX(#REF!,MATCH(B732,#REF!,0),0),"")</f>
        <v/>
      </c>
      <c r="V732" s="10">
        <f>COUNTIF(G732:U732,"&gt;0")</f>
        <v>0</v>
      </c>
      <c r="W732" s="188">
        <f>SUM(G732:U732)</f>
        <v>0</v>
      </c>
      <c r="X732" s="188" t="e">
        <f t="shared" si="38"/>
        <v>#DIV/0!</v>
      </c>
      <c r="Y732" s="188" t="str">
        <f>IFERROR(SUMPRODUCT(LARGE(G732:U732,{1;2;3;4;5})),"NA")</f>
        <v>NA</v>
      </c>
      <c r="Z732" s="189" t="str">
        <f>IFERROR(SUMPRODUCT(LARGE(G732:U732,{1;2;3;4;5;6;7;8;9;10})),"NA")</f>
        <v>NA</v>
      </c>
    </row>
    <row r="733" spans="1:26" s="28" customFormat="1" hidden="1" x14ac:dyDescent="0.3">
      <c r="A733" s="143"/>
      <c r="B733" s="2"/>
      <c r="C733" s="1"/>
      <c r="D733" s="1"/>
      <c r="E733" s="1"/>
      <c r="F733" s="2"/>
      <c r="G733" s="10" t="str">
        <f>IFERROR(INDEX('03-25'!X:X,MATCH(B733,'03-25'!Y:Y,0),0),"")</f>
        <v/>
      </c>
      <c r="H733" s="11" t="str">
        <f>IFERROR(INDEX('04-08'!N:N,MATCH(B733,'04-08'!C:C,0),0),"")</f>
        <v/>
      </c>
      <c r="I733" s="11" t="str">
        <f>IFERROR(INDEX('04-29'!M:M,MATCH(B733,'04-29'!L:L,0),0),"")</f>
        <v/>
      </c>
      <c r="J733" s="11" t="str">
        <f>IFERROR(INDEX('05-27'!F:F,MATCH(B733,'05-27'!H:H,0),0),"")</f>
        <v/>
      </c>
      <c r="K733" s="11" t="str">
        <f>IFERROR(INDEX('06-17'!U:U,MATCH(B733,'06-17'!W:W,0),0),"")</f>
        <v/>
      </c>
      <c r="L733" s="11" t="str">
        <f>IFERROR(INDEX('07-02'!W:W,MATCH(B733,'07-02'!B:B,0),0),"")</f>
        <v/>
      </c>
      <c r="M733" s="11" t="str">
        <f>IFERROR(INDEX('07-14'!H:H,MATCH(B733,'07-14'!I:I,0),0),"")</f>
        <v/>
      </c>
      <c r="N733" s="11" t="str">
        <f>IFERROR(INDEX('07-15'!H:H,MATCH(B733,'07-15'!I:I,0),0),"")</f>
        <v/>
      </c>
      <c r="O733" s="11" t="str">
        <f>IFERROR(INDEX('07-16'!H:H,MATCH(B733,'07-16'!I:I,0),0),"")</f>
        <v/>
      </c>
      <c r="P733" s="11" t="str">
        <f>IFERROR(INDEX('07-22'!U:U,MATCH(B733,'07-22'!W:W,0),0),"")</f>
        <v/>
      </c>
      <c r="Q733" s="11" t="str">
        <f>IFERROR(INDEX(#REF!,MATCH(B733,#REF!,0),0),"")</f>
        <v/>
      </c>
      <c r="R733" s="11" t="str">
        <f>IFERROR(INDEX(#REF!,MATCH(B733,#REF!,0),0),"")</f>
        <v/>
      </c>
      <c r="S733" s="11" t="str">
        <f>IFERROR(INDEX(#REF!,MATCH(B733,#REF!,0),0),"")</f>
        <v/>
      </c>
      <c r="T733" s="11" t="str">
        <f>IFERROR(INDEX(#REF!,MATCH(B733,#REF!,0),0),"")</f>
        <v/>
      </c>
      <c r="U733" s="5" t="str">
        <f>IFERROR(INDEX(#REF!,MATCH(B733,#REF!,0),0),"")</f>
        <v/>
      </c>
      <c r="V733" s="10">
        <f>COUNTIF(G733:U733,"&gt;0")</f>
        <v>0</v>
      </c>
      <c r="W733" s="188">
        <f>SUM(G733:U733)</f>
        <v>0</v>
      </c>
      <c r="X733" s="188" t="e">
        <f t="shared" si="38"/>
        <v>#DIV/0!</v>
      </c>
      <c r="Y733" s="188" t="str">
        <f>IFERROR(SUMPRODUCT(LARGE(G733:U733,{1;2;3;4;5})),"NA")</f>
        <v>NA</v>
      </c>
      <c r="Z733" s="189" t="str">
        <f>IFERROR(SUMPRODUCT(LARGE(G733:U733,{1;2;3;4;5;6;7;8;9;10})),"NA")</f>
        <v>NA</v>
      </c>
    </row>
    <row r="734" spans="1:26" s="28" customFormat="1" hidden="1" x14ac:dyDescent="0.3">
      <c r="A734" s="143"/>
      <c r="B734" s="2"/>
      <c r="C734" s="1"/>
      <c r="D734" s="1"/>
      <c r="E734" s="1"/>
      <c r="F734" s="2"/>
      <c r="G734" s="10" t="str">
        <f>IFERROR(INDEX('03-25'!X:X,MATCH(B734,'03-25'!Y:Y,0),0),"")</f>
        <v/>
      </c>
      <c r="H734" s="11" t="str">
        <f>IFERROR(INDEX('04-08'!N:N,MATCH(B734,'04-08'!C:C,0),0),"")</f>
        <v/>
      </c>
      <c r="I734" s="11" t="str">
        <f>IFERROR(INDEX('04-29'!M:M,MATCH(B734,'04-29'!L:L,0),0),"")</f>
        <v/>
      </c>
      <c r="J734" s="11" t="str">
        <f>IFERROR(INDEX('05-27'!F:F,MATCH(B734,'05-27'!H:H,0),0),"")</f>
        <v/>
      </c>
      <c r="K734" s="11" t="str">
        <f>IFERROR(INDEX('06-17'!U:U,MATCH(B734,'06-17'!W:W,0),0),"")</f>
        <v/>
      </c>
      <c r="L734" s="11" t="str">
        <f>IFERROR(INDEX('07-02'!W:W,MATCH(B734,'07-02'!B:B,0),0),"")</f>
        <v/>
      </c>
      <c r="M734" s="11" t="str">
        <f>IFERROR(INDEX('07-14'!H:H,MATCH(B734,'07-14'!I:I,0),0),"")</f>
        <v/>
      </c>
      <c r="N734" s="11" t="str">
        <f>IFERROR(INDEX('07-15'!H:H,MATCH(B734,'07-15'!I:I,0),0),"")</f>
        <v/>
      </c>
      <c r="O734" s="11" t="str">
        <f>IFERROR(INDEX('07-16'!H:H,MATCH(B734,'07-16'!I:I,0),0),"")</f>
        <v/>
      </c>
      <c r="P734" s="11" t="str">
        <f>IFERROR(INDEX('07-22'!U:U,MATCH(B734,'07-22'!W:W,0),0),"")</f>
        <v/>
      </c>
      <c r="Q734" s="11" t="str">
        <f>IFERROR(INDEX(#REF!,MATCH(B734,#REF!,0),0),"")</f>
        <v/>
      </c>
      <c r="R734" s="11" t="str">
        <f>IFERROR(INDEX(#REF!,MATCH(B734,#REF!,0),0),"")</f>
        <v/>
      </c>
      <c r="S734" s="11" t="str">
        <f>IFERROR(INDEX(#REF!,MATCH(B734,#REF!,0),0),"")</f>
        <v/>
      </c>
      <c r="T734" s="11" t="str">
        <f>IFERROR(INDEX(#REF!,MATCH(B734,#REF!,0),0),"")</f>
        <v/>
      </c>
      <c r="U734" s="5" t="str">
        <f>IFERROR(INDEX(#REF!,MATCH(B734,#REF!,0),0),"")</f>
        <v/>
      </c>
      <c r="V734" s="10">
        <f>COUNTIF(G734:U734,"&gt;0")</f>
        <v>0</v>
      </c>
      <c r="W734" s="188">
        <f>SUM(G734:U734)</f>
        <v>0</v>
      </c>
      <c r="X734" s="188" t="e">
        <f t="shared" si="38"/>
        <v>#DIV/0!</v>
      </c>
      <c r="Y734" s="188" t="str">
        <f>IFERROR(SUMPRODUCT(LARGE(G734:U734,{1;2;3;4;5})),"NA")</f>
        <v>NA</v>
      </c>
      <c r="Z734" s="189" t="str">
        <f>IFERROR(SUMPRODUCT(LARGE(G734:U734,{1;2;3;4;5;6;7;8;9;10})),"NA")</f>
        <v>NA</v>
      </c>
    </row>
    <row r="735" spans="1:26" s="28" customFormat="1" hidden="1" x14ac:dyDescent="0.3">
      <c r="A735" s="143"/>
      <c r="B735" s="2"/>
      <c r="C735" s="1"/>
      <c r="D735" s="1"/>
      <c r="E735" s="1"/>
      <c r="F735" s="2"/>
      <c r="G735" s="10" t="str">
        <f>IFERROR(INDEX('03-25'!X:X,MATCH(B735,'03-25'!Y:Y,0),0),"")</f>
        <v/>
      </c>
      <c r="H735" s="11" t="str">
        <f>IFERROR(INDEX('04-08'!N:N,MATCH(B735,'04-08'!C:C,0),0),"")</f>
        <v/>
      </c>
      <c r="I735" s="11" t="str">
        <f>IFERROR(INDEX('04-29'!M:M,MATCH(B735,'04-29'!L:L,0),0),"")</f>
        <v/>
      </c>
      <c r="J735" s="11" t="str">
        <f>IFERROR(INDEX('05-27'!F:F,MATCH(B735,'05-27'!H:H,0),0),"")</f>
        <v/>
      </c>
      <c r="K735" s="11" t="str">
        <f>IFERROR(INDEX('06-17'!U:U,MATCH(B735,'06-17'!W:W,0),0),"")</f>
        <v/>
      </c>
      <c r="L735" s="11" t="str">
        <f>IFERROR(INDEX('07-02'!W:W,MATCH(B735,'07-02'!B:B,0),0),"")</f>
        <v/>
      </c>
      <c r="M735" s="11" t="str">
        <f>IFERROR(INDEX('07-14'!H:H,MATCH(B735,'07-14'!I:I,0),0),"")</f>
        <v/>
      </c>
      <c r="N735" s="11" t="str">
        <f>IFERROR(INDEX('07-15'!H:H,MATCH(B735,'07-15'!I:I,0),0),"")</f>
        <v/>
      </c>
      <c r="O735" s="11" t="str">
        <f>IFERROR(INDEX('07-16'!H:H,MATCH(B735,'07-16'!I:I,0),0),"")</f>
        <v/>
      </c>
      <c r="P735" s="11" t="str">
        <f>IFERROR(INDEX('07-22'!U:U,MATCH(B735,'07-22'!W:W,0),0),"")</f>
        <v/>
      </c>
      <c r="Q735" s="11" t="str">
        <f>IFERROR(INDEX(#REF!,MATCH(B735,#REF!,0),0),"")</f>
        <v/>
      </c>
      <c r="R735" s="11" t="str">
        <f>IFERROR(INDEX(#REF!,MATCH(B735,#REF!,0),0),"")</f>
        <v/>
      </c>
      <c r="S735" s="11" t="str">
        <f>IFERROR(INDEX(#REF!,MATCH(B735,#REF!,0),0),"")</f>
        <v/>
      </c>
      <c r="T735" s="11" t="str">
        <f>IFERROR(INDEX(#REF!,MATCH(B735,#REF!,0),0),"")</f>
        <v/>
      </c>
      <c r="U735" s="5" t="str">
        <f>IFERROR(INDEX(#REF!,MATCH(B735,#REF!,0),0),"")</f>
        <v/>
      </c>
      <c r="V735" s="10">
        <f>COUNTIF(G735:U735,"&gt;0")</f>
        <v>0</v>
      </c>
      <c r="W735" s="188">
        <f>SUM(G735:U735)</f>
        <v>0</v>
      </c>
      <c r="X735" s="188" t="e">
        <f t="shared" si="38"/>
        <v>#DIV/0!</v>
      </c>
      <c r="Y735" s="188" t="str">
        <f>IFERROR(SUMPRODUCT(LARGE(G735:U735,{1;2;3;4;5})),"NA")</f>
        <v>NA</v>
      </c>
      <c r="Z735" s="189" t="str">
        <f>IFERROR(SUMPRODUCT(LARGE(G735:U735,{1;2;3;4;5;6;7;8;9;10})),"NA")</f>
        <v>NA</v>
      </c>
    </row>
    <row r="736" spans="1:26" s="28" customFormat="1" hidden="1" x14ac:dyDescent="0.3">
      <c r="A736" s="143"/>
      <c r="B736" s="2"/>
      <c r="C736" s="1"/>
      <c r="D736" s="1"/>
      <c r="E736" s="1"/>
      <c r="F736" s="2"/>
      <c r="G736" s="10" t="str">
        <f>IFERROR(INDEX('03-25'!X:X,MATCH(B736,'03-25'!Y:Y,0),0),"")</f>
        <v/>
      </c>
      <c r="H736" s="11" t="str">
        <f>IFERROR(INDEX('04-08'!N:N,MATCH(B736,'04-08'!C:C,0),0),"")</f>
        <v/>
      </c>
      <c r="I736" s="11" t="str">
        <f>IFERROR(INDEX('04-29'!M:M,MATCH(B736,'04-29'!L:L,0),0),"")</f>
        <v/>
      </c>
      <c r="J736" s="11" t="str">
        <f>IFERROR(INDEX('05-27'!F:F,MATCH(B736,'05-27'!H:H,0),0),"")</f>
        <v/>
      </c>
      <c r="K736" s="11" t="str">
        <f>IFERROR(INDEX('06-17'!U:U,MATCH(B736,'06-17'!W:W,0),0),"")</f>
        <v/>
      </c>
      <c r="L736" s="11" t="str">
        <f>IFERROR(INDEX('07-02'!W:W,MATCH(B736,'07-02'!B:B,0),0),"")</f>
        <v/>
      </c>
      <c r="M736" s="11" t="str">
        <f>IFERROR(INDEX('07-14'!H:H,MATCH(B736,'07-14'!I:I,0),0),"")</f>
        <v/>
      </c>
      <c r="N736" s="11" t="str">
        <f>IFERROR(INDEX('07-15'!H:H,MATCH(B736,'07-15'!I:I,0),0),"")</f>
        <v/>
      </c>
      <c r="O736" s="11" t="str">
        <f>IFERROR(INDEX('07-16'!H:H,MATCH(B736,'07-16'!I:I,0),0),"")</f>
        <v/>
      </c>
      <c r="P736" s="11" t="str">
        <f>IFERROR(INDEX('07-22'!U:U,MATCH(B736,'07-22'!W:W,0),0),"")</f>
        <v/>
      </c>
      <c r="Q736" s="11" t="str">
        <f>IFERROR(INDEX(#REF!,MATCH(B736,#REF!,0),0),"")</f>
        <v/>
      </c>
      <c r="R736" s="11" t="str">
        <f>IFERROR(INDEX(#REF!,MATCH(B736,#REF!,0),0),"")</f>
        <v/>
      </c>
      <c r="S736" s="11" t="str">
        <f>IFERROR(INDEX(#REF!,MATCH(B736,#REF!,0),0),"")</f>
        <v/>
      </c>
      <c r="T736" s="11" t="str">
        <f>IFERROR(INDEX(#REF!,MATCH(B736,#REF!,0),0),"")</f>
        <v/>
      </c>
      <c r="U736" s="5" t="str">
        <f>IFERROR(INDEX(#REF!,MATCH(B736,#REF!,0),0),"")</f>
        <v/>
      </c>
      <c r="V736" s="10">
        <f>COUNTIF(G736:U736,"&gt;0")</f>
        <v>0</v>
      </c>
      <c r="W736" s="188">
        <f>SUM(G736:U736)</f>
        <v>0</v>
      </c>
      <c r="X736" s="188" t="e">
        <f t="shared" si="38"/>
        <v>#DIV/0!</v>
      </c>
      <c r="Y736" s="188" t="str">
        <f>IFERROR(SUMPRODUCT(LARGE(G736:U736,{1;2;3;4;5})),"NA")</f>
        <v>NA</v>
      </c>
      <c r="Z736" s="189" t="str">
        <f>IFERROR(SUMPRODUCT(LARGE(G736:U736,{1;2;3;4;5;6;7;8;9;10})),"NA")</f>
        <v>NA</v>
      </c>
    </row>
    <row r="737" spans="1:26" s="28" customFormat="1" hidden="1" x14ac:dyDescent="0.3">
      <c r="A737" s="143"/>
      <c r="B737" s="2"/>
      <c r="C737" s="1"/>
      <c r="D737" s="1"/>
      <c r="E737" s="1"/>
      <c r="F737" s="2"/>
      <c r="G737" s="10" t="str">
        <f>IFERROR(INDEX('03-25'!X:X,MATCH(B737,'03-25'!Y:Y,0),0),"")</f>
        <v/>
      </c>
      <c r="H737" s="11" t="str">
        <f>IFERROR(INDEX('04-08'!N:N,MATCH(B737,'04-08'!C:C,0),0),"")</f>
        <v/>
      </c>
      <c r="I737" s="11" t="str">
        <f>IFERROR(INDEX('04-29'!M:M,MATCH(B737,'04-29'!L:L,0),0),"")</f>
        <v/>
      </c>
      <c r="J737" s="11" t="str">
        <f>IFERROR(INDEX('05-27'!F:F,MATCH(B737,'05-27'!H:H,0),0),"")</f>
        <v/>
      </c>
      <c r="K737" s="11" t="str">
        <f>IFERROR(INDEX('06-17'!U:U,MATCH(B737,'06-17'!W:W,0),0),"")</f>
        <v/>
      </c>
      <c r="L737" s="11" t="str">
        <f>IFERROR(INDEX('07-02'!W:W,MATCH(B737,'07-02'!B:B,0),0),"")</f>
        <v/>
      </c>
      <c r="M737" s="11" t="str">
        <f>IFERROR(INDEX('07-14'!H:H,MATCH(B737,'07-14'!I:I,0),0),"")</f>
        <v/>
      </c>
      <c r="N737" s="11" t="str">
        <f>IFERROR(INDEX('07-15'!H:H,MATCH(B737,'07-15'!I:I,0),0),"")</f>
        <v/>
      </c>
      <c r="O737" s="11" t="str">
        <f>IFERROR(INDEX('07-16'!H:H,MATCH(B737,'07-16'!I:I,0),0),"")</f>
        <v/>
      </c>
      <c r="P737" s="11" t="str">
        <f>IFERROR(INDEX('07-22'!U:U,MATCH(B737,'07-22'!W:W,0),0),"")</f>
        <v/>
      </c>
      <c r="Q737" s="11" t="str">
        <f>IFERROR(INDEX(#REF!,MATCH(B737,#REF!,0),0),"")</f>
        <v/>
      </c>
      <c r="R737" s="11" t="str">
        <f>IFERROR(INDEX(#REF!,MATCH(B737,#REF!,0),0),"")</f>
        <v/>
      </c>
      <c r="S737" s="11" t="str">
        <f>IFERROR(INDEX(#REF!,MATCH(B737,#REF!,0),0),"")</f>
        <v/>
      </c>
      <c r="T737" s="11" t="str">
        <f>IFERROR(INDEX(#REF!,MATCH(B737,#REF!,0),0),"")</f>
        <v/>
      </c>
      <c r="U737" s="5" t="str">
        <f>IFERROR(INDEX(#REF!,MATCH(B737,#REF!,0),0),"")</f>
        <v/>
      </c>
      <c r="V737" s="10">
        <f>COUNTIF(G737:U737,"&gt;0")</f>
        <v>0</v>
      </c>
      <c r="W737" s="188">
        <f>SUM(G737:U737)</f>
        <v>0</v>
      </c>
      <c r="X737" s="188" t="e">
        <f t="shared" si="38"/>
        <v>#DIV/0!</v>
      </c>
      <c r="Y737" s="188" t="str">
        <f>IFERROR(SUMPRODUCT(LARGE(G737:U737,{1;2;3;4;5})),"NA")</f>
        <v>NA</v>
      </c>
      <c r="Z737" s="189" t="str">
        <f>IFERROR(SUMPRODUCT(LARGE(G737:U737,{1;2;3;4;5;6;7;8;9;10})),"NA")</f>
        <v>NA</v>
      </c>
    </row>
    <row r="738" spans="1:26" s="28" customFormat="1" hidden="1" x14ac:dyDescent="0.3">
      <c r="A738" s="143"/>
      <c r="B738" s="2"/>
      <c r="C738" s="1"/>
      <c r="D738" s="1"/>
      <c r="E738" s="1"/>
      <c r="F738" s="2"/>
      <c r="G738" s="10" t="str">
        <f>IFERROR(INDEX('03-25'!X:X,MATCH(B738,'03-25'!Y:Y,0),0),"")</f>
        <v/>
      </c>
      <c r="H738" s="11" t="str">
        <f>IFERROR(INDEX('04-08'!N:N,MATCH(B738,'04-08'!C:C,0),0),"")</f>
        <v/>
      </c>
      <c r="I738" s="11" t="str">
        <f>IFERROR(INDEX('04-29'!M:M,MATCH(B738,'04-29'!L:L,0),0),"")</f>
        <v/>
      </c>
      <c r="J738" s="11" t="str">
        <f>IFERROR(INDEX('05-27'!F:F,MATCH(B738,'05-27'!H:H,0),0),"")</f>
        <v/>
      </c>
      <c r="K738" s="11" t="str">
        <f>IFERROR(INDEX('06-17'!U:U,MATCH(B738,'06-17'!W:W,0),0),"")</f>
        <v/>
      </c>
      <c r="L738" s="11" t="str">
        <f>IFERROR(INDEX('07-02'!W:W,MATCH(B738,'07-02'!B:B,0),0),"")</f>
        <v/>
      </c>
      <c r="M738" s="11" t="str">
        <f>IFERROR(INDEX('07-14'!H:H,MATCH(B738,'07-14'!I:I,0),0),"")</f>
        <v/>
      </c>
      <c r="N738" s="11" t="str">
        <f>IFERROR(INDEX('07-15'!H:H,MATCH(B738,'07-15'!I:I,0),0),"")</f>
        <v/>
      </c>
      <c r="O738" s="11" t="str">
        <f>IFERROR(INDEX('07-16'!H:H,MATCH(B738,'07-16'!I:I,0),0),"")</f>
        <v/>
      </c>
      <c r="P738" s="11" t="str">
        <f>IFERROR(INDEX('07-22'!U:U,MATCH(B738,'07-22'!W:W,0),0),"")</f>
        <v/>
      </c>
      <c r="Q738" s="11" t="str">
        <f>IFERROR(INDEX(#REF!,MATCH(B738,#REF!,0),0),"")</f>
        <v/>
      </c>
      <c r="R738" s="11" t="str">
        <f>IFERROR(INDEX(#REF!,MATCH(B738,#REF!,0),0),"")</f>
        <v/>
      </c>
      <c r="S738" s="11" t="str">
        <f>IFERROR(INDEX(#REF!,MATCH(B738,#REF!,0),0),"")</f>
        <v/>
      </c>
      <c r="T738" s="11" t="str">
        <f>IFERROR(INDEX(#REF!,MATCH(B738,#REF!,0),0),"")</f>
        <v/>
      </c>
      <c r="U738" s="5" t="str">
        <f>IFERROR(INDEX(#REF!,MATCH(B738,#REF!,0),0),"")</f>
        <v/>
      </c>
      <c r="V738" s="10">
        <f>COUNTIF(G738:U738,"&gt;0")</f>
        <v>0</v>
      </c>
      <c r="W738" s="188">
        <f>SUM(G738:U738)</f>
        <v>0</v>
      </c>
      <c r="X738" s="188" t="e">
        <f t="shared" si="38"/>
        <v>#DIV/0!</v>
      </c>
      <c r="Y738" s="188" t="str">
        <f>IFERROR(SUMPRODUCT(LARGE(G738:U738,{1;2;3;4;5})),"NA")</f>
        <v>NA</v>
      </c>
      <c r="Z738" s="189" t="str">
        <f>IFERROR(SUMPRODUCT(LARGE(G738:U738,{1;2;3;4;5;6;7;8;9;10})),"NA")</f>
        <v>NA</v>
      </c>
    </row>
    <row r="739" spans="1:26" s="28" customFormat="1" hidden="1" x14ac:dyDescent="0.3">
      <c r="A739" s="143"/>
      <c r="B739" s="2"/>
      <c r="C739" s="1"/>
      <c r="D739" s="1"/>
      <c r="E739" s="1"/>
      <c r="F739" s="2"/>
      <c r="G739" s="10" t="str">
        <f>IFERROR(INDEX('03-25'!X:X,MATCH(B739,'03-25'!Y:Y,0),0),"")</f>
        <v/>
      </c>
      <c r="H739" s="11" t="str">
        <f>IFERROR(INDEX('04-08'!N:N,MATCH(B739,'04-08'!C:C,0),0),"")</f>
        <v/>
      </c>
      <c r="I739" s="11" t="str">
        <f>IFERROR(INDEX('04-29'!M:M,MATCH(B739,'04-29'!L:L,0),0),"")</f>
        <v/>
      </c>
      <c r="J739" s="11" t="str">
        <f>IFERROR(INDEX('05-27'!F:F,MATCH(B739,'05-27'!H:H,0),0),"")</f>
        <v/>
      </c>
      <c r="K739" s="11" t="str">
        <f>IFERROR(INDEX('06-17'!U:U,MATCH(B739,'06-17'!W:W,0),0),"")</f>
        <v/>
      </c>
      <c r="L739" s="11" t="str">
        <f>IFERROR(INDEX('07-02'!W:W,MATCH(B739,'07-02'!B:B,0),0),"")</f>
        <v/>
      </c>
      <c r="M739" s="11" t="str">
        <f>IFERROR(INDEX('07-14'!H:H,MATCH(B739,'07-14'!I:I,0),0),"")</f>
        <v/>
      </c>
      <c r="N739" s="11" t="str">
        <f>IFERROR(INDEX('07-15'!H:H,MATCH(B739,'07-15'!I:I,0),0),"")</f>
        <v/>
      </c>
      <c r="O739" s="11" t="str">
        <f>IFERROR(INDEX('07-16'!H:H,MATCH(B739,'07-16'!I:I,0),0),"")</f>
        <v/>
      </c>
      <c r="P739" s="11" t="str">
        <f>IFERROR(INDEX('07-22'!U:U,MATCH(B739,'07-22'!W:W,0),0),"")</f>
        <v/>
      </c>
      <c r="Q739" s="11" t="str">
        <f>IFERROR(INDEX(#REF!,MATCH(B739,#REF!,0),0),"")</f>
        <v/>
      </c>
      <c r="R739" s="11" t="str">
        <f>IFERROR(INDEX(#REF!,MATCH(B739,#REF!,0),0),"")</f>
        <v/>
      </c>
      <c r="S739" s="11" t="str">
        <f>IFERROR(INDEX(#REF!,MATCH(B739,#REF!,0),0),"")</f>
        <v/>
      </c>
      <c r="T739" s="11" t="str">
        <f>IFERROR(INDEX(#REF!,MATCH(B739,#REF!,0),0),"")</f>
        <v/>
      </c>
      <c r="U739" s="5" t="str">
        <f>IFERROR(INDEX(#REF!,MATCH(B739,#REF!,0),0),"")</f>
        <v/>
      </c>
      <c r="V739" s="10">
        <f>COUNTIF(G739:U739,"&gt;0")</f>
        <v>0</v>
      </c>
      <c r="W739" s="188">
        <f>SUM(G739:U739)</f>
        <v>0</v>
      </c>
      <c r="X739" s="188" t="e">
        <f t="shared" si="38"/>
        <v>#DIV/0!</v>
      </c>
      <c r="Y739" s="188" t="str">
        <f>IFERROR(SUMPRODUCT(LARGE(G739:U739,{1;2;3;4;5})),"NA")</f>
        <v>NA</v>
      </c>
      <c r="Z739" s="189" t="str">
        <f>IFERROR(SUMPRODUCT(LARGE(G739:U739,{1;2;3;4;5;6;7;8;9;10})),"NA")</f>
        <v>NA</v>
      </c>
    </row>
    <row r="740" spans="1:26" s="28" customFormat="1" hidden="1" x14ac:dyDescent="0.3">
      <c r="A740" s="143"/>
      <c r="B740" s="2"/>
      <c r="C740" s="1"/>
      <c r="D740" s="1"/>
      <c r="E740" s="1"/>
      <c r="F740" s="2"/>
      <c r="G740" s="10" t="str">
        <f>IFERROR(INDEX('03-25'!X:X,MATCH(B740,'03-25'!Y:Y,0),0),"")</f>
        <v/>
      </c>
      <c r="H740" s="11" t="str">
        <f>IFERROR(INDEX('04-08'!N:N,MATCH(B740,'04-08'!C:C,0),0),"")</f>
        <v/>
      </c>
      <c r="I740" s="11" t="str">
        <f>IFERROR(INDEX('04-29'!M:M,MATCH(B740,'04-29'!L:L,0),0),"")</f>
        <v/>
      </c>
      <c r="J740" s="11" t="str">
        <f>IFERROR(INDEX('05-27'!F:F,MATCH(B740,'05-27'!H:H,0),0),"")</f>
        <v/>
      </c>
      <c r="K740" s="11" t="str">
        <f>IFERROR(INDEX('06-17'!U:U,MATCH(B740,'06-17'!W:W,0),0),"")</f>
        <v/>
      </c>
      <c r="L740" s="11" t="str">
        <f>IFERROR(INDEX('07-02'!W:W,MATCH(B740,'07-02'!B:B,0),0),"")</f>
        <v/>
      </c>
      <c r="M740" s="11" t="str">
        <f>IFERROR(INDEX('07-14'!H:H,MATCH(B740,'07-14'!I:I,0),0),"")</f>
        <v/>
      </c>
      <c r="N740" s="11" t="str">
        <f>IFERROR(INDEX('07-15'!H:H,MATCH(B740,'07-15'!I:I,0),0),"")</f>
        <v/>
      </c>
      <c r="O740" s="11" t="str">
        <f>IFERROR(INDEX('07-16'!H:H,MATCH(B740,'07-16'!I:I,0),0),"")</f>
        <v/>
      </c>
      <c r="P740" s="11" t="str">
        <f>IFERROR(INDEX('07-22'!U:U,MATCH(B740,'07-22'!W:W,0),0),"")</f>
        <v/>
      </c>
      <c r="Q740" s="11" t="str">
        <f>IFERROR(INDEX(#REF!,MATCH(B740,#REF!,0),0),"")</f>
        <v/>
      </c>
      <c r="R740" s="11" t="str">
        <f>IFERROR(INDEX(#REF!,MATCH(B740,#REF!,0),0),"")</f>
        <v/>
      </c>
      <c r="S740" s="11" t="str">
        <f>IFERROR(INDEX(#REF!,MATCH(B740,#REF!,0),0),"")</f>
        <v/>
      </c>
      <c r="T740" s="11" t="str">
        <f>IFERROR(INDEX(#REF!,MATCH(B740,#REF!,0),0),"")</f>
        <v/>
      </c>
      <c r="U740" s="5" t="str">
        <f>IFERROR(INDEX(#REF!,MATCH(B740,#REF!,0),0),"")</f>
        <v/>
      </c>
      <c r="V740" s="10">
        <f>COUNTIF(G740:U740,"&gt;0")</f>
        <v>0</v>
      </c>
      <c r="W740" s="188">
        <f>SUM(G740:U740)</f>
        <v>0</v>
      </c>
      <c r="X740" s="188" t="e">
        <f t="shared" si="38"/>
        <v>#DIV/0!</v>
      </c>
      <c r="Y740" s="188" t="str">
        <f>IFERROR(SUMPRODUCT(LARGE(G740:U740,{1;2;3;4;5})),"NA")</f>
        <v>NA</v>
      </c>
      <c r="Z740" s="189" t="str">
        <f>IFERROR(SUMPRODUCT(LARGE(G740:U740,{1;2;3;4;5;6;7;8;9;10})),"NA")</f>
        <v>NA</v>
      </c>
    </row>
    <row r="741" spans="1:26" s="28" customFormat="1" hidden="1" x14ac:dyDescent="0.3">
      <c r="A741" s="143"/>
      <c r="B741" s="2"/>
      <c r="C741" s="1"/>
      <c r="D741" s="1"/>
      <c r="E741" s="1"/>
      <c r="F741" s="2"/>
      <c r="G741" s="10" t="str">
        <f>IFERROR(INDEX('03-25'!X:X,MATCH(B741,'03-25'!Y:Y,0),0),"")</f>
        <v/>
      </c>
      <c r="H741" s="11" t="str">
        <f>IFERROR(INDEX('04-08'!N:N,MATCH(B741,'04-08'!C:C,0),0),"")</f>
        <v/>
      </c>
      <c r="I741" s="11" t="str">
        <f>IFERROR(INDEX('04-29'!M:M,MATCH(B741,'04-29'!L:L,0),0),"")</f>
        <v/>
      </c>
      <c r="J741" s="11" t="str">
        <f>IFERROR(INDEX('05-27'!F:F,MATCH(B741,'05-27'!H:H,0),0),"")</f>
        <v/>
      </c>
      <c r="K741" s="11" t="str">
        <f>IFERROR(INDEX('06-17'!U:U,MATCH(B741,'06-17'!W:W,0),0),"")</f>
        <v/>
      </c>
      <c r="L741" s="11" t="str">
        <f>IFERROR(INDEX('07-02'!W:W,MATCH(B741,'07-02'!B:B,0),0),"")</f>
        <v/>
      </c>
      <c r="M741" s="11" t="str">
        <f>IFERROR(INDEX('07-14'!H:H,MATCH(B741,'07-14'!I:I,0),0),"")</f>
        <v/>
      </c>
      <c r="N741" s="11" t="str">
        <f>IFERROR(INDEX('07-15'!H:H,MATCH(B741,'07-15'!I:I,0),0),"")</f>
        <v/>
      </c>
      <c r="O741" s="11" t="str">
        <f>IFERROR(INDEX('07-16'!H:H,MATCH(B741,'07-16'!I:I,0),0),"")</f>
        <v/>
      </c>
      <c r="P741" s="11" t="str">
        <f>IFERROR(INDEX('07-22'!U:U,MATCH(B741,'07-22'!W:W,0),0),"")</f>
        <v/>
      </c>
      <c r="Q741" s="11" t="str">
        <f>IFERROR(INDEX(#REF!,MATCH(B741,#REF!,0),0),"")</f>
        <v/>
      </c>
      <c r="R741" s="11" t="str">
        <f>IFERROR(INDEX(#REF!,MATCH(B741,#REF!,0),0),"")</f>
        <v/>
      </c>
      <c r="S741" s="11" t="str">
        <f>IFERROR(INDEX(#REF!,MATCH(B741,#REF!,0),0),"")</f>
        <v/>
      </c>
      <c r="T741" s="11" t="str">
        <f>IFERROR(INDEX(#REF!,MATCH(B741,#REF!,0),0),"")</f>
        <v/>
      </c>
      <c r="U741" s="5" t="str">
        <f>IFERROR(INDEX(#REF!,MATCH(B741,#REF!,0),0),"")</f>
        <v/>
      </c>
      <c r="V741" s="10">
        <f>COUNTIF(G741:U741,"&gt;0")</f>
        <v>0</v>
      </c>
      <c r="W741" s="188">
        <f>SUM(G741:U741)</f>
        <v>0</v>
      </c>
      <c r="X741" s="188" t="e">
        <f t="shared" si="38"/>
        <v>#DIV/0!</v>
      </c>
      <c r="Y741" s="188" t="str">
        <f>IFERROR(SUMPRODUCT(LARGE(G741:U741,{1;2;3;4;5})),"NA")</f>
        <v>NA</v>
      </c>
      <c r="Z741" s="189" t="str">
        <f>IFERROR(SUMPRODUCT(LARGE(G741:U741,{1;2;3;4;5;6;7;8;9;10})),"NA")</f>
        <v>NA</v>
      </c>
    </row>
    <row r="742" spans="1:26" s="28" customFormat="1" hidden="1" x14ac:dyDescent="0.3">
      <c r="A742" s="143"/>
      <c r="B742" s="2"/>
      <c r="C742" s="1"/>
      <c r="D742" s="1"/>
      <c r="E742" s="1"/>
      <c r="F742" s="2"/>
      <c r="G742" s="10" t="str">
        <f>IFERROR(INDEX('03-25'!X:X,MATCH(B742,'03-25'!Y:Y,0),0),"")</f>
        <v/>
      </c>
      <c r="H742" s="11" t="str">
        <f>IFERROR(INDEX('04-08'!N:N,MATCH(B742,'04-08'!C:C,0),0),"")</f>
        <v/>
      </c>
      <c r="I742" s="11" t="str">
        <f>IFERROR(INDEX('04-29'!M:M,MATCH(B742,'04-29'!L:L,0),0),"")</f>
        <v/>
      </c>
      <c r="J742" s="11" t="str">
        <f>IFERROR(INDEX('05-27'!F:F,MATCH(B742,'05-27'!H:H,0),0),"")</f>
        <v/>
      </c>
      <c r="K742" s="11" t="str">
        <f>IFERROR(INDEX('06-17'!U:U,MATCH(B742,'06-17'!W:W,0),0),"")</f>
        <v/>
      </c>
      <c r="L742" s="11" t="str">
        <f>IFERROR(INDEX('07-02'!W:W,MATCH(B742,'07-02'!B:B,0),0),"")</f>
        <v/>
      </c>
      <c r="M742" s="11" t="str">
        <f>IFERROR(INDEX('07-14'!H:H,MATCH(B742,'07-14'!I:I,0),0),"")</f>
        <v/>
      </c>
      <c r="N742" s="11" t="str">
        <f>IFERROR(INDEX('07-15'!H:H,MATCH(B742,'07-15'!I:I,0),0),"")</f>
        <v/>
      </c>
      <c r="O742" s="11" t="str">
        <f>IFERROR(INDEX('07-16'!H:H,MATCH(B742,'07-16'!I:I,0),0),"")</f>
        <v/>
      </c>
      <c r="P742" s="11" t="str">
        <f>IFERROR(INDEX('07-22'!U:U,MATCH(B742,'07-22'!W:W,0),0),"")</f>
        <v/>
      </c>
      <c r="Q742" s="11" t="str">
        <f>IFERROR(INDEX(#REF!,MATCH(B742,#REF!,0),0),"")</f>
        <v/>
      </c>
      <c r="R742" s="11" t="str">
        <f>IFERROR(INDEX(#REF!,MATCH(B742,#REF!,0),0),"")</f>
        <v/>
      </c>
      <c r="S742" s="11" t="str">
        <f>IFERROR(INDEX(#REF!,MATCH(B742,#REF!,0),0),"")</f>
        <v/>
      </c>
      <c r="T742" s="11" t="str">
        <f>IFERROR(INDEX(#REF!,MATCH(B742,#REF!,0),0),"")</f>
        <v/>
      </c>
      <c r="U742" s="5" t="str">
        <f>IFERROR(INDEX(#REF!,MATCH(B742,#REF!,0),0),"")</f>
        <v/>
      </c>
      <c r="V742" s="10">
        <f>COUNTIF(G742:U742,"&gt;0")</f>
        <v>0</v>
      </c>
      <c r="W742" s="188">
        <f>SUM(G742:U742)</f>
        <v>0</v>
      </c>
      <c r="X742" s="188" t="e">
        <f t="shared" si="38"/>
        <v>#DIV/0!</v>
      </c>
      <c r="Y742" s="188" t="str">
        <f>IFERROR(SUMPRODUCT(LARGE(G742:U742,{1;2;3;4;5})),"NA")</f>
        <v>NA</v>
      </c>
      <c r="Z742" s="189" t="str">
        <f>IFERROR(SUMPRODUCT(LARGE(G742:U742,{1;2;3;4;5;6;7;8;9;10})),"NA")</f>
        <v>NA</v>
      </c>
    </row>
    <row r="743" spans="1:26" s="28" customFormat="1" hidden="1" x14ac:dyDescent="0.3">
      <c r="A743" s="143"/>
      <c r="B743" s="2"/>
      <c r="C743" s="1"/>
      <c r="D743" s="1"/>
      <c r="E743" s="1"/>
      <c r="F743" s="2"/>
      <c r="G743" s="10" t="str">
        <f>IFERROR(INDEX('03-25'!X:X,MATCH(B743,'03-25'!Y:Y,0),0),"")</f>
        <v/>
      </c>
      <c r="H743" s="11" t="str">
        <f>IFERROR(INDEX('04-08'!N:N,MATCH(B743,'04-08'!C:C,0),0),"")</f>
        <v/>
      </c>
      <c r="I743" s="11" t="str">
        <f>IFERROR(INDEX('04-29'!M:M,MATCH(B743,'04-29'!L:L,0),0),"")</f>
        <v/>
      </c>
      <c r="J743" s="11" t="str">
        <f>IFERROR(INDEX('05-27'!F:F,MATCH(B743,'05-27'!H:H,0),0),"")</f>
        <v/>
      </c>
      <c r="K743" s="11" t="str">
        <f>IFERROR(INDEX('06-17'!U:U,MATCH(B743,'06-17'!W:W,0),0),"")</f>
        <v/>
      </c>
      <c r="L743" s="11" t="str">
        <f>IFERROR(INDEX('07-02'!W:W,MATCH(B743,'07-02'!B:B,0),0),"")</f>
        <v/>
      </c>
      <c r="M743" s="11" t="str">
        <f>IFERROR(INDEX('07-14'!H:H,MATCH(B743,'07-14'!I:I,0),0),"")</f>
        <v/>
      </c>
      <c r="N743" s="11" t="str">
        <f>IFERROR(INDEX('07-15'!H:H,MATCH(B743,'07-15'!I:I,0),0),"")</f>
        <v/>
      </c>
      <c r="O743" s="11" t="str">
        <f>IFERROR(INDEX('07-16'!H:H,MATCH(B743,'07-16'!I:I,0),0),"")</f>
        <v/>
      </c>
      <c r="P743" s="11" t="str">
        <f>IFERROR(INDEX('07-22'!U:U,MATCH(B743,'07-22'!W:W,0),0),"")</f>
        <v/>
      </c>
      <c r="Q743" s="11" t="str">
        <f>IFERROR(INDEX(#REF!,MATCH(B743,#REF!,0),0),"")</f>
        <v/>
      </c>
      <c r="R743" s="11" t="str">
        <f>IFERROR(INDEX(#REF!,MATCH(B743,#REF!,0),0),"")</f>
        <v/>
      </c>
      <c r="S743" s="11" t="str">
        <f>IFERROR(INDEX(#REF!,MATCH(B743,#REF!,0),0),"")</f>
        <v/>
      </c>
      <c r="T743" s="11" t="str">
        <f>IFERROR(INDEX(#REF!,MATCH(B743,#REF!,0),0),"")</f>
        <v/>
      </c>
      <c r="U743" s="5" t="str">
        <f>IFERROR(INDEX(#REF!,MATCH(B743,#REF!,0),0),"")</f>
        <v/>
      </c>
      <c r="V743" s="10">
        <f>COUNTIF(G743:U743,"&gt;0")</f>
        <v>0</v>
      </c>
      <c r="W743" s="188">
        <f>SUM(G743:U743)</f>
        <v>0</v>
      </c>
      <c r="X743" s="188" t="e">
        <f t="shared" si="38"/>
        <v>#DIV/0!</v>
      </c>
      <c r="Y743" s="188" t="str">
        <f>IFERROR(SUMPRODUCT(LARGE(G743:U743,{1;2;3;4;5})),"NA")</f>
        <v>NA</v>
      </c>
      <c r="Z743" s="189" t="str">
        <f>IFERROR(SUMPRODUCT(LARGE(G743:U743,{1;2;3;4;5;6;7;8;9;10})),"NA")</f>
        <v>NA</v>
      </c>
    </row>
    <row r="744" spans="1:26" s="28" customFormat="1" hidden="1" x14ac:dyDescent="0.3">
      <c r="A744" s="143"/>
      <c r="B744" s="2"/>
      <c r="C744" s="1"/>
      <c r="D744" s="1"/>
      <c r="E744" s="1"/>
      <c r="F744" s="2"/>
      <c r="G744" s="10" t="str">
        <f>IFERROR(INDEX('03-25'!X:X,MATCH(B744,'03-25'!Y:Y,0),0),"")</f>
        <v/>
      </c>
      <c r="H744" s="11" t="str">
        <f>IFERROR(INDEX('04-08'!N:N,MATCH(B744,'04-08'!C:C,0),0),"")</f>
        <v/>
      </c>
      <c r="I744" s="11" t="str">
        <f>IFERROR(INDEX('04-29'!M:M,MATCH(B744,'04-29'!L:L,0),0),"")</f>
        <v/>
      </c>
      <c r="J744" s="11" t="str">
        <f>IFERROR(INDEX('05-27'!F:F,MATCH(B744,'05-27'!H:H,0),0),"")</f>
        <v/>
      </c>
      <c r="K744" s="11" t="str">
        <f>IFERROR(INDEX('06-17'!U:U,MATCH(B744,'06-17'!W:W,0),0),"")</f>
        <v/>
      </c>
      <c r="L744" s="11" t="str">
        <f>IFERROR(INDEX('07-02'!W:W,MATCH(B744,'07-02'!B:B,0),0),"")</f>
        <v/>
      </c>
      <c r="M744" s="11" t="str">
        <f>IFERROR(INDEX('07-14'!H:H,MATCH(B744,'07-14'!I:I,0),0),"")</f>
        <v/>
      </c>
      <c r="N744" s="11" t="str">
        <f>IFERROR(INDEX('07-15'!H:H,MATCH(B744,'07-15'!I:I,0),0),"")</f>
        <v/>
      </c>
      <c r="O744" s="11" t="str">
        <f>IFERROR(INDEX('07-16'!H:H,MATCH(B744,'07-16'!I:I,0),0),"")</f>
        <v/>
      </c>
      <c r="P744" s="11" t="str">
        <f>IFERROR(INDEX('07-22'!U:U,MATCH(B744,'07-22'!W:W,0),0),"")</f>
        <v/>
      </c>
      <c r="Q744" s="11" t="str">
        <f>IFERROR(INDEX(#REF!,MATCH(B744,#REF!,0),0),"")</f>
        <v/>
      </c>
      <c r="R744" s="11" t="str">
        <f>IFERROR(INDEX(#REF!,MATCH(B744,#REF!,0),0),"")</f>
        <v/>
      </c>
      <c r="S744" s="11" t="str">
        <f>IFERROR(INDEX(#REF!,MATCH(B744,#REF!,0),0),"")</f>
        <v/>
      </c>
      <c r="T744" s="11" t="str">
        <f>IFERROR(INDEX(#REF!,MATCH(B744,#REF!,0),0),"")</f>
        <v/>
      </c>
      <c r="U744" s="5" t="str">
        <f>IFERROR(INDEX(#REF!,MATCH(B744,#REF!,0),0),"")</f>
        <v/>
      </c>
      <c r="V744" s="10">
        <f t="shared" ref="V744:V802" si="39">COUNTIF(G744:U744,"&gt;0")</f>
        <v>0</v>
      </c>
      <c r="W744" s="188">
        <f t="shared" ref="W744:W802" si="40">SUM(G744:U744)</f>
        <v>0</v>
      </c>
      <c r="X744" s="188" t="e">
        <f t="shared" ref="X744:X802" si="41">W744/V744</f>
        <v>#DIV/0!</v>
      </c>
      <c r="Y744" s="188" t="str">
        <f>IFERROR(SUMPRODUCT(LARGE(G744:U744,{1;2;3;4;5})),"NA")</f>
        <v>NA</v>
      </c>
      <c r="Z744" s="189" t="str">
        <f>IFERROR(SUMPRODUCT(LARGE(G744:U744,{1;2;3;4;5;6;7;8;9;10})),"NA")</f>
        <v>NA</v>
      </c>
    </row>
    <row r="745" spans="1:26" s="28" customFormat="1" hidden="1" x14ac:dyDescent="0.3">
      <c r="A745" s="143"/>
      <c r="B745" s="2"/>
      <c r="C745" s="1"/>
      <c r="D745" s="1"/>
      <c r="E745" s="1"/>
      <c r="F745" s="2"/>
      <c r="G745" s="10" t="str">
        <f>IFERROR(INDEX('03-25'!X:X,MATCH(B745,'03-25'!Y:Y,0),0),"")</f>
        <v/>
      </c>
      <c r="H745" s="11" t="str">
        <f>IFERROR(INDEX('04-08'!N:N,MATCH(B745,'04-08'!C:C,0),0),"")</f>
        <v/>
      </c>
      <c r="I745" s="11" t="str">
        <f>IFERROR(INDEX('04-29'!M:M,MATCH(B745,'04-29'!L:L,0),0),"")</f>
        <v/>
      </c>
      <c r="J745" s="11" t="str">
        <f>IFERROR(INDEX('05-27'!F:F,MATCH(B745,'05-27'!H:H,0),0),"")</f>
        <v/>
      </c>
      <c r="K745" s="11" t="str">
        <f>IFERROR(INDEX('06-17'!U:U,MATCH(B745,'06-17'!W:W,0),0),"")</f>
        <v/>
      </c>
      <c r="L745" s="11" t="str">
        <f>IFERROR(INDEX('07-02'!W:W,MATCH(B745,'07-02'!B:B,0),0),"")</f>
        <v/>
      </c>
      <c r="M745" s="11" t="str">
        <f>IFERROR(INDEX('07-14'!H:H,MATCH(B745,'07-14'!I:I,0),0),"")</f>
        <v/>
      </c>
      <c r="N745" s="11" t="str">
        <f>IFERROR(INDEX('07-15'!H:H,MATCH(B745,'07-15'!I:I,0),0),"")</f>
        <v/>
      </c>
      <c r="O745" s="11" t="str">
        <f>IFERROR(INDEX('07-16'!H:H,MATCH(B745,'07-16'!I:I,0),0),"")</f>
        <v/>
      </c>
      <c r="P745" s="11" t="str">
        <f>IFERROR(INDEX('07-22'!U:U,MATCH(B745,'07-22'!W:W,0),0),"")</f>
        <v/>
      </c>
      <c r="Q745" s="11" t="str">
        <f>IFERROR(INDEX(#REF!,MATCH(B745,#REF!,0),0),"")</f>
        <v/>
      </c>
      <c r="R745" s="11" t="str">
        <f>IFERROR(INDEX(#REF!,MATCH(B745,#REF!,0),0),"")</f>
        <v/>
      </c>
      <c r="S745" s="11" t="str">
        <f>IFERROR(INDEX(#REF!,MATCH(B745,#REF!,0),0),"")</f>
        <v/>
      </c>
      <c r="T745" s="11" t="str">
        <f>IFERROR(INDEX(#REF!,MATCH(B745,#REF!,0),0),"")</f>
        <v/>
      </c>
      <c r="U745" s="5" t="str">
        <f>IFERROR(INDEX(#REF!,MATCH(B745,#REF!,0),0),"")</f>
        <v/>
      </c>
      <c r="V745" s="10">
        <f t="shared" si="39"/>
        <v>0</v>
      </c>
      <c r="W745" s="188">
        <f t="shared" si="40"/>
        <v>0</v>
      </c>
      <c r="X745" s="188" t="e">
        <f t="shared" si="41"/>
        <v>#DIV/0!</v>
      </c>
      <c r="Y745" s="188" t="str">
        <f>IFERROR(SUMPRODUCT(LARGE(G745:U745,{1;2;3;4;5})),"NA")</f>
        <v>NA</v>
      </c>
      <c r="Z745" s="189" t="str">
        <f>IFERROR(SUMPRODUCT(LARGE(G745:U745,{1;2;3;4;5;6;7;8;9;10})),"NA")</f>
        <v>NA</v>
      </c>
    </row>
    <row r="746" spans="1:26" s="28" customFormat="1" hidden="1" x14ac:dyDescent="0.3">
      <c r="A746" s="143"/>
      <c r="B746" s="2"/>
      <c r="C746" s="1"/>
      <c r="D746" s="1"/>
      <c r="E746" s="1"/>
      <c r="F746" s="2"/>
      <c r="G746" s="10" t="str">
        <f>IFERROR(INDEX('03-25'!X:X,MATCH(B746,'03-25'!Y:Y,0),0),"")</f>
        <v/>
      </c>
      <c r="H746" s="11" t="str">
        <f>IFERROR(INDEX('04-08'!N:N,MATCH(B746,'04-08'!C:C,0),0),"")</f>
        <v/>
      </c>
      <c r="I746" s="11" t="str">
        <f>IFERROR(INDEX('04-29'!M:M,MATCH(B746,'04-29'!L:L,0),0),"")</f>
        <v/>
      </c>
      <c r="J746" s="11" t="str">
        <f>IFERROR(INDEX('05-27'!F:F,MATCH(B746,'05-27'!H:H,0),0),"")</f>
        <v/>
      </c>
      <c r="K746" s="11" t="str">
        <f>IFERROR(INDEX('06-17'!U:U,MATCH(B746,'06-17'!W:W,0),0),"")</f>
        <v/>
      </c>
      <c r="L746" s="11" t="str">
        <f>IFERROR(INDEX('07-02'!W:W,MATCH(B746,'07-02'!B:B,0),0),"")</f>
        <v/>
      </c>
      <c r="M746" s="11" t="str">
        <f>IFERROR(INDEX('07-14'!H:H,MATCH(B746,'07-14'!I:I,0),0),"")</f>
        <v/>
      </c>
      <c r="N746" s="11" t="str">
        <f>IFERROR(INDEX('07-15'!H:H,MATCH(B746,'07-15'!I:I,0),0),"")</f>
        <v/>
      </c>
      <c r="O746" s="11" t="str">
        <f>IFERROR(INDEX('07-16'!H:H,MATCH(B746,'07-16'!I:I,0),0),"")</f>
        <v/>
      </c>
      <c r="P746" s="11" t="str">
        <f>IFERROR(INDEX('07-22'!U:U,MATCH(B746,'07-22'!W:W,0),0),"")</f>
        <v/>
      </c>
      <c r="Q746" s="11" t="str">
        <f>IFERROR(INDEX(#REF!,MATCH(B746,#REF!,0),0),"")</f>
        <v/>
      </c>
      <c r="R746" s="11" t="str">
        <f>IFERROR(INDEX(#REF!,MATCH(B746,#REF!,0),0),"")</f>
        <v/>
      </c>
      <c r="S746" s="11" t="str">
        <f>IFERROR(INDEX(#REF!,MATCH(B746,#REF!,0),0),"")</f>
        <v/>
      </c>
      <c r="T746" s="11" t="str">
        <f>IFERROR(INDEX(#REF!,MATCH(B746,#REF!,0),0),"")</f>
        <v/>
      </c>
      <c r="U746" s="5" t="str">
        <f>IFERROR(INDEX(#REF!,MATCH(B746,#REF!,0),0),"")</f>
        <v/>
      </c>
      <c r="V746" s="10">
        <f t="shared" si="39"/>
        <v>0</v>
      </c>
      <c r="W746" s="188">
        <f t="shared" si="40"/>
        <v>0</v>
      </c>
      <c r="X746" s="188" t="e">
        <f t="shared" si="41"/>
        <v>#DIV/0!</v>
      </c>
      <c r="Y746" s="188" t="str">
        <f>IFERROR(SUMPRODUCT(LARGE(G746:U746,{1;2;3;4;5})),"NA")</f>
        <v>NA</v>
      </c>
      <c r="Z746" s="189" t="str">
        <f>IFERROR(SUMPRODUCT(LARGE(G746:U746,{1;2;3;4;5;6;7;8;9;10})),"NA")</f>
        <v>NA</v>
      </c>
    </row>
    <row r="747" spans="1:26" s="28" customFormat="1" hidden="1" x14ac:dyDescent="0.3">
      <c r="A747" s="143"/>
      <c r="B747" s="2"/>
      <c r="C747" s="1"/>
      <c r="D747" s="1"/>
      <c r="E747" s="1"/>
      <c r="F747" s="2"/>
      <c r="G747" s="10" t="str">
        <f>IFERROR(INDEX('03-25'!X:X,MATCH(B747,'03-25'!Y:Y,0),0),"")</f>
        <v/>
      </c>
      <c r="H747" s="11" t="str">
        <f>IFERROR(INDEX('04-08'!N:N,MATCH(B747,'04-08'!C:C,0),0),"")</f>
        <v/>
      </c>
      <c r="I747" s="11" t="str">
        <f>IFERROR(INDEX('04-29'!M:M,MATCH(B747,'04-29'!L:L,0),0),"")</f>
        <v/>
      </c>
      <c r="J747" s="11" t="str">
        <f>IFERROR(INDEX('05-27'!F:F,MATCH(B747,'05-27'!H:H,0),0),"")</f>
        <v/>
      </c>
      <c r="K747" s="11" t="str">
        <f>IFERROR(INDEX('06-17'!U:U,MATCH(B747,'06-17'!W:W,0),0),"")</f>
        <v/>
      </c>
      <c r="L747" s="11" t="str">
        <f>IFERROR(INDEX('07-02'!W:W,MATCH(B747,'07-02'!B:B,0),0),"")</f>
        <v/>
      </c>
      <c r="M747" s="11" t="str">
        <f>IFERROR(INDEX('07-14'!H:H,MATCH(B747,'07-14'!I:I,0),0),"")</f>
        <v/>
      </c>
      <c r="N747" s="11" t="str">
        <f>IFERROR(INDEX('07-15'!H:H,MATCH(B747,'07-15'!I:I,0),0),"")</f>
        <v/>
      </c>
      <c r="O747" s="11" t="str">
        <f>IFERROR(INDEX('07-16'!H:H,MATCH(B747,'07-16'!I:I,0),0),"")</f>
        <v/>
      </c>
      <c r="P747" s="11" t="str">
        <f>IFERROR(INDEX('07-22'!U:U,MATCH(B747,'07-22'!W:W,0),0),"")</f>
        <v/>
      </c>
      <c r="Q747" s="11" t="str">
        <f>IFERROR(INDEX(#REF!,MATCH(B747,#REF!,0),0),"")</f>
        <v/>
      </c>
      <c r="R747" s="11" t="str">
        <f>IFERROR(INDEX(#REF!,MATCH(B747,#REF!,0),0),"")</f>
        <v/>
      </c>
      <c r="S747" s="11" t="str">
        <f>IFERROR(INDEX(#REF!,MATCH(B747,#REF!,0),0),"")</f>
        <v/>
      </c>
      <c r="T747" s="11" t="str">
        <f>IFERROR(INDEX(#REF!,MATCH(B747,#REF!,0),0),"")</f>
        <v/>
      </c>
      <c r="U747" s="5" t="str">
        <f>IFERROR(INDEX(#REF!,MATCH(B747,#REF!,0),0),"")</f>
        <v/>
      </c>
      <c r="V747" s="10">
        <f t="shared" si="39"/>
        <v>0</v>
      </c>
      <c r="W747" s="188">
        <f t="shared" si="40"/>
        <v>0</v>
      </c>
      <c r="X747" s="188" t="e">
        <f t="shared" si="41"/>
        <v>#DIV/0!</v>
      </c>
      <c r="Y747" s="188" t="str">
        <f>IFERROR(SUMPRODUCT(LARGE(G747:U747,{1;2;3;4;5})),"NA")</f>
        <v>NA</v>
      </c>
      <c r="Z747" s="189" t="str">
        <f>IFERROR(SUMPRODUCT(LARGE(G747:U747,{1;2;3;4;5;6;7;8;9;10})),"NA")</f>
        <v>NA</v>
      </c>
    </row>
    <row r="748" spans="1:26" s="28" customFormat="1" hidden="1" x14ac:dyDescent="0.3">
      <c r="A748" s="143"/>
      <c r="B748" s="2"/>
      <c r="C748" s="1"/>
      <c r="D748" s="1"/>
      <c r="E748" s="1"/>
      <c r="F748" s="2"/>
      <c r="G748" s="10" t="str">
        <f>IFERROR(INDEX('03-25'!X:X,MATCH(B748,'03-25'!Y:Y,0),0),"")</f>
        <v/>
      </c>
      <c r="H748" s="11" t="str">
        <f>IFERROR(INDEX('04-08'!N:N,MATCH(B748,'04-08'!C:C,0),0),"")</f>
        <v/>
      </c>
      <c r="I748" s="11" t="str">
        <f>IFERROR(INDEX('04-29'!M:M,MATCH(B748,'04-29'!L:L,0),0),"")</f>
        <v/>
      </c>
      <c r="J748" s="11" t="str">
        <f>IFERROR(INDEX('05-27'!F:F,MATCH(B748,'05-27'!H:H,0),0),"")</f>
        <v/>
      </c>
      <c r="K748" s="11" t="str">
        <f>IFERROR(INDEX('06-17'!U:U,MATCH(B748,'06-17'!W:W,0),0),"")</f>
        <v/>
      </c>
      <c r="L748" s="11" t="str">
        <f>IFERROR(INDEX('07-02'!W:W,MATCH(B748,'07-02'!B:B,0),0),"")</f>
        <v/>
      </c>
      <c r="M748" s="11" t="str">
        <f>IFERROR(INDEX('07-14'!H:H,MATCH(B748,'07-14'!I:I,0),0),"")</f>
        <v/>
      </c>
      <c r="N748" s="11" t="str">
        <f>IFERROR(INDEX('07-15'!H:H,MATCH(B748,'07-15'!I:I,0),0),"")</f>
        <v/>
      </c>
      <c r="O748" s="11" t="str">
        <f>IFERROR(INDEX('07-16'!H:H,MATCH(B748,'07-16'!I:I,0),0),"")</f>
        <v/>
      </c>
      <c r="P748" s="11" t="str">
        <f>IFERROR(INDEX('07-22'!U:U,MATCH(B748,'07-22'!W:W,0),0),"")</f>
        <v/>
      </c>
      <c r="Q748" s="11" t="str">
        <f>IFERROR(INDEX(#REF!,MATCH(B748,#REF!,0),0),"")</f>
        <v/>
      </c>
      <c r="R748" s="11" t="str">
        <f>IFERROR(INDEX(#REF!,MATCH(B748,#REF!,0),0),"")</f>
        <v/>
      </c>
      <c r="S748" s="11" t="str">
        <f>IFERROR(INDEX(#REF!,MATCH(B748,#REF!,0),0),"")</f>
        <v/>
      </c>
      <c r="T748" s="11" t="str">
        <f>IFERROR(INDEX(#REF!,MATCH(B748,#REF!,0),0),"")</f>
        <v/>
      </c>
      <c r="U748" s="5" t="str">
        <f>IFERROR(INDEX(#REF!,MATCH(B748,#REF!,0),0),"")</f>
        <v/>
      </c>
      <c r="V748" s="10">
        <f t="shared" si="39"/>
        <v>0</v>
      </c>
      <c r="W748" s="188">
        <f t="shared" si="40"/>
        <v>0</v>
      </c>
      <c r="X748" s="188" t="e">
        <f t="shared" si="41"/>
        <v>#DIV/0!</v>
      </c>
      <c r="Y748" s="188" t="str">
        <f>IFERROR(SUMPRODUCT(LARGE(G748:U748,{1;2;3;4;5})),"NA")</f>
        <v>NA</v>
      </c>
      <c r="Z748" s="189" t="str">
        <f>IFERROR(SUMPRODUCT(LARGE(G748:U748,{1;2;3;4;5;6;7;8;9;10})),"NA")</f>
        <v>NA</v>
      </c>
    </row>
    <row r="749" spans="1:26" s="28" customFormat="1" hidden="1" x14ac:dyDescent="0.3">
      <c r="A749" s="143"/>
      <c r="B749" s="2"/>
      <c r="C749" s="1"/>
      <c r="D749" s="1"/>
      <c r="E749" s="1"/>
      <c r="F749" s="2"/>
      <c r="G749" s="10" t="str">
        <f>IFERROR(INDEX('03-25'!X:X,MATCH(B749,'03-25'!Y:Y,0),0),"")</f>
        <v/>
      </c>
      <c r="H749" s="11" t="str">
        <f>IFERROR(INDEX('04-08'!N:N,MATCH(B749,'04-08'!C:C,0),0),"")</f>
        <v/>
      </c>
      <c r="I749" s="11" t="str">
        <f>IFERROR(INDEX('04-29'!M:M,MATCH(B749,'04-29'!L:L,0),0),"")</f>
        <v/>
      </c>
      <c r="J749" s="11" t="str">
        <f>IFERROR(INDEX('05-27'!F:F,MATCH(B749,'05-27'!H:H,0),0),"")</f>
        <v/>
      </c>
      <c r="K749" s="11" t="str">
        <f>IFERROR(INDEX('06-17'!U:U,MATCH(B749,'06-17'!W:W,0),0),"")</f>
        <v/>
      </c>
      <c r="L749" s="11" t="str">
        <f>IFERROR(INDEX('07-02'!W:W,MATCH(B749,'07-02'!B:B,0),0),"")</f>
        <v/>
      </c>
      <c r="M749" s="11" t="str">
        <f>IFERROR(INDEX('07-14'!H:H,MATCH(B749,'07-14'!I:I,0),0),"")</f>
        <v/>
      </c>
      <c r="N749" s="11" t="str">
        <f>IFERROR(INDEX('07-15'!H:H,MATCH(B749,'07-15'!I:I,0),0),"")</f>
        <v/>
      </c>
      <c r="O749" s="11" t="str">
        <f>IFERROR(INDEX('07-16'!H:H,MATCH(B749,'07-16'!I:I,0),0),"")</f>
        <v/>
      </c>
      <c r="P749" s="11" t="str">
        <f>IFERROR(INDEX('07-22'!U:U,MATCH(B749,'07-22'!W:W,0),0),"")</f>
        <v/>
      </c>
      <c r="Q749" s="11" t="str">
        <f>IFERROR(INDEX(#REF!,MATCH(B749,#REF!,0),0),"")</f>
        <v/>
      </c>
      <c r="R749" s="11" t="str">
        <f>IFERROR(INDEX(#REF!,MATCH(B749,#REF!,0),0),"")</f>
        <v/>
      </c>
      <c r="S749" s="11" t="str">
        <f>IFERROR(INDEX(#REF!,MATCH(B749,#REF!,0),0),"")</f>
        <v/>
      </c>
      <c r="T749" s="11" t="str">
        <f>IFERROR(INDEX(#REF!,MATCH(B749,#REF!,0),0),"")</f>
        <v/>
      </c>
      <c r="U749" s="5" t="str">
        <f>IFERROR(INDEX(#REF!,MATCH(B749,#REF!,0),0),"")</f>
        <v/>
      </c>
      <c r="V749" s="10">
        <f t="shared" si="39"/>
        <v>0</v>
      </c>
      <c r="W749" s="188">
        <f t="shared" si="40"/>
        <v>0</v>
      </c>
      <c r="X749" s="188" t="e">
        <f t="shared" si="41"/>
        <v>#DIV/0!</v>
      </c>
      <c r="Y749" s="188" t="str">
        <f>IFERROR(SUMPRODUCT(LARGE(G749:U749,{1;2;3;4;5})),"NA")</f>
        <v>NA</v>
      </c>
      <c r="Z749" s="189" t="str">
        <f>IFERROR(SUMPRODUCT(LARGE(G749:U749,{1;2;3;4;5;6;7;8;9;10})),"NA")</f>
        <v>NA</v>
      </c>
    </row>
    <row r="750" spans="1:26" s="28" customFormat="1" hidden="1" x14ac:dyDescent="0.3">
      <c r="A750" s="143"/>
      <c r="B750" s="2"/>
      <c r="C750" s="1"/>
      <c r="D750" s="1"/>
      <c r="E750" s="1"/>
      <c r="F750" s="2"/>
      <c r="G750" s="10" t="str">
        <f>IFERROR(INDEX('03-25'!X:X,MATCH(B750,'03-25'!Y:Y,0),0),"")</f>
        <v/>
      </c>
      <c r="H750" s="11" t="str">
        <f>IFERROR(INDEX('04-08'!N:N,MATCH(B750,'04-08'!C:C,0),0),"")</f>
        <v/>
      </c>
      <c r="I750" s="11" t="str">
        <f>IFERROR(INDEX('04-29'!M:M,MATCH(B750,'04-29'!L:L,0),0),"")</f>
        <v/>
      </c>
      <c r="J750" s="11" t="str">
        <f>IFERROR(INDEX('05-27'!F:F,MATCH(B750,'05-27'!H:H,0),0),"")</f>
        <v/>
      </c>
      <c r="K750" s="11" t="str">
        <f>IFERROR(INDEX('06-17'!U:U,MATCH(B750,'06-17'!W:W,0),0),"")</f>
        <v/>
      </c>
      <c r="L750" s="11" t="str">
        <f>IFERROR(INDEX('07-02'!W:W,MATCH(B750,'07-02'!B:B,0),0),"")</f>
        <v/>
      </c>
      <c r="M750" s="11" t="str">
        <f>IFERROR(INDEX('07-14'!H:H,MATCH(B750,'07-14'!I:I,0),0),"")</f>
        <v/>
      </c>
      <c r="N750" s="11" t="str">
        <f>IFERROR(INDEX('07-15'!H:H,MATCH(B750,'07-15'!I:I,0),0),"")</f>
        <v/>
      </c>
      <c r="O750" s="11" t="str">
        <f>IFERROR(INDEX('07-16'!H:H,MATCH(B750,'07-16'!I:I,0),0),"")</f>
        <v/>
      </c>
      <c r="P750" s="11" t="str">
        <f>IFERROR(INDEX('07-22'!U:U,MATCH(B750,'07-22'!W:W,0),0),"")</f>
        <v/>
      </c>
      <c r="Q750" s="11" t="str">
        <f>IFERROR(INDEX(#REF!,MATCH(B750,#REF!,0),0),"")</f>
        <v/>
      </c>
      <c r="R750" s="11" t="str">
        <f>IFERROR(INDEX(#REF!,MATCH(B750,#REF!,0),0),"")</f>
        <v/>
      </c>
      <c r="S750" s="11" t="str">
        <f>IFERROR(INDEX(#REF!,MATCH(B750,#REF!,0),0),"")</f>
        <v/>
      </c>
      <c r="T750" s="11" t="str">
        <f>IFERROR(INDEX(#REF!,MATCH(B750,#REF!,0),0),"")</f>
        <v/>
      </c>
      <c r="U750" s="5" t="str">
        <f>IFERROR(INDEX(#REF!,MATCH(B750,#REF!,0),0),"")</f>
        <v/>
      </c>
      <c r="V750" s="10">
        <f t="shared" si="39"/>
        <v>0</v>
      </c>
      <c r="W750" s="188">
        <f t="shared" si="40"/>
        <v>0</v>
      </c>
      <c r="X750" s="188" t="e">
        <f t="shared" si="41"/>
        <v>#DIV/0!</v>
      </c>
      <c r="Y750" s="188" t="str">
        <f>IFERROR(SUMPRODUCT(LARGE(G750:U750,{1;2;3;4;5})),"NA")</f>
        <v>NA</v>
      </c>
      <c r="Z750" s="189" t="str">
        <f>IFERROR(SUMPRODUCT(LARGE(G750:U750,{1;2;3;4;5;6;7;8;9;10})),"NA")</f>
        <v>NA</v>
      </c>
    </row>
    <row r="751" spans="1:26" s="28" customFormat="1" hidden="1" x14ac:dyDescent="0.3">
      <c r="A751" s="143"/>
      <c r="B751" s="2"/>
      <c r="C751" s="1"/>
      <c r="D751" s="1"/>
      <c r="E751" s="1"/>
      <c r="F751" s="2"/>
      <c r="G751" s="10" t="str">
        <f>IFERROR(INDEX('03-25'!X:X,MATCH(B751,'03-25'!Y:Y,0),0),"")</f>
        <v/>
      </c>
      <c r="H751" s="11" t="str">
        <f>IFERROR(INDEX('04-08'!N:N,MATCH(B751,'04-08'!C:C,0),0),"")</f>
        <v/>
      </c>
      <c r="I751" s="11" t="str">
        <f>IFERROR(INDEX('04-29'!M:M,MATCH(B751,'04-29'!L:L,0),0),"")</f>
        <v/>
      </c>
      <c r="J751" s="11" t="str">
        <f>IFERROR(INDEX('05-27'!F:F,MATCH(B751,'05-27'!H:H,0),0),"")</f>
        <v/>
      </c>
      <c r="K751" s="11" t="str">
        <f>IFERROR(INDEX('06-17'!U:U,MATCH(B751,'06-17'!W:W,0),0),"")</f>
        <v/>
      </c>
      <c r="L751" s="11" t="str">
        <f>IFERROR(INDEX('07-02'!W:W,MATCH(B751,'07-02'!B:B,0),0),"")</f>
        <v/>
      </c>
      <c r="M751" s="11" t="str">
        <f>IFERROR(INDEX('07-14'!H:H,MATCH(B751,'07-14'!I:I,0),0),"")</f>
        <v/>
      </c>
      <c r="N751" s="11" t="str">
        <f>IFERROR(INDEX('07-15'!H:H,MATCH(B751,'07-15'!I:I,0),0),"")</f>
        <v/>
      </c>
      <c r="O751" s="11" t="str">
        <f>IFERROR(INDEX('07-16'!H:H,MATCH(B751,'07-16'!I:I,0),0),"")</f>
        <v/>
      </c>
      <c r="P751" s="11" t="str">
        <f>IFERROR(INDEX('07-22'!U:U,MATCH(B751,'07-22'!W:W,0),0),"")</f>
        <v/>
      </c>
      <c r="Q751" s="11" t="str">
        <f>IFERROR(INDEX(#REF!,MATCH(B751,#REF!,0),0),"")</f>
        <v/>
      </c>
      <c r="R751" s="11" t="str">
        <f>IFERROR(INDEX(#REF!,MATCH(B751,#REF!,0),0),"")</f>
        <v/>
      </c>
      <c r="S751" s="11" t="str">
        <f>IFERROR(INDEX(#REF!,MATCH(B751,#REF!,0),0),"")</f>
        <v/>
      </c>
      <c r="T751" s="11" t="str">
        <f>IFERROR(INDEX(#REF!,MATCH(B751,#REF!,0),0),"")</f>
        <v/>
      </c>
      <c r="U751" s="5" t="str">
        <f>IFERROR(INDEX(#REF!,MATCH(B751,#REF!,0),0),"")</f>
        <v/>
      </c>
      <c r="V751" s="10">
        <f t="shared" si="39"/>
        <v>0</v>
      </c>
      <c r="W751" s="188">
        <f t="shared" si="40"/>
        <v>0</v>
      </c>
      <c r="X751" s="188" t="e">
        <f t="shared" si="41"/>
        <v>#DIV/0!</v>
      </c>
      <c r="Y751" s="188" t="str">
        <f>IFERROR(SUMPRODUCT(LARGE(G751:U751,{1;2;3;4;5})),"NA")</f>
        <v>NA</v>
      </c>
      <c r="Z751" s="189" t="str">
        <f>IFERROR(SUMPRODUCT(LARGE(G751:U751,{1;2;3;4;5;6;7;8;9;10})),"NA")</f>
        <v>NA</v>
      </c>
    </row>
    <row r="752" spans="1:26" s="28" customFormat="1" hidden="1" x14ac:dyDescent="0.3">
      <c r="A752" s="143"/>
      <c r="B752" s="2"/>
      <c r="C752" s="1"/>
      <c r="D752" s="1"/>
      <c r="E752" s="1"/>
      <c r="F752" s="2"/>
      <c r="G752" s="10" t="str">
        <f>IFERROR(INDEX('03-25'!X:X,MATCH(B752,'03-25'!Y:Y,0),0),"")</f>
        <v/>
      </c>
      <c r="H752" s="11" t="str">
        <f>IFERROR(INDEX('04-08'!N:N,MATCH(B752,'04-08'!C:C,0),0),"")</f>
        <v/>
      </c>
      <c r="I752" s="11" t="str">
        <f>IFERROR(INDEX('04-29'!M:M,MATCH(B752,'04-29'!L:L,0),0),"")</f>
        <v/>
      </c>
      <c r="J752" s="11" t="str">
        <f>IFERROR(INDEX('05-27'!F:F,MATCH(B752,'05-27'!H:H,0),0),"")</f>
        <v/>
      </c>
      <c r="K752" s="11" t="str">
        <f>IFERROR(INDEX('06-17'!U:U,MATCH(B752,'06-17'!W:W,0),0),"")</f>
        <v/>
      </c>
      <c r="L752" s="11" t="str">
        <f>IFERROR(INDEX('07-02'!W:W,MATCH(B752,'07-02'!B:B,0),0),"")</f>
        <v/>
      </c>
      <c r="M752" s="11" t="str">
        <f>IFERROR(INDEX('07-14'!H:H,MATCH(B752,'07-14'!I:I,0),0),"")</f>
        <v/>
      </c>
      <c r="N752" s="11" t="str">
        <f>IFERROR(INDEX('07-15'!H:H,MATCH(B752,'07-15'!I:I,0),0),"")</f>
        <v/>
      </c>
      <c r="O752" s="11" t="str">
        <f>IFERROR(INDEX('07-16'!H:H,MATCH(B752,'07-16'!I:I,0),0),"")</f>
        <v/>
      </c>
      <c r="P752" s="11" t="str">
        <f>IFERROR(INDEX('07-22'!U:U,MATCH(B752,'07-22'!W:W,0),0),"")</f>
        <v/>
      </c>
      <c r="Q752" s="11" t="str">
        <f>IFERROR(INDEX(#REF!,MATCH(B752,#REF!,0),0),"")</f>
        <v/>
      </c>
      <c r="R752" s="11" t="str">
        <f>IFERROR(INDEX(#REF!,MATCH(B752,#REF!,0),0),"")</f>
        <v/>
      </c>
      <c r="S752" s="11" t="str">
        <f>IFERROR(INDEX(#REF!,MATCH(B752,#REF!,0),0),"")</f>
        <v/>
      </c>
      <c r="T752" s="11" t="str">
        <f>IFERROR(INDEX(#REF!,MATCH(B752,#REF!,0),0),"")</f>
        <v/>
      </c>
      <c r="U752" s="5" t="str">
        <f>IFERROR(INDEX(#REF!,MATCH(B752,#REF!,0),0),"")</f>
        <v/>
      </c>
      <c r="V752" s="10">
        <f t="shared" si="39"/>
        <v>0</v>
      </c>
      <c r="W752" s="188">
        <f t="shared" si="40"/>
        <v>0</v>
      </c>
      <c r="X752" s="188" t="e">
        <f t="shared" si="41"/>
        <v>#DIV/0!</v>
      </c>
      <c r="Y752" s="188" t="str">
        <f>IFERROR(SUMPRODUCT(LARGE(G752:U752,{1;2;3;4;5})),"NA")</f>
        <v>NA</v>
      </c>
      <c r="Z752" s="189" t="str">
        <f>IFERROR(SUMPRODUCT(LARGE(G752:U752,{1;2;3;4;5;6;7;8;9;10})),"NA")</f>
        <v>NA</v>
      </c>
    </row>
    <row r="753" spans="1:26" s="28" customFormat="1" hidden="1" x14ac:dyDescent="0.3">
      <c r="A753" s="143"/>
      <c r="B753" s="2"/>
      <c r="C753" s="1"/>
      <c r="D753" s="1"/>
      <c r="E753" s="1"/>
      <c r="F753" s="2"/>
      <c r="G753" s="10" t="str">
        <f>IFERROR(INDEX('03-25'!X:X,MATCH(B753,'03-25'!Y:Y,0),0),"")</f>
        <v/>
      </c>
      <c r="H753" s="11" t="str">
        <f>IFERROR(INDEX('04-08'!N:N,MATCH(B753,'04-08'!C:C,0),0),"")</f>
        <v/>
      </c>
      <c r="I753" s="11" t="str">
        <f>IFERROR(INDEX('04-29'!M:M,MATCH(B753,'04-29'!L:L,0),0),"")</f>
        <v/>
      </c>
      <c r="J753" s="11" t="str">
        <f>IFERROR(INDEX('05-27'!F:F,MATCH(B753,'05-27'!H:H,0),0),"")</f>
        <v/>
      </c>
      <c r="K753" s="11" t="str">
        <f>IFERROR(INDEX('06-17'!U:U,MATCH(B753,'06-17'!W:W,0),0),"")</f>
        <v/>
      </c>
      <c r="L753" s="11" t="str">
        <f>IFERROR(INDEX('07-02'!W:W,MATCH(B753,'07-02'!B:B,0),0),"")</f>
        <v/>
      </c>
      <c r="M753" s="11" t="str">
        <f>IFERROR(INDEX('07-14'!H:H,MATCH(B753,'07-14'!I:I,0),0),"")</f>
        <v/>
      </c>
      <c r="N753" s="11" t="str">
        <f>IFERROR(INDEX('07-15'!H:H,MATCH(B753,'07-15'!I:I,0),0),"")</f>
        <v/>
      </c>
      <c r="O753" s="11" t="str">
        <f>IFERROR(INDEX('07-16'!H:H,MATCH(B753,'07-16'!I:I,0),0),"")</f>
        <v/>
      </c>
      <c r="P753" s="11" t="str">
        <f>IFERROR(INDEX('07-22'!U:U,MATCH(B753,'07-22'!W:W,0),0),"")</f>
        <v/>
      </c>
      <c r="Q753" s="11" t="str">
        <f>IFERROR(INDEX(#REF!,MATCH(B753,#REF!,0),0),"")</f>
        <v/>
      </c>
      <c r="R753" s="11" t="str">
        <f>IFERROR(INDEX(#REF!,MATCH(B753,#REF!,0),0),"")</f>
        <v/>
      </c>
      <c r="S753" s="11" t="str">
        <f>IFERROR(INDEX(#REF!,MATCH(B753,#REF!,0),0),"")</f>
        <v/>
      </c>
      <c r="T753" s="11" t="str">
        <f>IFERROR(INDEX(#REF!,MATCH(B753,#REF!,0),0),"")</f>
        <v/>
      </c>
      <c r="U753" s="5" t="str">
        <f>IFERROR(INDEX(#REF!,MATCH(B753,#REF!,0),0),"")</f>
        <v/>
      </c>
      <c r="V753" s="10">
        <f t="shared" si="39"/>
        <v>0</v>
      </c>
      <c r="W753" s="188">
        <f t="shared" si="40"/>
        <v>0</v>
      </c>
      <c r="X753" s="188" t="e">
        <f t="shared" si="41"/>
        <v>#DIV/0!</v>
      </c>
      <c r="Y753" s="188" t="str">
        <f>IFERROR(SUMPRODUCT(LARGE(G753:U753,{1;2;3;4;5})),"NA")</f>
        <v>NA</v>
      </c>
      <c r="Z753" s="189" t="str">
        <f>IFERROR(SUMPRODUCT(LARGE(G753:U753,{1;2;3;4;5;6;7;8;9;10})),"NA")</f>
        <v>NA</v>
      </c>
    </row>
    <row r="754" spans="1:26" s="28" customFormat="1" hidden="1" x14ac:dyDescent="0.3">
      <c r="A754" s="143"/>
      <c r="B754" s="2"/>
      <c r="C754" s="1"/>
      <c r="D754" s="1"/>
      <c r="E754" s="1"/>
      <c r="F754" s="2"/>
      <c r="G754" s="10" t="str">
        <f>IFERROR(INDEX('03-25'!X:X,MATCH(B754,'03-25'!Y:Y,0),0),"")</f>
        <v/>
      </c>
      <c r="H754" s="11" t="str">
        <f>IFERROR(INDEX('04-08'!N:N,MATCH(B754,'04-08'!C:C,0),0),"")</f>
        <v/>
      </c>
      <c r="I754" s="11" t="str">
        <f>IFERROR(INDEX('04-29'!M:M,MATCH(B754,'04-29'!L:L,0),0),"")</f>
        <v/>
      </c>
      <c r="J754" s="11" t="str">
        <f>IFERROR(INDEX('05-27'!F:F,MATCH(B754,'05-27'!H:H,0),0),"")</f>
        <v/>
      </c>
      <c r="K754" s="11" t="str">
        <f>IFERROR(INDEX('06-17'!U:U,MATCH(B754,'06-17'!W:W,0),0),"")</f>
        <v/>
      </c>
      <c r="L754" s="11" t="str">
        <f>IFERROR(INDEX('07-02'!W:W,MATCH(B754,'07-02'!B:B,0),0),"")</f>
        <v/>
      </c>
      <c r="M754" s="11" t="str">
        <f>IFERROR(INDEX('07-14'!H:H,MATCH(B754,'07-14'!I:I,0),0),"")</f>
        <v/>
      </c>
      <c r="N754" s="11" t="str">
        <f>IFERROR(INDEX('07-15'!H:H,MATCH(B754,'07-15'!I:I,0),0),"")</f>
        <v/>
      </c>
      <c r="O754" s="11" t="str">
        <f>IFERROR(INDEX('07-16'!H:H,MATCH(B754,'07-16'!I:I,0),0),"")</f>
        <v/>
      </c>
      <c r="P754" s="11" t="str">
        <f>IFERROR(INDEX('07-22'!U:U,MATCH(B754,'07-22'!W:W,0),0),"")</f>
        <v/>
      </c>
      <c r="Q754" s="11" t="str">
        <f>IFERROR(INDEX(#REF!,MATCH(B754,#REF!,0),0),"")</f>
        <v/>
      </c>
      <c r="R754" s="11" t="str">
        <f>IFERROR(INDEX(#REF!,MATCH(B754,#REF!,0),0),"")</f>
        <v/>
      </c>
      <c r="S754" s="11" t="str">
        <f>IFERROR(INDEX(#REF!,MATCH(B754,#REF!,0),0),"")</f>
        <v/>
      </c>
      <c r="T754" s="11" t="str">
        <f>IFERROR(INDEX(#REF!,MATCH(B754,#REF!,0),0),"")</f>
        <v/>
      </c>
      <c r="U754" s="5" t="str">
        <f>IFERROR(INDEX(#REF!,MATCH(B754,#REF!,0),0),"")</f>
        <v/>
      </c>
      <c r="V754" s="10">
        <f t="shared" si="39"/>
        <v>0</v>
      </c>
      <c r="W754" s="188">
        <f t="shared" si="40"/>
        <v>0</v>
      </c>
      <c r="X754" s="188" t="e">
        <f t="shared" si="41"/>
        <v>#DIV/0!</v>
      </c>
      <c r="Y754" s="188" t="str">
        <f>IFERROR(SUMPRODUCT(LARGE(G754:U754,{1;2;3;4;5})),"NA")</f>
        <v>NA</v>
      </c>
      <c r="Z754" s="189" t="str">
        <f>IFERROR(SUMPRODUCT(LARGE(G754:U754,{1;2;3;4;5;6;7;8;9;10})),"NA")</f>
        <v>NA</v>
      </c>
    </row>
    <row r="755" spans="1:26" s="28" customFormat="1" hidden="1" x14ac:dyDescent="0.3">
      <c r="A755" s="143"/>
      <c r="B755" s="2"/>
      <c r="C755" s="1"/>
      <c r="D755" s="1"/>
      <c r="E755" s="1"/>
      <c r="F755" s="2"/>
      <c r="G755" s="10" t="str">
        <f>IFERROR(INDEX('03-25'!X:X,MATCH(B755,'03-25'!Y:Y,0),0),"")</f>
        <v/>
      </c>
      <c r="H755" s="11" t="str">
        <f>IFERROR(INDEX('04-08'!N:N,MATCH(B755,'04-08'!C:C,0),0),"")</f>
        <v/>
      </c>
      <c r="I755" s="11" t="str">
        <f>IFERROR(INDEX('04-29'!M:M,MATCH(B755,'04-29'!L:L,0),0),"")</f>
        <v/>
      </c>
      <c r="J755" s="11" t="str">
        <f>IFERROR(INDEX('05-27'!F:F,MATCH(B755,'05-27'!H:H,0),0),"")</f>
        <v/>
      </c>
      <c r="K755" s="11" t="str">
        <f>IFERROR(INDEX('06-17'!U:U,MATCH(B755,'06-17'!W:W,0),0),"")</f>
        <v/>
      </c>
      <c r="L755" s="11" t="str">
        <f>IFERROR(INDEX('07-02'!W:W,MATCH(B755,'07-02'!B:B,0),0),"")</f>
        <v/>
      </c>
      <c r="M755" s="11" t="str">
        <f>IFERROR(INDEX('07-14'!H:H,MATCH(B755,'07-14'!I:I,0),0),"")</f>
        <v/>
      </c>
      <c r="N755" s="11" t="str">
        <f>IFERROR(INDEX('07-15'!H:H,MATCH(B755,'07-15'!I:I,0),0),"")</f>
        <v/>
      </c>
      <c r="O755" s="11" t="str">
        <f>IFERROR(INDEX('07-16'!H:H,MATCH(B755,'07-16'!I:I,0),0),"")</f>
        <v/>
      </c>
      <c r="P755" s="11" t="str">
        <f>IFERROR(INDEX('07-22'!U:U,MATCH(B755,'07-22'!W:W,0),0),"")</f>
        <v/>
      </c>
      <c r="Q755" s="11" t="str">
        <f>IFERROR(INDEX(#REF!,MATCH(B755,#REF!,0),0),"")</f>
        <v/>
      </c>
      <c r="R755" s="11" t="str">
        <f>IFERROR(INDEX(#REF!,MATCH(B755,#REF!,0),0),"")</f>
        <v/>
      </c>
      <c r="S755" s="11" t="str">
        <f>IFERROR(INDEX(#REF!,MATCH(B755,#REF!,0),0),"")</f>
        <v/>
      </c>
      <c r="T755" s="11" t="str">
        <f>IFERROR(INDEX(#REF!,MATCH(B755,#REF!,0),0),"")</f>
        <v/>
      </c>
      <c r="U755" s="5" t="str">
        <f>IFERROR(INDEX(#REF!,MATCH(B755,#REF!,0),0),"")</f>
        <v/>
      </c>
      <c r="V755" s="10">
        <f t="shared" si="39"/>
        <v>0</v>
      </c>
      <c r="W755" s="188">
        <f t="shared" si="40"/>
        <v>0</v>
      </c>
      <c r="X755" s="188" t="e">
        <f t="shared" si="41"/>
        <v>#DIV/0!</v>
      </c>
      <c r="Y755" s="188" t="str">
        <f>IFERROR(SUMPRODUCT(LARGE(G755:U755,{1;2;3;4;5})),"NA")</f>
        <v>NA</v>
      </c>
      <c r="Z755" s="189" t="str">
        <f>IFERROR(SUMPRODUCT(LARGE(G755:U755,{1;2;3;4;5;6;7;8;9;10})),"NA")</f>
        <v>NA</v>
      </c>
    </row>
    <row r="756" spans="1:26" s="28" customFormat="1" hidden="1" x14ac:dyDescent="0.3">
      <c r="A756" s="143"/>
      <c r="B756" s="2"/>
      <c r="C756" s="1"/>
      <c r="D756" s="1"/>
      <c r="E756" s="1"/>
      <c r="F756" s="2"/>
      <c r="G756" s="10" t="str">
        <f>IFERROR(INDEX('03-25'!X:X,MATCH(B756,'03-25'!Y:Y,0),0),"")</f>
        <v/>
      </c>
      <c r="H756" s="11" t="str">
        <f>IFERROR(INDEX('04-08'!N:N,MATCH(B756,'04-08'!C:C,0),0),"")</f>
        <v/>
      </c>
      <c r="I756" s="11" t="str">
        <f>IFERROR(INDEX('04-29'!M:M,MATCH(B756,'04-29'!L:L,0),0),"")</f>
        <v/>
      </c>
      <c r="J756" s="11" t="str">
        <f>IFERROR(INDEX('05-27'!F:F,MATCH(B756,'05-27'!H:H,0),0),"")</f>
        <v/>
      </c>
      <c r="K756" s="11" t="str">
        <f>IFERROR(INDEX('06-17'!U:U,MATCH(B756,'06-17'!W:W,0),0),"")</f>
        <v/>
      </c>
      <c r="L756" s="11" t="str">
        <f>IFERROR(INDEX('07-02'!W:W,MATCH(B756,'07-02'!B:B,0),0),"")</f>
        <v/>
      </c>
      <c r="M756" s="11" t="str">
        <f>IFERROR(INDEX('07-14'!H:H,MATCH(B756,'07-14'!I:I,0),0),"")</f>
        <v/>
      </c>
      <c r="N756" s="11" t="str">
        <f>IFERROR(INDEX('07-15'!H:H,MATCH(B756,'07-15'!I:I,0),0),"")</f>
        <v/>
      </c>
      <c r="O756" s="11" t="str">
        <f>IFERROR(INDEX('07-16'!H:H,MATCH(B756,'07-16'!I:I,0),0),"")</f>
        <v/>
      </c>
      <c r="P756" s="11" t="str">
        <f>IFERROR(INDEX('07-22'!U:U,MATCH(B756,'07-22'!W:W,0),0),"")</f>
        <v/>
      </c>
      <c r="Q756" s="11" t="str">
        <f>IFERROR(INDEX(#REF!,MATCH(B756,#REF!,0),0),"")</f>
        <v/>
      </c>
      <c r="R756" s="11" t="str">
        <f>IFERROR(INDEX(#REF!,MATCH(B756,#REF!,0),0),"")</f>
        <v/>
      </c>
      <c r="S756" s="11" t="str">
        <f>IFERROR(INDEX(#REF!,MATCH(B756,#REF!,0),0),"")</f>
        <v/>
      </c>
      <c r="T756" s="11" t="str">
        <f>IFERROR(INDEX(#REF!,MATCH(B756,#REF!,0),0),"")</f>
        <v/>
      </c>
      <c r="U756" s="5" t="str">
        <f>IFERROR(INDEX(#REF!,MATCH(B756,#REF!,0),0),"")</f>
        <v/>
      </c>
      <c r="V756" s="10">
        <f t="shared" si="39"/>
        <v>0</v>
      </c>
      <c r="W756" s="188">
        <f t="shared" si="40"/>
        <v>0</v>
      </c>
      <c r="X756" s="188" t="e">
        <f t="shared" si="41"/>
        <v>#DIV/0!</v>
      </c>
      <c r="Y756" s="188" t="str">
        <f>IFERROR(SUMPRODUCT(LARGE(G756:U756,{1;2;3;4;5})),"NA")</f>
        <v>NA</v>
      </c>
      <c r="Z756" s="189" t="str">
        <f>IFERROR(SUMPRODUCT(LARGE(G756:U756,{1;2;3;4;5;6;7;8;9;10})),"NA")</f>
        <v>NA</v>
      </c>
    </row>
    <row r="757" spans="1:26" s="28" customFormat="1" hidden="1" x14ac:dyDescent="0.3">
      <c r="A757" s="143"/>
      <c r="B757" s="2"/>
      <c r="C757" s="1"/>
      <c r="D757" s="1"/>
      <c r="E757" s="1"/>
      <c r="F757" s="2"/>
      <c r="G757" s="10" t="str">
        <f>IFERROR(INDEX('03-25'!X:X,MATCH(B757,'03-25'!Y:Y,0),0),"")</f>
        <v/>
      </c>
      <c r="H757" s="11" t="str">
        <f>IFERROR(INDEX('04-08'!N:N,MATCH(B757,'04-08'!C:C,0),0),"")</f>
        <v/>
      </c>
      <c r="I757" s="11" t="str">
        <f>IFERROR(INDEX('04-29'!M:M,MATCH(B757,'04-29'!L:L,0),0),"")</f>
        <v/>
      </c>
      <c r="J757" s="11" t="str">
        <f>IFERROR(INDEX('05-27'!F:F,MATCH(B757,'05-27'!H:H,0),0),"")</f>
        <v/>
      </c>
      <c r="K757" s="11" t="str">
        <f>IFERROR(INDEX('06-17'!U:U,MATCH(B757,'06-17'!W:W,0),0),"")</f>
        <v/>
      </c>
      <c r="L757" s="11" t="str">
        <f>IFERROR(INDEX('07-02'!W:W,MATCH(B757,'07-02'!B:B,0),0),"")</f>
        <v/>
      </c>
      <c r="M757" s="11" t="str">
        <f>IFERROR(INDEX('07-14'!H:H,MATCH(B757,'07-14'!I:I,0),0),"")</f>
        <v/>
      </c>
      <c r="N757" s="11" t="str">
        <f>IFERROR(INDEX('07-15'!H:H,MATCH(B757,'07-15'!I:I,0),0),"")</f>
        <v/>
      </c>
      <c r="O757" s="11" t="str">
        <f>IFERROR(INDEX('07-16'!H:H,MATCH(B757,'07-16'!I:I,0),0),"")</f>
        <v/>
      </c>
      <c r="P757" s="11" t="str">
        <f>IFERROR(INDEX('07-22'!U:U,MATCH(B757,'07-22'!W:W,0),0),"")</f>
        <v/>
      </c>
      <c r="Q757" s="11" t="str">
        <f>IFERROR(INDEX(#REF!,MATCH(B757,#REF!,0),0),"")</f>
        <v/>
      </c>
      <c r="R757" s="11" t="str">
        <f>IFERROR(INDEX(#REF!,MATCH(B757,#REF!,0),0),"")</f>
        <v/>
      </c>
      <c r="S757" s="11" t="str">
        <f>IFERROR(INDEX(#REF!,MATCH(B757,#REF!,0),0),"")</f>
        <v/>
      </c>
      <c r="T757" s="11" t="str">
        <f>IFERROR(INDEX(#REF!,MATCH(B757,#REF!,0),0),"")</f>
        <v/>
      </c>
      <c r="U757" s="5" t="str">
        <f>IFERROR(INDEX(#REF!,MATCH(B757,#REF!,0),0),"")</f>
        <v/>
      </c>
      <c r="V757" s="10">
        <f t="shared" si="39"/>
        <v>0</v>
      </c>
      <c r="W757" s="188">
        <f t="shared" si="40"/>
        <v>0</v>
      </c>
      <c r="X757" s="188" t="e">
        <f t="shared" si="41"/>
        <v>#DIV/0!</v>
      </c>
      <c r="Y757" s="188" t="str">
        <f>IFERROR(SUMPRODUCT(LARGE(G757:U757,{1;2;3;4;5})),"NA")</f>
        <v>NA</v>
      </c>
      <c r="Z757" s="189" t="str">
        <f>IFERROR(SUMPRODUCT(LARGE(G757:U757,{1;2;3;4;5;6;7;8;9;10})),"NA")</f>
        <v>NA</v>
      </c>
    </row>
    <row r="758" spans="1:26" s="28" customFormat="1" hidden="1" x14ac:dyDescent="0.3">
      <c r="A758" s="143"/>
      <c r="B758" s="2"/>
      <c r="C758" s="1"/>
      <c r="D758" s="1"/>
      <c r="E758" s="1"/>
      <c r="F758" s="2"/>
      <c r="G758" s="10" t="str">
        <f>IFERROR(INDEX('03-25'!X:X,MATCH(B758,'03-25'!Y:Y,0),0),"")</f>
        <v/>
      </c>
      <c r="H758" s="11" t="str">
        <f>IFERROR(INDEX('04-08'!N:N,MATCH(B758,'04-08'!C:C,0),0),"")</f>
        <v/>
      </c>
      <c r="I758" s="11" t="str">
        <f>IFERROR(INDEX('04-29'!M:M,MATCH(B758,'04-29'!L:L,0),0),"")</f>
        <v/>
      </c>
      <c r="J758" s="11" t="str">
        <f>IFERROR(INDEX('05-27'!F:F,MATCH(B758,'05-27'!H:H,0),0),"")</f>
        <v/>
      </c>
      <c r="K758" s="11" t="str">
        <f>IFERROR(INDEX('06-17'!U:U,MATCH(B758,'06-17'!W:W,0),0),"")</f>
        <v/>
      </c>
      <c r="L758" s="11" t="str">
        <f>IFERROR(INDEX('07-02'!W:W,MATCH(B758,'07-02'!B:B,0),0),"")</f>
        <v/>
      </c>
      <c r="M758" s="11" t="str">
        <f>IFERROR(INDEX('07-14'!H:H,MATCH(B758,'07-14'!I:I,0),0),"")</f>
        <v/>
      </c>
      <c r="N758" s="11" t="str">
        <f>IFERROR(INDEX('07-15'!H:H,MATCH(B758,'07-15'!I:I,0),0),"")</f>
        <v/>
      </c>
      <c r="O758" s="11" t="str">
        <f>IFERROR(INDEX('07-16'!H:H,MATCH(B758,'07-16'!I:I,0),0),"")</f>
        <v/>
      </c>
      <c r="P758" s="11" t="str">
        <f>IFERROR(INDEX('07-22'!U:U,MATCH(B758,'07-22'!W:W,0),0),"")</f>
        <v/>
      </c>
      <c r="Q758" s="11" t="str">
        <f>IFERROR(INDEX(#REF!,MATCH(B758,#REF!,0),0),"")</f>
        <v/>
      </c>
      <c r="R758" s="11" t="str">
        <f>IFERROR(INDEX(#REF!,MATCH(B758,#REF!,0),0),"")</f>
        <v/>
      </c>
      <c r="S758" s="11" t="str">
        <f>IFERROR(INDEX(#REF!,MATCH(B758,#REF!,0),0),"")</f>
        <v/>
      </c>
      <c r="T758" s="11" t="str">
        <f>IFERROR(INDEX(#REF!,MATCH(B758,#REF!,0),0),"")</f>
        <v/>
      </c>
      <c r="U758" s="5" t="str">
        <f>IFERROR(INDEX(#REF!,MATCH(B758,#REF!,0),0),"")</f>
        <v/>
      </c>
      <c r="V758" s="10">
        <f t="shared" si="39"/>
        <v>0</v>
      </c>
      <c r="W758" s="188">
        <f t="shared" si="40"/>
        <v>0</v>
      </c>
      <c r="X758" s="188" t="e">
        <f t="shared" si="41"/>
        <v>#DIV/0!</v>
      </c>
      <c r="Y758" s="188" t="str">
        <f>IFERROR(SUMPRODUCT(LARGE(G758:U758,{1;2;3;4;5})),"NA")</f>
        <v>NA</v>
      </c>
      <c r="Z758" s="189" t="str">
        <f>IFERROR(SUMPRODUCT(LARGE(G758:U758,{1;2;3;4;5;6;7;8;9;10})),"NA")</f>
        <v>NA</v>
      </c>
    </row>
    <row r="759" spans="1:26" s="28" customFormat="1" hidden="1" x14ac:dyDescent="0.3">
      <c r="A759" s="143"/>
      <c r="B759" s="2"/>
      <c r="C759" s="1"/>
      <c r="D759" s="1"/>
      <c r="E759" s="1"/>
      <c r="F759" s="2"/>
      <c r="G759" s="10" t="str">
        <f>IFERROR(INDEX('03-25'!X:X,MATCH(B759,'03-25'!Y:Y,0),0),"")</f>
        <v/>
      </c>
      <c r="H759" s="11" t="str">
        <f>IFERROR(INDEX('04-08'!N:N,MATCH(B759,'04-08'!C:C,0),0),"")</f>
        <v/>
      </c>
      <c r="I759" s="11" t="str">
        <f>IFERROR(INDEX('04-29'!M:M,MATCH(B759,'04-29'!L:L,0),0),"")</f>
        <v/>
      </c>
      <c r="J759" s="11" t="str">
        <f>IFERROR(INDEX('05-27'!F:F,MATCH(B759,'05-27'!H:H,0),0),"")</f>
        <v/>
      </c>
      <c r="K759" s="11" t="str">
        <f>IFERROR(INDEX('06-17'!U:U,MATCH(B759,'06-17'!W:W,0),0),"")</f>
        <v/>
      </c>
      <c r="L759" s="11" t="str">
        <f>IFERROR(INDEX('07-02'!W:W,MATCH(B759,'07-02'!B:B,0),0),"")</f>
        <v/>
      </c>
      <c r="M759" s="11" t="str">
        <f>IFERROR(INDEX('07-14'!H:H,MATCH(B759,'07-14'!I:I,0),0),"")</f>
        <v/>
      </c>
      <c r="N759" s="11" t="str">
        <f>IFERROR(INDEX('07-15'!H:H,MATCH(B759,'07-15'!I:I,0),0),"")</f>
        <v/>
      </c>
      <c r="O759" s="11" t="str">
        <f>IFERROR(INDEX('07-16'!H:H,MATCH(B759,'07-16'!I:I,0),0),"")</f>
        <v/>
      </c>
      <c r="P759" s="11" t="str">
        <f>IFERROR(INDEX('07-22'!U:U,MATCH(B759,'07-22'!W:W,0),0),"")</f>
        <v/>
      </c>
      <c r="Q759" s="11" t="str">
        <f>IFERROR(INDEX(#REF!,MATCH(B759,#REF!,0),0),"")</f>
        <v/>
      </c>
      <c r="R759" s="11" t="str">
        <f>IFERROR(INDEX(#REF!,MATCH(B759,#REF!,0),0),"")</f>
        <v/>
      </c>
      <c r="S759" s="11" t="str">
        <f>IFERROR(INDEX(#REF!,MATCH(B759,#REF!,0),0),"")</f>
        <v/>
      </c>
      <c r="T759" s="11" t="str">
        <f>IFERROR(INDEX(#REF!,MATCH(B759,#REF!,0),0),"")</f>
        <v/>
      </c>
      <c r="U759" s="5" t="str">
        <f>IFERROR(INDEX(#REF!,MATCH(B759,#REF!,0),0),"")</f>
        <v/>
      </c>
      <c r="V759" s="10">
        <f t="shared" si="39"/>
        <v>0</v>
      </c>
      <c r="W759" s="188">
        <f t="shared" si="40"/>
        <v>0</v>
      </c>
      <c r="X759" s="188" t="e">
        <f t="shared" si="41"/>
        <v>#DIV/0!</v>
      </c>
      <c r="Y759" s="188" t="str">
        <f>IFERROR(SUMPRODUCT(LARGE(G759:U759,{1;2;3;4;5})),"NA")</f>
        <v>NA</v>
      </c>
      <c r="Z759" s="189" t="str">
        <f>IFERROR(SUMPRODUCT(LARGE(G759:U759,{1;2;3;4;5;6;7;8;9;10})),"NA")</f>
        <v>NA</v>
      </c>
    </row>
    <row r="760" spans="1:26" s="28" customFormat="1" hidden="1" x14ac:dyDescent="0.3">
      <c r="A760" s="143"/>
      <c r="B760" s="2"/>
      <c r="C760" s="1"/>
      <c r="D760" s="1"/>
      <c r="E760" s="1"/>
      <c r="F760" s="2"/>
      <c r="G760" s="10" t="str">
        <f>IFERROR(INDEX('03-25'!X:X,MATCH(B760,'03-25'!Y:Y,0),0),"")</f>
        <v/>
      </c>
      <c r="H760" s="11" t="str">
        <f>IFERROR(INDEX('04-08'!N:N,MATCH(B760,'04-08'!C:C,0),0),"")</f>
        <v/>
      </c>
      <c r="I760" s="11" t="str">
        <f>IFERROR(INDEX('04-29'!M:M,MATCH(B760,'04-29'!L:L,0),0),"")</f>
        <v/>
      </c>
      <c r="J760" s="11" t="str">
        <f>IFERROR(INDEX('05-27'!F:F,MATCH(B760,'05-27'!H:H,0),0),"")</f>
        <v/>
      </c>
      <c r="K760" s="11" t="str">
        <f>IFERROR(INDEX('06-17'!U:U,MATCH(B760,'06-17'!W:W,0),0),"")</f>
        <v/>
      </c>
      <c r="L760" s="11" t="str">
        <f>IFERROR(INDEX('07-02'!W:W,MATCH(B760,'07-02'!B:B,0),0),"")</f>
        <v/>
      </c>
      <c r="M760" s="11" t="str">
        <f>IFERROR(INDEX('07-14'!H:H,MATCH(B760,'07-14'!I:I,0),0),"")</f>
        <v/>
      </c>
      <c r="N760" s="11" t="str">
        <f>IFERROR(INDEX('07-15'!H:H,MATCH(B760,'07-15'!I:I,0),0),"")</f>
        <v/>
      </c>
      <c r="O760" s="11" t="str">
        <f>IFERROR(INDEX('07-16'!H:H,MATCH(B760,'07-16'!I:I,0),0),"")</f>
        <v/>
      </c>
      <c r="P760" s="11" t="str">
        <f>IFERROR(INDEX('07-22'!U:U,MATCH(B760,'07-22'!W:W,0),0),"")</f>
        <v/>
      </c>
      <c r="Q760" s="11" t="str">
        <f>IFERROR(INDEX(#REF!,MATCH(B760,#REF!,0),0),"")</f>
        <v/>
      </c>
      <c r="R760" s="11" t="str">
        <f>IFERROR(INDEX(#REF!,MATCH(B760,#REF!,0),0),"")</f>
        <v/>
      </c>
      <c r="S760" s="11" t="str">
        <f>IFERROR(INDEX(#REF!,MATCH(B760,#REF!,0),0),"")</f>
        <v/>
      </c>
      <c r="T760" s="11" t="str">
        <f>IFERROR(INDEX(#REF!,MATCH(B760,#REF!,0),0),"")</f>
        <v/>
      </c>
      <c r="U760" s="5" t="str">
        <f>IFERROR(INDEX(#REF!,MATCH(B760,#REF!,0),0),"")</f>
        <v/>
      </c>
      <c r="V760" s="10">
        <f t="shared" si="39"/>
        <v>0</v>
      </c>
      <c r="W760" s="188">
        <f t="shared" si="40"/>
        <v>0</v>
      </c>
      <c r="X760" s="188" t="e">
        <f t="shared" si="41"/>
        <v>#DIV/0!</v>
      </c>
      <c r="Y760" s="188" t="str">
        <f>IFERROR(SUMPRODUCT(LARGE(G760:U760,{1;2;3;4;5})),"NA")</f>
        <v>NA</v>
      </c>
      <c r="Z760" s="189" t="str">
        <f>IFERROR(SUMPRODUCT(LARGE(G760:U760,{1;2;3;4;5;6;7;8;9;10})),"NA")</f>
        <v>NA</v>
      </c>
    </row>
    <row r="761" spans="1:26" s="28" customFormat="1" hidden="1" x14ac:dyDescent="0.3">
      <c r="A761" s="143"/>
      <c r="B761" s="2"/>
      <c r="C761" s="1"/>
      <c r="D761" s="1"/>
      <c r="E761" s="1"/>
      <c r="F761" s="2"/>
      <c r="G761" s="10" t="str">
        <f>IFERROR(INDEX('03-25'!X:X,MATCH(B761,'03-25'!Y:Y,0),0),"")</f>
        <v/>
      </c>
      <c r="H761" s="11" t="str">
        <f>IFERROR(INDEX('04-08'!N:N,MATCH(B761,'04-08'!C:C,0),0),"")</f>
        <v/>
      </c>
      <c r="I761" s="11" t="str">
        <f>IFERROR(INDEX('04-29'!M:M,MATCH(B761,'04-29'!L:L,0),0),"")</f>
        <v/>
      </c>
      <c r="J761" s="11" t="str">
        <f>IFERROR(INDEX('05-27'!F:F,MATCH(B761,'05-27'!H:H,0),0),"")</f>
        <v/>
      </c>
      <c r="K761" s="11" t="str">
        <f>IFERROR(INDEX('06-17'!U:U,MATCH(B761,'06-17'!W:W,0),0),"")</f>
        <v/>
      </c>
      <c r="L761" s="11" t="str">
        <f>IFERROR(INDEX('07-02'!W:W,MATCH(B761,'07-02'!B:B,0),0),"")</f>
        <v/>
      </c>
      <c r="M761" s="11" t="str">
        <f>IFERROR(INDEX('07-14'!H:H,MATCH(B761,'07-14'!I:I,0),0),"")</f>
        <v/>
      </c>
      <c r="N761" s="11" t="str">
        <f>IFERROR(INDEX('07-15'!H:H,MATCH(B761,'07-15'!I:I,0),0),"")</f>
        <v/>
      </c>
      <c r="O761" s="11" t="str">
        <f>IFERROR(INDEX('07-16'!H:H,MATCH(B761,'07-16'!I:I,0),0),"")</f>
        <v/>
      </c>
      <c r="P761" s="11" t="str">
        <f>IFERROR(INDEX('07-22'!U:U,MATCH(B761,'07-22'!W:W,0),0),"")</f>
        <v/>
      </c>
      <c r="Q761" s="11" t="str">
        <f>IFERROR(INDEX(#REF!,MATCH(B761,#REF!,0),0),"")</f>
        <v/>
      </c>
      <c r="R761" s="11" t="str">
        <f>IFERROR(INDEX(#REF!,MATCH(B761,#REF!,0),0),"")</f>
        <v/>
      </c>
      <c r="S761" s="11" t="str">
        <f>IFERROR(INDEX(#REF!,MATCH(B761,#REF!,0),0),"")</f>
        <v/>
      </c>
      <c r="T761" s="11" t="str">
        <f>IFERROR(INDEX(#REF!,MATCH(B761,#REF!,0),0),"")</f>
        <v/>
      </c>
      <c r="U761" s="5" t="str">
        <f>IFERROR(INDEX(#REF!,MATCH(B761,#REF!,0),0),"")</f>
        <v/>
      </c>
      <c r="V761" s="10">
        <f t="shared" si="39"/>
        <v>0</v>
      </c>
      <c r="W761" s="188">
        <f t="shared" si="40"/>
        <v>0</v>
      </c>
      <c r="X761" s="188" t="e">
        <f t="shared" si="41"/>
        <v>#DIV/0!</v>
      </c>
      <c r="Y761" s="188" t="str">
        <f>IFERROR(SUMPRODUCT(LARGE(G761:U761,{1;2;3;4;5})),"NA")</f>
        <v>NA</v>
      </c>
      <c r="Z761" s="189" t="str">
        <f>IFERROR(SUMPRODUCT(LARGE(G761:U761,{1;2;3;4;5;6;7;8;9;10})),"NA")</f>
        <v>NA</v>
      </c>
    </row>
    <row r="762" spans="1:26" s="28" customFormat="1" hidden="1" x14ac:dyDescent="0.3">
      <c r="A762" s="143"/>
      <c r="B762" s="2"/>
      <c r="C762" s="1"/>
      <c r="D762" s="1"/>
      <c r="E762" s="1"/>
      <c r="F762" s="2"/>
      <c r="G762" s="10" t="str">
        <f>IFERROR(INDEX('03-25'!X:X,MATCH(B762,'03-25'!Y:Y,0),0),"")</f>
        <v/>
      </c>
      <c r="H762" s="11" t="str">
        <f>IFERROR(INDEX('04-08'!N:N,MATCH(B762,'04-08'!C:C,0),0),"")</f>
        <v/>
      </c>
      <c r="I762" s="11" t="str">
        <f>IFERROR(INDEX('04-29'!M:M,MATCH(B762,'04-29'!L:L,0),0),"")</f>
        <v/>
      </c>
      <c r="J762" s="11" t="str">
        <f>IFERROR(INDEX('05-27'!F:F,MATCH(B762,'05-27'!H:H,0),0),"")</f>
        <v/>
      </c>
      <c r="K762" s="11" t="str">
        <f>IFERROR(INDEX('06-17'!U:U,MATCH(B762,'06-17'!W:W,0),0),"")</f>
        <v/>
      </c>
      <c r="L762" s="11" t="str">
        <f>IFERROR(INDEX('07-02'!W:W,MATCH(B762,'07-02'!B:B,0),0),"")</f>
        <v/>
      </c>
      <c r="M762" s="11" t="str">
        <f>IFERROR(INDEX('07-14'!H:H,MATCH(B762,'07-14'!I:I,0),0),"")</f>
        <v/>
      </c>
      <c r="N762" s="11" t="str">
        <f>IFERROR(INDEX('07-15'!H:H,MATCH(B762,'07-15'!I:I,0),0),"")</f>
        <v/>
      </c>
      <c r="O762" s="11" t="str">
        <f>IFERROR(INDEX('07-16'!H:H,MATCH(B762,'07-16'!I:I,0),0),"")</f>
        <v/>
      </c>
      <c r="P762" s="11" t="str">
        <f>IFERROR(INDEX('07-22'!U:U,MATCH(B762,'07-22'!W:W,0),0),"")</f>
        <v/>
      </c>
      <c r="Q762" s="11" t="str">
        <f>IFERROR(INDEX(#REF!,MATCH(B762,#REF!,0),0),"")</f>
        <v/>
      </c>
      <c r="R762" s="11" t="str">
        <f>IFERROR(INDEX(#REF!,MATCH(B762,#REF!,0),0),"")</f>
        <v/>
      </c>
      <c r="S762" s="11" t="str">
        <f>IFERROR(INDEX(#REF!,MATCH(B762,#REF!,0),0),"")</f>
        <v/>
      </c>
      <c r="T762" s="11" t="str">
        <f>IFERROR(INDEX(#REF!,MATCH(B762,#REF!,0),0),"")</f>
        <v/>
      </c>
      <c r="U762" s="5" t="str">
        <f>IFERROR(INDEX(#REF!,MATCH(B762,#REF!,0),0),"")</f>
        <v/>
      </c>
      <c r="V762" s="10">
        <f t="shared" si="39"/>
        <v>0</v>
      </c>
      <c r="W762" s="188">
        <f t="shared" si="40"/>
        <v>0</v>
      </c>
      <c r="X762" s="188" t="e">
        <f t="shared" si="41"/>
        <v>#DIV/0!</v>
      </c>
      <c r="Y762" s="188" t="str">
        <f>IFERROR(SUMPRODUCT(LARGE(G762:U762,{1;2;3;4;5})),"NA")</f>
        <v>NA</v>
      </c>
      <c r="Z762" s="189" t="str">
        <f>IFERROR(SUMPRODUCT(LARGE(G762:U762,{1;2;3;4;5;6;7;8;9;10})),"NA")</f>
        <v>NA</v>
      </c>
    </row>
    <row r="763" spans="1:26" s="28" customFormat="1" hidden="1" x14ac:dyDescent="0.3">
      <c r="A763" s="143"/>
      <c r="B763" s="2"/>
      <c r="C763" s="1"/>
      <c r="D763" s="1"/>
      <c r="E763" s="1"/>
      <c r="F763" s="2"/>
      <c r="G763" s="10" t="str">
        <f>IFERROR(INDEX('03-25'!X:X,MATCH(B763,'03-25'!Y:Y,0),0),"")</f>
        <v/>
      </c>
      <c r="H763" s="11" t="str">
        <f>IFERROR(INDEX('04-08'!N:N,MATCH(B763,'04-08'!C:C,0),0),"")</f>
        <v/>
      </c>
      <c r="I763" s="11" t="str">
        <f>IFERROR(INDEX('04-29'!M:M,MATCH(B763,'04-29'!L:L,0),0),"")</f>
        <v/>
      </c>
      <c r="J763" s="11" t="str">
        <f>IFERROR(INDEX('05-27'!F:F,MATCH(B763,'05-27'!H:H,0),0),"")</f>
        <v/>
      </c>
      <c r="K763" s="11" t="str">
        <f>IFERROR(INDEX('06-17'!U:U,MATCH(B763,'06-17'!W:W,0),0),"")</f>
        <v/>
      </c>
      <c r="L763" s="11" t="str">
        <f>IFERROR(INDEX('07-02'!W:W,MATCH(B763,'07-02'!B:B,0),0),"")</f>
        <v/>
      </c>
      <c r="M763" s="11" t="str">
        <f>IFERROR(INDEX('07-14'!H:H,MATCH(B763,'07-14'!I:I,0),0),"")</f>
        <v/>
      </c>
      <c r="N763" s="11" t="str">
        <f>IFERROR(INDEX('07-15'!H:H,MATCH(B763,'07-15'!I:I,0),0),"")</f>
        <v/>
      </c>
      <c r="O763" s="11" t="str">
        <f>IFERROR(INDEX('07-16'!H:H,MATCH(B763,'07-16'!I:I,0),0),"")</f>
        <v/>
      </c>
      <c r="P763" s="11" t="str">
        <f>IFERROR(INDEX('07-22'!U:U,MATCH(B763,'07-22'!W:W,0),0),"")</f>
        <v/>
      </c>
      <c r="Q763" s="11" t="str">
        <f>IFERROR(INDEX(#REF!,MATCH(B763,#REF!,0),0),"")</f>
        <v/>
      </c>
      <c r="R763" s="11" t="str">
        <f>IFERROR(INDEX(#REF!,MATCH(B763,#REF!,0),0),"")</f>
        <v/>
      </c>
      <c r="S763" s="11" t="str">
        <f>IFERROR(INDEX(#REF!,MATCH(B763,#REF!,0),0),"")</f>
        <v/>
      </c>
      <c r="T763" s="11" t="str">
        <f>IFERROR(INDEX(#REF!,MATCH(B763,#REF!,0),0),"")</f>
        <v/>
      </c>
      <c r="U763" s="5" t="str">
        <f>IFERROR(INDEX(#REF!,MATCH(B763,#REF!,0),0),"")</f>
        <v/>
      </c>
      <c r="V763" s="10">
        <f t="shared" si="39"/>
        <v>0</v>
      </c>
      <c r="W763" s="188">
        <f t="shared" si="40"/>
        <v>0</v>
      </c>
      <c r="X763" s="188" t="e">
        <f t="shared" si="41"/>
        <v>#DIV/0!</v>
      </c>
      <c r="Y763" s="188" t="str">
        <f>IFERROR(SUMPRODUCT(LARGE(G763:U763,{1;2;3;4;5})),"NA")</f>
        <v>NA</v>
      </c>
      <c r="Z763" s="189" t="str">
        <f>IFERROR(SUMPRODUCT(LARGE(G763:U763,{1;2;3;4;5;6;7;8;9;10})),"NA")</f>
        <v>NA</v>
      </c>
    </row>
    <row r="764" spans="1:26" s="28" customFormat="1" hidden="1" x14ac:dyDescent="0.3">
      <c r="A764" s="143"/>
      <c r="B764" s="2"/>
      <c r="C764" s="1"/>
      <c r="D764" s="1"/>
      <c r="E764" s="1"/>
      <c r="F764" s="2"/>
      <c r="G764" s="10" t="str">
        <f>IFERROR(INDEX('03-25'!X:X,MATCH(B764,'03-25'!Y:Y,0),0),"")</f>
        <v/>
      </c>
      <c r="H764" s="11" t="str">
        <f>IFERROR(INDEX('04-08'!N:N,MATCH(B764,'04-08'!C:C,0),0),"")</f>
        <v/>
      </c>
      <c r="I764" s="11" t="str">
        <f>IFERROR(INDEX('04-29'!M:M,MATCH(B764,'04-29'!L:L,0),0),"")</f>
        <v/>
      </c>
      <c r="J764" s="11" t="str">
        <f>IFERROR(INDEX('05-27'!F:F,MATCH(B764,'05-27'!H:H,0),0),"")</f>
        <v/>
      </c>
      <c r="K764" s="11" t="str">
        <f>IFERROR(INDEX('06-17'!U:U,MATCH(B764,'06-17'!W:W,0),0),"")</f>
        <v/>
      </c>
      <c r="L764" s="11" t="str">
        <f>IFERROR(INDEX('07-02'!W:W,MATCH(B764,'07-02'!B:B,0),0),"")</f>
        <v/>
      </c>
      <c r="M764" s="11" t="str">
        <f>IFERROR(INDEX('07-14'!H:H,MATCH(B764,'07-14'!I:I,0),0),"")</f>
        <v/>
      </c>
      <c r="N764" s="11" t="str">
        <f>IFERROR(INDEX('07-15'!H:H,MATCH(B764,'07-15'!I:I,0),0),"")</f>
        <v/>
      </c>
      <c r="O764" s="11" t="str">
        <f>IFERROR(INDEX('07-16'!H:H,MATCH(B764,'07-16'!I:I,0),0),"")</f>
        <v/>
      </c>
      <c r="P764" s="11" t="str">
        <f>IFERROR(INDEX('07-22'!U:U,MATCH(B764,'07-22'!W:W,0),0),"")</f>
        <v/>
      </c>
      <c r="Q764" s="11" t="str">
        <f>IFERROR(INDEX(#REF!,MATCH(B764,#REF!,0),0),"")</f>
        <v/>
      </c>
      <c r="R764" s="11" t="str">
        <f>IFERROR(INDEX(#REF!,MATCH(B764,#REF!,0),0),"")</f>
        <v/>
      </c>
      <c r="S764" s="11" t="str">
        <f>IFERROR(INDEX(#REF!,MATCH(B764,#REF!,0),0),"")</f>
        <v/>
      </c>
      <c r="T764" s="11" t="str">
        <f>IFERROR(INDEX(#REF!,MATCH(B764,#REF!,0),0),"")</f>
        <v/>
      </c>
      <c r="U764" s="5" t="str">
        <f>IFERROR(INDEX(#REF!,MATCH(B764,#REF!,0),0),"")</f>
        <v/>
      </c>
      <c r="V764" s="10">
        <f t="shared" si="39"/>
        <v>0</v>
      </c>
      <c r="W764" s="188">
        <f t="shared" si="40"/>
        <v>0</v>
      </c>
      <c r="X764" s="188" t="e">
        <f t="shared" si="41"/>
        <v>#DIV/0!</v>
      </c>
      <c r="Y764" s="188" t="str">
        <f>IFERROR(SUMPRODUCT(LARGE(G764:U764,{1;2;3;4;5})),"NA")</f>
        <v>NA</v>
      </c>
      <c r="Z764" s="189" t="str">
        <f>IFERROR(SUMPRODUCT(LARGE(G764:U764,{1;2;3;4;5;6;7;8;9;10})),"NA")</f>
        <v>NA</v>
      </c>
    </row>
    <row r="765" spans="1:26" s="28" customFormat="1" hidden="1" x14ac:dyDescent="0.3">
      <c r="A765" s="143"/>
      <c r="B765" s="2"/>
      <c r="C765" s="1"/>
      <c r="D765" s="1"/>
      <c r="E765" s="1"/>
      <c r="F765" s="2"/>
      <c r="G765" s="10" t="str">
        <f>IFERROR(INDEX('03-25'!X:X,MATCH(B765,'03-25'!Y:Y,0),0),"")</f>
        <v/>
      </c>
      <c r="H765" s="11" t="str">
        <f>IFERROR(INDEX('04-08'!N:N,MATCH(B765,'04-08'!C:C,0),0),"")</f>
        <v/>
      </c>
      <c r="I765" s="11" t="str">
        <f>IFERROR(INDEX('04-29'!M:M,MATCH(B765,'04-29'!L:L,0),0),"")</f>
        <v/>
      </c>
      <c r="J765" s="11" t="str">
        <f>IFERROR(INDEX('05-27'!F:F,MATCH(B765,'05-27'!H:H,0),0),"")</f>
        <v/>
      </c>
      <c r="K765" s="11" t="str">
        <f>IFERROR(INDEX('06-17'!U:U,MATCH(B765,'06-17'!W:W,0),0),"")</f>
        <v/>
      </c>
      <c r="L765" s="11" t="str">
        <f>IFERROR(INDEX('07-02'!W:W,MATCH(B765,'07-02'!B:B,0),0),"")</f>
        <v/>
      </c>
      <c r="M765" s="11" t="str">
        <f>IFERROR(INDEX('07-14'!H:H,MATCH(B765,'07-14'!I:I,0),0),"")</f>
        <v/>
      </c>
      <c r="N765" s="11" t="str">
        <f>IFERROR(INDEX('07-15'!H:H,MATCH(B765,'07-15'!I:I,0),0),"")</f>
        <v/>
      </c>
      <c r="O765" s="11" t="str">
        <f>IFERROR(INDEX('07-16'!H:H,MATCH(B765,'07-16'!I:I,0),0),"")</f>
        <v/>
      </c>
      <c r="P765" s="11" t="str">
        <f>IFERROR(INDEX('07-22'!U:U,MATCH(B765,'07-22'!W:W,0),0),"")</f>
        <v/>
      </c>
      <c r="Q765" s="11" t="str">
        <f>IFERROR(INDEX(#REF!,MATCH(B765,#REF!,0),0),"")</f>
        <v/>
      </c>
      <c r="R765" s="11" t="str">
        <f>IFERROR(INDEX(#REF!,MATCH(B765,#REF!,0),0),"")</f>
        <v/>
      </c>
      <c r="S765" s="11" t="str">
        <f>IFERROR(INDEX(#REF!,MATCH(B765,#REF!,0),0),"")</f>
        <v/>
      </c>
      <c r="T765" s="11" t="str">
        <f>IFERROR(INDEX(#REF!,MATCH(B765,#REF!,0),0),"")</f>
        <v/>
      </c>
      <c r="U765" s="5" t="str">
        <f>IFERROR(INDEX(#REF!,MATCH(B765,#REF!,0),0),"")</f>
        <v/>
      </c>
      <c r="V765" s="10">
        <f t="shared" si="39"/>
        <v>0</v>
      </c>
      <c r="W765" s="188">
        <f t="shared" si="40"/>
        <v>0</v>
      </c>
      <c r="X765" s="188" t="e">
        <f t="shared" si="41"/>
        <v>#DIV/0!</v>
      </c>
      <c r="Y765" s="188" t="str">
        <f>IFERROR(SUMPRODUCT(LARGE(G765:U765,{1;2;3;4;5})),"NA")</f>
        <v>NA</v>
      </c>
      <c r="Z765" s="189" t="str">
        <f>IFERROR(SUMPRODUCT(LARGE(G765:U765,{1;2;3;4;5;6;7;8;9;10})),"NA")</f>
        <v>NA</v>
      </c>
    </row>
    <row r="766" spans="1:26" s="28" customFormat="1" hidden="1" x14ac:dyDescent="0.3">
      <c r="A766" s="143"/>
      <c r="B766" s="2"/>
      <c r="C766" s="1"/>
      <c r="D766" s="1"/>
      <c r="E766" s="1"/>
      <c r="F766" s="2"/>
      <c r="G766" s="10" t="str">
        <f>IFERROR(INDEX('03-25'!X:X,MATCH(B766,'03-25'!Y:Y,0),0),"")</f>
        <v/>
      </c>
      <c r="H766" s="11" t="str">
        <f>IFERROR(INDEX('04-08'!N:N,MATCH(B766,'04-08'!C:C,0),0),"")</f>
        <v/>
      </c>
      <c r="I766" s="11" t="str">
        <f>IFERROR(INDEX('04-29'!M:M,MATCH(B766,'04-29'!L:L,0),0),"")</f>
        <v/>
      </c>
      <c r="J766" s="11" t="str">
        <f>IFERROR(INDEX('05-27'!F:F,MATCH(B766,'05-27'!H:H,0),0),"")</f>
        <v/>
      </c>
      <c r="K766" s="11" t="str">
        <f>IFERROR(INDEX('06-17'!U:U,MATCH(B766,'06-17'!W:W,0),0),"")</f>
        <v/>
      </c>
      <c r="L766" s="11" t="str">
        <f>IFERROR(INDEX('07-02'!W:W,MATCH(B766,'07-02'!B:B,0),0),"")</f>
        <v/>
      </c>
      <c r="M766" s="11" t="str">
        <f>IFERROR(INDEX('07-14'!H:H,MATCH(B766,'07-14'!I:I,0),0),"")</f>
        <v/>
      </c>
      <c r="N766" s="11" t="str">
        <f>IFERROR(INDEX('07-15'!H:H,MATCH(B766,'07-15'!I:I,0),0),"")</f>
        <v/>
      </c>
      <c r="O766" s="11" t="str">
        <f>IFERROR(INDEX('07-16'!H:H,MATCH(B766,'07-16'!I:I,0),0),"")</f>
        <v/>
      </c>
      <c r="P766" s="11" t="str">
        <f>IFERROR(INDEX('07-22'!U:U,MATCH(B766,'07-22'!W:W,0),0),"")</f>
        <v/>
      </c>
      <c r="Q766" s="11" t="str">
        <f>IFERROR(INDEX(#REF!,MATCH(B766,#REF!,0),0),"")</f>
        <v/>
      </c>
      <c r="R766" s="11" t="str">
        <f>IFERROR(INDEX(#REF!,MATCH(B766,#REF!,0),0),"")</f>
        <v/>
      </c>
      <c r="S766" s="11" t="str">
        <f>IFERROR(INDEX(#REF!,MATCH(B766,#REF!,0),0),"")</f>
        <v/>
      </c>
      <c r="T766" s="11" t="str">
        <f>IFERROR(INDEX(#REF!,MATCH(B766,#REF!,0),0),"")</f>
        <v/>
      </c>
      <c r="U766" s="5" t="str">
        <f>IFERROR(INDEX(#REF!,MATCH(B766,#REF!,0),0),"")</f>
        <v/>
      </c>
      <c r="V766" s="10">
        <f t="shared" si="39"/>
        <v>0</v>
      </c>
      <c r="W766" s="188">
        <f t="shared" si="40"/>
        <v>0</v>
      </c>
      <c r="X766" s="188" t="e">
        <f t="shared" si="41"/>
        <v>#DIV/0!</v>
      </c>
      <c r="Y766" s="188" t="str">
        <f>IFERROR(SUMPRODUCT(LARGE(G766:U766,{1;2;3;4;5})),"NA")</f>
        <v>NA</v>
      </c>
      <c r="Z766" s="189" t="str">
        <f>IFERROR(SUMPRODUCT(LARGE(G766:U766,{1;2;3;4;5;6;7;8;9;10})),"NA")</f>
        <v>NA</v>
      </c>
    </row>
    <row r="767" spans="1:26" s="28" customFormat="1" hidden="1" x14ac:dyDescent="0.3">
      <c r="A767" s="143"/>
      <c r="B767" s="2"/>
      <c r="C767" s="1"/>
      <c r="D767" s="1"/>
      <c r="E767" s="1"/>
      <c r="F767" s="2"/>
      <c r="G767" s="10" t="str">
        <f>IFERROR(INDEX('03-25'!X:X,MATCH(B767,'03-25'!Y:Y,0),0),"")</f>
        <v/>
      </c>
      <c r="H767" s="11" t="str">
        <f>IFERROR(INDEX('04-08'!N:N,MATCH(B767,'04-08'!C:C,0),0),"")</f>
        <v/>
      </c>
      <c r="I767" s="11" t="str">
        <f>IFERROR(INDEX('04-29'!M:M,MATCH(B767,'04-29'!L:L,0),0),"")</f>
        <v/>
      </c>
      <c r="J767" s="11" t="str">
        <f>IFERROR(INDEX('05-27'!F:F,MATCH(B767,'05-27'!H:H,0),0),"")</f>
        <v/>
      </c>
      <c r="K767" s="11" t="str">
        <f>IFERROR(INDEX('06-17'!U:U,MATCH(B767,'06-17'!W:W,0),0),"")</f>
        <v/>
      </c>
      <c r="L767" s="11" t="str">
        <f>IFERROR(INDEX('07-02'!W:W,MATCH(B767,'07-02'!B:B,0),0),"")</f>
        <v/>
      </c>
      <c r="M767" s="11" t="str">
        <f>IFERROR(INDEX('07-14'!H:H,MATCH(B767,'07-14'!I:I,0),0),"")</f>
        <v/>
      </c>
      <c r="N767" s="11" t="str">
        <f>IFERROR(INDEX('07-15'!H:H,MATCH(B767,'07-15'!I:I,0),0),"")</f>
        <v/>
      </c>
      <c r="O767" s="11" t="str">
        <f>IFERROR(INDEX('07-16'!H:H,MATCH(B767,'07-16'!I:I,0),0),"")</f>
        <v/>
      </c>
      <c r="P767" s="11" t="str">
        <f>IFERROR(INDEX('07-22'!U:U,MATCH(B767,'07-22'!W:W,0),0),"")</f>
        <v/>
      </c>
      <c r="Q767" s="11" t="str">
        <f>IFERROR(INDEX(#REF!,MATCH(B767,#REF!,0),0),"")</f>
        <v/>
      </c>
      <c r="R767" s="11" t="str">
        <f>IFERROR(INDEX(#REF!,MATCH(B767,#REF!,0),0),"")</f>
        <v/>
      </c>
      <c r="S767" s="11" t="str">
        <f>IFERROR(INDEX(#REF!,MATCH(B767,#REF!,0),0),"")</f>
        <v/>
      </c>
      <c r="T767" s="11" t="str">
        <f>IFERROR(INDEX(#REF!,MATCH(B767,#REF!,0),0),"")</f>
        <v/>
      </c>
      <c r="U767" s="5" t="str">
        <f>IFERROR(INDEX(#REF!,MATCH(B767,#REF!,0),0),"")</f>
        <v/>
      </c>
      <c r="V767" s="10">
        <f t="shared" si="39"/>
        <v>0</v>
      </c>
      <c r="W767" s="188">
        <f t="shared" si="40"/>
        <v>0</v>
      </c>
      <c r="X767" s="188" t="e">
        <f t="shared" si="41"/>
        <v>#DIV/0!</v>
      </c>
      <c r="Y767" s="188" t="str">
        <f>IFERROR(SUMPRODUCT(LARGE(G767:U767,{1;2;3;4;5})),"NA")</f>
        <v>NA</v>
      </c>
      <c r="Z767" s="189" t="str">
        <f>IFERROR(SUMPRODUCT(LARGE(G767:U767,{1;2;3;4;5;6;7;8;9;10})),"NA")</f>
        <v>NA</v>
      </c>
    </row>
    <row r="768" spans="1:26" s="28" customFormat="1" hidden="1" x14ac:dyDescent="0.3">
      <c r="A768" s="143"/>
      <c r="B768" s="2"/>
      <c r="C768" s="1"/>
      <c r="D768" s="1"/>
      <c r="E768" s="1"/>
      <c r="F768" s="2"/>
      <c r="G768" s="10" t="str">
        <f>IFERROR(INDEX('03-25'!X:X,MATCH(B768,'03-25'!Y:Y,0),0),"")</f>
        <v/>
      </c>
      <c r="H768" s="11" t="str">
        <f>IFERROR(INDEX('04-08'!N:N,MATCH(B768,'04-08'!C:C,0),0),"")</f>
        <v/>
      </c>
      <c r="I768" s="11" t="str">
        <f>IFERROR(INDEX('04-29'!M:M,MATCH(B768,'04-29'!L:L,0),0),"")</f>
        <v/>
      </c>
      <c r="J768" s="11" t="str">
        <f>IFERROR(INDEX('05-27'!F:F,MATCH(B768,'05-27'!H:H,0),0),"")</f>
        <v/>
      </c>
      <c r="K768" s="11" t="str">
        <f>IFERROR(INDEX('06-17'!U:U,MATCH(B768,'06-17'!W:W,0),0),"")</f>
        <v/>
      </c>
      <c r="L768" s="11" t="str">
        <f>IFERROR(INDEX('07-02'!W:W,MATCH(B768,'07-02'!B:B,0),0),"")</f>
        <v/>
      </c>
      <c r="M768" s="11" t="str">
        <f>IFERROR(INDEX('07-14'!H:H,MATCH(B768,'07-14'!I:I,0),0),"")</f>
        <v/>
      </c>
      <c r="N768" s="11" t="str">
        <f>IFERROR(INDEX('07-15'!H:H,MATCH(B768,'07-15'!I:I,0),0),"")</f>
        <v/>
      </c>
      <c r="O768" s="11" t="str">
        <f>IFERROR(INDEX('07-16'!H:H,MATCH(B768,'07-16'!I:I,0),0),"")</f>
        <v/>
      </c>
      <c r="P768" s="11" t="str">
        <f>IFERROR(INDEX('07-22'!U:U,MATCH(B768,'07-22'!W:W,0),0),"")</f>
        <v/>
      </c>
      <c r="Q768" s="11" t="str">
        <f>IFERROR(INDEX(#REF!,MATCH(B768,#REF!,0),0),"")</f>
        <v/>
      </c>
      <c r="R768" s="11" t="str">
        <f>IFERROR(INDEX(#REF!,MATCH(B768,#REF!,0),0),"")</f>
        <v/>
      </c>
      <c r="S768" s="11" t="str">
        <f>IFERROR(INDEX(#REF!,MATCH(B768,#REF!,0),0),"")</f>
        <v/>
      </c>
      <c r="T768" s="11" t="str">
        <f>IFERROR(INDEX(#REF!,MATCH(B768,#REF!,0),0),"")</f>
        <v/>
      </c>
      <c r="U768" s="5" t="str">
        <f>IFERROR(INDEX(#REF!,MATCH(B768,#REF!,0),0),"")</f>
        <v/>
      </c>
      <c r="V768" s="10">
        <f t="shared" si="39"/>
        <v>0</v>
      </c>
      <c r="W768" s="188">
        <f t="shared" si="40"/>
        <v>0</v>
      </c>
      <c r="X768" s="188" t="e">
        <f t="shared" si="41"/>
        <v>#DIV/0!</v>
      </c>
      <c r="Y768" s="188" t="str">
        <f>IFERROR(SUMPRODUCT(LARGE(G768:U768,{1;2;3;4;5})),"NA")</f>
        <v>NA</v>
      </c>
      <c r="Z768" s="189" t="str">
        <f>IFERROR(SUMPRODUCT(LARGE(G768:U768,{1;2;3;4;5;6;7;8;9;10})),"NA")</f>
        <v>NA</v>
      </c>
    </row>
    <row r="769" spans="1:26" s="28" customFormat="1" hidden="1" x14ac:dyDescent="0.3">
      <c r="A769" s="143"/>
      <c r="B769" s="2"/>
      <c r="C769" s="1"/>
      <c r="D769" s="1"/>
      <c r="E769" s="1"/>
      <c r="F769" s="2"/>
      <c r="G769" s="10" t="str">
        <f>IFERROR(INDEX('03-25'!X:X,MATCH(B769,'03-25'!Y:Y,0),0),"")</f>
        <v/>
      </c>
      <c r="H769" s="11" t="str">
        <f>IFERROR(INDEX('04-08'!N:N,MATCH(B769,'04-08'!C:C,0),0),"")</f>
        <v/>
      </c>
      <c r="I769" s="11" t="str">
        <f>IFERROR(INDEX('04-29'!M:M,MATCH(B769,'04-29'!L:L,0),0),"")</f>
        <v/>
      </c>
      <c r="J769" s="11" t="str">
        <f>IFERROR(INDEX('05-27'!F:F,MATCH(B769,'05-27'!H:H,0),0),"")</f>
        <v/>
      </c>
      <c r="K769" s="11" t="str">
        <f>IFERROR(INDEX('06-17'!U:U,MATCH(B769,'06-17'!W:W,0),0),"")</f>
        <v/>
      </c>
      <c r="L769" s="11" t="str">
        <f>IFERROR(INDEX('07-02'!W:W,MATCH(B769,'07-02'!B:B,0),0),"")</f>
        <v/>
      </c>
      <c r="M769" s="11" t="str">
        <f>IFERROR(INDEX('07-14'!H:H,MATCH(B769,'07-14'!I:I,0),0),"")</f>
        <v/>
      </c>
      <c r="N769" s="11" t="str">
        <f>IFERROR(INDEX('07-15'!H:H,MATCH(B769,'07-15'!I:I,0),0),"")</f>
        <v/>
      </c>
      <c r="O769" s="11" t="str">
        <f>IFERROR(INDEX('07-16'!H:H,MATCH(B769,'07-16'!I:I,0),0),"")</f>
        <v/>
      </c>
      <c r="P769" s="11" t="str">
        <f>IFERROR(INDEX('07-22'!U:U,MATCH(B769,'07-22'!W:W,0),0),"")</f>
        <v/>
      </c>
      <c r="Q769" s="11" t="str">
        <f>IFERROR(INDEX(#REF!,MATCH(B769,#REF!,0),0),"")</f>
        <v/>
      </c>
      <c r="R769" s="11" t="str">
        <f>IFERROR(INDEX(#REF!,MATCH(B769,#REF!,0),0),"")</f>
        <v/>
      </c>
      <c r="S769" s="11" t="str">
        <f>IFERROR(INDEX(#REF!,MATCH(B769,#REF!,0),0),"")</f>
        <v/>
      </c>
      <c r="T769" s="11" t="str">
        <f>IFERROR(INDEX(#REF!,MATCH(B769,#REF!,0),0),"")</f>
        <v/>
      </c>
      <c r="U769" s="5" t="str">
        <f>IFERROR(INDEX(#REF!,MATCH(B769,#REF!,0),0),"")</f>
        <v/>
      </c>
      <c r="V769" s="10">
        <f t="shared" si="39"/>
        <v>0</v>
      </c>
      <c r="W769" s="188">
        <f t="shared" si="40"/>
        <v>0</v>
      </c>
      <c r="X769" s="188" t="e">
        <f t="shared" si="41"/>
        <v>#DIV/0!</v>
      </c>
      <c r="Y769" s="188" t="str">
        <f>IFERROR(SUMPRODUCT(LARGE(G769:U769,{1;2;3;4;5})),"NA")</f>
        <v>NA</v>
      </c>
      <c r="Z769" s="189" t="str">
        <f>IFERROR(SUMPRODUCT(LARGE(G769:U769,{1;2;3;4;5;6;7;8;9;10})),"NA")</f>
        <v>NA</v>
      </c>
    </row>
    <row r="770" spans="1:26" s="28" customFormat="1" hidden="1" x14ac:dyDescent="0.3">
      <c r="A770" s="143"/>
      <c r="B770" s="2"/>
      <c r="C770" s="1"/>
      <c r="D770" s="1"/>
      <c r="E770" s="1"/>
      <c r="F770" s="2"/>
      <c r="G770" s="10" t="str">
        <f>IFERROR(INDEX('03-25'!X:X,MATCH(B770,'03-25'!Y:Y,0),0),"")</f>
        <v/>
      </c>
      <c r="H770" s="11" t="str">
        <f>IFERROR(INDEX('04-08'!N:N,MATCH(B770,'04-08'!C:C,0),0),"")</f>
        <v/>
      </c>
      <c r="I770" s="11" t="str">
        <f>IFERROR(INDEX('04-29'!M:M,MATCH(B770,'04-29'!L:L,0),0),"")</f>
        <v/>
      </c>
      <c r="J770" s="11" t="str">
        <f>IFERROR(INDEX('05-27'!F:F,MATCH(B770,'05-27'!H:H,0),0),"")</f>
        <v/>
      </c>
      <c r="K770" s="11" t="str">
        <f>IFERROR(INDEX('06-17'!U:U,MATCH(B770,'06-17'!W:W,0),0),"")</f>
        <v/>
      </c>
      <c r="L770" s="11" t="str">
        <f>IFERROR(INDEX('07-02'!W:W,MATCH(B770,'07-02'!B:B,0),0),"")</f>
        <v/>
      </c>
      <c r="M770" s="11" t="str">
        <f>IFERROR(INDEX('07-14'!H:H,MATCH(B770,'07-14'!I:I,0),0),"")</f>
        <v/>
      </c>
      <c r="N770" s="11" t="str">
        <f>IFERROR(INDEX('07-15'!H:H,MATCH(B770,'07-15'!I:I,0),0),"")</f>
        <v/>
      </c>
      <c r="O770" s="11" t="str">
        <f>IFERROR(INDEX('07-16'!H:H,MATCH(B770,'07-16'!I:I,0),0),"")</f>
        <v/>
      </c>
      <c r="P770" s="11" t="str">
        <f>IFERROR(INDEX('07-22'!U:U,MATCH(B770,'07-22'!W:W,0),0),"")</f>
        <v/>
      </c>
      <c r="Q770" s="11" t="str">
        <f>IFERROR(INDEX(#REF!,MATCH(B770,#REF!,0),0),"")</f>
        <v/>
      </c>
      <c r="R770" s="11" t="str">
        <f>IFERROR(INDEX(#REF!,MATCH(B770,#REF!,0),0),"")</f>
        <v/>
      </c>
      <c r="S770" s="11" t="str">
        <f>IFERROR(INDEX(#REF!,MATCH(B770,#REF!,0),0),"")</f>
        <v/>
      </c>
      <c r="T770" s="11" t="str">
        <f>IFERROR(INDEX(#REF!,MATCH(B770,#REF!,0),0),"")</f>
        <v/>
      </c>
      <c r="U770" s="5" t="str">
        <f>IFERROR(INDEX(#REF!,MATCH(B770,#REF!,0),0),"")</f>
        <v/>
      </c>
      <c r="V770" s="10">
        <f t="shared" si="39"/>
        <v>0</v>
      </c>
      <c r="W770" s="188">
        <f t="shared" si="40"/>
        <v>0</v>
      </c>
      <c r="X770" s="188" t="e">
        <f t="shared" si="41"/>
        <v>#DIV/0!</v>
      </c>
      <c r="Y770" s="188" t="str">
        <f>IFERROR(SUMPRODUCT(LARGE(G770:U770,{1;2;3;4;5})),"NA")</f>
        <v>NA</v>
      </c>
      <c r="Z770" s="189" t="str">
        <f>IFERROR(SUMPRODUCT(LARGE(G770:U770,{1;2;3;4;5;6;7;8;9;10})),"NA")</f>
        <v>NA</v>
      </c>
    </row>
    <row r="771" spans="1:26" s="28" customFormat="1" hidden="1" x14ac:dyDescent="0.3">
      <c r="A771" s="143"/>
      <c r="B771" s="2"/>
      <c r="C771" s="1"/>
      <c r="D771" s="1"/>
      <c r="E771" s="1"/>
      <c r="F771" s="2"/>
      <c r="G771" s="10" t="str">
        <f>IFERROR(INDEX('03-25'!X:X,MATCH(B771,'03-25'!Y:Y,0),0),"")</f>
        <v/>
      </c>
      <c r="H771" s="11" t="str">
        <f>IFERROR(INDEX('04-08'!N:N,MATCH(B771,'04-08'!C:C,0),0),"")</f>
        <v/>
      </c>
      <c r="I771" s="11" t="str">
        <f>IFERROR(INDEX('04-29'!M:M,MATCH(B771,'04-29'!L:L,0),0),"")</f>
        <v/>
      </c>
      <c r="J771" s="11" t="str">
        <f>IFERROR(INDEX('05-27'!F:F,MATCH(B771,'05-27'!H:H,0),0),"")</f>
        <v/>
      </c>
      <c r="K771" s="11" t="str">
        <f>IFERROR(INDEX('06-17'!U:U,MATCH(B771,'06-17'!W:W,0),0),"")</f>
        <v/>
      </c>
      <c r="L771" s="11" t="str">
        <f>IFERROR(INDEX('07-02'!W:W,MATCH(B771,'07-02'!B:B,0),0),"")</f>
        <v/>
      </c>
      <c r="M771" s="11" t="str">
        <f>IFERROR(INDEX('07-14'!H:H,MATCH(B771,'07-14'!I:I,0),0),"")</f>
        <v/>
      </c>
      <c r="N771" s="11" t="str">
        <f>IFERROR(INDEX('07-15'!H:H,MATCH(B771,'07-15'!I:I,0),0),"")</f>
        <v/>
      </c>
      <c r="O771" s="11" t="str">
        <f>IFERROR(INDEX('07-16'!H:H,MATCH(B771,'07-16'!I:I,0),0),"")</f>
        <v/>
      </c>
      <c r="P771" s="11" t="str">
        <f>IFERROR(INDEX('07-22'!U:U,MATCH(B771,'07-22'!W:W,0),0),"")</f>
        <v/>
      </c>
      <c r="Q771" s="11" t="str">
        <f>IFERROR(INDEX(#REF!,MATCH(B771,#REF!,0),0),"")</f>
        <v/>
      </c>
      <c r="R771" s="11" t="str">
        <f>IFERROR(INDEX(#REF!,MATCH(B771,#REF!,0),0),"")</f>
        <v/>
      </c>
      <c r="S771" s="11" t="str">
        <f>IFERROR(INDEX(#REF!,MATCH(B771,#REF!,0),0),"")</f>
        <v/>
      </c>
      <c r="T771" s="11" t="str">
        <f>IFERROR(INDEX(#REF!,MATCH(B771,#REF!,0),0),"")</f>
        <v/>
      </c>
      <c r="U771" s="5" t="str">
        <f>IFERROR(INDEX(#REF!,MATCH(B771,#REF!,0),0),"")</f>
        <v/>
      </c>
      <c r="V771" s="10">
        <f t="shared" si="39"/>
        <v>0</v>
      </c>
      <c r="W771" s="188">
        <f t="shared" si="40"/>
        <v>0</v>
      </c>
      <c r="X771" s="188" t="e">
        <f t="shared" si="41"/>
        <v>#DIV/0!</v>
      </c>
      <c r="Y771" s="188" t="str">
        <f>IFERROR(SUMPRODUCT(LARGE(G771:U771,{1;2;3;4;5})),"NA")</f>
        <v>NA</v>
      </c>
      <c r="Z771" s="189" t="str">
        <f>IFERROR(SUMPRODUCT(LARGE(G771:U771,{1;2;3;4;5;6;7;8;9;10})),"NA")</f>
        <v>NA</v>
      </c>
    </row>
    <row r="772" spans="1:26" s="28" customFormat="1" hidden="1" x14ac:dyDescent="0.3">
      <c r="A772" s="143"/>
      <c r="B772" s="2"/>
      <c r="C772" s="1"/>
      <c r="D772" s="1"/>
      <c r="E772" s="1"/>
      <c r="F772" s="2"/>
      <c r="G772" s="10" t="str">
        <f>IFERROR(INDEX('03-25'!X:X,MATCH(B772,'03-25'!Y:Y,0),0),"")</f>
        <v/>
      </c>
      <c r="H772" s="11" t="str">
        <f>IFERROR(INDEX('04-08'!N:N,MATCH(B772,'04-08'!C:C,0),0),"")</f>
        <v/>
      </c>
      <c r="I772" s="11" t="str">
        <f>IFERROR(INDEX('04-29'!M:M,MATCH(B772,'04-29'!L:L,0),0),"")</f>
        <v/>
      </c>
      <c r="J772" s="11" t="str">
        <f>IFERROR(INDEX('05-27'!F:F,MATCH(B772,'05-27'!H:H,0),0),"")</f>
        <v/>
      </c>
      <c r="K772" s="11" t="str">
        <f>IFERROR(INDEX('06-17'!U:U,MATCH(B772,'06-17'!W:W,0),0),"")</f>
        <v/>
      </c>
      <c r="L772" s="11" t="str">
        <f>IFERROR(INDEX('07-02'!W:W,MATCH(B772,'07-02'!B:B,0),0),"")</f>
        <v/>
      </c>
      <c r="M772" s="11" t="str">
        <f>IFERROR(INDEX('07-14'!H:H,MATCH(B772,'07-14'!I:I,0),0),"")</f>
        <v/>
      </c>
      <c r="N772" s="11" t="str">
        <f>IFERROR(INDEX('07-15'!H:H,MATCH(B772,'07-15'!I:I,0),0),"")</f>
        <v/>
      </c>
      <c r="O772" s="11" t="str">
        <f>IFERROR(INDEX('07-16'!H:H,MATCH(B772,'07-16'!I:I,0),0),"")</f>
        <v/>
      </c>
      <c r="P772" s="11" t="str">
        <f>IFERROR(INDEX('07-22'!U:U,MATCH(B772,'07-22'!W:W,0),0),"")</f>
        <v/>
      </c>
      <c r="Q772" s="11" t="str">
        <f>IFERROR(INDEX(#REF!,MATCH(B772,#REF!,0),0),"")</f>
        <v/>
      </c>
      <c r="R772" s="11" t="str">
        <f>IFERROR(INDEX(#REF!,MATCH(B772,#REF!,0),0),"")</f>
        <v/>
      </c>
      <c r="S772" s="11" t="str">
        <f>IFERROR(INDEX(#REF!,MATCH(B772,#REF!,0),0),"")</f>
        <v/>
      </c>
      <c r="T772" s="11" t="str">
        <f>IFERROR(INDEX(#REF!,MATCH(B772,#REF!,0),0),"")</f>
        <v/>
      </c>
      <c r="U772" s="5" t="str">
        <f>IFERROR(INDEX(#REF!,MATCH(B772,#REF!,0),0),"")</f>
        <v/>
      </c>
      <c r="V772" s="10">
        <f t="shared" si="39"/>
        <v>0</v>
      </c>
      <c r="W772" s="188">
        <f t="shared" si="40"/>
        <v>0</v>
      </c>
      <c r="X772" s="188" t="e">
        <f t="shared" si="41"/>
        <v>#DIV/0!</v>
      </c>
      <c r="Y772" s="188" t="str">
        <f>IFERROR(SUMPRODUCT(LARGE(G772:U772,{1;2;3;4;5})),"NA")</f>
        <v>NA</v>
      </c>
      <c r="Z772" s="189" t="str">
        <f>IFERROR(SUMPRODUCT(LARGE(G772:U772,{1;2;3;4;5;6;7;8;9;10})),"NA")</f>
        <v>NA</v>
      </c>
    </row>
    <row r="773" spans="1:26" s="28" customFormat="1" hidden="1" x14ac:dyDescent="0.3">
      <c r="A773" s="143"/>
      <c r="B773" s="2"/>
      <c r="C773" s="1"/>
      <c r="D773" s="1"/>
      <c r="E773" s="1"/>
      <c r="F773" s="2"/>
      <c r="G773" s="10" t="str">
        <f>IFERROR(INDEX('03-25'!X:X,MATCH(B773,'03-25'!Y:Y,0),0),"")</f>
        <v/>
      </c>
      <c r="H773" s="11" t="str">
        <f>IFERROR(INDEX('04-08'!N:N,MATCH(B773,'04-08'!C:C,0),0),"")</f>
        <v/>
      </c>
      <c r="I773" s="11" t="str">
        <f>IFERROR(INDEX('04-29'!M:M,MATCH(B773,'04-29'!L:L,0),0),"")</f>
        <v/>
      </c>
      <c r="J773" s="11" t="str">
        <f>IFERROR(INDEX('05-27'!F:F,MATCH(B773,'05-27'!H:H,0),0),"")</f>
        <v/>
      </c>
      <c r="K773" s="11" t="str">
        <f>IFERROR(INDEX('06-17'!U:U,MATCH(B773,'06-17'!W:W,0),0),"")</f>
        <v/>
      </c>
      <c r="L773" s="11" t="str">
        <f>IFERROR(INDEX('07-02'!W:W,MATCH(B773,'07-02'!B:B,0),0),"")</f>
        <v/>
      </c>
      <c r="M773" s="11" t="str">
        <f>IFERROR(INDEX('07-14'!H:H,MATCH(B773,'07-14'!I:I,0),0),"")</f>
        <v/>
      </c>
      <c r="N773" s="11" t="str">
        <f>IFERROR(INDEX('07-15'!H:H,MATCH(B773,'07-15'!I:I,0),0),"")</f>
        <v/>
      </c>
      <c r="O773" s="11" t="str">
        <f>IFERROR(INDEX('07-16'!H:H,MATCH(B773,'07-16'!I:I,0),0),"")</f>
        <v/>
      </c>
      <c r="P773" s="11" t="str">
        <f>IFERROR(INDEX('07-22'!U:U,MATCH(B773,'07-22'!W:W,0),0),"")</f>
        <v/>
      </c>
      <c r="Q773" s="11" t="str">
        <f>IFERROR(INDEX(#REF!,MATCH(B773,#REF!,0),0),"")</f>
        <v/>
      </c>
      <c r="R773" s="11" t="str">
        <f>IFERROR(INDEX(#REF!,MATCH(B773,#REF!,0),0),"")</f>
        <v/>
      </c>
      <c r="S773" s="11" t="str">
        <f>IFERROR(INDEX(#REF!,MATCH(B773,#REF!,0),0),"")</f>
        <v/>
      </c>
      <c r="T773" s="11" t="str">
        <f>IFERROR(INDEX(#REF!,MATCH(B773,#REF!,0),0),"")</f>
        <v/>
      </c>
      <c r="U773" s="5" t="str">
        <f>IFERROR(INDEX(#REF!,MATCH(B773,#REF!,0),0),"")</f>
        <v/>
      </c>
      <c r="V773" s="10">
        <f t="shared" si="39"/>
        <v>0</v>
      </c>
      <c r="W773" s="188">
        <f t="shared" si="40"/>
        <v>0</v>
      </c>
      <c r="X773" s="188" t="e">
        <f t="shared" si="41"/>
        <v>#DIV/0!</v>
      </c>
      <c r="Y773" s="188" t="str">
        <f>IFERROR(SUMPRODUCT(LARGE(G773:U773,{1;2;3;4;5})),"NA")</f>
        <v>NA</v>
      </c>
      <c r="Z773" s="189" t="str">
        <f>IFERROR(SUMPRODUCT(LARGE(G773:U773,{1;2;3;4;5;6;7;8;9;10})),"NA")</f>
        <v>NA</v>
      </c>
    </row>
    <row r="774" spans="1:26" s="28" customFormat="1" hidden="1" x14ac:dyDescent="0.3">
      <c r="A774" s="143"/>
      <c r="B774" s="2"/>
      <c r="C774" s="1"/>
      <c r="D774" s="1"/>
      <c r="E774" s="1"/>
      <c r="F774" s="2"/>
      <c r="G774" s="10" t="str">
        <f>IFERROR(INDEX('03-25'!X:X,MATCH(B774,'03-25'!Y:Y,0),0),"")</f>
        <v/>
      </c>
      <c r="H774" s="11" t="str">
        <f>IFERROR(INDEX('04-08'!N:N,MATCH(B774,'04-08'!C:C,0),0),"")</f>
        <v/>
      </c>
      <c r="I774" s="11" t="str">
        <f>IFERROR(INDEX('04-29'!M:M,MATCH(B774,'04-29'!L:L,0),0),"")</f>
        <v/>
      </c>
      <c r="J774" s="11" t="str">
        <f>IFERROR(INDEX('05-27'!F:F,MATCH(B774,'05-27'!H:H,0),0),"")</f>
        <v/>
      </c>
      <c r="K774" s="11" t="str">
        <f>IFERROR(INDEX('06-17'!U:U,MATCH(B774,'06-17'!W:W,0),0),"")</f>
        <v/>
      </c>
      <c r="L774" s="11" t="str">
        <f>IFERROR(INDEX('07-02'!W:W,MATCH(B774,'07-02'!B:B,0),0),"")</f>
        <v/>
      </c>
      <c r="M774" s="11" t="str">
        <f>IFERROR(INDEX('07-14'!H:H,MATCH(B774,'07-14'!I:I,0),0),"")</f>
        <v/>
      </c>
      <c r="N774" s="11" t="str">
        <f>IFERROR(INDEX('07-15'!H:H,MATCH(B774,'07-15'!I:I,0),0),"")</f>
        <v/>
      </c>
      <c r="O774" s="11" t="str">
        <f>IFERROR(INDEX('07-16'!H:H,MATCH(B774,'07-16'!I:I,0),0),"")</f>
        <v/>
      </c>
      <c r="P774" s="11" t="str">
        <f>IFERROR(INDEX('07-22'!U:U,MATCH(B774,'07-22'!W:W,0),0),"")</f>
        <v/>
      </c>
      <c r="Q774" s="11" t="str">
        <f>IFERROR(INDEX(#REF!,MATCH(B774,#REF!,0),0),"")</f>
        <v/>
      </c>
      <c r="R774" s="11" t="str">
        <f>IFERROR(INDEX(#REF!,MATCH(B774,#REF!,0),0),"")</f>
        <v/>
      </c>
      <c r="S774" s="11" t="str">
        <f>IFERROR(INDEX(#REF!,MATCH(B774,#REF!,0),0),"")</f>
        <v/>
      </c>
      <c r="T774" s="11" t="str">
        <f>IFERROR(INDEX(#REF!,MATCH(B774,#REF!,0),0),"")</f>
        <v/>
      </c>
      <c r="U774" s="5" t="str">
        <f>IFERROR(INDEX(#REF!,MATCH(B774,#REF!,0),0),"")</f>
        <v/>
      </c>
      <c r="V774" s="10">
        <f t="shared" si="39"/>
        <v>0</v>
      </c>
      <c r="W774" s="188">
        <f t="shared" si="40"/>
        <v>0</v>
      </c>
      <c r="X774" s="188" t="e">
        <f t="shared" si="41"/>
        <v>#DIV/0!</v>
      </c>
      <c r="Y774" s="188" t="str">
        <f>IFERROR(SUMPRODUCT(LARGE(G774:U774,{1;2;3;4;5})),"NA")</f>
        <v>NA</v>
      </c>
      <c r="Z774" s="189" t="str">
        <f>IFERROR(SUMPRODUCT(LARGE(G774:U774,{1;2;3;4;5;6;7;8;9;10})),"NA")</f>
        <v>NA</v>
      </c>
    </row>
    <row r="775" spans="1:26" s="28" customFormat="1" hidden="1" x14ac:dyDescent="0.3">
      <c r="A775" s="143"/>
      <c r="B775" s="2"/>
      <c r="C775" s="1"/>
      <c r="D775" s="1"/>
      <c r="E775" s="1"/>
      <c r="F775" s="2"/>
      <c r="G775" s="10" t="str">
        <f>IFERROR(INDEX('03-25'!X:X,MATCH(B775,'03-25'!Y:Y,0),0),"")</f>
        <v/>
      </c>
      <c r="H775" s="11" t="str">
        <f>IFERROR(INDEX('04-08'!N:N,MATCH(B775,'04-08'!C:C,0),0),"")</f>
        <v/>
      </c>
      <c r="I775" s="11" t="str">
        <f>IFERROR(INDEX('04-29'!M:M,MATCH(B775,'04-29'!L:L,0),0),"")</f>
        <v/>
      </c>
      <c r="J775" s="11" t="str">
        <f>IFERROR(INDEX('05-27'!F:F,MATCH(B775,'05-27'!H:H,0),0),"")</f>
        <v/>
      </c>
      <c r="K775" s="11" t="str">
        <f>IFERROR(INDEX('06-17'!U:U,MATCH(B775,'06-17'!W:W,0),0),"")</f>
        <v/>
      </c>
      <c r="L775" s="11" t="str">
        <f>IFERROR(INDEX('07-02'!W:W,MATCH(B775,'07-02'!B:B,0),0),"")</f>
        <v/>
      </c>
      <c r="M775" s="11" t="str">
        <f>IFERROR(INDEX('07-14'!H:H,MATCH(B775,'07-14'!I:I,0),0),"")</f>
        <v/>
      </c>
      <c r="N775" s="11" t="str">
        <f>IFERROR(INDEX('07-15'!H:H,MATCH(B775,'07-15'!I:I,0),0),"")</f>
        <v/>
      </c>
      <c r="O775" s="11" t="str">
        <f>IFERROR(INDEX('07-16'!H:H,MATCH(B775,'07-16'!I:I,0),0),"")</f>
        <v/>
      </c>
      <c r="P775" s="11" t="str">
        <f>IFERROR(INDEX('07-22'!U:U,MATCH(B775,'07-22'!W:W,0),0),"")</f>
        <v/>
      </c>
      <c r="Q775" s="11" t="str">
        <f>IFERROR(INDEX(#REF!,MATCH(B775,#REF!,0),0),"")</f>
        <v/>
      </c>
      <c r="R775" s="11" t="str">
        <f>IFERROR(INDEX(#REF!,MATCH(B775,#REF!,0),0),"")</f>
        <v/>
      </c>
      <c r="S775" s="11" t="str">
        <f>IFERROR(INDEX(#REF!,MATCH(B775,#REF!,0),0),"")</f>
        <v/>
      </c>
      <c r="T775" s="11" t="str">
        <f>IFERROR(INDEX(#REF!,MATCH(B775,#REF!,0),0),"")</f>
        <v/>
      </c>
      <c r="U775" s="5" t="str">
        <f>IFERROR(INDEX(#REF!,MATCH(B775,#REF!,0),0),"")</f>
        <v/>
      </c>
      <c r="V775" s="10">
        <f t="shared" si="39"/>
        <v>0</v>
      </c>
      <c r="W775" s="188">
        <f t="shared" si="40"/>
        <v>0</v>
      </c>
      <c r="X775" s="188" t="e">
        <f t="shared" si="41"/>
        <v>#DIV/0!</v>
      </c>
      <c r="Y775" s="188" t="str">
        <f>IFERROR(SUMPRODUCT(LARGE(G775:U775,{1;2;3;4;5})),"NA")</f>
        <v>NA</v>
      </c>
      <c r="Z775" s="189" t="str">
        <f>IFERROR(SUMPRODUCT(LARGE(G775:U775,{1;2;3;4;5;6;7;8;9;10})),"NA")</f>
        <v>NA</v>
      </c>
    </row>
    <row r="776" spans="1:26" s="28" customFormat="1" hidden="1" x14ac:dyDescent="0.3">
      <c r="A776" s="143"/>
      <c r="B776" s="2"/>
      <c r="C776" s="1"/>
      <c r="D776" s="1"/>
      <c r="E776" s="1"/>
      <c r="F776" s="2"/>
      <c r="G776" s="10" t="str">
        <f>IFERROR(INDEX('03-25'!X:X,MATCH(B776,'03-25'!Y:Y,0),0),"")</f>
        <v/>
      </c>
      <c r="H776" s="11" t="str">
        <f>IFERROR(INDEX('04-08'!N:N,MATCH(B776,'04-08'!C:C,0),0),"")</f>
        <v/>
      </c>
      <c r="I776" s="11" t="str">
        <f>IFERROR(INDEX('04-29'!M:M,MATCH(B776,'04-29'!L:L,0),0),"")</f>
        <v/>
      </c>
      <c r="J776" s="11" t="str">
        <f>IFERROR(INDEX('05-27'!F:F,MATCH(B776,'05-27'!H:H,0),0),"")</f>
        <v/>
      </c>
      <c r="K776" s="11" t="str">
        <f>IFERROR(INDEX('06-17'!U:U,MATCH(B776,'06-17'!W:W,0),0),"")</f>
        <v/>
      </c>
      <c r="L776" s="11" t="str">
        <f>IFERROR(INDEX('07-02'!W:W,MATCH(B776,'07-02'!B:B,0),0),"")</f>
        <v/>
      </c>
      <c r="M776" s="11" t="str">
        <f>IFERROR(INDEX('07-14'!H:H,MATCH(B776,'07-14'!I:I,0),0),"")</f>
        <v/>
      </c>
      <c r="N776" s="11" t="str">
        <f>IFERROR(INDEX('07-15'!H:H,MATCH(B776,'07-15'!I:I,0),0),"")</f>
        <v/>
      </c>
      <c r="O776" s="11" t="str">
        <f>IFERROR(INDEX('07-16'!H:H,MATCH(B776,'07-16'!I:I,0),0),"")</f>
        <v/>
      </c>
      <c r="P776" s="11" t="str">
        <f>IFERROR(INDEX('07-22'!U:U,MATCH(B776,'07-22'!W:W,0),0),"")</f>
        <v/>
      </c>
      <c r="Q776" s="11" t="str">
        <f>IFERROR(INDEX(#REF!,MATCH(B776,#REF!,0),0),"")</f>
        <v/>
      </c>
      <c r="R776" s="11" t="str">
        <f>IFERROR(INDEX(#REF!,MATCH(B776,#REF!,0),0),"")</f>
        <v/>
      </c>
      <c r="S776" s="11" t="str">
        <f>IFERROR(INDEX(#REF!,MATCH(B776,#REF!,0),0),"")</f>
        <v/>
      </c>
      <c r="T776" s="11" t="str">
        <f>IFERROR(INDEX(#REF!,MATCH(B776,#REF!,0),0),"")</f>
        <v/>
      </c>
      <c r="U776" s="5" t="str">
        <f>IFERROR(INDEX(#REF!,MATCH(B776,#REF!,0),0),"")</f>
        <v/>
      </c>
      <c r="V776" s="10">
        <f t="shared" si="39"/>
        <v>0</v>
      </c>
      <c r="W776" s="188">
        <f t="shared" si="40"/>
        <v>0</v>
      </c>
      <c r="X776" s="188" t="e">
        <f t="shared" si="41"/>
        <v>#DIV/0!</v>
      </c>
      <c r="Y776" s="188" t="str">
        <f>IFERROR(SUMPRODUCT(LARGE(G776:U776,{1;2;3;4;5})),"NA")</f>
        <v>NA</v>
      </c>
      <c r="Z776" s="189" t="str">
        <f>IFERROR(SUMPRODUCT(LARGE(G776:U776,{1;2;3;4;5;6;7;8;9;10})),"NA")</f>
        <v>NA</v>
      </c>
    </row>
    <row r="777" spans="1:26" s="28" customFormat="1" hidden="1" x14ac:dyDescent="0.3">
      <c r="A777" s="143"/>
      <c r="B777" s="2"/>
      <c r="C777" s="1"/>
      <c r="D777" s="1"/>
      <c r="E777" s="1"/>
      <c r="F777" s="2"/>
      <c r="G777" s="10" t="str">
        <f>IFERROR(INDEX('03-25'!X:X,MATCH(B777,'03-25'!Y:Y,0),0),"")</f>
        <v/>
      </c>
      <c r="H777" s="11" t="str">
        <f>IFERROR(INDEX('04-08'!N:N,MATCH(B777,'04-08'!C:C,0),0),"")</f>
        <v/>
      </c>
      <c r="I777" s="11" t="str">
        <f>IFERROR(INDEX('04-29'!M:M,MATCH(B777,'04-29'!L:L,0),0),"")</f>
        <v/>
      </c>
      <c r="J777" s="11" t="str">
        <f>IFERROR(INDEX('05-27'!F:F,MATCH(B777,'05-27'!H:H,0),0),"")</f>
        <v/>
      </c>
      <c r="K777" s="11" t="str">
        <f>IFERROR(INDEX('06-17'!U:U,MATCH(B777,'06-17'!W:W,0),0),"")</f>
        <v/>
      </c>
      <c r="L777" s="11" t="str">
        <f>IFERROR(INDEX('07-02'!W:W,MATCH(B777,'07-02'!B:B,0),0),"")</f>
        <v/>
      </c>
      <c r="M777" s="11" t="str">
        <f>IFERROR(INDEX('07-14'!H:H,MATCH(B777,'07-14'!I:I,0),0),"")</f>
        <v/>
      </c>
      <c r="N777" s="11" t="str">
        <f>IFERROR(INDEX('07-15'!H:H,MATCH(B777,'07-15'!I:I,0),0),"")</f>
        <v/>
      </c>
      <c r="O777" s="11" t="str">
        <f>IFERROR(INDEX('07-16'!H:H,MATCH(B777,'07-16'!I:I,0),0),"")</f>
        <v/>
      </c>
      <c r="P777" s="11" t="str">
        <f>IFERROR(INDEX('07-22'!U:U,MATCH(B777,'07-22'!W:W,0),0),"")</f>
        <v/>
      </c>
      <c r="Q777" s="11" t="str">
        <f>IFERROR(INDEX(#REF!,MATCH(B777,#REF!,0),0),"")</f>
        <v/>
      </c>
      <c r="R777" s="11" t="str">
        <f>IFERROR(INDEX(#REF!,MATCH(B777,#REF!,0),0),"")</f>
        <v/>
      </c>
      <c r="S777" s="11" t="str">
        <f>IFERROR(INDEX(#REF!,MATCH(B777,#REF!,0),0),"")</f>
        <v/>
      </c>
      <c r="T777" s="11" t="str">
        <f>IFERROR(INDEX(#REF!,MATCH(B777,#REF!,0),0),"")</f>
        <v/>
      </c>
      <c r="U777" s="5" t="str">
        <f>IFERROR(INDEX(#REF!,MATCH(B777,#REF!,0),0),"")</f>
        <v/>
      </c>
      <c r="V777" s="10">
        <f t="shared" si="39"/>
        <v>0</v>
      </c>
      <c r="W777" s="188">
        <f t="shared" si="40"/>
        <v>0</v>
      </c>
      <c r="X777" s="188" t="e">
        <f t="shared" si="41"/>
        <v>#DIV/0!</v>
      </c>
      <c r="Y777" s="188" t="str">
        <f>IFERROR(SUMPRODUCT(LARGE(G777:U777,{1;2;3;4;5})),"NA")</f>
        <v>NA</v>
      </c>
      <c r="Z777" s="189" t="str">
        <f>IFERROR(SUMPRODUCT(LARGE(G777:U777,{1;2;3;4;5;6;7;8;9;10})),"NA")</f>
        <v>NA</v>
      </c>
    </row>
    <row r="778" spans="1:26" s="28" customFormat="1" hidden="1" x14ac:dyDescent="0.3">
      <c r="A778" s="143"/>
      <c r="B778" s="2"/>
      <c r="C778" s="1"/>
      <c r="D778" s="1"/>
      <c r="E778" s="1"/>
      <c r="F778" s="2"/>
      <c r="G778" s="10" t="str">
        <f>IFERROR(INDEX('03-25'!X:X,MATCH(B778,'03-25'!Y:Y,0),0),"")</f>
        <v/>
      </c>
      <c r="H778" s="11" t="str">
        <f>IFERROR(INDEX('04-08'!N:N,MATCH(B778,'04-08'!C:C,0),0),"")</f>
        <v/>
      </c>
      <c r="I778" s="11" t="str">
        <f>IFERROR(INDEX('04-29'!M:M,MATCH(B778,'04-29'!L:L,0),0),"")</f>
        <v/>
      </c>
      <c r="J778" s="11" t="str">
        <f>IFERROR(INDEX('05-27'!F:F,MATCH(B778,'05-27'!H:H,0),0),"")</f>
        <v/>
      </c>
      <c r="K778" s="11" t="str">
        <f>IFERROR(INDEX('06-17'!U:U,MATCH(B778,'06-17'!W:W,0),0),"")</f>
        <v/>
      </c>
      <c r="L778" s="11" t="str">
        <f>IFERROR(INDEX('07-02'!W:W,MATCH(B778,'07-02'!B:B,0),0),"")</f>
        <v/>
      </c>
      <c r="M778" s="11" t="str">
        <f>IFERROR(INDEX('07-14'!H:H,MATCH(B778,'07-14'!I:I,0),0),"")</f>
        <v/>
      </c>
      <c r="N778" s="11" t="str">
        <f>IFERROR(INDEX('07-15'!H:H,MATCH(B778,'07-15'!I:I,0),0),"")</f>
        <v/>
      </c>
      <c r="O778" s="11" t="str">
        <f>IFERROR(INDEX('07-16'!H:H,MATCH(B778,'07-16'!I:I,0),0),"")</f>
        <v/>
      </c>
      <c r="P778" s="11" t="str">
        <f>IFERROR(INDEX('07-22'!U:U,MATCH(B778,'07-22'!W:W,0),0),"")</f>
        <v/>
      </c>
      <c r="Q778" s="11" t="str">
        <f>IFERROR(INDEX(#REF!,MATCH(B778,#REF!,0),0),"")</f>
        <v/>
      </c>
      <c r="R778" s="11" t="str">
        <f>IFERROR(INDEX(#REF!,MATCH(B778,#REF!,0),0),"")</f>
        <v/>
      </c>
      <c r="S778" s="11" t="str">
        <f>IFERROR(INDEX(#REF!,MATCH(B778,#REF!,0),0),"")</f>
        <v/>
      </c>
      <c r="T778" s="11" t="str">
        <f>IFERROR(INDEX(#REF!,MATCH(B778,#REF!,0),0),"")</f>
        <v/>
      </c>
      <c r="U778" s="5" t="str">
        <f>IFERROR(INDEX(#REF!,MATCH(B778,#REF!,0),0),"")</f>
        <v/>
      </c>
      <c r="V778" s="10">
        <f t="shared" si="39"/>
        <v>0</v>
      </c>
      <c r="W778" s="188">
        <f t="shared" si="40"/>
        <v>0</v>
      </c>
      <c r="X778" s="188" t="e">
        <f t="shared" si="41"/>
        <v>#DIV/0!</v>
      </c>
      <c r="Y778" s="188" t="str">
        <f>IFERROR(SUMPRODUCT(LARGE(G778:U778,{1;2;3;4;5})),"NA")</f>
        <v>NA</v>
      </c>
      <c r="Z778" s="189" t="str">
        <f>IFERROR(SUMPRODUCT(LARGE(G778:U778,{1;2;3;4;5;6;7;8;9;10})),"NA")</f>
        <v>NA</v>
      </c>
    </row>
    <row r="779" spans="1:26" s="28" customFormat="1" hidden="1" x14ac:dyDescent="0.3">
      <c r="A779" s="143"/>
      <c r="B779" s="2"/>
      <c r="C779" s="1"/>
      <c r="D779" s="1"/>
      <c r="E779" s="1"/>
      <c r="F779" s="2"/>
      <c r="G779" s="10" t="str">
        <f>IFERROR(INDEX('03-25'!X:X,MATCH(B779,'03-25'!Y:Y,0),0),"")</f>
        <v/>
      </c>
      <c r="H779" s="11" t="str">
        <f>IFERROR(INDEX('04-08'!N:N,MATCH(B779,'04-08'!C:C,0),0),"")</f>
        <v/>
      </c>
      <c r="I779" s="11" t="str">
        <f>IFERROR(INDEX('04-29'!M:M,MATCH(B779,'04-29'!L:L,0),0),"")</f>
        <v/>
      </c>
      <c r="J779" s="11" t="str">
        <f>IFERROR(INDEX('05-27'!F:F,MATCH(B779,'05-27'!H:H,0),0),"")</f>
        <v/>
      </c>
      <c r="K779" s="11" t="str">
        <f>IFERROR(INDEX('06-17'!U:U,MATCH(B779,'06-17'!W:W,0),0),"")</f>
        <v/>
      </c>
      <c r="L779" s="11" t="str">
        <f>IFERROR(INDEX('07-02'!W:W,MATCH(B779,'07-02'!B:B,0),0),"")</f>
        <v/>
      </c>
      <c r="M779" s="11" t="str">
        <f>IFERROR(INDEX('07-14'!H:H,MATCH(B779,'07-14'!I:I,0),0),"")</f>
        <v/>
      </c>
      <c r="N779" s="11" t="str">
        <f>IFERROR(INDEX('07-15'!H:H,MATCH(B779,'07-15'!I:I,0),0),"")</f>
        <v/>
      </c>
      <c r="O779" s="11" t="str">
        <f>IFERROR(INDEX('07-16'!H:H,MATCH(B779,'07-16'!I:I,0),0),"")</f>
        <v/>
      </c>
      <c r="P779" s="11" t="str">
        <f>IFERROR(INDEX('07-22'!U:U,MATCH(B779,'07-22'!W:W,0),0),"")</f>
        <v/>
      </c>
      <c r="Q779" s="11" t="str">
        <f>IFERROR(INDEX(#REF!,MATCH(B779,#REF!,0),0),"")</f>
        <v/>
      </c>
      <c r="R779" s="11" t="str">
        <f>IFERROR(INDEX(#REF!,MATCH(B779,#REF!,0),0),"")</f>
        <v/>
      </c>
      <c r="S779" s="11" t="str">
        <f>IFERROR(INDEX(#REF!,MATCH(B779,#REF!,0),0),"")</f>
        <v/>
      </c>
      <c r="T779" s="11" t="str">
        <f>IFERROR(INDEX(#REF!,MATCH(B779,#REF!,0),0),"")</f>
        <v/>
      </c>
      <c r="U779" s="5" t="str">
        <f>IFERROR(INDEX(#REF!,MATCH(B779,#REF!,0),0),"")</f>
        <v/>
      </c>
      <c r="V779" s="10">
        <f t="shared" si="39"/>
        <v>0</v>
      </c>
      <c r="W779" s="188">
        <f t="shared" si="40"/>
        <v>0</v>
      </c>
      <c r="X779" s="188" t="e">
        <f t="shared" si="41"/>
        <v>#DIV/0!</v>
      </c>
      <c r="Y779" s="188" t="str">
        <f>IFERROR(SUMPRODUCT(LARGE(G779:U779,{1;2;3;4;5})),"NA")</f>
        <v>NA</v>
      </c>
      <c r="Z779" s="189" t="str">
        <f>IFERROR(SUMPRODUCT(LARGE(G779:U779,{1;2;3;4;5;6;7;8;9;10})),"NA")</f>
        <v>NA</v>
      </c>
    </row>
    <row r="780" spans="1:26" s="28" customFormat="1" hidden="1" x14ac:dyDescent="0.3">
      <c r="A780" s="143"/>
      <c r="B780" s="2"/>
      <c r="C780" s="1"/>
      <c r="D780" s="1"/>
      <c r="E780" s="1"/>
      <c r="F780" s="2"/>
      <c r="G780" s="10" t="str">
        <f>IFERROR(INDEX('03-25'!X:X,MATCH(B780,'03-25'!Y:Y,0),0),"")</f>
        <v/>
      </c>
      <c r="H780" s="11" t="str">
        <f>IFERROR(INDEX('04-08'!N:N,MATCH(B780,'04-08'!C:C,0),0),"")</f>
        <v/>
      </c>
      <c r="I780" s="11" t="str">
        <f>IFERROR(INDEX('04-29'!M:M,MATCH(B780,'04-29'!L:L,0),0),"")</f>
        <v/>
      </c>
      <c r="J780" s="11" t="str">
        <f>IFERROR(INDEX('05-27'!F:F,MATCH(B780,'05-27'!H:H,0),0),"")</f>
        <v/>
      </c>
      <c r="K780" s="11" t="str">
        <f>IFERROR(INDEX('06-17'!U:U,MATCH(B780,'06-17'!W:W,0),0),"")</f>
        <v/>
      </c>
      <c r="L780" s="11" t="str">
        <f>IFERROR(INDEX('07-02'!W:W,MATCH(B780,'07-02'!B:B,0),0),"")</f>
        <v/>
      </c>
      <c r="M780" s="11" t="str">
        <f>IFERROR(INDEX('07-14'!H:H,MATCH(B780,'07-14'!I:I,0),0),"")</f>
        <v/>
      </c>
      <c r="N780" s="11" t="str">
        <f>IFERROR(INDEX('07-15'!H:H,MATCH(B780,'07-15'!I:I,0),0),"")</f>
        <v/>
      </c>
      <c r="O780" s="11" t="str">
        <f>IFERROR(INDEX('07-16'!H:H,MATCH(B780,'07-16'!I:I,0),0),"")</f>
        <v/>
      </c>
      <c r="P780" s="11" t="str">
        <f>IFERROR(INDEX('07-22'!U:U,MATCH(B780,'07-22'!W:W,0),0),"")</f>
        <v/>
      </c>
      <c r="Q780" s="11" t="str">
        <f>IFERROR(INDEX(#REF!,MATCH(B780,#REF!,0),0),"")</f>
        <v/>
      </c>
      <c r="R780" s="11" t="str">
        <f>IFERROR(INDEX(#REF!,MATCH(B780,#REF!,0),0),"")</f>
        <v/>
      </c>
      <c r="S780" s="11" t="str">
        <f>IFERROR(INDEX(#REF!,MATCH(B780,#REF!,0),0),"")</f>
        <v/>
      </c>
      <c r="T780" s="11" t="str">
        <f>IFERROR(INDEX(#REF!,MATCH(B780,#REF!,0),0),"")</f>
        <v/>
      </c>
      <c r="U780" s="5" t="str">
        <f>IFERROR(INDEX(#REF!,MATCH(B780,#REF!,0),0),"")</f>
        <v/>
      </c>
      <c r="V780" s="10">
        <f t="shared" si="39"/>
        <v>0</v>
      </c>
      <c r="W780" s="188">
        <f t="shared" si="40"/>
        <v>0</v>
      </c>
      <c r="X780" s="188" t="e">
        <f t="shared" si="41"/>
        <v>#DIV/0!</v>
      </c>
      <c r="Y780" s="188" t="str">
        <f>IFERROR(SUMPRODUCT(LARGE(G780:U780,{1;2;3;4;5})),"NA")</f>
        <v>NA</v>
      </c>
      <c r="Z780" s="189" t="str">
        <f>IFERROR(SUMPRODUCT(LARGE(G780:U780,{1;2;3;4;5;6;7;8;9;10})),"NA")</f>
        <v>NA</v>
      </c>
    </row>
    <row r="781" spans="1:26" s="28" customFormat="1" hidden="1" x14ac:dyDescent="0.3">
      <c r="A781" s="143"/>
      <c r="B781" s="2"/>
      <c r="C781" s="1"/>
      <c r="D781" s="1"/>
      <c r="E781" s="1"/>
      <c r="F781" s="2"/>
      <c r="G781" s="10" t="str">
        <f>IFERROR(INDEX('03-25'!X:X,MATCH(B781,'03-25'!Y:Y,0),0),"")</f>
        <v/>
      </c>
      <c r="H781" s="11" t="str">
        <f>IFERROR(INDEX('04-08'!N:N,MATCH(B781,'04-08'!C:C,0),0),"")</f>
        <v/>
      </c>
      <c r="I781" s="11" t="str">
        <f>IFERROR(INDEX('04-29'!M:M,MATCH(B781,'04-29'!L:L,0),0),"")</f>
        <v/>
      </c>
      <c r="J781" s="11" t="str">
        <f>IFERROR(INDEX('05-27'!F:F,MATCH(B781,'05-27'!H:H,0),0),"")</f>
        <v/>
      </c>
      <c r="K781" s="11" t="str">
        <f>IFERROR(INDEX('06-17'!U:U,MATCH(B781,'06-17'!W:W,0),0),"")</f>
        <v/>
      </c>
      <c r="L781" s="11" t="str">
        <f>IFERROR(INDEX('07-02'!W:W,MATCH(B781,'07-02'!B:B,0),0),"")</f>
        <v/>
      </c>
      <c r="M781" s="11" t="str">
        <f>IFERROR(INDEX('07-14'!H:H,MATCH(B781,'07-14'!I:I,0),0),"")</f>
        <v/>
      </c>
      <c r="N781" s="11" t="str">
        <f>IFERROR(INDEX('07-15'!H:H,MATCH(B781,'07-15'!I:I,0),0),"")</f>
        <v/>
      </c>
      <c r="O781" s="11" t="str">
        <f>IFERROR(INDEX('07-16'!H:H,MATCH(B781,'07-16'!I:I,0),0),"")</f>
        <v/>
      </c>
      <c r="P781" s="11" t="str">
        <f>IFERROR(INDEX('07-22'!U:U,MATCH(B781,'07-22'!W:W,0),0),"")</f>
        <v/>
      </c>
      <c r="Q781" s="11" t="str">
        <f>IFERROR(INDEX(#REF!,MATCH(B781,#REF!,0),0),"")</f>
        <v/>
      </c>
      <c r="R781" s="11" t="str">
        <f>IFERROR(INDEX(#REF!,MATCH(B781,#REF!,0),0),"")</f>
        <v/>
      </c>
      <c r="S781" s="11" t="str">
        <f>IFERROR(INDEX(#REF!,MATCH(B781,#REF!,0),0),"")</f>
        <v/>
      </c>
      <c r="T781" s="11" t="str">
        <f>IFERROR(INDEX(#REF!,MATCH(B781,#REF!,0),0),"")</f>
        <v/>
      </c>
      <c r="U781" s="5" t="str">
        <f>IFERROR(INDEX(#REF!,MATCH(B781,#REF!,0),0),"")</f>
        <v/>
      </c>
      <c r="V781" s="10">
        <f t="shared" si="39"/>
        <v>0</v>
      </c>
      <c r="W781" s="188">
        <f t="shared" si="40"/>
        <v>0</v>
      </c>
      <c r="X781" s="188" t="e">
        <f t="shared" si="41"/>
        <v>#DIV/0!</v>
      </c>
      <c r="Y781" s="188" t="str">
        <f>IFERROR(SUMPRODUCT(LARGE(G781:U781,{1;2;3;4;5})),"NA")</f>
        <v>NA</v>
      </c>
      <c r="Z781" s="189" t="str">
        <f>IFERROR(SUMPRODUCT(LARGE(G781:U781,{1;2;3;4;5;6;7;8;9;10})),"NA")</f>
        <v>NA</v>
      </c>
    </row>
    <row r="782" spans="1:26" s="28" customFormat="1" hidden="1" x14ac:dyDescent="0.3">
      <c r="A782" s="143"/>
      <c r="B782" s="2"/>
      <c r="C782" s="1"/>
      <c r="D782" s="1"/>
      <c r="E782" s="1"/>
      <c r="F782" s="2"/>
      <c r="G782" s="10" t="str">
        <f>IFERROR(INDEX('03-25'!X:X,MATCH(B782,'03-25'!Y:Y,0),0),"")</f>
        <v/>
      </c>
      <c r="H782" s="11" t="str">
        <f>IFERROR(INDEX('04-08'!N:N,MATCH(B782,'04-08'!C:C,0),0),"")</f>
        <v/>
      </c>
      <c r="I782" s="11" t="str">
        <f>IFERROR(INDEX('04-29'!M:M,MATCH(B782,'04-29'!L:L,0),0),"")</f>
        <v/>
      </c>
      <c r="J782" s="11" t="str">
        <f>IFERROR(INDEX('05-27'!F:F,MATCH(B782,'05-27'!H:H,0),0),"")</f>
        <v/>
      </c>
      <c r="K782" s="11" t="str">
        <f>IFERROR(INDEX('06-17'!U:U,MATCH(B782,'06-17'!W:W,0),0),"")</f>
        <v/>
      </c>
      <c r="L782" s="11" t="str">
        <f>IFERROR(INDEX('07-02'!W:W,MATCH(B782,'07-02'!B:B,0),0),"")</f>
        <v/>
      </c>
      <c r="M782" s="11" t="str">
        <f>IFERROR(INDEX('07-14'!H:H,MATCH(B782,'07-14'!I:I,0),0),"")</f>
        <v/>
      </c>
      <c r="N782" s="11" t="str">
        <f>IFERROR(INDEX('07-15'!H:H,MATCH(B782,'07-15'!I:I,0),0),"")</f>
        <v/>
      </c>
      <c r="O782" s="11" t="str">
        <f>IFERROR(INDEX('07-16'!H:H,MATCH(B782,'07-16'!I:I,0),0),"")</f>
        <v/>
      </c>
      <c r="P782" s="11" t="str">
        <f>IFERROR(INDEX('07-22'!U:U,MATCH(B782,'07-22'!W:W,0),0),"")</f>
        <v/>
      </c>
      <c r="Q782" s="11" t="str">
        <f>IFERROR(INDEX(#REF!,MATCH(B782,#REF!,0),0),"")</f>
        <v/>
      </c>
      <c r="R782" s="11" t="str">
        <f>IFERROR(INDEX(#REF!,MATCH(B782,#REF!,0),0),"")</f>
        <v/>
      </c>
      <c r="S782" s="11" t="str">
        <f>IFERROR(INDEX(#REF!,MATCH(B782,#REF!,0),0),"")</f>
        <v/>
      </c>
      <c r="T782" s="11" t="str">
        <f>IFERROR(INDEX(#REF!,MATCH(B782,#REF!,0),0),"")</f>
        <v/>
      </c>
      <c r="U782" s="5" t="str">
        <f>IFERROR(INDEX(#REF!,MATCH(B782,#REF!,0),0),"")</f>
        <v/>
      </c>
      <c r="V782" s="10">
        <f t="shared" si="39"/>
        <v>0</v>
      </c>
      <c r="W782" s="188">
        <f t="shared" si="40"/>
        <v>0</v>
      </c>
      <c r="X782" s="188" t="e">
        <f t="shared" si="41"/>
        <v>#DIV/0!</v>
      </c>
      <c r="Y782" s="188" t="str">
        <f>IFERROR(SUMPRODUCT(LARGE(G782:U782,{1;2;3;4;5})),"NA")</f>
        <v>NA</v>
      </c>
      <c r="Z782" s="189" t="str">
        <f>IFERROR(SUMPRODUCT(LARGE(G782:U782,{1;2;3;4;5;6;7;8;9;10})),"NA")</f>
        <v>NA</v>
      </c>
    </row>
    <row r="783" spans="1:26" s="28" customFormat="1" hidden="1" x14ac:dyDescent="0.3">
      <c r="A783" s="143"/>
      <c r="B783" s="2"/>
      <c r="C783" s="1"/>
      <c r="D783" s="1"/>
      <c r="E783" s="1"/>
      <c r="F783" s="2"/>
      <c r="G783" s="10" t="str">
        <f>IFERROR(INDEX('03-25'!X:X,MATCH(B783,'03-25'!Y:Y,0),0),"")</f>
        <v/>
      </c>
      <c r="H783" s="11" t="str">
        <f>IFERROR(INDEX('04-08'!N:N,MATCH(B783,'04-08'!C:C,0),0),"")</f>
        <v/>
      </c>
      <c r="I783" s="11" t="str">
        <f>IFERROR(INDEX('04-29'!M:M,MATCH(B783,'04-29'!L:L,0),0),"")</f>
        <v/>
      </c>
      <c r="J783" s="11" t="str">
        <f>IFERROR(INDEX('05-27'!F:F,MATCH(B783,'05-27'!H:H,0),0),"")</f>
        <v/>
      </c>
      <c r="K783" s="11" t="str">
        <f>IFERROR(INDEX('06-17'!U:U,MATCH(B783,'06-17'!W:W,0),0),"")</f>
        <v/>
      </c>
      <c r="L783" s="11" t="str">
        <f>IFERROR(INDEX('07-02'!W:W,MATCH(B783,'07-02'!B:B,0),0),"")</f>
        <v/>
      </c>
      <c r="M783" s="11" t="str">
        <f>IFERROR(INDEX('07-14'!H:H,MATCH(B783,'07-14'!I:I,0),0),"")</f>
        <v/>
      </c>
      <c r="N783" s="11" t="str">
        <f>IFERROR(INDEX('07-15'!H:H,MATCH(B783,'07-15'!I:I,0),0),"")</f>
        <v/>
      </c>
      <c r="O783" s="11" t="str">
        <f>IFERROR(INDEX('07-16'!H:H,MATCH(B783,'07-16'!I:I,0),0),"")</f>
        <v/>
      </c>
      <c r="P783" s="11" t="str">
        <f>IFERROR(INDEX('07-22'!U:U,MATCH(B783,'07-22'!W:W,0),0),"")</f>
        <v/>
      </c>
      <c r="Q783" s="11" t="str">
        <f>IFERROR(INDEX(#REF!,MATCH(B783,#REF!,0),0),"")</f>
        <v/>
      </c>
      <c r="R783" s="11" t="str">
        <f>IFERROR(INDEX(#REF!,MATCH(B783,#REF!,0),0),"")</f>
        <v/>
      </c>
      <c r="S783" s="11" t="str">
        <f>IFERROR(INDEX(#REF!,MATCH(B783,#REF!,0),0),"")</f>
        <v/>
      </c>
      <c r="T783" s="11" t="str">
        <f>IFERROR(INDEX(#REF!,MATCH(B783,#REF!,0),0),"")</f>
        <v/>
      </c>
      <c r="U783" s="5" t="str">
        <f>IFERROR(INDEX(#REF!,MATCH(B783,#REF!,0),0),"")</f>
        <v/>
      </c>
      <c r="V783" s="10">
        <f t="shared" si="39"/>
        <v>0</v>
      </c>
      <c r="W783" s="188">
        <f t="shared" si="40"/>
        <v>0</v>
      </c>
      <c r="X783" s="188" t="e">
        <f t="shared" si="41"/>
        <v>#DIV/0!</v>
      </c>
      <c r="Y783" s="188" t="str">
        <f>IFERROR(SUMPRODUCT(LARGE(G783:U783,{1;2;3;4;5})),"NA")</f>
        <v>NA</v>
      </c>
      <c r="Z783" s="189" t="str">
        <f>IFERROR(SUMPRODUCT(LARGE(G783:U783,{1;2;3;4;5;6;7;8;9;10})),"NA")</f>
        <v>NA</v>
      </c>
    </row>
    <row r="784" spans="1:26" s="28" customFormat="1" hidden="1" x14ac:dyDescent="0.3">
      <c r="A784" s="143"/>
      <c r="B784" s="2"/>
      <c r="C784" s="1"/>
      <c r="D784" s="1"/>
      <c r="E784" s="1"/>
      <c r="F784" s="2"/>
      <c r="G784" s="10" t="str">
        <f>IFERROR(INDEX('03-25'!X:X,MATCH(B784,'03-25'!Y:Y,0),0),"")</f>
        <v/>
      </c>
      <c r="H784" s="11" t="str">
        <f>IFERROR(INDEX('04-08'!N:N,MATCH(B784,'04-08'!C:C,0),0),"")</f>
        <v/>
      </c>
      <c r="I784" s="11" t="str">
        <f>IFERROR(INDEX('04-29'!M:M,MATCH(B784,'04-29'!L:L,0),0),"")</f>
        <v/>
      </c>
      <c r="J784" s="11" t="str">
        <f>IFERROR(INDEX('05-27'!F:F,MATCH(B784,'05-27'!H:H,0),0),"")</f>
        <v/>
      </c>
      <c r="K784" s="11" t="str">
        <f>IFERROR(INDEX('06-17'!U:U,MATCH(B784,'06-17'!W:W,0),0),"")</f>
        <v/>
      </c>
      <c r="L784" s="11" t="str">
        <f>IFERROR(INDEX('07-02'!W:W,MATCH(B784,'07-02'!B:B,0),0),"")</f>
        <v/>
      </c>
      <c r="M784" s="11" t="str">
        <f>IFERROR(INDEX('07-14'!H:H,MATCH(B784,'07-14'!I:I,0),0),"")</f>
        <v/>
      </c>
      <c r="N784" s="11" t="str">
        <f>IFERROR(INDEX('07-15'!H:H,MATCH(B784,'07-15'!I:I,0),0),"")</f>
        <v/>
      </c>
      <c r="O784" s="11" t="str">
        <f>IFERROR(INDEX('07-16'!H:H,MATCH(B784,'07-16'!I:I,0),0),"")</f>
        <v/>
      </c>
      <c r="P784" s="11" t="str">
        <f>IFERROR(INDEX('07-22'!U:U,MATCH(B784,'07-22'!W:W,0),0),"")</f>
        <v/>
      </c>
      <c r="Q784" s="11" t="str">
        <f>IFERROR(INDEX(#REF!,MATCH(B784,#REF!,0),0),"")</f>
        <v/>
      </c>
      <c r="R784" s="11" t="str">
        <f>IFERROR(INDEX(#REF!,MATCH(B784,#REF!,0),0),"")</f>
        <v/>
      </c>
      <c r="S784" s="11" t="str">
        <f>IFERROR(INDEX(#REF!,MATCH(B784,#REF!,0),0),"")</f>
        <v/>
      </c>
      <c r="T784" s="11" t="str">
        <f>IFERROR(INDEX(#REF!,MATCH(B784,#REF!,0),0),"")</f>
        <v/>
      </c>
      <c r="U784" s="5" t="str">
        <f>IFERROR(INDEX(#REF!,MATCH(B784,#REF!,0),0),"")</f>
        <v/>
      </c>
      <c r="V784" s="10">
        <f t="shared" si="39"/>
        <v>0</v>
      </c>
      <c r="W784" s="188">
        <f t="shared" si="40"/>
        <v>0</v>
      </c>
      <c r="X784" s="188" t="e">
        <f t="shared" si="41"/>
        <v>#DIV/0!</v>
      </c>
      <c r="Y784" s="188" t="str">
        <f>IFERROR(SUMPRODUCT(LARGE(G784:U784,{1;2;3;4;5})),"NA")</f>
        <v>NA</v>
      </c>
      <c r="Z784" s="189" t="str">
        <f>IFERROR(SUMPRODUCT(LARGE(G784:U784,{1;2;3;4;5;6;7;8;9;10})),"NA")</f>
        <v>NA</v>
      </c>
    </row>
    <row r="785" spans="1:26" s="28" customFormat="1" hidden="1" x14ac:dyDescent="0.3">
      <c r="A785" s="143"/>
      <c r="B785" s="2"/>
      <c r="C785" s="1"/>
      <c r="D785" s="1"/>
      <c r="E785" s="1"/>
      <c r="F785" s="2"/>
      <c r="G785" s="10" t="str">
        <f>IFERROR(INDEX('03-25'!X:X,MATCH(B785,'03-25'!Y:Y,0),0),"")</f>
        <v/>
      </c>
      <c r="H785" s="11" t="str">
        <f>IFERROR(INDEX('04-08'!N:N,MATCH(B785,'04-08'!C:C,0),0),"")</f>
        <v/>
      </c>
      <c r="I785" s="11" t="str">
        <f>IFERROR(INDEX('04-29'!M:M,MATCH(B785,'04-29'!L:L,0),0),"")</f>
        <v/>
      </c>
      <c r="J785" s="11" t="str">
        <f>IFERROR(INDEX('05-27'!F:F,MATCH(B785,'05-27'!H:H,0),0),"")</f>
        <v/>
      </c>
      <c r="K785" s="11" t="str">
        <f>IFERROR(INDEX('06-17'!U:U,MATCH(B785,'06-17'!W:W,0),0),"")</f>
        <v/>
      </c>
      <c r="L785" s="11" t="str">
        <f>IFERROR(INDEX('07-02'!W:W,MATCH(B785,'07-02'!B:B,0),0),"")</f>
        <v/>
      </c>
      <c r="M785" s="11" t="str">
        <f>IFERROR(INDEX('07-14'!H:H,MATCH(B785,'07-14'!I:I,0),0),"")</f>
        <v/>
      </c>
      <c r="N785" s="11" t="str">
        <f>IFERROR(INDEX('07-15'!H:H,MATCH(B785,'07-15'!I:I,0),0),"")</f>
        <v/>
      </c>
      <c r="O785" s="11" t="str">
        <f>IFERROR(INDEX('07-16'!H:H,MATCH(B785,'07-16'!I:I,0),0),"")</f>
        <v/>
      </c>
      <c r="P785" s="11" t="str">
        <f>IFERROR(INDEX('07-22'!U:U,MATCH(B785,'07-22'!W:W,0),0),"")</f>
        <v/>
      </c>
      <c r="Q785" s="11" t="str">
        <f>IFERROR(INDEX(#REF!,MATCH(B785,#REF!,0),0),"")</f>
        <v/>
      </c>
      <c r="R785" s="11" t="str">
        <f>IFERROR(INDEX(#REF!,MATCH(B785,#REF!,0),0),"")</f>
        <v/>
      </c>
      <c r="S785" s="11" t="str">
        <f>IFERROR(INDEX(#REF!,MATCH(B785,#REF!,0),0),"")</f>
        <v/>
      </c>
      <c r="T785" s="11" t="str">
        <f>IFERROR(INDEX(#REF!,MATCH(B785,#REF!,0),0),"")</f>
        <v/>
      </c>
      <c r="U785" s="5" t="str">
        <f>IFERROR(INDEX(#REF!,MATCH(B785,#REF!,0),0),"")</f>
        <v/>
      </c>
      <c r="V785" s="10">
        <f t="shared" si="39"/>
        <v>0</v>
      </c>
      <c r="W785" s="188">
        <f t="shared" si="40"/>
        <v>0</v>
      </c>
      <c r="X785" s="188" t="e">
        <f t="shared" si="41"/>
        <v>#DIV/0!</v>
      </c>
      <c r="Y785" s="188" t="str">
        <f>IFERROR(SUMPRODUCT(LARGE(G785:U785,{1;2;3;4;5})),"NA")</f>
        <v>NA</v>
      </c>
      <c r="Z785" s="189" t="str">
        <f>IFERROR(SUMPRODUCT(LARGE(G785:U785,{1;2;3;4;5;6;7;8;9;10})),"NA")</f>
        <v>NA</v>
      </c>
    </row>
    <row r="786" spans="1:26" s="28" customFormat="1" hidden="1" x14ac:dyDescent="0.3">
      <c r="A786" s="143"/>
      <c r="B786" s="2"/>
      <c r="C786" s="1"/>
      <c r="D786" s="1"/>
      <c r="E786" s="1"/>
      <c r="F786" s="2"/>
      <c r="G786" s="10" t="str">
        <f>IFERROR(INDEX('03-25'!X:X,MATCH(B786,'03-25'!Y:Y,0),0),"")</f>
        <v/>
      </c>
      <c r="H786" s="11" t="str">
        <f>IFERROR(INDEX('04-08'!N:N,MATCH(B786,'04-08'!C:C,0),0),"")</f>
        <v/>
      </c>
      <c r="I786" s="11" t="str">
        <f>IFERROR(INDEX('04-29'!M:M,MATCH(B786,'04-29'!L:L,0),0),"")</f>
        <v/>
      </c>
      <c r="J786" s="11" t="str">
        <f>IFERROR(INDEX('05-27'!F:F,MATCH(B786,'05-27'!H:H,0),0),"")</f>
        <v/>
      </c>
      <c r="K786" s="11" t="str">
        <f>IFERROR(INDEX('06-17'!U:U,MATCH(B786,'06-17'!W:W,0),0),"")</f>
        <v/>
      </c>
      <c r="L786" s="11" t="str">
        <f>IFERROR(INDEX('07-02'!W:W,MATCH(B786,'07-02'!B:B,0),0),"")</f>
        <v/>
      </c>
      <c r="M786" s="11" t="str">
        <f>IFERROR(INDEX('07-14'!H:H,MATCH(B786,'07-14'!I:I,0),0),"")</f>
        <v/>
      </c>
      <c r="N786" s="11" t="str">
        <f>IFERROR(INDEX('07-15'!H:H,MATCH(B786,'07-15'!I:I,0),0),"")</f>
        <v/>
      </c>
      <c r="O786" s="11" t="str">
        <f>IFERROR(INDEX('07-16'!H:H,MATCH(B786,'07-16'!I:I,0),0),"")</f>
        <v/>
      </c>
      <c r="P786" s="11" t="str">
        <f>IFERROR(INDEX('07-22'!U:U,MATCH(B786,'07-22'!W:W,0),0),"")</f>
        <v/>
      </c>
      <c r="Q786" s="11" t="str">
        <f>IFERROR(INDEX(#REF!,MATCH(B786,#REF!,0),0),"")</f>
        <v/>
      </c>
      <c r="R786" s="11" t="str">
        <f>IFERROR(INDEX(#REF!,MATCH(B786,#REF!,0),0),"")</f>
        <v/>
      </c>
      <c r="S786" s="11" t="str">
        <f>IFERROR(INDEX(#REF!,MATCH(B786,#REF!,0),0),"")</f>
        <v/>
      </c>
      <c r="T786" s="11" t="str">
        <f>IFERROR(INDEX(#REF!,MATCH(B786,#REF!,0),0),"")</f>
        <v/>
      </c>
      <c r="U786" s="5" t="str">
        <f>IFERROR(INDEX(#REF!,MATCH(B786,#REF!,0),0),"")</f>
        <v/>
      </c>
      <c r="V786" s="10">
        <f t="shared" si="39"/>
        <v>0</v>
      </c>
      <c r="W786" s="188">
        <f t="shared" si="40"/>
        <v>0</v>
      </c>
      <c r="X786" s="188" t="e">
        <f t="shared" si="41"/>
        <v>#DIV/0!</v>
      </c>
      <c r="Y786" s="188" t="str">
        <f>IFERROR(SUMPRODUCT(LARGE(G786:U786,{1;2;3;4;5})),"NA")</f>
        <v>NA</v>
      </c>
      <c r="Z786" s="189" t="str">
        <f>IFERROR(SUMPRODUCT(LARGE(G786:U786,{1;2;3;4;5;6;7;8;9;10})),"NA")</f>
        <v>NA</v>
      </c>
    </row>
    <row r="787" spans="1:26" s="28" customFormat="1" hidden="1" x14ac:dyDescent="0.3">
      <c r="A787" s="143"/>
      <c r="B787" s="2"/>
      <c r="C787" s="1"/>
      <c r="D787" s="1"/>
      <c r="E787" s="1"/>
      <c r="F787" s="2"/>
      <c r="G787" s="10" t="str">
        <f>IFERROR(INDEX('03-25'!X:X,MATCH(B787,'03-25'!Y:Y,0),0),"")</f>
        <v/>
      </c>
      <c r="H787" s="11" t="str">
        <f>IFERROR(INDEX('04-08'!N:N,MATCH(B787,'04-08'!C:C,0),0),"")</f>
        <v/>
      </c>
      <c r="I787" s="11" t="str">
        <f>IFERROR(INDEX('04-29'!M:M,MATCH(B787,'04-29'!L:L,0),0),"")</f>
        <v/>
      </c>
      <c r="J787" s="11" t="str">
        <f>IFERROR(INDEX('05-27'!F:F,MATCH(B787,'05-27'!H:H,0),0),"")</f>
        <v/>
      </c>
      <c r="K787" s="11" t="str">
        <f>IFERROR(INDEX('06-17'!U:U,MATCH(B787,'06-17'!W:W,0),0),"")</f>
        <v/>
      </c>
      <c r="L787" s="11" t="str">
        <f>IFERROR(INDEX('07-02'!W:W,MATCH(B787,'07-02'!B:B,0),0),"")</f>
        <v/>
      </c>
      <c r="M787" s="11" t="str">
        <f>IFERROR(INDEX('07-14'!H:H,MATCH(B787,'07-14'!I:I,0),0),"")</f>
        <v/>
      </c>
      <c r="N787" s="11" t="str">
        <f>IFERROR(INDEX('07-15'!H:H,MATCH(B787,'07-15'!I:I,0),0),"")</f>
        <v/>
      </c>
      <c r="O787" s="11" t="str">
        <f>IFERROR(INDEX('07-16'!H:H,MATCH(B787,'07-16'!I:I,0),0),"")</f>
        <v/>
      </c>
      <c r="P787" s="11" t="str">
        <f>IFERROR(INDEX('07-22'!U:U,MATCH(B787,'07-22'!W:W,0),0),"")</f>
        <v/>
      </c>
      <c r="Q787" s="11" t="str">
        <f>IFERROR(INDEX(#REF!,MATCH(B787,#REF!,0),0),"")</f>
        <v/>
      </c>
      <c r="R787" s="11" t="str">
        <f>IFERROR(INDEX(#REF!,MATCH(B787,#REF!,0),0),"")</f>
        <v/>
      </c>
      <c r="S787" s="11" t="str">
        <f>IFERROR(INDEX(#REF!,MATCH(B787,#REF!,0),0),"")</f>
        <v/>
      </c>
      <c r="T787" s="11" t="str">
        <f>IFERROR(INDEX(#REF!,MATCH(B787,#REF!,0),0),"")</f>
        <v/>
      </c>
      <c r="U787" s="5" t="str">
        <f>IFERROR(INDEX(#REF!,MATCH(B787,#REF!,0),0),"")</f>
        <v/>
      </c>
      <c r="V787" s="10">
        <f t="shared" si="39"/>
        <v>0</v>
      </c>
      <c r="W787" s="188">
        <f t="shared" si="40"/>
        <v>0</v>
      </c>
      <c r="X787" s="188" t="e">
        <f t="shared" si="41"/>
        <v>#DIV/0!</v>
      </c>
      <c r="Y787" s="188" t="str">
        <f>IFERROR(SUMPRODUCT(LARGE(G787:U787,{1;2;3;4;5})),"NA")</f>
        <v>NA</v>
      </c>
      <c r="Z787" s="189" t="str">
        <f>IFERROR(SUMPRODUCT(LARGE(G787:U787,{1;2;3;4;5;6;7;8;9;10})),"NA")</f>
        <v>NA</v>
      </c>
    </row>
    <row r="788" spans="1:26" s="28" customFormat="1" hidden="1" x14ac:dyDescent="0.3">
      <c r="A788" s="143"/>
      <c r="B788" s="2"/>
      <c r="C788" s="1"/>
      <c r="D788" s="1"/>
      <c r="E788" s="1"/>
      <c r="F788" s="2"/>
      <c r="G788" s="10" t="str">
        <f>IFERROR(INDEX('03-25'!X:X,MATCH(B788,'03-25'!Y:Y,0),0),"")</f>
        <v/>
      </c>
      <c r="H788" s="11" t="str">
        <f>IFERROR(INDEX('04-08'!N:N,MATCH(B788,'04-08'!C:C,0),0),"")</f>
        <v/>
      </c>
      <c r="I788" s="11" t="str">
        <f>IFERROR(INDEX('04-29'!M:M,MATCH(B788,'04-29'!L:L,0),0),"")</f>
        <v/>
      </c>
      <c r="J788" s="11" t="str">
        <f>IFERROR(INDEX('05-27'!F:F,MATCH(B788,'05-27'!H:H,0),0),"")</f>
        <v/>
      </c>
      <c r="K788" s="11" t="str">
        <f>IFERROR(INDEX('06-17'!U:U,MATCH(B788,'06-17'!W:W,0),0),"")</f>
        <v/>
      </c>
      <c r="L788" s="11" t="str">
        <f>IFERROR(INDEX('07-02'!W:W,MATCH(B788,'07-02'!B:B,0),0),"")</f>
        <v/>
      </c>
      <c r="M788" s="11" t="str">
        <f>IFERROR(INDEX('07-14'!H:H,MATCH(B788,'07-14'!I:I,0),0),"")</f>
        <v/>
      </c>
      <c r="N788" s="11" t="str">
        <f>IFERROR(INDEX('07-15'!H:H,MATCH(B788,'07-15'!I:I,0),0),"")</f>
        <v/>
      </c>
      <c r="O788" s="11" t="str">
        <f>IFERROR(INDEX('07-16'!H:H,MATCH(B788,'07-16'!I:I,0),0),"")</f>
        <v/>
      </c>
      <c r="P788" s="11" t="str">
        <f>IFERROR(INDEX('07-22'!U:U,MATCH(B788,'07-22'!W:W,0),0),"")</f>
        <v/>
      </c>
      <c r="Q788" s="11" t="str">
        <f>IFERROR(INDEX(#REF!,MATCH(B788,#REF!,0),0),"")</f>
        <v/>
      </c>
      <c r="R788" s="11" t="str">
        <f>IFERROR(INDEX(#REF!,MATCH(B788,#REF!,0),0),"")</f>
        <v/>
      </c>
      <c r="S788" s="11" t="str">
        <f>IFERROR(INDEX(#REF!,MATCH(B788,#REF!,0),0),"")</f>
        <v/>
      </c>
      <c r="T788" s="11" t="str">
        <f>IFERROR(INDEX(#REF!,MATCH(B788,#REF!,0),0),"")</f>
        <v/>
      </c>
      <c r="U788" s="5" t="str">
        <f>IFERROR(INDEX(#REF!,MATCH(B788,#REF!,0),0),"")</f>
        <v/>
      </c>
      <c r="V788" s="10">
        <f t="shared" si="39"/>
        <v>0</v>
      </c>
      <c r="W788" s="188">
        <f t="shared" si="40"/>
        <v>0</v>
      </c>
      <c r="X788" s="188" t="e">
        <f t="shared" si="41"/>
        <v>#DIV/0!</v>
      </c>
      <c r="Y788" s="188" t="str">
        <f>IFERROR(SUMPRODUCT(LARGE(G788:U788,{1;2;3;4;5})),"NA")</f>
        <v>NA</v>
      </c>
      <c r="Z788" s="189" t="str">
        <f>IFERROR(SUMPRODUCT(LARGE(G788:U788,{1;2;3;4;5;6;7;8;9;10})),"NA")</f>
        <v>NA</v>
      </c>
    </row>
    <row r="789" spans="1:26" s="28" customFormat="1" hidden="1" x14ac:dyDescent="0.3">
      <c r="A789" s="143"/>
      <c r="B789" s="2"/>
      <c r="C789" s="1"/>
      <c r="D789" s="1"/>
      <c r="E789" s="1"/>
      <c r="F789" s="2"/>
      <c r="G789" s="10" t="str">
        <f>IFERROR(INDEX('03-25'!X:X,MATCH(B789,'03-25'!Y:Y,0),0),"")</f>
        <v/>
      </c>
      <c r="H789" s="11" t="str">
        <f>IFERROR(INDEX('04-08'!N:N,MATCH(B789,'04-08'!C:C,0),0),"")</f>
        <v/>
      </c>
      <c r="I789" s="11" t="str">
        <f>IFERROR(INDEX('04-29'!M:M,MATCH(B789,'04-29'!L:L,0),0),"")</f>
        <v/>
      </c>
      <c r="J789" s="11" t="str">
        <f>IFERROR(INDEX('05-27'!F:F,MATCH(B789,'05-27'!H:H,0),0),"")</f>
        <v/>
      </c>
      <c r="K789" s="11" t="str">
        <f>IFERROR(INDEX('06-17'!U:U,MATCH(B789,'06-17'!W:W,0),0),"")</f>
        <v/>
      </c>
      <c r="L789" s="11" t="str">
        <f>IFERROR(INDEX('07-02'!W:W,MATCH(B789,'07-02'!B:B,0),0),"")</f>
        <v/>
      </c>
      <c r="M789" s="11" t="str">
        <f>IFERROR(INDEX('07-14'!H:H,MATCH(B789,'07-14'!I:I,0),0),"")</f>
        <v/>
      </c>
      <c r="N789" s="11" t="str">
        <f>IFERROR(INDEX('07-15'!H:H,MATCH(B789,'07-15'!I:I,0),0),"")</f>
        <v/>
      </c>
      <c r="O789" s="11" t="str">
        <f>IFERROR(INDEX('07-16'!H:H,MATCH(B789,'07-16'!I:I,0),0),"")</f>
        <v/>
      </c>
      <c r="P789" s="11" t="str">
        <f>IFERROR(INDEX('07-22'!U:U,MATCH(B789,'07-22'!W:W,0),0),"")</f>
        <v/>
      </c>
      <c r="Q789" s="11" t="str">
        <f>IFERROR(INDEX(#REF!,MATCH(B789,#REF!,0),0),"")</f>
        <v/>
      </c>
      <c r="R789" s="11" t="str">
        <f>IFERROR(INDEX(#REF!,MATCH(B789,#REF!,0),0),"")</f>
        <v/>
      </c>
      <c r="S789" s="11" t="str">
        <f>IFERROR(INDEX(#REF!,MATCH(B789,#REF!,0),0),"")</f>
        <v/>
      </c>
      <c r="T789" s="11" t="str">
        <f>IFERROR(INDEX(#REF!,MATCH(B789,#REF!,0),0),"")</f>
        <v/>
      </c>
      <c r="U789" s="5" t="str">
        <f>IFERROR(INDEX(#REF!,MATCH(B789,#REF!,0),0),"")</f>
        <v/>
      </c>
      <c r="V789" s="10">
        <f t="shared" si="39"/>
        <v>0</v>
      </c>
      <c r="W789" s="188">
        <f t="shared" si="40"/>
        <v>0</v>
      </c>
      <c r="X789" s="188" t="e">
        <f t="shared" si="41"/>
        <v>#DIV/0!</v>
      </c>
      <c r="Y789" s="188" t="str">
        <f>IFERROR(SUMPRODUCT(LARGE(G789:U789,{1;2;3;4;5})),"NA")</f>
        <v>NA</v>
      </c>
      <c r="Z789" s="189" t="str">
        <f>IFERROR(SUMPRODUCT(LARGE(G789:U789,{1;2;3;4;5;6;7;8;9;10})),"NA")</f>
        <v>NA</v>
      </c>
    </row>
    <row r="790" spans="1:26" s="28" customFormat="1" hidden="1" x14ac:dyDescent="0.3">
      <c r="A790" s="143"/>
      <c r="B790" s="2"/>
      <c r="C790" s="1"/>
      <c r="D790" s="1"/>
      <c r="E790" s="1"/>
      <c r="F790" s="2"/>
      <c r="G790" s="10" t="str">
        <f>IFERROR(INDEX('03-25'!X:X,MATCH(B790,'03-25'!Y:Y,0),0),"")</f>
        <v/>
      </c>
      <c r="H790" s="11" t="str">
        <f>IFERROR(INDEX('04-08'!N:N,MATCH(B790,'04-08'!C:C,0),0),"")</f>
        <v/>
      </c>
      <c r="I790" s="11" t="str">
        <f>IFERROR(INDEX('04-29'!M:M,MATCH(B790,'04-29'!L:L,0),0),"")</f>
        <v/>
      </c>
      <c r="J790" s="11" t="str">
        <f>IFERROR(INDEX('05-27'!F:F,MATCH(B790,'05-27'!H:H,0),0),"")</f>
        <v/>
      </c>
      <c r="K790" s="11" t="str">
        <f>IFERROR(INDEX('06-17'!U:U,MATCH(B790,'06-17'!W:W,0),0),"")</f>
        <v/>
      </c>
      <c r="L790" s="11" t="str">
        <f>IFERROR(INDEX('07-02'!W:W,MATCH(B790,'07-02'!B:B,0),0),"")</f>
        <v/>
      </c>
      <c r="M790" s="11" t="str">
        <f>IFERROR(INDEX('07-14'!H:H,MATCH(B790,'07-14'!I:I,0),0),"")</f>
        <v/>
      </c>
      <c r="N790" s="11" t="str">
        <f>IFERROR(INDEX('07-15'!H:H,MATCH(B790,'07-15'!I:I,0),0),"")</f>
        <v/>
      </c>
      <c r="O790" s="11" t="str">
        <f>IFERROR(INDEX('07-16'!H:H,MATCH(B790,'07-16'!I:I,0),0),"")</f>
        <v/>
      </c>
      <c r="P790" s="11" t="str">
        <f>IFERROR(INDEX('07-22'!U:U,MATCH(B790,'07-22'!W:W,0),0),"")</f>
        <v/>
      </c>
      <c r="Q790" s="11" t="str">
        <f>IFERROR(INDEX(#REF!,MATCH(B790,#REF!,0),0),"")</f>
        <v/>
      </c>
      <c r="R790" s="11" t="str">
        <f>IFERROR(INDEX(#REF!,MATCH(B790,#REF!,0),0),"")</f>
        <v/>
      </c>
      <c r="S790" s="11" t="str">
        <f>IFERROR(INDEX(#REF!,MATCH(B790,#REF!,0),0),"")</f>
        <v/>
      </c>
      <c r="T790" s="11" t="str">
        <f>IFERROR(INDEX(#REF!,MATCH(B790,#REF!,0),0),"")</f>
        <v/>
      </c>
      <c r="U790" s="5" t="str">
        <f>IFERROR(INDEX(#REF!,MATCH(B790,#REF!,0),0),"")</f>
        <v/>
      </c>
      <c r="V790" s="10">
        <f t="shared" si="39"/>
        <v>0</v>
      </c>
      <c r="W790" s="188">
        <f t="shared" si="40"/>
        <v>0</v>
      </c>
      <c r="X790" s="188" t="e">
        <f t="shared" si="41"/>
        <v>#DIV/0!</v>
      </c>
      <c r="Y790" s="188" t="str">
        <f>IFERROR(SUMPRODUCT(LARGE(G790:U790,{1;2;3;4;5})),"NA")</f>
        <v>NA</v>
      </c>
      <c r="Z790" s="189" t="str">
        <f>IFERROR(SUMPRODUCT(LARGE(G790:U790,{1;2;3;4;5;6;7;8;9;10})),"NA")</f>
        <v>NA</v>
      </c>
    </row>
    <row r="791" spans="1:26" s="28" customFormat="1" hidden="1" x14ac:dyDescent="0.3">
      <c r="A791" s="143"/>
      <c r="B791" s="2"/>
      <c r="C791" s="1"/>
      <c r="D791" s="1"/>
      <c r="E791" s="1"/>
      <c r="F791" s="2"/>
      <c r="G791" s="10" t="str">
        <f>IFERROR(INDEX('03-25'!X:X,MATCH(B791,'03-25'!Y:Y,0),0),"")</f>
        <v/>
      </c>
      <c r="H791" s="11" t="str">
        <f>IFERROR(INDEX('04-08'!N:N,MATCH(B791,'04-08'!C:C,0),0),"")</f>
        <v/>
      </c>
      <c r="I791" s="11" t="str">
        <f>IFERROR(INDEX('04-29'!M:M,MATCH(B791,'04-29'!L:L,0),0),"")</f>
        <v/>
      </c>
      <c r="J791" s="11" t="str">
        <f>IFERROR(INDEX('05-27'!F:F,MATCH(B791,'05-27'!H:H,0),0),"")</f>
        <v/>
      </c>
      <c r="K791" s="11" t="str">
        <f>IFERROR(INDEX('06-17'!U:U,MATCH(B791,'06-17'!W:W,0),0),"")</f>
        <v/>
      </c>
      <c r="L791" s="11" t="str">
        <f>IFERROR(INDEX('07-02'!W:W,MATCH(B791,'07-02'!B:B,0),0),"")</f>
        <v/>
      </c>
      <c r="M791" s="11" t="str">
        <f>IFERROR(INDEX('07-14'!H:H,MATCH(B791,'07-14'!I:I,0),0),"")</f>
        <v/>
      </c>
      <c r="N791" s="11" t="str">
        <f>IFERROR(INDEX('07-15'!H:H,MATCH(B791,'07-15'!I:I,0),0),"")</f>
        <v/>
      </c>
      <c r="O791" s="11" t="str">
        <f>IFERROR(INDEX('07-16'!H:H,MATCH(B791,'07-16'!I:I,0),0),"")</f>
        <v/>
      </c>
      <c r="P791" s="11" t="str">
        <f>IFERROR(INDEX('07-22'!U:U,MATCH(B791,'07-22'!W:W,0),0),"")</f>
        <v/>
      </c>
      <c r="Q791" s="11" t="str">
        <f>IFERROR(INDEX(#REF!,MATCH(B791,#REF!,0),0),"")</f>
        <v/>
      </c>
      <c r="R791" s="11" t="str">
        <f>IFERROR(INDEX(#REF!,MATCH(B791,#REF!,0),0),"")</f>
        <v/>
      </c>
      <c r="S791" s="11" t="str">
        <f>IFERROR(INDEX(#REF!,MATCH(B791,#REF!,0),0),"")</f>
        <v/>
      </c>
      <c r="T791" s="11" t="str">
        <f>IFERROR(INDEX(#REF!,MATCH(B791,#REF!,0),0),"")</f>
        <v/>
      </c>
      <c r="U791" s="5" t="str">
        <f>IFERROR(INDEX(#REF!,MATCH(B791,#REF!,0),0),"")</f>
        <v/>
      </c>
      <c r="V791" s="10">
        <f t="shared" si="39"/>
        <v>0</v>
      </c>
      <c r="W791" s="188">
        <f t="shared" si="40"/>
        <v>0</v>
      </c>
      <c r="X791" s="188" t="e">
        <f t="shared" si="41"/>
        <v>#DIV/0!</v>
      </c>
      <c r="Y791" s="188" t="str">
        <f>IFERROR(SUMPRODUCT(LARGE(G791:U791,{1;2;3;4;5})),"NA")</f>
        <v>NA</v>
      </c>
      <c r="Z791" s="189" t="str">
        <f>IFERROR(SUMPRODUCT(LARGE(G791:U791,{1;2;3;4;5;6;7;8;9;10})),"NA")</f>
        <v>NA</v>
      </c>
    </row>
    <row r="792" spans="1:26" s="28" customFormat="1" hidden="1" x14ac:dyDescent="0.3">
      <c r="A792" s="143"/>
      <c r="B792" s="2"/>
      <c r="C792" s="1"/>
      <c r="D792" s="1"/>
      <c r="E792" s="1"/>
      <c r="F792" s="2"/>
      <c r="G792" s="10" t="str">
        <f>IFERROR(INDEX('03-25'!X:X,MATCH(B792,'03-25'!Y:Y,0),0),"")</f>
        <v/>
      </c>
      <c r="H792" s="11" t="str">
        <f>IFERROR(INDEX('04-08'!N:N,MATCH(B792,'04-08'!C:C,0),0),"")</f>
        <v/>
      </c>
      <c r="I792" s="11" t="str">
        <f>IFERROR(INDEX('04-29'!M:M,MATCH(B792,'04-29'!L:L,0),0),"")</f>
        <v/>
      </c>
      <c r="J792" s="11" t="str">
        <f>IFERROR(INDEX('05-27'!F:F,MATCH(B792,'05-27'!H:H,0),0),"")</f>
        <v/>
      </c>
      <c r="K792" s="11" t="str">
        <f>IFERROR(INDEX('06-17'!U:U,MATCH(B792,'06-17'!W:W,0),0),"")</f>
        <v/>
      </c>
      <c r="L792" s="11" t="str">
        <f>IFERROR(INDEX('07-02'!W:W,MATCH(B792,'07-02'!B:B,0),0),"")</f>
        <v/>
      </c>
      <c r="M792" s="11" t="str">
        <f>IFERROR(INDEX('07-14'!H:H,MATCH(B792,'07-14'!I:I,0),0),"")</f>
        <v/>
      </c>
      <c r="N792" s="11" t="str">
        <f>IFERROR(INDEX('07-15'!H:H,MATCH(B792,'07-15'!I:I,0),0),"")</f>
        <v/>
      </c>
      <c r="O792" s="11" t="str">
        <f>IFERROR(INDEX('07-16'!H:H,MATCH(B792,'07-16'!I:I,0),0),"")</f>
        <v/>
      </c>
      <c r="P792" s="11" t="str">
        <f>IFERROR(INDEX('07-22'!U:U,MATCH(B792,'07-22'!W:W,0),0),"")</f>
        <v/>
      </c>
      <c r="Q792" s="11" t="str">
        <f>IFERROR(INDEX(#REF!,MATCH(B792,#REF!,0),0),"")</f>
        <v/>
      </c>
      <c r="R792" s="11" t="str">
        <f>IFERROR(INDEX(#REF!,MATCH(B792,#REF!,0),0),"")</f>
        <v/>
      </c>
      <c r="S792" s="11" t="str">
        <f>IFERROR(INDEX(#REF!,MATCH(B792,#REF!,0),0),"")</f>
        <v/>
      </c>
      <c r="T792" s="11" t="str">
        <f>IFERROR(INDEX(#REF!,MATCH(B792,#REF!,0),0),"")</f>
        <v/>
      </c>
      <c r="U792" s="5" t="str">
        <f>IFERROR(INDEX(#REF!,MATCH(B792,#REF!,0),0),"")</f>
        <v/>
      </c>
      <c r="V792" s="10">
        <f t="shared" si="39"/>
        <v>0</v>
      </c>
      <c r="W792" s="188">
        <f t="shared" si="40"/>
        <v>0</v>
      </c>
      <c r="X792" s="188" t="e">
        <f t="shared" si="41"/>
        <v>#DIV/0!</v>
      </c>
      <c r="Y792" s="188" t="str">
        <f>IFERROR(SUMPRODUCT(LARGE(G792:U792,{1;2;3;4;5})),"NA")</f>
        <v>NA</v>
      </c>
      <c r="Z792" s="189" t="str">
        <f>IFERROR(SUMPRODUCT(LARGE(G792:U792,{1;2;3;4;5;6;7;8;9;10})),"NA")</f>
        <v>NA</v>
      </c>
    </row>
    <row r="793" spans="1:26" s="28" customFormat="1" hidden="1" x14ac:dyDescent="0.3">
      <c r="A793" s="143"/>
      <c r="B793" s="2"/>
      <c r="C793" s="1"/>
      <c r="D793" s="1"/>
      <c r="E793" s="1"/>
      <c r="F793" s="2"/>
      <c r="G793" s="10" t="str">
        <f>IFERROR(INDEX('03-25'!X:X,MATCH(B793,'03-25'!Y:Y,0),0),"")</f>
        <v/>
      </c>
      <c r="H793" s="11" t="str">
        <f>IFERROR(INDEX('04-08'!N:N,MATCH(B793,'04-08'!C:C,0),0),"")</f>
        <v/>
      </c>
      <c r="I793" s="11" t="str">
        <f>IFERROR(INDEX('04-29'!M:M,MATCH(B793,'04-29'!L:L,0),0),"")</f>
        <v/>
      </c>
      <c r="J793" s="11" t="str">
        <f>IFERROR(INDEX('05-27'!F:F,MATCH(B793,'05-27'!H:H,0),0),"")</f>
        <v/>
      </c>
      <c r="K793" s="11" t="str">
        <f>IFERROR(INDEX('06-17'!U:U,MATCH(B793,'06-17'!W:W,0),0),"")</f>
        <v/>
      </c>
      <c r="L793" s="11" t="str">
        <f>IFERROR(INDEX('07-02'!W:W,MATCH(B793,'07-02'!B:B,0),0),"")</f>
        <v/>
      </c>
      <c r="M793" s="11" t="str">
        <f>IFERROR(INDEX('07-14'!H:H,MATCH(B793,'07-14'!I:I,0),0),"")</f>
        <v/>
      </c>
      <c r="N793" s="11" t="str">
        <f>IFERROR(INDEX('07-15'!H:H,MATCH(B793,'07-15'!I:I,0),0),"")</f>
        <v/>
      </c>
      <c r="O793" s="11" t="str">
        <f>IFERROR(INDEX('07-16'!H:H,MATCH(B793,'07-16'!I:I,0),0),"")</f>
        <v/>
      </c>
      <c r="P793" s="11" t="str">
        <f>IFERROR(INDEX('07-22'!U:U,MATCH(B793,'07-22'!W:W,0),0),"")</f>
        <v/>
      </c>
      <c r="Q793" s="11" t="str">
        <f>IFERROR(INDEX(#REF!,MATCH(B793,#REF!,0),0),"")</f>
        <v/>
      </c>
      <c r="R793" s="11" t="str">
        <f>IFERROR(INDEX(#REF!,MATCH(B793,#REF!,0),0),"")</f>
        <v/>
      </c>
      <c r="S793" s="11" t="str">
        <f>IFERROR(INDEX(#REF!,MATCH(B793,#REF!,0),0),"")</f>
        <v/>
      </c>
      <c r="T793" s="11" t="str">
        <f>IFERROR(INDEX(#REF!,MATCH(B793,#REF!,0),0),"")</f>
        <v/>
      </c>
      <c r="U793" s="5" t="str">
        <f>IFERROR(INDEX(#REF!,MATCH(B793,#REF!,0),0),"")</f>
        <v/>
      </c>
      <c r="V793" s="10">
        <f t="shared" si="39"/>
        <v>0</v>
      </c>
      <c r="W793" s="188">
        <f t="shared" si="40"/>
        <v>0</v>
      </c>
      <c r="X793" s="188" t="e">
        <f t="shared" si="41"/>
        <v>#DIV/0!</v>
      </c>
      <c r="Y793" s="188" t="str">
        <f>IFERROR(SUMPRODUCT(LARGE(G793:U793,{1;2;3;4;5})),"NA")</f>
        <v>NA</v>
      </c>
      <c r="Z793" s="189" t="str">
        <f>IFERROR(SUMPRODUCT(LARGE(G793:U793,{1;2;3;4;5;6;7;8;9;10})),"NA")</f>
        <v>NA</v>
      </c>
    </row>
    <row r="794" spans="1:26" s="28" customFormat="1" hidden="1" x14ac:dyDescent="0.3">
      <c r="A794" s="143"/>
      <c r="B794" s="2"/>
      <c r="C794" s="1"/>
      <c r="D794" s="1"/>
      <c r="E794" s="1"/>
      <c r="F794" s="2"/>
      <c r="G794" s="10" t="str">
        <f>IFERROR(INDEX('03-25'!X:X,MATCH(B794,'03-25'!Y:Y,0),0),"")</f>
        <v/>
      </c>
      <c r="H794" s="11" t="str">
        <f>IFERROR(INDEX('04-08'!N:N,MATCH(B794,'04-08'!C:C,0),0),"")</f>
        <v/>
      </c>
      <c r="I794" s="11" t="str">
        <f>IFERROR(INDEX('04-29'!M:M,MATCH(B794,'04-29'!L:L,0),0),"")</f>
        <v/>
      </c>
      <c r="J794" s="11" t="str">
        <f>IFERROR(INDEX('05-27'!F:F,MATCH(B794,'05-27'!H:H,0),0),"")</f>
        <v/>
      </c>
      <c r="K794" s="11" t="str">
        <f>IFERROR(INDEX('06-17'!U:U,MATCH(B794,'06-17'!W:W,0),0),"")</f>
        <v/>
      </c>
      <c r="L794" s="11" t="str">
        <f>IFERROR(INDEX('07-02'!W:W,MATCH(B794,'07-02'!B:B,0),0),"")</f>
        <v/>
      </c>
      <c r="M794" s="11" t="str">
        <f>IFERROR(INDEX('07-14'!H:H,MATCH(B794,'07-14'!I:I,0),0),"")</f>
        <v/>
      </c>
      <c r="N794" s="11" t="str">
        <f>IFERROR(INDEX('07-15'!H:H,MATCH(B794,'07-15'!I:I,0),0),"")</f>
        <v/>
      </c>
      <c r="O794" s="11" t="str">
        <f>IFERROR(INDEX('07-16'!H:H,MATCH(B794,'07-16'!I:I,0),0),"")</f>
        <v/>
      </c>
      <c r="P794" s="11" t="str">
        <f>IFERROR(INDEX('07-22'!U:U,MATCH(B794,'07-22'!W:W,0),0),"")</f>
        <v/>
      </c>
      <c r="Q794" s="11" t="str">
        <f>IFERROR(INDEX(#REF!,MATCH(B794,#REF!,0),0),"")</f>
        <v/>
      </c>
      <c r="R794" s="11" t="str">
        <f>IFERROR(INDEX(#REF!,MATCH(B794,#REF!,0),0),"")</f>
        <v/>
      </c>
      <c r="S794" s="11" t="str">
        <f>IFERROR(INDEX(#REF!,MATCH(B794,#REF!,0),0),"")</f>
        <v/>
      </c>
      <c r="T794" s="11" t="str">
        <f>IFERROR(INDEX(#REF!,MATCH(B794,#REF!,0),0),"")</f>
        <v/>
      </c>
      <c r="U794" s="5" t="str">
        <f>IFERROR(INDEX(#REF!,MATCH(B794,#REF!,0),0),"")</f>
        <v/>
      </c>
      <c r="V794" s="10">
        <f t="shared" si="39"/>
        <v>0</v>
      </c>
      <c r="W794" s="188">
        <f t="shared" si="40"/>
        <v>0</v>
      </c>
      <c r="X794" s="188" t="e">
        <f t="shared" si="41"/>
        <v>#DIV/0!</v>
      </c>
      <c r="Y794" s="188" t="str">
        <f>IFERROR(SUMPRODUCT(LARGE(G794:U794,{1;2;3;4;5})),"NA")</f>
        <v>NA</v>
      </c>
      <c r="Z794" s="189" t="str">
        <f>IFERROR(SUMPRODUCT(LARGE(G794:U794,{1;2;3;4;5;6;7;8;9;10})),"NA")</f>
        <v>NA</v>
      </c>
    </row>
    <row r="795" spans="1:26" s="28" customFormat="1" hidden="1" x14ac:dyDescent="0.3">
      <c r="A795" s="143"/>
      <c r="B795" s="2"/>
      <c r="C795" s="1"/>
      <c r="D795" s="1"/>
      <c r="E795" s="1"/>
      <c r="F795" s="2"/>
      <c r="G795" s="10" t="str">
        <f>IFERROR(INDEX('03-25'!X:X,MATCH(B795,'03-25'!Y:Y,0),0),"")</f>
        <v/>
      </c>
      <c r="H795" s="11" t="str">
        <f>IFERROR(INDEX('04-08'!N:N,MATCH(B795,'04-08'!C:C,0),0),"")</f>
        <v/>
      </c>
      <c r="I795" s="11" t="str">
        <f>IFERROR(INDEX('04-29'!M:M,MATCH(B795,'04-29'!L:L,0),0),"")</f>
        <v/>
      </c>
      <c r="J795" s="11" t="str">
        <f>IFERROR(INDEX('05-27'!F:F,MATCH(B795,'05-27'!H:H,0),0),"")</f>
        <v/>
      </c>
      <c r="K795" s="11" t="str">
        <f>IFERROR(INDEX('06-17'!U:U,MATCH(B795,'06-17'!W:W,0),0),"")</f>
        <v/>
      </c>
      <c r="L795" s="11" t="str">
        <f>IFERROR(INDEX('07-02'!W:W,MATCH(B795,'07-02'!B:B,0),0),"")</f>
        <v/>
      </c>
      <c r="M795" s="11" t="str">
        <f>IFERROR(INDEX('07-14'!H:H,MATCH(B795,'07-14'!I:I,0),0),"")</f>
        <v/>
      </c>
      <c r="N795" s="11" t="str">
        <f>IFERROR(INDEX('07-15'!H:H,MATCH(B795,'07-15'!I:I,0),0),"")</f>
        <v/>
      </c>
      <c r="O795" s="11" t="str">
        <f>IFERROR(INDEX('07-16'!H:H,MATCH(B795,'07-16'!I:I,0),0),"")</f>
        <v/>
      </c>
      <c r="P795" s="11" t="str">
        <f>IFERROR(INDEX('07-22'!U:U,MATCH(B795,'07-22'!W:W,0),0),"")</f>
        <v/>
      </c>
      <c r="Q795" s="11" t="str">
        <f>IFERROR(INDEX(#REF!,MATCH(B795,#REF!,0),0),"")</f>
        <v/>
      </c>
      <c r="R795" s="11" t="str">
        <f>IFERROR(INDEX(#REF!,MATCH(B795,#REF!,0),0),"")</f>
        <v/>
      </c>
      <c r="S795" s="11" t="str">
        <f>IFERROR(INDEX(#REF!,MATCH(B795,#REF!,0),0),"")</f>
        <v/>
      </c>
      <c r="T795" s="11" t="str">
        <f>IFERROR(INDEX(#REF!,MATCH(B795,#REF!,0),0),"")</f>
        <v/>
      </c>
      <c r="U795" s="5" t="str">
        <f>IFERROR(INDEX(#REF!,MATCH(B795,#REF!,0),0),"")</f>
        <v/>
      </c>
      <c r="V795" s="10">
        <f t="shared" si="39"/>
        <v>0</v>
      </c>
      <c r="W795" s="188">
        <f t="shared" si="40"/>
        <v>0</v>
      </c>
      <c r="X795" s="188" t="e">
        <f t="shared" si="41"/>
        <v>#DIV/0!</v>
      </c>
      <c r="Y795" s="188" t="str">
        <f>IFERROR(SUMPRODUCT(LARGE(G795:U795,{1;2;3;4;5})),"NA")</f>
        <v>NA</v>
      </c>
      <c r="Z795" s="189" t="str">
        <f>IFERROR(SUMPRODUCT(LARGE(G795:U795,{1;2;3;4;5;6;7;8;9;10})),"NA")</f>
        <v>NA</v>
      </c>
    </row>
    <row r="796" spans="1:26" s="28" customFormat="1" hidden="1" x14ac:dyDescent="0.3">
      <c r="A796" s="143"/>
      <c r="B796" s="2"/>
      <c r="C796" s="1"/>
      <c r="D796" s="1"/>
      <c r="E796" s="1"/>
      <c r="F796" s="2"/>
      <c r="G796" s="10" t="str">
        <f>IFERROR(INDEX('03-25'!X:X,MATCH(B796,'03-25'!Y:Y,0),0),"")</f>
        <v/>
      </c>
      <c r="H796" s="11" t="str">
        <f>IFERROR(INDEX('04-08'!N:N,MATCH(B796,'04-08'!C:C,0),0),"")</f>
        <v/>
      </c>
      <c r="I796" s="11" t="str">
        <f>IFERROR(INDEX('04-29'!M:M,MATCH(B796,'04-29'!L:L,0),0),"")</f>
        <v/>
      </c>
      <c r="J796" s="11" t="str">
        <f>IFERROR(INDEX('05-27'!F:F,MATCH(B796,'05-27'!H:H,0),0),"")</f>
        <v/>
      </c>
      <c r="K796" s="11" t="str">
        <f>IFERROR(INDEX('06-17'!U:U,MATCH(B796,'06-17'!W:W,0),0),"")</f>
        <v/>
      </c>
      <c r="L796" s="11" t="str">
        <f>IFERROR(INDEX('07-02'!W:W,MATCH(B796,'07-02'!B:B,0),0),"")</f>
        <v/>
      </c>
      <c r="M796" s="11" t="str">
        <f>IFERROR(INDEX('07-14'!H:H,MATCH(B796,'07-14'!I:I,0),0),"")</f>
        <v/>
      </c>
      <c r="N796" s="11" t="str">
        <f>IFERROR(INDEX('07-15'!H:H,MATCH(B796,'07-15'!I:I,0),0),"")</f>
        <v/>
      </c>
      <c r="O796" s="11" t="str">
        <f>IFERROR(INDEX('07-16'!H:H,MATCH(B796,'07-16'!I:I,0),0),"")</f>
        <v/>
      </c>
      <c r="P796" s="11" t="str">
        <f>IFERROR(INDEX('07-22'!U:U,MATCH(B796,'07-22'!W:W,0),0),"")</f>
        <v/>
      </c>
      <c r="Q796" s="11" t="str">
        <f>IFERROR(INDEX(#REF!,MATCH(B796,#REF!,0),0),"")</f>
        <v/>
      </c>
      <c r="R796" s="11" t="str">
        <f>IFERROR(INDEX(#REF!,MATCH(B796,#REF!,0),0),"")</f>
        <v/>
      </c>
      <c r="S796" s="11" t="str">
        <f>IFERROR(INDEX(#REF!,MATCH(B796,#REF!,0),0),"")</f>
        <v/>
      </c>
      <c r="T796" s="11" t="str">
        <f>IFERROR(INDEX(#REF!,MATCH(B796,#REF!,0),0),"")</f>
        <v/>
      </c>
      <c r="U796" s="5" t="str">
        <f>IFERROR(INDEX(#REF!,MATCH(B796,#REF!,0),0),"")</f>
        <v/>
      </c>
      <c r="V796" s="10">
        <f t="shared" si="39"/>
        <v>0</v>
      </c>
      <c r="W796" s="188">
        <f t="shared" si="40"/>
        <v>0</v>
      </c>
      <c r="X796" s="188" t="e">
        <f t="shared" si="41"/>
        <v>#DIV/0!</v>
      </c>
      <c r="Y796" s="188" t="str">
        <f>IFERROR(SUMPRODUCT(LARGE(G796:U796,{1;2;3;4;5})),"NA")</f>
        <v>NA</v>
      </c>
      <c r="Z796" s="189" t="str">
        <f>IFERROR(SUMPRODUCT(LARGE(G796:U796,{1;2;3;4;5;6;7;8;9;10})),"NA")</f>
        <v>NA</v>
      </c>
    </row>
    <row r="797" spans="1:26" s="28" customFormat="1" hidden="1" x14ac:dyDescent="0.3">
      <c r="A797" s="143"/>
      <c r="B797" s="2"/>
      <c r="C797" s="1"/>
      <c r="D797" s="1"/>
      <c r="E797" s="1"/>
      <c r="F797" s="2"/>
      <c r="G797" s="10" t="str">
        <f>IFERROR(INDEX('03-25'!X:X,MATCH(B797,'03-25'!Y:Y,0),0),"")</f>
        <v/>
      </c>
      <c r="H797" s="11" t="str">
        <f>IFERROR(INDEX('04-08'!N:N,MATCH(B797,'04-08'!C:C,0),0),"")</f>
        <v/>
      </c>
      <c r="I797" s="11" t="str">
        <f>IFERROR(INDEX('04-29'!M:M,MATCH(B797,'04-29'!L:L,0),0),"")</f>
        <v/>
      </c>
      <c r="J797" s="11" t="str">
        <f>IFERROR(INDEX('05-27'!F:F,MATCH(B797,'05-27'!H:H,0),0),"")</f>
        <v/>
      </c>
      <c r="K797" s="11" t="str">
        <f>IFERROR(INDEX('06-17'!U:U,MATCH(B797,'06-17'!W:W,0),0),"")</f>
        <v/>
      </c>
      <c r="L797" s="11" t="str">
        <f>IFERROR(INDEX('07-02'!W:W,MATCH(B797,'07-02'!B:B,0),0),"")</f>
        <v/>
      </c>
      <c r="M797" s="11" t="str">
        <f>IFERROR(INDEX('07-14'!H:H,MATCH(B797,'07-14'!I:I,0),0),"")</f>
        <v/>
      </c>
      <c r="N797" s="11" t="str">
        <f>IFERROR(INDEX('07-15'!H:H,MATCH(B797,'07-15'!I:I,0),0),"")</f>
        <v/>
      </c>
      <c r="O797" s="11" t="str">
        <f>IFERROR(INDEX('07-16'!H:H,MATCH(B797,'07-16'!I:I,0),0),"")</f>
        <v/>
      </c>
      <c r="P797" s="11" t="str">
        <f>IFERROR(INDEX('07-22'!U:U,MATCH(B797,'07-22'!W:W,0),0),"")</f>
        <v/>
      </c>
      <c r="Q797" s="11" t="str">
        <f>IFERROR(INDEX(#REF!,MATCH(B797,#REF!,0),0),"")</f>
        <v/>
      </c>
      <c r="R797" s="11" t="str">
        <f>IFERROR(INDEX(#REF!,MATCH(B797,#REF!,0),0),"")</f>
        <v/>
      </c>
      <c r="S797" s="11" t="str">
        <f>IFERROR(INDEX(#REF!,MATCH(B797,#REF!,0),0),"")</f>
        <v/>
      </c>
      <c r="T797" s="11" t="str">
        <f>IFERROR(INDEX(#REF!,MATCH(B797,#REF!,0),0),"")</f>
        <v/>
      </c>
      <c r="U797" s="5" t="str">
        <f>IFERROR(INDEX(#REF!,MATCH(B797,#REF!,0),0),"")</f>
        <v/>
      </c>
      <c r="V797" s="10">
        <f t="shared" si="39"/>
        <v>0</v>
      </c>
      <c r="W797" s="188">
        <f t="shared" si="40"/>
        <v>0</v>
      </c>
      <c r="X797" s="188" t="e">
        <f t="shared" si="41"/>
        <v>#DIV/0!</v>
      </c>
      <c r="Y797" s="188" t="str">
        <f>IFERROR(SUMPRODUCT(LARGE(G797:U797,{1;2;3;4;5})),"NA")</f>
        <v>NA</v>
      </c>
      <c r="Z797" s="189" t="str">
        <f>IFERROR(SUMPRODUCT(LARGE(G797:U797,{1;2;3;4;5;6;7;8;9;10})),"NA")</f>
        <v>NA</v>
      </c>
    </row>
    <row r="798" spans="1:26" s="28" customFormat="1" hidden="1" x14ac:dyDescent="0.3">
      <c r="A798" s="143"/>
      <c r="B798" s="2"/>
      <c r="C798" s="1"/>
      <c r="D798" s="1"/>
      <c r="E798" s="1"/>
      <c r="F798" s="2"/>
      <c r="G798" s="10" t="str">
        <f>IFERROR(INDEX('03-25'!X:X,MATCH(B798,'03-25'!Y:Y,0),0),"")</f>
        <v/>
      </c>
      <c r="H798" s="11" t="str">
        <f>IFERROR(INDEX('04-08'!N:N,MATCH(B798,'04-08'!C:C,0),0),"")</f>
        <v/>
      </c>
      <c r="I798" s="11" t="str">
        <f>IFERROR(INDEX('04-29'!M:M,MATCH(B798,'04-29'!L:L,0),0),"")</f>
        <v/>
      </c>
      <c r="J798" s="11" t="str">
        <f>IFERROR(INDEX('05-27'!F:F,MATCH(B798,'05-27'!H:H,0),0),"")</f>
        <v/>
      </c>
      <c r="K798" s="11" t="str">
        <f>IFERROR(INDEX('06-17'!U:U,MATCH(B798,'06-17'!W:W,0),0),"")</f>
        <v/>
      </c>
      <c r="L798" s="11" t="str">
        <f>IFERROR(INDEX('07-02'!W:W,MATCH(B798,'07-02'!B:B,0),0),"")</f>
        <v/>
      </c>
      <c r="M798" s="11" t="str">
        <f>IFERROR(INDEX('07-14'!H:H,MATCH(B798,'07-14'!I:I,0),0),"")</f>
        <v/>
      </c>
      <c r="N798" s="11" t="str">
        <f>IFERROR(INDEX('07-15'!H:H,MATCH(B798,'07-15'!I:I,0),0),"")</f>
        <v/>
      </c>
      <c r="O798" s="11" t="str">
        <f>IFERROR(INDEX('07-16'!H:H,MATCH(B798,'07-16'!I:I,0),0),"")</f>
        <v/>
      </c>
      <c r="P798" s="11" t="str">
        <f>IFERROR(INDEX('07-22'!U:U,MATCH(B798,'07-22'!W:W,0),0),"")</f>
        <v/>
      </c>
      <c r="Q798" s="11" t="str">
        <f>IFERROR(INDEX(#REF!,MATCH(B798,#REF!,0),0),"")</f>
        <v/>
      </c>
      <c r="R798" s="11" t="str">
        <f>IFERROR(INDEX(#REF!,MATCH(B798,#REF!,0),0),"")</f>
        <v/>
      </c>
      <c r="S798" s="11" t="str">
        <f>IFERROR(INDEX(#REF!,MATCH(B798,#REF!,0),0),"")</f>
        <v/>
      </c>
      <c r="T798" s="11" t="str">
        <f>IFERROR(INDEX(#REF!,MATCH(B798,#REF!,0),0),"")</f>
        <v/>
      </c>
      <c r="U798" s="5" t="str">
        <f>IFERROR(INDEX(#REF!,MATCH(B798,#REF!,0),0),"")</f>
        <v/>
      </c>
      <c r="V798" s="10">
        <f t="shared" si="39"/>
        <v>0</v>
      </c>
      <c r="W798" s="188">
        <f t="shared" si="40"/>
        <v>0</v>
      </c>
      <c r="X798" s="188" t="e">
        <f t="shared" si="41"/>
        <v>#DIV/0!</v>
      </c>
      <c r="Y798" s="188" t="str">
        <f>IFERROR(SUMPRODUCT(LARGE(G798:U798,{1;2;3;4;5})),"NA")</f>
        <v>NA</v>
      </c>
      <c r="Z798" s="189" t="str">
        <f>IFERROR(SUMPRODUCT(LARGE(G798:U798,{1;2;3;4;5;6;7;8;9;10})),"NA")</f>
        <v>NA</v>
      </c>
    </row>
    <row r="799" spans="1:26" s="28" customFormat="1" hidden="1" x14ac:dyDescent="0.3">
      <c r="A799" s="143"/>
      <c r="B799" s="2"/>
      <c r="C799" s="1"/>
      <c r="D799" s="1"/>
      <c r="E799" s="1"/>
      <c r="F799" s="2"/>
      <c r="G799" s="10" t="str">
        <f>IFERROR(INDEX('03-25'!X:X,MATCH(B799,'03-25'!Y:Y,0),0),"")</f>
        <v/>
      </c>
      <c r="H799" s="11" t="str">
        <f>IFERROR(INDEX('04-08'!N:N,MATCH(B799,'04-08'!C:C,0),0),"")</f>
        <v/>
      </c>
      <c r="I799" s="11" t="str">
        <f>IFERROR(INDEX('04-29'!M:M,MATCH(B799,'04-29'!L:L,0),0),"")</f>
        <v/>
      </c>
      <c r="J799" s="11" t="str">
        <f>IFERROR(INDEX('05-27'!F:F,MATCH(B799,'05-27'!H:H,0),0),"")</f>
        <v/>
      </c>
      <c r="K799" s="11" t="str">
        <f>IFERROR(INDEX('06-17'!U:U,MATCH(B799,'06-17'!W:W,0),0),"")</f>
        <v/>
      </c>
      <c r="L799" s="11" t="str">
        <f>IFERROR(INDEX('07-02'!W:W,MATCH(B799,'07-02'!B:B,0),0),"")</f>
        <v/>
      </c>
      <c r="M799" s="11" t="str">
        <f>IFERROR(INDEX('07-14'!H:H,MATCH(B799,'07-14'!I:I,0),0),"")</f>
        <v/>
      </c>
      <c r="N799" s="11" t="str">
        <f>IFERROR(INDEX('07-15'!H:H,MATCH(B799,'07-15'!I:I,0),0),"")</f>
        <v/>
      </c>
      <c r="O799" s="11" t="str">
        <f>IFERROR(INDEX('07-16'!H:H,MATCH(B799,'07-16'!I:I,0),0),"")</f>
        <v/>
      </c>
      <c r="P799" s="11" t="str">
        <f>IFERROR(INDEX('07-22'!U:U,MATCH(B799,'07-22'!W:W,0),0),"")</f>
        <v/>
      </c>
      <c r="Q799" s="11" t="str">
        <f>IFERROR(INDEX(#REF!,MATCH(B799,#REF!,0),0),"")</f>
        <v/>
      </c>
      <c r="R799" s="11" t="str">
        <f>IFERROR(INDEX(#REF!,MATCH(B799,#REF!,0),0),"")</f>
        <v/>
      </c>
      <c r="S799" s="11" t="str">
        <f>IFERROR(INDEX(#REF!,MATCH(B799,#REF!,0),0),"")</f>
        <v/>
      </c>
      <c r="T799" s="11" t="str">
        <f>IFERROR(INDEX(#REF!,MATCH(B799,#REF!,0),0),"")</f>
        <v/>
      </c>
      <c r="U799" s="5" t="str">
        <f>IFERROR(INDEX(#REF!,MATCH(B799,#REF!,0),0),"")</f>
        <v/>
      </c>
      <c r="V799" s="10">
        <f t="shared" si="39"/>
        <v>0</v>
      </c>
      <c r="W799" s="188">
        <f t="shared" si="40"/>
        <v>0</v>
      </c>
      <c r="X799" s="188" t="e">
        <f t="shared" si="41"/>
        <v>#DIV/0!</v>
      </c>
      <c r="Y799" s="188" t="str">
        <f>IFERROR(SUMPRODUCT(LARGE(G799:U799,{1;2;3;4;5})),"NA")</f>
        <v>NA</v>
      </c>
      <c r="Z799" s="189" t="str">
        <f>IFERROR(SUMPRODUCT(LARGE(G799:U799,{1;2;3;4;5;6;7;8;9;10})),"NA")</f>
        <v>NA</v>
      </c>
    </row>
    <row r="800" spans="1:26" s="28" customFormat="1" hidden="1" x14ac:dyDescent="0.3">
      <c r="A800" s="143"/>
      <c r="B800" s="2"/>
      <c r="C800" s="1"/>
      <c r="D800" s="1"/>
      <c r="E800" s="1"/>
      <c r="F800" s="2"/>
      <c r="G800" s="10" t="str">
        <f>IFERROR(INDEX('03-25'!X:X,MATCH(B800,'03-25'!Y:Y,0),0),"")</f>
        <v/>
      </c>
      <c r="H800" s="11" t="str">
        <f>IFERROR(INDEX('04-08'!N:N,MATCH(B800,'04-08'!C:C,0),0),"")</f>
        <v/>
      </c>
      <c r="I800" s="11" t="str">
        <f>IFERROR(INDEX('04-29'!M:M,MATCH(B800,'04-29'!L:L,0),0),"")</f>
        <v/>
      </c>
      <c r="J800" s="11" t="str">
        <f>IFERROR(INDEX('05-27'!F:F,MATCH(B800,'05-27'!H:H,0),0),"")</f>
        <v/>
      </c>
      <c r="K800" s="11" t="str">
        <f>IFERROR(INDEX('06-17'!U:U,MATCH(B800,'06-17'!W:W,0),0),"")</f>
        <v/>
      </c>
      <c r="L800" s="11" t="str">
        <f>IFERROR(INDEX('07-02'!W:W,MATCH(B800,'07-02'!B:B,0),0),"")</f>
        <v/>
      </c>
      <c r="M800" s="11" t="str">
        <f>IFERROR(INDEX('07-14'!H:H,MATCH(B800,'07-14'!I:I,0),0),"")</f>
        <v/>
      </c>
      <c r="N800" s="11" t="str">
        <f>IFERROR(INDEX('07-15'!H:H,MATCH(B800,'07-15'!I:I,0),0),"")</f>
        <v/>
      </c>
      <c r="O800" s="11" t="str">
        <f>IFERROR(INDEX('07-16'!H:H,MATCH(B800,'07-16'!I:I,0),0),"")</f>
        <v/>
      </c>
      <c r="P800" s="11" t="str">
        <f>IFERROR(INDEX('07-22'!U:U,MATCH(B800,'07-22'!W:W,0),0),"")</f>
        <v/>
      </c>
      <c r="Q800" s="11" t="str">
        <f>IFERROR(INDEX(#REF!,MATCH(B800,#REF!,0),0),"")</f>
        <v/>
      </c>
      <c r="R800" s="11" t="str">
        <f>IFERROR(INDEX(#REF!,MATCH(B800,#REF!,0),0),"")</f>
        <v/>
      </c>
      <c r="S800" s="11" t="str">
        <f>IFERROR(INDEX(#REF!,MATCH(B800,#REF!,0),0),"")</f>
        <v/>
      </c>
      <c r="T800" s="11" t="str">
        <f>IFERROR(INDEX(#REF!,MATCH(B800,#REF!,0),0),"")</f>
        <v/>
      </c>
      <c r="U800" s="5" t="str">
        <f>IFERROR(INDEX(#REF!,MATCH(B800,#REF!,0),0),"")</f>
        <v/>
      </c>
      <c r="V800" s="10">
        <f t="shared" si="39"/>
        <v>0</v>
      </c>
      <c r="W800" s="188">
        <f t="shared" si="40"/>
        <v>0</v>
      </c>
      <c r="X800" s="188" t="e">
        <f t="shared" si="41"/>
        <v>#DIV/0!</v>
      </c>
      <c r="Y800" s="188" t="str">
        <f>IFERROR(SUMPRODUCT(LARGE(G800:U800,{1;2;3;4;5})),"NA")</f>
        <v>NA</v>
      </c>
      <c r="Z800" s="189" t="str">
        <f>IFERROR(SUMPRODUCT(LARGE(G800:U800,{1;2;3;4;5;6;7;8;9;10})),"NA")</f>
        <v>NA</v>
      </c>
    </row>
    <row r="801" spans="1:26" s="28" customFormat="1" hidden="1" x14ac:dyDescent="0.3">
      <c r="A801" s="143"/>
      <c r="B801" s="2"/>
      <c r="C801" s="1"/>
      <c r="D801" s="1"/>
      <c r="E801" s="1"/>
      <c r="F801" s="2"/>
      <c r="G801" s="10" t="str">
        <f>IFERROR(INDEX('03-25'!X:X,MATCH(B801,'03-25'!Y:Y,0),0),"")</f>
        <v/>
      </c>
      <c r="H801" s="11" t="str">
        <f>IFERROR(INDEX('04-08'!N:N,MATCH(B801,'04-08'!C:C,0),0),"")</f>
        <v/>
      </c>
      <c r="I801" s="11" t="str">
        <f>IFERROR(INDEX('04-29'!M:M,MATCH(B801,'04-29'!L:L,0),0),"")</f>
        <v/>
      </c>
      <c r="J801" s="11" t="str">
        <f>IFERROR(INDEX('05-27'!F:F,MATCH(B801,'05-27'!H:H,0),0),"")</f>
        <v/>
      </c>
      <c r="K801" s="11" t="str">
        <f>IFERROR(INDEX('06-17'!U:U,MATCH(B801,'06-17'!W:W,0),0),"")</f>
        <v/>
      </c>
      <c r="L801" s="11" t="str">
        <f>IFERROR(INDEX('07-02'!W:W,MATCH(B801,'07-02'!B:B,0),0),"")</f>
        <v/>
      </c>
      <c r="M801" s="11" t="str">
        <f>IFERROR(INDEX('07-14'!H:H,MATCH(B801,'07-14'!I:I,0),0),"")</f>
        <v/>
      </c>
      <c r="N801" s="11" t="str">
        <f>IFERROR(INDEX('07-15'!H:H,MATCH(B801,'07-15'!I:I,0),0),"")</f>
        <v/>
      </c>
      <c r="O801" s="11" t="str">
        <f>IFERROR(INDEX('07-16'!H:H,MATCH(B801,'07-16'!I:I,0),0),"")</f>
        <v/>
      </c>
      <c r="P801" s="11" t="str">
        <f>IFERROR(INDEX('07-22'!U:U,MATCH(B801,'07-22'!W:W,0),0),"")</f>
        <v/>
      </c>
      <c r="Q801" s="11" t="str">
        <f>IFERROR(INDEX(#REF!,MATCH(B801,#REF!,0),0),"")</f>
        <v/>
      </c>
      <c r="R801" s="11" t="str">
        <f>IFERROR(INDEX(#REF!,MATCH(B801,#REF!,0),0),"")</f>
        <v/>
      </c>
      <c r="S801" s="11" t="str">
        <f>IFERROR(INDEX(#REF!,MATCH(B801,#REF!,0),0),"")</f>
        <v/>
      </c>
      <c r="T801" s="11" t="str">
        <f>IFERROR(INDEX(#REF!,MATCH(B801,#REF!,0),0),"")</f>
        <v/>
      </c>
      <c r="U801" s="5" t="str">
        <f>IFERROR(INDEX(#REF!,MATCH(B801,#REF!,0),0),"")</f>
        <v/>
      </c>
      <c r="V801" s="10">
        <f t="shared" si="39"/>
        <v>0</v>
      </c>
      <c r="W801" s="188">
        <f t="shared" si="40"/>
        <v>0</v>
      </c>
      <c r="X801" s="188" t="e">
        <f t="shared" si="41"/>
        <v>#DIV/0!</v>
      </c>
      <c r="Y801" s="188" t="str">
        <f>IFERROR(SUMPRODUCT(LARGE(G801:U801,{1;2;3;4;5})),"NA")</f>
        <v>NA</v>
      </c>
      <c r="Z801" s="189" t="str">
        <f>IFERROR(SUMPRODUCT(LARGE(G801:U801,{1;2;3;4;5;6;7;8;9;10})),"NA")</f>
        <v>NA</v>
      </c>
    </row>
    <row r="802" spans="1:26" s="28" customFormat="1" ht="15" hidden="1" thickBot="1" x14ac:dyDescent="0.35">
      <c r="A802" s="143"/>
      <c r="B802" s="2"/>
      <c r="C802" s="1"/>
      <c r="D802" s="1"/>
      <c r="E802" s="1"/>
      <c r="F802" s="2"/>
      <c r="G802" s="10" t="str">
        <f>IFERROR(INDEX('03-25'!X:X,MATCH(B802,'03-25'!Y:Y,0),0),"")</f>
        <v/>
      </c>
      <c r="H802" s="11" t="str">
        <f>IFERROR(INDEX('04-08'!N:N,MATCH(B802,'04-08'!C:C,0),0),"")</f>
        <v/>
      </c>
      <c r="I802" s="11" t="str">
        <f>IFERROR(INDEX('04-29'!M:M,MATCH(B802,'04-29'!L:L,0),0),"")</f>
        <v/>
      </c>
      <c r="J802" s="11" t="str">
        <f>IFERROR(INDEX('05-27'!F:F,MATCH(B802,'05-27'!H:H,0),0),"")</f>
        <v/>
      </c>
      <c r="K802" s="11" t="str">
        <f>IFERROR(INDEX('06-17'!U:U,MATCH(B802,'06-17'!W:W,0),0),"")</f>
        <v/>
      </c>
      <c r="L802" s="11" t="str">
        <f>IFERROR(INDEX('07-02'!W:W,MATCH(B802,'07-02'!B:B,0),0),"")</f>
        <v/>
      </c>
      <c r="M802" s="11" t="str">
        <f>IFERROR(INDEX('07-14'!H:H,MATCH(B802,'07-14'!I:I,0),0),"")</f>
        <v/>
      </c>
      <c r="N802" s="11" t="str">
        <f>IFERROR(INDEX('07-15'!H:H,MATCH(B802,'07-15'!I:I,0),0),"")</f>
        <v/>
      </c>
      <c r="O802" s="11" t="str">
        <f>IFERROR(INDEX('07-16'!H:H,MATCH(B802,'07-16'!I:I,0),0),"")</f>
        <v/>
      </c>
      <c r="P802" s="11" t="str">
        <f>IFERROR(INDEX('07-22'!U:U,MATCH(B802,'07-22'!W:W,0),0),"")</f>
        <v/>
      </c>
      <c r="Q802" s="11" t="str">
        <f>IFERROR(INDEX(#REF!,MATCH(B802,#REF!,0),0),"")</f>
        <v/>
      </c>
      <c r="R802" s="11" t="str">
        <f>IFERROR(INDEX(#REF!,MATCH(B802,#REF!,0),0),"")</f>
        <v/>
      </c>
      <c r="S802" s="11" t="str">
        <f>IFERROR(INDEX(#REF!,MATCH(B802,#REF!,0),0),"")</f>
        <v/>
      </c>
      <c r="T802" s="11" t="str">
        <f>IFERROR(INDEX(#REF!,MATCH(B802,#REF!,0),0),"")</f>
        <v/>
      </c>
      <c r="U802" s="5" t="str">
        <f>IFERROR(INDEX(#REF!,MATCH(B802,#REF!,0),0),"")</f>
        <v/>
      </c>
      <c r="V802" s="10">
        <f t="shared" si="39"/>
        <v>0</v>
      </c>
      <c r="W802" s="188">
        <f t="shared" si="40"/>
        <v>0</v>
      </c>
      <c r="X802" s="188" t="e">
        <f t="shared" si="41"/>
        <v>#DIV/0!</v>
      </c>
      <c r="Y802" s="188" t="str">
        <f>IFERROR(SUMPRODUCT(LARGE(G802:U802,{1;2;3;4;5})),"NA")</f>
        <v>NA</v>
      </c>
      <c r="Z802" s="189" t="str">
        <f>IFERROR(SUMPRODUCT(LARGE(G802:U802,{1;2;3;4;5;6;7;8;9;10})),"NA")</f>
        <v>NA</v>
      </c>
    </row>
    <row r="803" spans="1:26" x14ac:dyDescent="0.3">
      <c r="A803" s="6"/>
      <c r="B803" s="7"/>
      <c r="C803" s="6"/>
      <c r="D803" s="6"/>
      <c r="E803" s="6"/>
      <c r="F803" s="7"/>
      <c r="G803" s="12">
        <f>COUNT(G4:G802)</f>
        <v>114</v>
      </c>
      <c r="H803" s="13">
        <f>COUNT(H4:H802)</f>
        <v>87</v>
      </c>
      <c r="I803" s="13">
        <f>COUNT(I4:I802)</f>
        <v>129</v>
      </c>
      <c r="J803" s="13">
        <f>COUNT(J4:J802)</f>
        <v>121</v>
      </c>
      <c r="K803" s="13">
        <f>COUNT(K4:K802)</f>
        <v>169</v>
      </c>
      <c r="L803" s="13">
        <f>COUNT(L4:L802)</f>
        <v>242</v>
      </c>
      <c r="M803" s="13">
        <f>COUNT(M4:M802)</f>
        <v>58</v>
      </c>
      <c r="N803" s="13">
        <f t="shared" ref="N803:U803" si="42">COUNT(N4:N360)</f>
        <v>65</v>
      </c>
      <c r="O803" s="13" t="str">
        <f>IFERROR(INDEX('07-16'!H:H,MATCH(B803,'07-16'!I:I,0),0),"")</f>
        <v/>
      </c>
      <c r="P803" s="13">
        <f t="shared" si="42"/>
        <v>154</v>
      </c>
      <c r="Q803" s="13">
        <f t="shared" si="42"/>
        <v>0</v>
      </c>
      <c r="R803" s="13">
        <f t="shared" si="42"/>
        <v>0</v>
      </c>
      <c r="S803" s="13">
        <f t="shared" si="42"/>
        <v>0</v>
      </c>
      <c r="T803" s="13">
        <f t="shared" si="42"/>
        <v>0</v>
      </c>
      <c r="U803" s="13">
        <f t="shared" si="42"/>
        <v>0</v>
      </c>
      <c r="V803" s="14">
        <f>AVERAGE(V4:V360)</f>
        <v>2.5602240896358541</v>
      </c>
      <c r="W803" s="190">
        <f>AVERAGE(W4:W360)</f>
        <v>1940.5966386554621</v>
      </c>
      <c r="X803" s="190">
        <f>AVERAGE(X4:X360)</f>
        <v>759.85238428704793</v>
      </c>
      <c r="Y803" s="190">
        <f>AVERAGE(Y4:Y360)</f>
        <v>3922.6341463414633</v>
      </c>
      <c r="Z803" s="191" t="e">
        <f>AVERAGE(Z4:Z360)</f>
        <v>#DIV/0!</v>
      </c>
    </row>
    <row r="805" spans="1:26" x14ac:dyDescent="0.3">
      <c r="B805" t="s">
        <v>518</v>
      </c>
    </row>
    <row r="806" spans="1:26" x14ac:dyDescent="0.3">
      <c r="B806" t="s">
        <v>3257</v>
      </c>
    </row>
    <row r="808" spans="1:26" x14ac:dyDescent="0.3">
      <c r="B808" s="19" t="s">
        <v>107</v>
      </c>
    </row>
    <row r="809" spans="1:26" x14ac:dyDescent="0.3">
      <c r="B809" s="20" t="s">
        <v>108</v>
      </c>
    </row>
    <row r="810" spans="1:26" x14ac:dyDescent="0.3">
      <c r="B810" s="20"/>
    </row>
    <row r="811" spans="1:26" x14ac:dyDescent="0.3">
      <c r="B811" s="20"/>
    </row>
    <row r="812" spans="1:26" x14ac:dyDescent="0.3">
      <c r="B812" s="20" t="s">
        <v>109</v>
      </c>
    </row>
  </sheetData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S14" sqref="S14"/>
    </sheetView>
  </sheetViews>
  <sheetFormatPr defaultColWidth="8.88671875" defaultRowHeight="14.4" x14ac:dyDescent="0.3"/>
  <cols>
    <col min="1" max="2" width="8.88671875" style="17"/>
    <col min="3" max="3" width="26.5546875" style="17" customWidth="1"/>
    <col min="4" max="16384" width="8.88671875" style="17"/>
  </cols>
  <sheetData>
    <row r="1" spans="1:16" ht="21" x14ac:dyDescent="0.4">
      <c r="A1" s="192" t="s">
        <v>174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61"/>
      <c r="O1" s="61"/>
      <c r="P1" s="61"/>
    </row>
    <row r="2" spans="1:16" ht="21" x14ac:dyDescent="0.4">
      <c r="A2" s="16" t="s">
        <v>173</v>
      </c>
      <c r="B2" s="62"/>
      <c r="C2" s="63"/>
      <c r="D2" s="64"/>
      <c r="E2" s="61"/>
      <c r="F2" s="65"/>
      <c r="G2" s="61"/>
      <c r="H2" s="65"/>
      <c r="I2" s="65"/>
      <c r="J2" s="65"/>
      <c r="K2" s="65"/>
      <c r="L2" s="65"/>
      <c r="M2" s="64" t="s">
        <v>389</v>
      </c>
      <c r="N2" s="61"/>
      <c r="O2" s="61"/>
      <c r="P2" s="61"/>
    </row>
    <row r="3" spans="1:16" ht="21" x14ac:dyDescent="0.4">
      <c r="A3" s="63" t="s">
        <v>172</v>
      </c>
      <c r="B3" s="62"/>
      <c r="C3" s="63"/>
      <c r="D3" s="64"/>
      <c r="E3" s="61"/>
      <c r="F3" s="65"/>
      <c r="G3" s="61"/>
      <c r="H3" s="65"/>
      <c r="I3" s="65"/>
      <c r="J3" s="65"/>
      <c r="K3" s="65"/>
      <c r="L3" s="65"/>
      <c r="M3" s="65"/>
      <c r="N3" s="61"/>
      <c r="O3" s="61"/>
      <c r="P3" s="61"/>
    </row>
    <row r="4" spans="1:16" ht="21.6" thickBot="1" x14ac:dyDescent="0.45">
      <c r="A4" s="16"/>
      <c r="B4" s="66"/>
      <c r="C4" s="64"/>
      <c r="D4" s="61"/>
      <c r="E4" s="65"/>
      <c r="F4" s="61"/>
      <c r="G4" s="61"/>
      <c r="H4" s="65"/>
      <c r="I4" s="65"/>
      <c r="J4" s="65"/>
      <c r="K4" s="65"/>
      <c r="L4" s="65"/>
      <c r="M4" s="65"/>
      <c r="N4" s="61"/>
      <c r="O4" s="61"/>
      <c r="P4" s="61"/>
    </row>
    <row r="5" spans="1:16" ht="16.2" thickBot="1" x14ac:dyDescent="0.35">
      <c r="A5" s="67" t="s">
        <v>1</v>
      </c>
      <c r="B5" s="67" t="s">
        <v>7</v>
      </c>
      <c r="C5" s="68" t="s">
        <v>2</v>
      </c>
      <c r="D5" s="68" t="s">
        <v>171</v>
      </c>
      <c r="E5" s="67" t="s">
        <v>57</v>
      </c>
      <c r="F5" s="68" t="s">
        <v>170</v>
      </c>
      <c r="G5" s="68" t="s">
        <v>27</v>
      </c>
      <c r="H5" s="67" t="s">
        <v>6</v>
      </c>
      <c r="I5" s="67" t="s">
        <v>169</v>
      </c>
      <c r="J5" s="67" t="s">
        <v>168</v>
      </c>
      <c r="K5" s="67" t="s">
        <v>167</v>
      </c>
      <c r="L5" s="67" t="s">
        <v>166</v>
      </c>
      <c r="M5" s="67" t="s">
        <v>165</v>
      </c>
      <c r="N5" s="60" t="s">
        <v>0</v>
      </c>
      <c r="O5" s="69"/>
      <c r="P5" s="69"/>
    </row>
    <row r="6" spans="1:16" s="18" customFormat="1" ht="24.75" customHeight="1" x14ac:dyDescent="0.3">
      <c r="A6" s="67"/>
      <c r="B6" s="67"/>
      <c r="C6" s="68"/>
      <c r="D6" s="68"/>
      <c r="E6" s="67"/>
      <c r="F6" s="68"/>
      <c r="G6" s="68"/>
      <c r="H6" s="67"/>
      <c r="I6" s="70" t="s">
        <v>164</v>
      </c>
      <c r="J6" s="70" t="s">
        <v>163</v>
      </c>
      <c r="K6" s="70" t="s">
        <v>162</v>
      </c>
      <c r="L6" s="70" t="s">
        <v>161</v>
      </c>
      <c r="M6" s="67"/>
      <c r="N6" s="79"/>
      <c r="O6" s="69"/>
      <c r="P6" s="69"/>
    </row>
    <row r="7" spans="1:16" x14ac:dyDescent="0.3">
      <c r="A7" s="71">
        <v>1</v>
      </c>
      <c r="B7" s="72">
        <v>59</v>
      </c>
      <c r="C7" s="61" t="s">
        <v>9</v>
      </c>
      <c r="D7" s="70">
        <v>1982</v>
      </c>
      <c r="E7" s="70" t="s">
        <v>110</v>
      </c>
      <c r="F7" s="70">
        <v>1</v>
      </c>
      <c r="G7" s="73" t="s">
        <v>390</v>
      </c>
      <c r="H7" s="65" t="s">
        <v>129</v>
      </c>
      <c r="I7" s="74">
        <v>9.8134259259259268E-3</v>
      </c>
      <c r="J7" s="74">
        <v>2.0713541666666665E-2</v>
      </c>
      <c r="K7" s="74">
        <v>3.6154976851851851E-2</v>
      </c>
      <c r="L7" s="74">
        <v>5.2617592592592598E-2</v>
      </c>
      <c r="M7" s="75">
        <v>6.3325462962962972E-2</v>
      </c>
      <c r="N7" s="58">
        <f>ROUND($M$7/M7*1000,0)</f>
        <v>1000</v>
      </c>
      <c r="O7" s="61"/>
      <c r="P7" s="61"/>
    </row>
    <row r="8" spans="1:16" x14ac:dyDescent="0.3">
      <c r="A8" s="71">
        <v>2</v>
      </c>
      <c r="B8" s="72">
        <v>25</v>
      </c>
      <c r="C8" s="61" t="s">
        <v>39</v>
      </c>
      <c r="D8" s="70">
        <v>1987</v>
      </c>
      <c r="E8" s="70" t="s">
        <v>110</v>
      </c>
      <c r="F8" s="70">
        <v>2</v>
      </c>
      <c r="G8" s="73" t="s">
        <v>212</v>
      </c>
      <c r="H8" s="65" t="s">
        <v>28</v>
      </c>
      <c r="I8" s="74">
        <v>1.0091435185185184E-2</v>
      </c>
      <c r="J8" s="74">
        <v>2.1517361111111109E-2</v>
      </c>
      <c r="K8" s="74">
        <v>3.7556828703703707E-2</v>
      </c>
      <c r="L8" s="74">
        <v>5.4260532407407407E-2</v>
      </c>
      <c r="M8" s="76">
        <v>6.6746064814814821E-2</v>
      </c>
      <c r="N8" s="58">
        <f t="shared" ref="N8:N70" si="0">ROUND($M$7/M8*1000,0)</f>
        <v>949</v>
      </c>
      <c r="O8" s="61"/>
      <c r="P8" s="61"/>
    </row>
    <row r="9" spans="1:16" x14ac:dyDescent="0.3">
      <c r="A9" s="71">
        <v>3</v>
      </c>
      <c r="B9" s="72">
        <v>6</v>
      </c>
      <c r="C9" s="61" t="s">
        <v>152</v>
      </c>
      <c r="D9" s="70">
        <v>1984</v>
      </c>
      <c r="E9" s="70" t="s">
        <v>110</v>
      </c>
      <c r="F9" s="70">
        <v>3</v>
      </c>
      <c r="G9" s="73" t="s">
        <v>391</v>
      </c>
      <c r="H9" s="65" t="s">
        <v>8</v>
      </c>
      <c r="I9" s="74">
        <v>1.1277546296296298E-2</v>
      </c>
      <c r="J9" s="74">
        <v>2.3685532407407405E-2</v>
      </c>
      <c r="K9" s="74">
        <v>4.0461689814814815E-2</v>
      </c>
      <c r="L9" s="74">
        <v>5.7429513888888888E-2</v>
      </c>
      <c r="M9" s="76">
        <v>6.9367592592592592E-2</v>
      </c>
      <c r="N9" s="58">
        <f t="shared" si="0"/>
        <v>913</v>
      </c>
      <c r="O9" s="61"/>
      <c r="P9" s="61"/>
    </row>
    <row r="10" spans="1:16" x14ac:dyDescent="0.3">
      <c r="A10" s="71">
        <v>4</v>
      </c>
      <c r="B10" s="72">
        <v>12</v>
      </c>
      <c r="C10" s="61" t="s">
        <v>184</v>
      </c>
      <c r="D10" s="70">
        <v>1987</v>
      </c>
      <c r="E10" s="70" t="s">
        <v>110</v>
      </c>
      <c r="F10" s="70">
        <v>4</v>
      </c>
      <c r="G10" s="73" t="s">
        <v>392</v>
      </c>
      <c r="H10" s="65" t="s">
        <v>8</v>
      </c>
      <c r="I10" s="74">
        <v>1.2317708333333335E-2</v>
      </c>
      <c r="J10" s="74">
        <v>2.5285763888888885E-2</v>
      </c>
      <c r="K10" s="74">
        <v>4.0972106481481481E-2</v>
      </c>
      <c r="L10" s="74">
        <v>5.7315972222222226E-2</v>
      </c>
      <c r="M10" s="76">
        <v>7.0187731481481483E-2</v>
      </c>
      <c r="N10" s="58">
        <f t="shared" si="0"/>
        <v>902</v>
      </c>
      <c r="O10" s="61"/>
      <c r="P10" s="61"/>
    </row>
    <row r="11" spans="1:16" x14ac:dyDescent="0.3">
      <c r="A11" s="71">
        <v>5</v>
      </c>
      <c r="B11" s="72">
        <v>83</v>
      </c>
      <c r="C11" s="61" t="s">
        <v>393</v>
      </c>
      <c r="D11" s="70">
        <v>1983</v>
      </c>
      <c r="E11" s="70" t="s">
        <v>110</v>
      </c>
      <c r="F11" s="70">
        <v>5</v>
      </c>
      <c r="G11" s="73" t="s">
        <v>65</v>
      </c>
      <c r="H11" s="65" t="s">
        <v>8</v>
      </c>
      <c r="I11" s="74">
        <v>1.1487152777777778E-2</v>
      </c>
      <c r="J11" s="74">
        <v>2.373136574074074E-2</v>
      </c>
      <c r="K11" s="74">
        <v>4.1051736111111112E-2</v>
      </c>
      <c r="L11" s="74">
        <v>5.9105439814814816E-2</v>
      </c>
      <c r="M11" s="76">
        <v>7.1149074074074073E-2</v>
      </c>
      <c r="N11" s="58">
        <f t="shared" si="0"/>
        <v>890</v>
      </c>
      <c r="O11" s="61"/>
      <c r="P11" s="61"/>
    </row>
    <row r="12" spans="1:16" x14ac:dyDescent="0.3">
      <c r="A12" s="71">
        <v>6</v>
      </c>
      <c r="B12" s="72">
        <v>52</v>
      </c>
      <c r="C12" s="61" t="s">
        <v>159</v>
      </c>
      <c r="D12" s="70">
        <v>1974</v>
      </c>
      <c r="E12" s="70" t="s">
        <v>115</v>
      </c>
      <c r="F12" s="70">
        <v>1</v>
      </c>
      <c r="G12" s="73" t="s">
        <v>111</v>
      </c>
      <c r="H12" s="65" t="s">
        <v>8</v>
      </c>
      <c r="I12" s="74">
        <v>1.1241666666666665E-2</v>
      </c>
      <c r="J12" s="74">
        <v>2.3471875000000003E-2</v>
      </c>
      <c r="K12" s="74">
        <v>4.1069097222222219E-2</v>
      </c>
      <c r="L12" s="74">
        <v>5.9457060185185186E-2</v>
      </c>
      <c r="M12" s="76">
        <v>7.1557060185185192E-2</v>
      </c>
      <c r="N12" s="58">
        <f t="shared" si="0"/>
        <v>885</v>
      </c>
      <c r="O12" s="61"/>
      <c r="P12" s="61"/>
    </row>
    <row r="13" spans="1:16" x14ac:dyDescent="0.3">
      <c r="A13" s="71">
        <v>7</v>
      </c>
      <c r="B13" s="72">
        <v>2</v>
      </c>
      <c r="C13" s="61" t="s">
        <v>33</v>
      </c>
      <c r="D13" s="70">
        <v>1968</v>
      </c>
      <c r="E13" s="70" t="s">
        <v>115</v>
      </c>
      <c r="F13" s="70">
        <v>2</v>
      </c>
      <c r="G13" s="73" t="s">
        <v>160</v>
      </c>
      <c r="H13" s="65" t="s">
        <v>8</v>
      </c>
      <c r="I13" s="74">
        <v>1.1365972222222222E-2</v>
      </c>
      <c r="J13" s="74">
        <v>2.3595717592592592E-2</v>
      </c>
      <c r="K13" s="74">
        <v>4.1096064814814814E-2</v>
      </c>
      <c r="L13" s="74">
        <v>5.951597222222222E-2</v>
      </c>
      <c r="M13" s="76">
        <v>7.1675115740740744E-2</v>
      </c>
      <c r="N13" s="58">
        <f t="shared" si="0"/>
        <v>884</v>
      </c>
      <c r="O13" s="61"/>
      <c r="P13" s="61"/>
    </row>
    <row r="14" spans="1:16" x14ac:dyDescent="0.3">
      <c r="A14" s="71">
        <v>8</v>
      </c>
      <c r="B14" s="72">
        <v>56</v>
      </c>
      <c r="C14" s="61" t="s">
        <v>40</v>
      </c>
      <c r="D14" s="70">
        <v>1983</v>
      </c>
      <c r="E14" s="70" t="s">
        <v>110</v>
      </c>
      <c r="F14" s="70">
        <v>6</v>
      </c>
      <c r="G14" s="73" t="s">
        <v>394</v>
      </c>
      <c r="H14" s="65" t="s">
        <v>28</v>
      </c>
      <c r="I14" s="74">
        <v>1.1473263888888889E-2</v>
      </c>
      <c r="J14" s="74">
        <v>2.3860185185185182E-2</v>
      </c>
      <c r="K14" s="74">
        <v>4.1309837962962968E-2</v>
      </c>
      <c r="L14" s="74">
        <v>6.0203819444444445E-2</v>
      </c>
      <c r="M14" s="76">
        <v>7.3520138888888878E-2</v>
      </c>
      <c r="N14" s="58">
        <f t="shared" si="0"/>
        <v>861</v>
      </c>
      <c r="O14" s="61"/>
      <c r="P14" s="61"/>
    </row>
    <row r="15" spans="1:16" x14ac:dyDescent="0.3">
      <c r="A15" s="71">
        <v>9</v>
      </c>
      <c r="B15" s="72">
        <v>72</v>
      </c>
      <c r="C15" s="61" t="s">
        <v>175</v>
      </c>
      <c r="D15" s="77">
        <v>1985</v>
      </c>
      <c r="E15" s="77" t="s">
        <v>117</v>
      </c>
      <c r="F15" s="70">
        <v>1</v>
      </c>
      <c r="G15" s="78" t="s">
        <v>65</v>
      </c>
      <c r="H15" s="65" t="s">
        <v>8</v>
      </c>
      <c r="I15" s="74">
        <v>1.166527777777778E-2</v>
      </c>
      <c r="J15" s="74">
        <v>2.3929861111111114E-2</v>
      </c>
      <c r="K15" s="74">
        <v>4.2126273148148152E-2</v>
      </c>
      <c r="L15" s="74">
        <v>6.1514467592592596E-2</v>
      </c>
      <c r="M15" s="76">
        <v>7.4161921296296299E-2</v>
      </c>
      <c r="N15" s="58">
        <f t="shared" si="0"/>
        <v>854</v>
      </c>
      <c r="O15" s="61"/>
      <c r="P15" s="61"/>
    </row>
    <row r="16" spans="1:16" x14ac:dyDescent="0.3">
      <c r="A16" s="71">
        <v>10</v>
      </c>
      <c r="B16" s="72">
        <v>3</v>
      </c>
      <c r="C16" s="61" t="s">
        <v>12</v>
      </c>
      <c r="D16" s="77">
        <v>1983</v>
      </c>
      <c r="E16" s="77" t="s">
        <v>110</v>
      </c>
      <c r="F16" s="70">
        <v>7</v>
      </c>
      <c r="G16" s="78" t="s">
        <v>119</v>
      </c>
      <c r="H16" s="65" t="s">
        <v>395</v>
      </c>
      <c r="I16" s="74">
        <v>1.1081018518518518E-2</v>
      </c>
      <c r="J16" s="74">
        <v>2.3612037037037039E-2</v>
      </c>
      <c r="K16" s="74">
        <v>4.3344791666666667E-2</v>
      </c>
      <c r="L16" s="74">
        <v>6.3589814814814807E-2</v>
      </c>
      <c r="M16" s="76">
        <v>7.5558101851851855E-2</v>
      </c>
      <c r="N16" s="58">
        <f t="shared" si="0"/>
        <v>838</v>
      </c>
      <c r="O16" s="61"/>
      <c r="P16" s="61"/>
    </row>
    <row r="17" spans="1:16" x14ac:dyDescent="0.3">
      <c r="A17" s="71">
        <v>11</v>
      </c>
      <c r="B17" s="72">
        <v>58</v>
      </c>
      <c r="C17" s="61" t="s">
        <v>185</v>
      </c>
      <c r="D17" s="70">
        <v>1991</v>
      </c>
      <c r="E17" s="70" t="s">
        <v>110</v>
      </c>
      <c r="F17" s="70">
        <v>8</v>
      </c>
      <c r="G17" s="73" t="s">
        <v>396</v>
      </c>
      <c r="H17" s="65" t="s">
        <v>8</v>
      </c>
      <c r="I17" s="74">
        <v>1.2319328703703704E-2</v>
      </c>
      <c r="J17" s="74">
        <v>2.5451157407407412E-2</v>
      </c>
      <c r="K17" s="74">
        <v>4.3978125E-2</v>
      </c>
      <c r="L17" s="74">
        <v>6.3145370370370366E-2</v>
      </c>
      <c r="M17" s="76">
        <v>7.594236111111112E-2</v>
      </c>
      <c r="N17" s="58">
        <f t="shared" si="0"/>
        <v>834</v>
      </c>
      <c r="O17" s="61"/>
      <c r="P17" s="61"/>
    </row>
    <row r="18" spans="1:16" x14ac:dyDescent="0.3">
      <c r="A18" s="71">
        <v>12</v>
      </c>
      <c r="B18" s="72">
        <v>31</v>
      </c>
      <c r="C18" s="61" t="s">
        <v>18</v>
      </c>
      <c r="D18" s="70">
        <v>1986</v>
      </c>
      <c r="E18" s="70" t="s">
        <v>110</v>
      </c>
      <c r="F18" s="70">
        <v>9</v>
      </c>
      <c r="G18" s="73" t="s">
        <v>56</v>
      </c>
      <c r="H18" s="65" t="s">
        <v>8</v>
      </c>
      <c r="I18" s="74">
        <v>1.1526504629629631E-2</v>
      </c>
      <c r="J18" s="74">
        <v>2.362916666666667E-2</v>
      </c>
      <c r="K18" s="74">
        <v>4.3664120370370374E-2</v>
      </c>
      <c r="L18" s="74">
        <v>6.4876504629629628E-2</v>
      </c>
      <c r="M18" s="76">
        <v>7.6883564814814814E-2</v>
      </c>
      <c r="N18" s="58">
        <f t="shared" si="0"/>
        <v>824</v>
      </c>
      <c r="O18" s="61"/>
      <c r="P18" s="61"/>
    </row>
    <row r="19" spans="1:16" x14ac:dyDescent="0.3">
      <c r="A19" s="71">
        <v>13</v>
      </c>
      <c r="B19" s="72">
        <v>50</v>
      </c>
      <c r="C19" s="61" t="s">
        <v>151</v>
      </c>
      <c r="D19" s="70">
        <v>1988</v>
      </c>
      <c r="E19" s="70" t="s">
        <v>110</v>
      </c>
      <c r="F19" s="70">
        <v>10</v>
      </c>
      <c r="G19" s="73" t="s">
        <v>111</v>
      </c>
      <c r="H19" s="65" t="s">
        <v>8</v>
      </c>
      <c r="I19" s="74">
        <v>1.2982407407407408E-2</v>
      </c>
      <c r="J19" s="74">
        <v>2.727650462962963E-2</v>
      </c>
      <c r="K19" s="74">
        <v>4.5077662037037038E-2</v>
      </c>
      <c r="L19" s="74">
        <v>6.3729282407407398E-2</v>
      </c>
      <c r="M19" s="76">
        <v>7.771331018518518E-2</v>
      </c>
      <c r="N19" s="58">
        <f t="shared" si="0"/>
        <v>815</v>
      </c>
      <c r="O19" s="61"/>
      <c r="P19" s="61"/>
    </row>
    <row r="20" spans="1:16" x14ac:dyDescent="0.3">
      <c r="A20" s="71">
        <v>14</v>
      </c>
      <c r="B20" s="72">
        <v>10</v>
      </c>
      <c r="C20" s="61" t="s">
        <v>34</v>
      </c>
      <c r="D20" s="70">
        <v>1982</v>
      </c>
      <c r="E20" s="70" t="s">
        <v>110</v>
      </c>
      <c r="F20" s="70">
        <v>11</v>
      </c>
      <c r="G20" s="73" t="s">
        <v>391</v>
      </c>
      <c r="H20" s="65" t="s">
        <v>8</v>
      </c>
      <c r="I20" s="74">
        <v>1.3010648148148148E-2</v>
      </c>
      <c r="J20" s="74">
        <v>2.6921527777777777E-2</v>
      </c>
      <c r="K20" s="74">
        <v>4.5112731481481483E-2</v>
      </c>
      <c r="L20" s="74">
        <v>6.4987731481481473E-2</v>
      </c>
      <c r="M20" s="76">
        <v>7.973993055555556E-2</v>
      </c>
      <c r="N20" s="58">
        <f t="shared" si="0"/>
        <v>794</v>
      </c>
      <c r="O20" s="61"/>
      <c r="P20" s="61"/>
    </row>
    <row r="21" spans="1:16" x14ac:dyDescent="0.3">
      <c r="A21" s="71">
        <v>15</v>
      </c>
      <c r="B21" s="72">
        <v>53</v>
      </c>
      <c r="C21" s="61" t="s">
        <v>37</v>
      </c>
      <c r="D21" s="77">
        <v>1967</v>
      </c>
      <c r="E21" s="77" t="s">
        <v>112</v>
      </c>
      <c r="F21" s="70">
        <v>1</v>
      </c>
      <c r="G21" s="78" t="s">
        <v>138</v>
      </c>
      <c r="H21" s="65" t="s">
        <v>28</v>
      </c>
      <c r="I21" s="74">
        <v>1.2201736111111111E-2</v>
      </c>
      <c r="J21" s="74">
        <v>2.6201851851851851E-2</v>
      </c>
      <c r="K21" s="74">
        <v>4.586481481481481E-2</v>
      </c>
      <c r="L21" s="74">
        <v>6.6506365740740744E-2</v>
      </c>
      <c r="M21" s="76">
        <v>7.9831018518518523E-2</v>
      </c>
      <c r="N21" s="58">
        <f t="shared" si="0"/>
        <v>793</v>
      </c>
      <c r="O21" s="61"/>
      <c r="P21" s="61"/>
    </row>
    <row r="22" spans="1:16" x14ac:dyDescent="0.3">
      <c r="A22" s="71">
        <v>16</v>
      </c>
      <c r="B22" s="72">
        <v>71</v>
      </c>
      <c r="C22" s="61" t="s">
        <v>397</v>
      </c>
      <c r="D22" s="70">
        <v>1962</v>
      </c>
      <c r="E22" s="77" t="s">
        <v>112</v>
      </c>
      <c r="F22" s="70">
        <v>2</v>
      </c>
      <c r="G22" s="78" t="s">
        <v>398</v>
      </c>
      <c r="H22" s="65" t="s">
        <v>8</v>
      </c>
      <c r="I22" s="74">
        <v>1.3423148148148149E-2</v>
      </c>
      <c r="J22" s="74">
        <v>2.7743750000000001E-2</v>
      </c>
      <c r="K22" s="74">
        <v>4.6101041666666669E-2</v>
      </c>
      <c r="L22" s="74">
        <v>6.5294560185185188E-2</v>
      </c>
      <c r="M22" s="76">
        <v>7.9957986111111115E-2</v>
      </c>
      <c r="N22" s="58">
        <f t="shared" si="0"/>
        <v>792</v>
      </c>
      <c r="O22" s="61"/>
      <c r="P22" s="61"/>
    </row>
    <row r="23" spans="1:16" x14ac:dyDescent="0.3">
      <c r="A23" s="71">
        <v>17</v>
      </c>
      <c r="B23" s="72">
        <v>7</v>
      </c>
      <c r="C23" s="61" t="s">
        <v>399</v>
      </c>
      <c r="D23" s="70">
        <v>1986</v>
      </c>
      <c r="E23" s="70" t="s">
        <v>110</v>
      </c>
      <c r="F23" s="70">
        <v>12</v>
      </c>
      <c r="G23" s="73" t="s">
        <v>400</v>
      </c>
      <c r="H23" s="65" t="s">
        <v>401</v>
      </c>
      <c r="I23" s="74">
        <v>1.1376851851851852E-2</v>
      </c>
      <c r="J23" s="74">
        <v>2.3860995370370369E-2</v>
      </c>
      <c r="K23" s="74">
        <v>4.4773263888888887E-2</v>
      </c>
      <c r="L23" s="74">
        <v>6.7154629629629634E-2</v>
      </c>
      <c r="M23" s="76">
        <v>8.0121874999999995E-2</v>
      </c>
      <c r="N23" s="58">
        <f t="shared" si="0"/>
        <v>790</v>
      </c>
      <c r="O23" s="61"/>
      <c r="P23" s="61"/>
    </row>
    <row r="24" spans="1:16" x14ac:dyDescent="0.3">
      <c r="A24" s="71">
        <v>18</v>
      </c>
      <c r="B24" s="72">
        <v>38</v>
      </c>
      <c r="C24" s="61" t="s">
        <v>19</v>
      </c>
      <c r="D24" s="70">
        <v>1983</v>
      </c>
      <c r="E24" s="70" t="s">
        <v>110</v>
      </c>
      <c r="F24" s="70">
        <v>13</v>
      </c>
      <c r="G24" s="73" t="s">
        <v>402</v>
      </c>
      <c r="H24" s="65" t="s">
        <v>8</v>
      </c>
      <c r="I24" s="74">
        <v>1.251875E-2</v>
      </c>
      <c r="J24" s="74">
        <v>2.5986226851851854E-2</v>
      </c>
      <c r="K24" s="74">
        <v>4.6093634259259254E-2</v>
      </c>
      <c r="L24" s="74">
        <v>6.7311921296296304E-2</v>
      </c>
      <c r="M24" s="76">
        <v>8.0797453703703712E-2</v>
      </c>
      <c r="N24" s="58">
        <f t="shared" si="0"/>
        <v>784</v>
      </c>
      <c r="O24" s="61"/>
      <c r="P24" s="61"/>
    </row>
    <row r="25" spans="1:16" x14ac:dyDescent="0.3">
      <c r="A25" s="71">
        <v>19</v>
      </c>
      <c r="B25" s="72">
        <v>84</v>
      </c>
      <c r="C25" s="61" t="s">
        <v>403</v>
      </c>
      <c r="D25" s="70">
        <v>1989</v>
      </c>
      <c r="E25" s="70" t="s">
        <v>117</v>
      </c>
      <c r="F25" s="70">
        <v>2</v>
      </c>
      <c r="G25" s="73" t="s">
        <v>65</v>
      </c>
      <c r="H25" s="65" t="s">
        <v>8</v>
      </c>
      <c r="I25" s="74">
        <v>1.2206597222222221E-2</v>
      </c>
      <c r="J25" s="74">
        <v>2.5599189814814818E-2</v>
      </c>
      <c r="K25" s="74">
        <v>4.6022685185185187E-2</v>
      </c>
      <c r="L25" s="74">
        <v>6.7980787037037041E-2</v>
      </c>
      <c r="M25" s="76">
        <v>8.0867476851851847E-2</v>
      </c>
      <c r="N25" s="58">
        <f t="shared" si="0"/>
        <v>783</v>
      </c>
      <c r="O25" s="61"/>
      <c r="P25" s="61"/>
    </row>
    <row r="26" spans="1:16" x14ac:dyDescent="0.3">
      <c r="A26" s="71">
        <v>20</v>
      </c>
      <c r="B26" s="72">
        <v>68</v>
      </c>
      <c r="C26" s="61" t="s">
        <v>147</v>
      </c>
      <c r="D26" s="70">
        <v>1981</v>
      </c>
      <c r="E26" s="70" t="s">
        <v>110</v>
      </c>
      <c r="F26" s="70">
        <v>14</v>
      </c>
      <c r="G26" s="73" t="s">
        <v>404</v>
      </c>
      <c r="H26" s="65" t="s">
        <v>8</v>
      </c>
      <c r="I26" s="74">
        <v>1.2775578703703704E-2</v>
      </c>
      <c r="J26" s="74">
        <v>2.6121874999999999E-2</v>
      </c>
      <c r="K26" s="74">
        <v>4.6184837962962966E-2</v>
      </c>
      <c r="L26" s="74">
        <v>6.8079166666666677E-2</v>
      </c>
      <c r="M26" s="76">
        <v>8.151423611111111E-2</v>
      </c>
      <c r="N26" s="58">
        <f t="shared" si="0"/>
        <v>777</v>
      </c>
      <c r="O26" s="61"/>
      <c r="P26" s="61"/>
    </row>
    <row r="27" spans="1:16" x14ac:dyDescent="0.3">
      <c r="A27" s="71">
        <v>21</v>
      </c>
      <c r="B27" s="72">
        <v>42</v>
      </c>
      <c r="C27" s="61" t="s">
        <v>145</v>
      </c>
      <c r="D27" s="70">
        <v>1985</v>
      </c>
      <c r="E27" s="70" t="s">
        <v>110</v>
      </c>
      <c r="F27" s="70">
        <v>15</v>
      </c>
      <c r="G27" s="73" t="s">
        <v>56</v>
      </c>
      <c r="H27" s="65" t="s">
        <v>8</v>
      </c>
      <c r="I27" s="74">
        <v>1.2954282407407406E-2</v>
      </c>
      <c r="J27" s="74">
        <v>2.6920486111111114E-2</v>
      </c>
      <c r="K27" s="74">
        <v>4.6757754629629632E-2</v>
      </c>
      <c r="L27" s="74">
        <v>6.7907754629629627E-2</v>
      </c>
      <c r="M27" s="76">
        <v>8.2405092592592599E-2</v>
      </c>
      <c r="N27" s="58">
        <f t="shared" si="0"/>
        <v>768</v>
      </c>
      <c r="O27" s="61"/>
      <c r="P27" s="61"/>
    </row>
    <row r="28" spans="1:16" s="18" customFormat="1" ht="24.75" customHeight="1" x14ac:dyDescent="0.3">
      <c r="A28" s="71">
        <v>22</v>
      </c>
      <c r="B28" s="72">
        <v>74</v>
      </c>
      <c r="C28" s="61" t="s">
        <v>24</v>
      </c>
      <c r="D28" s="77">
        <v>1962</v>
      </c>
      <c r="E28" s="77" t="s">
        <v>112</v>
      </c>
      <c r="F28" s="70">
        <v>3</v>
      </c>
      <c r="G28" s="78" t="s">
        <v>123</v>
      </c>
      <c r="H28" s="65" t="s">
        <v>140</v>
      </c>
      <c r="I28" s="74">
        <v>1.3061111111111112E-2</v>
      </c>
      <c r="J28" s="74">
        <v>2.6332638888888885E-2</v>
      </c>
      <c r="K28" s="74">
        <v>4.6624421296296292E-2</v>
      </c>
      <c r="L28" s="74">
        <v>6.8463078703703703E-2</v>
      </c>
      <c r="M28" s="76">
        <v>8.2736226851851849E-2</v>
      </c>
      <c r="N28" s="58">
        <f t="shared" si="0"/>
        <v>765</v>
      </c>
      <c r="O28" s="61"/>
      <c r="P28" s="61"/>
    </row>
    <row r="29" spans="1:16" x14ac:dyDescent="0.3">
      <c r="A29" s="71">
        <v>23</v>
      </c>
      <c r="B29" s="72">
        <v>69</v>
      </c>
      <c r="C29" s="61" t="s">
        <v>25</v>
      </c>
      <c r="D29" s="77">
        <v>1960</v>
      </c>
      <c r="E29" s="77" t="s">
        <v>112</v>
      </c>
      <c r="F29" s="70">
        <v>4</v>
      </c>
      <c r="G29" s="78" t="s">
        <v>148</v>
      </c>
      <c r="H29" s="65" t="s">
        <v>8</v>
      </c>
      <c r="I29" s="74">
        <v>1.2935995370370372E-2</v>
      </c>
      <c r="J29" s="74">
        <v>2.6927546296296293E-2</v>
      </c>
      <c r="K29" s="74">
        <v>4.7697453703703707E-2</v>
      </c>
      <c r="L29" s="74">
        <v>6.9361111111111109E-2</v>
      </c>
      <c r="M29" s="76">
        <v>8.2834143518518519E-2</v>
      </c>
      <c r="N29" s="58">
        <f t="shared" si="0"/>
        <v>764</v>
      </c>
      <c r="O29" s="61"/>
      <c r="P29" s="61"/>
    </row>
    <row r="30" spans="1:16" x14ac:dyDescent="0.3">
      <c r="A30" s="71">
        <v>24</v>
      </c>
      <c r="B30" s="72">
        <v>77</v>
      </c>
      <c r="C30" s="61" t="s">
        <v>26</v>
      </c>
      <c r="D30" s="70">
        <v>1974</v>
      </c>
      <c r="E30" s="70" t="s">
        <v>115</v>
      </c>
      <c r="F30" s="70">
        <v>3</v>
      </c>
      <c r="G30" s="73" t="s">
        <v>61</v>
      </c>
      <c r="H30" s="65" t="s">
        <v>8</v>
      </c>
      <c r="I30" s="74">
        <v>1.2146527777777777E-2</v>
      </c>
      <c r="J30" s="74">
        <v>2.5568287037037039E-2</v>
      </c>
      <c r="K30" s="61"/>
      <c r="L30" s="74">
        <v>6.967650462962964E-2</v>
      </c>
      <c r="M30" s="76">
        <v>8.32380787037037E-2</v>
      </c>
      <c r="N30" s="58">
        <f t="shared" si="0"/>
        <v>761</v>
      </c>
      <c r="O30" s="61"/>
      <c r="P30" s="61"/>
    </row>
    <row r="31" spans="1:16" x14ac:dyDescent="0.3">
      <c r="A31" s="71">
        <v>25</v>
      </c>
      <c r="B31" s="72">
        <v>75</v>
      </c>
      <c r="C31" s="61" t="s">
        <v>64</v>
      </c>
      <c r="D31" s="70">
        <v>1986</v>
      </c>
      <c r="E31" s="70" t="s">
        <v>110</v>
      </c>
      <c r="F31" s="70">
        <v>16</v>
      </c>
      <c r="G31" s="73" t="s">
        <v>62</v>
      </c>
      <c r="H31" s="65" t="s">
        <v>8</v>
      </c>
      <c r="I31" s="74">
        <v>1.2527314814814812E-2</v>
      </c>
      <c r="J31" s="74">
        <v>2.5784606481481481E-2</v>
      </c>
      <c r="K31" s="74"/>
      <c r="L31" s="74"/>
      <c r="M31" s="76">
        <v>8.3404050925925913E-2</v>
      </c>
      <c r="N31" s="58">
        <f t="shared" si="0"/>
        <v>759</v>
      </c>
      <c r="O31" s="61"/>
      <c r="P31" s="61"/>
    </row>
    <row r="32" spans="1:16" x14ac:dyDescent="0.3">
      <c r="A32" s="71">
        <v>26</v>
      </c>
      <c r="B32" s="72">
        <v>23</v>
      </c>
      <c r="C32" s="61" t="s">
        <v>43</v>
      </c>
      <c r="D32" s="70">
        <v>1986</v>
      </c>
      <c r="E32" s="70" t="s">
        <v>110</v>
      </c>
      <c r="F32" s="70">
        <v>17</v>
      </c>
      <c r="G32" s="73" t="s">
        <v>120</v>
      </c>
      <c r="H32" s="65" t="s">
        <v>8</v>
      </c>
      <c r="I32" s="74">
        <v>1.3617939814814815E-2</v>
      </c>
      <c r="J32" s="74">
        <v>2.8202777777777781E-2</v>
      </c>
      <c r="K32" s="74">
        <v>4.7662384259259262E-2</v>
      </c>
      <c r="L32" s="74">
        <v>6.7872222222222223E-2</v>
      </c>
      <c r="M32" s="76">
        <v>8.3484490740740727E-2</v>
      </c>
      <c r="N32" s="58">
        <f t="shared" si="0"/>
        <v>759</v>
      </c>
      <c r="O32" s="61"/>
      <c r="P32" s="61"/>
    </row>
    <row r="33" spans="1:16" x14ac:dyDescent="0.3">
      <c r="A33" s="71">
        <v>27</v>
      </c>
      <c r="B33" s="72">
        <v>30</v>
      </c>
      <c r="C33" s="61" t="s">
        <v>405</v>
      </c>
      <c r="D33" s="70">
        <v>1980</v>
      </c>
      <c r="E33" s="70" t="s">
        <v>110</v>
      </c>
      <c r="F33" s="70">
        <v>18</v>
      </c>
      <c r="G33" s="73" t="s">
        <v>56</v>
      </c>
      <c r="H33" s="65" t="s">
        <v>28</v>
      </c>
      <c r="I33" s="74">
        <v>1.3139467592592593E-2</v>
      </c>
      <c r="J33" s="74">
        <v>2.7525810185185184E-2</v>
      </c>
      <c r="K33" s="74">
        <v>4.689525462962963E-2</v>
      </c>
      <c r="L33" s="74">
        <v>6.8919444444444436E-2</v>
      </c>
      <c r="M33" s="76">
        <v>8.348472222222221E-2</v>
      </c>
      <c r="N33" s="58">
        <f t="shared" si="0"/>
        <v>759</v>
      </c>
      <c r="O33" s="61"/>
      <c r="P33" s="61"/>
    </row>
    <row r="34" spans="1:16" x14ac:dyDescent="0.3">
      <c r="A34" s="71">
        <v>28</v>
      </c>
      <c r="B34" s="72">
        <v>80</v>
      </c>
      <c r="C34" s="61" t="s">
        <v>406</v>
      </c>
      <c r="D34" s="70">
        <v>1969</v>
      </c>
      <c r="E34" s="70" t="s">
        <v>115</v>
      </c>
      <c r="F34" s="70">
        <v>4</v>
      </c>
      <c r="G34" s="73" t="s">
        <v>56</v>
      </c>
      <c r="H34" s="65" t="s">
        <v>8</v>
      </c>
      <c r="I34" s="74">
        <v>1.306400462962963E-2</v>
      </c>
      <c r="J34" s="74">
        <v>2.7671643518518519E-2</v>
      </c>
      <c r="K34" s="74">
        <v>4.7591782407407413E-2</v>
      </c>
      <c r="L34" s="74">
        <v>6.9623958333333333E-2</v>
      </c>
      <c r="M34" s="76">
        <v>8.4054050925925924E-2</v>
      </c>
      <c r="N34" s="58">
        <f t="shared" si="0"/>
        <v>753</v>
      </c>
      <c r="O34" s="61"/>
      <c r="P34" s="61"/>
    </row>
    <row r="35" spans="1:16" s="18" customFormat="1" ht="24.75" customHeight="1" x14ac:dyDescent="0.3">
      <c r="A35" s="71">
        <v>29</v>
      </c>
      <c r="B35" s="72">
        <v>82</v>
      </c>
      <c r="C35" s="61" t="s">
        <v>141</v>
      </c>
      <c r="D35" s="77">
        <v>1981</v>
      </c>
      <c r="E35" s="77" t="s">
        <v>110</v>
      </c>
      <c r="F35" s="70">
        <v>19</v>
      </c>
      <c r="G35" s="78" t="s">
        <v>56</v>
      </c>
      <c r="H35" s="65" t="s">
        <v>28</v>
      </c>
      <c r="I35" s="74">
        <v>1.2817592592592594E-2</v>
      </c>
      <c r="J35" s="74">
        <v>2.5973379629629628E-2</v>
      </c>
      <c r="K35" s="74">
        <v>4.7671180555555553E-2</v>
      </c>
      <c r="L35" s="74">
        <v>7.1517129629629625E-2</v>
      </c>
      <c r="M35" s="76">
        <v>8.5696296296296284E-2</v>
      </c>
      <c r="N35" s="58">
        <f t="shared" si="0"/>
        <v>739</v>
      </c>
      <c r="O35" s="61"/>
      <c r="P35" s="61"/>
    </row>
    <row r="36" spans="1:16" x14ac:dyDescent="0.3">
      <c r="A36" s="71">
        <v>30</v>
      </c>
      <c r="B36" s="72">
        <v>21</v>
      </c>
      <c r="C36" s="61" t="s">
        <v>407</v>
      </c>
      <c r="D36" s="70">
        <v>1961</v>
      </c>
      <c r="E36" s="70" t="s">
        <v>112</v>
      </c>
      <c r="F36" s="70">
        <v>5</v>
      </c>
      <c r="G36" s="73" t="s">
        <v>408</v>
      </c>
      <c r="H36" s="65" t="s">
        <v>121</v>
      </c>
      <c r="I36" s="74">
        <v>1.3620486111111109E-2</v>
      </c>
      <c r="J36" s="74">
        <v>2.9755902777777777E-2</v>
      </c>
      <c r="K36" s="74">
        <v>5.0380787037037043E-2</v>
      </c>
      <c r="L36" s="74">
        <v>7.1695486111111109E-2</v>
      </c>
      <c r="M36" s="75">
        <v>8.6153587962962963E-2</v>
      </c>
      <c r="N36" s="58">
        <f t="shared" si="0"/>
        <v>735</v>
      </c>
      <c r="O36" s="61"/>
      <c r="P36" s="61"/>
    </row>
    <row r="37" spans="1:16" x14ac:dyDescent="0.3">
      <c r="A37" s="71">
        <v>31</v>
      </c>
      <c r="B37" s="72">
        <v>49</v>
      </c>
      <c r="C37" s="61" t="s">
        <v>409</v>
      </c>
      <c r="D37" s="70">
        <v>1987</v>
      </c>
      <c r="E37" s="70" t="s">
        <v>110</v>
      </c>
      <c r="F37" s="70">
        <v>20</v>
      </c>
      <c r="G37" s="73" t="s">
        <v>56</v>
      </c>
      <c r="H37" s="65" t="s">
        <v>8</v>
      </c>
      <c r="I37" s="74">
        <v>1.4488194444444444E-2</v>
      </c>
      <c r="J37" s="74">
        <v>3.0524074074074075E-2</v>
      </c>
      <c r="K37" s="74">
        <v>5.0061921296296295E-2</v>
      </c>
      <c r="L37" s="74">
        <v>7.1118749999999994E-2</v>
      </c>
      <c r="M37" s="76">
        <v>8.6210532407407406E-2</v>
      </c>
      <c r="N37" s="58">
        <f t="shared" si="0"/>
        <v>735</v>
      </c>
      <c r="O37" s="61"/>
      <c r="P37" s="61"/>
    </row>
    <row r="38" spans="1:16" x14ac:dyDescent="0.3">
      <c r="A38" s="71">
        <v>32</v>
      </c>
      <c r="B38" s="72">
        <v>46</v>
      </c>
      <c r="C38" s="61" t="s">
        <v>410</v>
      </c>
      <c r="D38" s="70">
        <v>1987</v>
      </c>
      <c r="E38" s="70" t="s">
        <v>110</v>
      </c>
      <c r="F38" s="70">
        <v>21</v>
      </c>
      <c r="G38" s="73" t="s">
        <v>411</v>
      </c>
      <c r="H38" s="65" t="s">
        <v>8</v>
      </c>
      <c r="I38" s="74">
        <v>1.3752083333333333E-2</v>
      </c>
      <c r="J38" s="74">
        <v>2.8879166666666664E-2</v>
      </c>
      <c r="K38" s="74">
        <v>4.9517245370370368E-2</v>
      </c>
      <c r="L38" s="74">
        <v>7.2247337962962968E-2</v>
      </c>
      <c r="M38" s="76">
        <v>8.772523148148148E-2</v>
      </c>
      <c r="N38" s="58">
        <f t="shared" si="0"/>
        <v>722</v>
      </c>
      <c r="O38" s="61"/>
      <c r="P38" s="61"/>
    </row>
    <row r="39" spans="1:16" x14ac:dyDescent="0.3">
      <c r="A39" s="71">
        <v>33</v>
      </c>
      <c r="B39" s="72">
        <v>39</v>
      </c>
      <c r="C39" s="61" t="s">
        <v>131</v>
      </c>
      <c r="D39" s="77">
        <v>1973</v>
      </c>
      <c r="E39" s="77" t="s">
        <v>115</v>
      </c>
      <c r="F39" s="70">
        <v>5</v>
      </c>
      <c r="G39" s="78" t="s">
        <v>130</v>
      </c>
      <c r="H39" s="65" t="s">
        <v>8</v>
      </c>
      <c r="I39" s="74">
        <v>1.358900462962963E-2</v>
      </c>
      <c r="J39" s="74">
        <v>2.8139930555555557E-2</v>
      </c>
      <c r="K39" s="74">
        <v>5.0728472222222216E-2</v>
      </c>
      <c r="L39" s="74">
        <v>7.3533796296296292E-2</v>
      </c>
      <c r="M39" s="76">
        <v>8.8087847222222224E-2</v>
      </c>
      <c r="N39" s="58">
        <f t="shared" si="0"/>
        <v>719</v>
      </c>
      <c r="O39" s="61"/>
      <c r="P39" s="61"/>
    </row>
    <row r="40" spans="1:16" x14ac:dyDescent="0.3">
      <c r="A40" s="71">
        <v>34</v>
      </c>
      <c r="B40" s="72">
        <v>11</v>
      </c>
      <c r="C40" s="61" t="s">
        <v>144</v>
      </c>
      <c r="D40" s="70">
        <v>1986</v>
      </c>
      <c r="E40" s="70" t="s">
        <v>110</v>
      </c>
      <c r="F40" s="70">
        <v>22</v>
      </c>
      <c r="G40" s="73" t="s">
        <v>62</v>
      </c>
      <c r="H40" s="65" t="s">
        <v>8</v>
      </c>
      <c r="I40" s="74">
        <v>1.3249884259259258E-2</v>
      </c>
      <c r="J40" s="74">
        <v>2.8095717592592592E-2</v>
      </c>
      <c r="K40" s="74">
        <v>4.9753240740740744E-2</v>
      </c>
      <c r="L40" s="74">
        <v>7.2284490740740739E-2</v>
      </c>
      <c r="M40" s="76">
        <v>8.8128009259259246E-2</v>
      </c>
      <c r="N40" s="58">
        <f t="shared" si="0"/>
        <v>719</v>
      </c>
      <c r="O40" s="61"/>
      <c r="P40" s="61"/>
    </row>
    <row r="41" spans="1:16" x14ac:dyDescent="0.3">
      <c r="A41" s="71">
        <v>35</v>
      </c>
      <c r="B41" s="72">
        <v>48</v>
      </c>
      <c r="C41" s="61" t="s">
        <v>412</v>
      </c>
      <c r="D41" s="70">
        <v>1986</v>
      </c>
      <c r="E41" s="70" t="s">
        <v>110</v>
      </c>
      <c r="F41" s="70">
        <v>23</v>
      </c>
      <c r="G41" s="73" t="s">
        <v>413</v>
      </c>
      <c r="H41" s="65" t="s">
        <v>414</v>
      </c>
      <c r="I41" s="74">
        <v>1.4300347222222223E-2</v>
      </c>
      <c r="J41" s="74">
        <v>2.9221064814814814E-2</v>
      </c>
      <c r="K41" s="74">
        <v>5.0525347222222218E-2</v>
      </c>
      <c r="L41" s="74">
        <v>7.3760416666666676E-2</v>
      </c>
      <c r="M41" s="76">
        <v>8.8453009259259252E-2</v>
      </c>
      <c r="N41" s="58">
        <f t="shared" si="0"/>
        <v>716</v>
      </c>
      <c r="O41" s="61"/>
      <c r="P41" s="61"/>
    </row>
    <row r="42" spans="1:16" s="18" customFormat="1" ht="24.75" customHeight="1" x14ac:dyDescent="0.3">
      <c r="A42" s="71">
        <v>36</v>
      </c>
      <c r="B42" s="72">
        <v>47</v>
      </c>
      <c r="C42" s="61" t="s">
        <v>146</v>
      </c>
      <c r="D42" s="77">
        <v>1991</v>
      </c>
      <c r="E42" s="77" t="s">
        <v>110</v>
      </c>
      <c r="F42" s="70">
        <v>24</v>
      </c>
      <c r="G42" s="78" t="s">
        <v>415</v>
      </c>
      <c r="H42" s="65" t="s">
        <v>8</v>
      </c>
      <c r="I42" s="74">
        <v>1.4252430555555555E-2</v>
      </c>
      <c r="J42" s="74">
        <v>2.8437615740740742E-2</v>
      </c>
      <c r="K42" s="74">
        <v>5.0362384259259263E-2</v>
      </c>
      <c r="L42" s="74">
        <v>7.4107060185185189E-2</v>
      </c>
      <c r="M42" s="76">
        <v>8.9290162037037032E-2</v>
      </c>
      <c r="N42" s="58">
        <f t="shared" si="0"/>
        <v>709</v>
      </c>
      <c r="O42" s="61"/>
      <c r="P42" s="61"/>
    </row>
    <row r="43" spans="1:16" x14ac:dyDescent="0.3">
      <c r="A43" s="71">
        <v>37</v>
      </c>
      <c r="B43" s="72">
        <v>44</v>
      </c>
      <c r="C43" s="61" t="s">
        <v>126</v>
      </c>
      <c r="D43" s="65">
        <v>1982</v>
      </c>
      <c r="E43" s="65" t="s">
        <v>110</v>
      </c>
      <c r="F43" s="70">
        <v>25</v>
      </c>
      <c r="G43" s="61" t="s">
        <v>183</v>
      </c>
      <c r="H43" s="65" t="s">
        <v>8</v>
      </c>
      <c r="I43" s="74">
        <v>1.3745138888888888E-2</v>
      </c>
      <c r="J43" s="74">
        <v>2.9182407407407407E-2</v>
      </c>
      <c r="K43" s="74">
        <v>5.1723958333333341E-2</v>
      </c>
      <c r="L43" s="74">
        <v>7.5037847222222218E-2</v>
      </c>
      <c r="M43" s="75">
        <v>8.9808217592592596E-2</v>
      </c>
      <c r="N43" s="58">
        <f t="shared" si="0"/>
        <v>705</v>
      </c>
      <c r="O43" s="61"/>
      <c r="P43" s="61"/>
    </row>
    <row r="44" spans="1:16" x14ac:dyDescent="0.3">
      <c r="A44" s="71">
        <v>38</v>
      </c>
      <c r="B44" s="72">
        <v>8</v>
      </c>
      <c r="C44" s="61" t="s">
        <v>139</v>
      </c>
      <c r="D44" s="77">
        <v>1953</v>
      </c>
      <c r="E44" s="77" t="s">
        <v>124</v>
      </c>
      <c r="F44" s="70">
        <v>1</v>
      </c>
      <c r="G44" s="78" t="s">
        <v>138</v>
      </c>
      <c r="H44" s="65" t="s">
        <v>416</v>
      </c>
      <c r="I44" s="74">
        <v>1.388946759259259E-2</v>
      </c>
      <c r="J44" s="74">
        <v>2.9130555555555559E-2</v>
      </c>
      <c r="K44" s="74">
        <v>5.1292245370370367E-2</v>
      </c>
      <c r="L44" s="74">
        <v>7.4378587962962969E-2</v>
      </c>
      <c r="M44" s="76">
        <v>9.0402662037037049E-2</v>
      </c>
      <c r="N44" s="58">
        <f t="shared" si="0"/>
        <v>700</v>
      </c>
      <c r="O44" s="61"/>
      <c r="P44" s="61"/>
    </row>
    <row r="45" spans="1:16" x14ac:dyDescent="0.3">
      <c r="A45" s="71">
        <v>39</v>
      </c>
      <c r="B45" s="72">
        <v>32</v>
      </c>
      <c r="C45" s="61" t="s">
        <v>134</v>
      </c>
      <c r="D45" s="70">
        <v>1975</v>
      </c>
      <c r="E45" s="70" t="s">
        <v>115</v>
      </c>
      <c r="F45" s="70">
        <v>6</v>
      </c>
      <c r="G45" s="73" t="s">
        <v>130</v>
      </c>
      <c r="H45" s="65" t="s">
        <v>8</v>
      </c>
      <c r="I45" s="74">
        <v>1.4018518518518519E-2</v>
      </c>
      <c r="J45" s="74">
        <v>2.8298148148148145E-2</v>
      </c>
      <c r="K45" s="74">
        <v>5.0667245370370373E-2</v>
      </c>
      <c r="L45" s="74">
        <v>7.4945370370370371E-2</v>
      </c>
      <c r="M45" s="76">
        <v>9.0690277777777772E-2</v>
      </c>
      <c r="N45" s="58">
        <f t="shared" si="0"/>
        <v>698</v>
      </c>
      <c r="O45" s="61"/>
      <c r="P45" s="61"/>
    </row>
    <row r="46" spans="1:16" x14ac:dyDescent="0.3">
      <c r="A46" s="71">
        <v>40</v>
      </c>
      <c r="B46" s="72">
        <v>62</v>
      </c>
      <c r="C46" s="61" t="s">
        <v>417</v>
      </c>
      <c r="D46" s="77">
        <v>1979</v>
      </c>
      <c r="E46" s="77" t="s">
        <v>110</v>
      </c>
      <c r="F46" s="70">
        <v>26</v>
      </c>
      <c r="G46" s="78" t="s">
        <v>418</v>
      </c>
      <c r="H46" s="65" t="s">
        <v>419</v>
      </c>
      <c r="I46" s="74">
        <v>1.366238425925926E-2</v>
      </c>
      <c r="J46" s="74">
        <v>2.9175347222222228E-2</v>
      </c>
      <c r="K46" s="74">
        <v>4.9743402777777779E-2</v>
      </c>
      <c r="L46" s="74">
        <v>7.259756944444444E-2</v>
      </c>
      <c r="M46" s="76">
        <v>9.0791898148148142E-2</v>
      </c>
      <c r="N46" s="58">
        <f t="shared" si="0"/>
        <v>697</v>
      </c>
      <c r="O46" s="61"/>
      <c r="P46" s="61"/>
    </row>
    <row r="47" spans="1:16" x14ac:dyDescent="0.3">
      <c r="A47" s="71">
        <v>41</v>
      </c>
      <c r="B47" s="72">
        <v>29</v>
      </c>
      <c r="C47" s="61" t="s">
        <v>420</v>
      </c>
      <c r="D47" s="70">
        <v>1979</v>
      </c>
      <c r="E47" s="70" t="s">
        <v>110</v>
      </c>
      <c r="F47" s="70">
        <v>27</v>
      </c>
      <c r="G47" s="73" t="s">
        <v>56</v>
      </c>
      <c r="H47" s="65" t="s">
        <v>8</v>
      </c>
      <c r="I47" s="74">
        <v>1.3352314814814815E-2</v>
      </c>
      <c r="J47" s="74">
        <v>2.7692129629629626E-2</v>
      </c>
      <c r="K47" s="74">
        <v>4.9330902777777776E-2</v>
      </c>
      <c r="L47" s="74">
        <v>7.4638078703703703E-2</v>
      </c>
      <c r="M47" s="76">
        <v>9.0849074074074068E-2</v>
      </c>
      <c r="N47" s="58">
        <f t="shared" si="0"/>
        <v>697</v>
      </c>
      <c r="O47" s="61"/>
      <c r="P47" s="61"/>
    </row>
    <row r="48" spans="1:16" x14ac:dyDescent="0.3">
      <c r="A48" s="71">
        <v>42</v>
      </c>
      <c r="B48" s="72">
        <v>85</v>
      </c>
      <c r="C48" s="61" t="s">
        <v>421</v>
      </c>
      <c r="D48" s="70">
        <v>1992</v>
      </c>
      <c r="E48" s="70" t="s">
        <v>110</v>
      </c>
      <c r="F48" s="70">
        <v>28</v>
      </c>
      <c r="G48" s="73" t="s">
        <v>56</v>
      </c>
      <c r="H48" s="65" t="s">
        <v>8</v>
      </c>
      <c r="I48" s="74">
        <v>1.4189814814814815E-2</v>
      </c>
      <c r="J48" s="74">
        <v>2.8663310185185184E-2</v>
      </c>
      <c r="K48" s="74">
        <v>5.1477199074074075E-2</v>
      </c>
      <c r="L48" s="74">
        <v>7.6558912037037033E-2</v>
      </c>
      <c r="M48" s="76">
        <v>9.1023379629629628E-2</v>
      </c>
      <c r="N48" s="58">
        <f t="shared" si="0"/>
        <v>696</v>
      </c>
      <c r="O48" s="61"/>
      <c r="P48" s="61"/>
    </row>
    <row r="49" spans="1:16" x14ac:dyDescent="0.3">
      <c r="A49" s="71">
        <v>43</v>
      </c>
      <c r="B49" s="72">
        <v>9</v>
      </c>
      <c r="C49" s="61" t="s">
        <v>422</v>
      </c>
      <c r="D49" s="70">
        <v>1986</v>
      </c>
      <c r="E49" s="70" t="s">
        <v>110</v>
      </c>
      <c r="F49" s="70">
        <v>29</v>
      </c>
      <c r="G49" s="73" t="s">
        <v>56</v>
      </c>
      <c r="H49" s="65" t="s">
        <v>423</v>
      </c>
      <c r="I49" s="74">
        <v>1.3591319444444444E-2</v>
      </c>
      <c r="J49" s="74">
        <v>2.8118981481481481E-2</v>
      </c>
      <c r="K49" s="74">
        <v>5.0901157407407409E-2</v>
      </c>
      <c r="L49" s="74">
        <v>7.526203703703703E-2</v>
      </c>
      <c r="M49" s="76">
        <v>9.1308912037037046E-2</v>
      </c>
      <c r="N49" s="58">
        <f t="shared" si="0"/>
        <v>694</v>
      </c>
      <c r="O49" s="61"/>
      <c r="P49" s="61"/>
    </row>
    <row r="50" spans="1:16" x14ac:dyDescent="0.3">
      <c r="A50" s="71">
        <v>44</v>
      </c>
      <c r="B50" s="72">
        <v>15</v>
      </c>
      <c r="C50" s="61" t="s">
        <v>424</v>
      </c>
      <c r="D50" s="70">
        <v>1981</v>
      </c>
      <c r="E50" s="70" t="s">
        <v>110</v>
      </c>
      <c r="F50" s="70">
        <v>30</v>
      </c>
      <c r="G50" s="73" t="s">
        <v>62</v>
      </c>
      <c r="H50" s="65" t="s">
        <v>8</v>
      </c>
      <c r="I50" s="74">
        <v>1.4010532407407407E-2</v>
      </c>
      <c r="J50" s="74">
        <v>2.8896643518518519E-2</v>
      </c>
      <c r="K50" s="74">
        <v>5.1415509259259258E-2</v>
      </c>
      <c r="L50" s="74">
        <v>7.525023148148148E-2</v>
      </c>
      <c r="M50" s="76">
        <v>9.1979629629629633E-2</v>
      </c>
      <c r="N50" s="58">
        <f t="shared" si="0"/>
        <v>688</v>
      </c>
      <c r="O50" s="61"/>
      <c r="P50" s="61"/>
    </row>
    <row r="51" spans="1:16" x14ac:dyDescent="0.3">
      <c r="A51" s="71">
        <v>45</v>
      </c>
      <c r="B51" s="72">
        <v>55</v>
      </c>
      <c r="C51" s="61" t="s">
        <v>425</v>
      </c>
      <c r="D51" s="70">
        <v>1977</v>
      </c>
      <c r="E51" s="70" t="s">
        <v>115</v>
      </c>
      <c r="F51" s="70">
        <v>7</v>
      </c>
      <c r="G51" s="73" t="s">
        <v>62</v>
      </c>
      <c r="H51" s="65" t="s">
        <v>8</v>
      </c>
      <c r="I51" s="74">
        <v>1.3861111111111111E-2</v>
      </c>
      <c r="J51" s="74">
        <v>2.8579282407407411E-2</v>
      </c>
      <c r="K51" s="74">
        <v>5.0949537037037036E-2</v>
      </c>
      <c r="L51" s="74">
        <v>7.5777199074074084E-2</v>
      </c>
      <c r="M51" s="76">
        <v>9.1982986111111109E-2</v>
      </c>
      <c r="N51" s="58">
        <f t="shared" si="0"/>
        <v>688</v>
      </c>
      <c r="O51" s="61"/>
      <c r="P51" s="61"/>
    </row>
    <row r="52" spans="1:16" x14ac:dyDescent="0.3">
      <c r="A52" s="71">
        <v>46</v>
      </c>
      <c r="B52" s="72">
        <v>54</v>
      </c>
      <c r="C52" s="61" t="s">
        <v>426</v>
      </c>
      <c r="D52" s="77">
        <v>1956</v>
      </c>
      <c r="E52" s="77" t="s">
        <v>124</v>
      </c>
      <c r="F52" s="70">
        <v>2</v>
      </c>
      <c r="G52" s="78" t="s">
        <v>125</v>
      </c>
      <c r="H52" s="65" t="s">
        <v>8</v>
      </c>
      <c r="I52" s="74">
        <v>1.8509143518518519E-2</v>
      </c>
      <c r="J52" s="74">
        <v>3.7873148148148149E-2</v>
      </c>
      <c r="K52" s="65"/>
      <c r="L52" s="74">
        <v>7.1887962962962959E-2</v>
      </c>
      <c r="M52" s="76">
        <v>9.2072106481481494E-2</v>
      </c>
      <c r="N52" s="58">
        <f t="shared" si="0"/>
        <v>688</v>
      </c>
      <c r="O52" s="61"/>
      <c r="P52" s="61"/>
    </row>
    <row r="53" spans="1:16" x14ac:dyDescent="0.3">
      <c r="A53" s="71">
        <v>47</v>
      </c>
      <c r="B53" s="72">
        <v>34</v>
      </c>
      <c r="C53" s="61" t="s">
        <v>427</v>
      </c>
      <c r="D53" s="70">
        <v>1989</v>
      </c>
      <c r="E53" s="70" t="s">
        <v>110</v>
      </c>
      <c r="F53" s="70">
        <v>31</v>
      </c>
      <c r="G53" s="73" t="s">
        <v>127</v>
      </c>
      <c r="H53" s="65" t="s">
        <v>8</v>
      </c>
      <c r="I53" s="74">
        <v>1.4252314814814815E-2</v>
      </c>
      <c r="J53" s="74">
        <v>3.0073379629629627E-2</v>
      </c>
      <c r="K53" s="74">
        <v>5.2303587962962965E-2</v>
      </c>
      <c r="L53" s="74">
        <v>7.5824768518518507E-2</v>
      </c>
      <c r="M53" s="76">
        <v>9.238877314814814E-2</v>
      </c>
      <c r="N53" s="58">
        <f t="shared" si="0"/>
        <v>685</v>
      </c>
      <c r="O53" s="61"/>
      <c r="P53" s="61"/>
    </row>
    <row r="54" spans="1:16" x14ac:dyDescent="0.3">
      <c r="A54" s="71">
        <v>48</v>
      </c>
      <c r="B54" s="72">
        <v>28</v>
      </c>
      <c r="C54" s="61" t="s">
        <v>132</v>
      </c>
      <c r="D54" s="77">
        <v>1971</v>
      </c>
      <c r="E54" s="77" t="s">
        <v>115</v>
      </c>
      <c r="F54" s="70">
        <v>8</v>
      </c>
      <c r="G54" s="78" t="s">
        <v>56</v>
      </c>
      <c r="H54" s="65" t="s">
        <v>8</v>
      </c>
      <c r="I54" s="74">
        <v>1.3672222222222223E-2</v>
      </c>
      <c r="J54" s="74">
        <v>2.8558449074074076E-2</v>
      </c>
      <c r="K54" s="74">
        <v>4.9878009259259261E-2</v>
      </c>
      <c r="L54" s="74">
        <v>7.4634606481481472E-2</v>
      </c>
      <c r="M54" s="76">
        <v>9.4558333333333341E-2</v>
      </c>
      <c r="N54" s="58">
        <f t="shared" si="0"/>
        <v>670</v>
      </c>
      <c r="O54" s="61"/>
      <c r="P54" s="61"/>
    </row>
    <row r="55" spans="1:16" x14ac:dyDescent="0.3">
      <c r="A55" s="71">
        <v>49</v>
      </c>
      <c r="B55" s="72">
        <v>81</v>
      </c>
      <c r="C55" s="61" t="s">
        <v>428</v>
      </c>
      <c r="D55" s="70">
        <v>1975</v>
      </c>
      <c r="E55" s="70" t="s">
        <v>122</v>
      </c>
      <c r="F55" s="70">
        <v>1</v>
      </c>
      <c r="G55" s="73" t="s">
        <v>429</v>
      </c>
      <c r="H55" s="65" t="s">
        <v>8</v>
      </c>
      <c r="I55" s="74">
        <v>1.5250115740740741E-2</v>
      </c>
      <c r="J55" s="74">
        <v>3.2192013888888885E-2</v>
      </c>
      <c r="K55" s="74">
        <v>5.4224305555555553E-2</v>
      </c>
      <c r="L55" s="74">
        <v>7.7637731481481481E-2</v>
      </c>
      <c r="M55" s="76">
        <v>9.5175462962962962E-2</v>
      </c>
      <c r="N55" s="58">
        <f t="shared" si="0"/>
        <v>665</v>
      </c>
      <c r="O55" s="61"/>
      <c r="P55" s="61"/>
    </row>
    <row r="56" spans="1:16" x14ac:dyDescent="0.3">
      <c r="A56" s="71">
        <v>50</v>
      </c>
      <c r="B56" s="72">
        <v>89</v>
      </c>
      <c r="C56" s="61" t="s">
        <v>430</v>
      </c>
      <c r="D56" s="70">
        <v>1981</v>
      </c>
      <c r="E56" s="70" t="s">
        <v>110</v>
      </c>
      <c r="F56" s="70">
        <v>32</v>
      </c>
      <c r="G56" s="73" t="s">
        <v>431</v>
      </c>
      <c r="H56" s="65" t="s">
        <v>8</v>
      </c>
      <c r="I56" s="74">
        <v>1.3409490740740741E-2</v>
      </c>
      <c r="J56" s="74">
        <v>2.7999537037037035E-2</v>
      </c>
      <c r="K56" s="74">
        <v>5.4798263888888893E-2</v>
      </c>
      <c r="L56" s="74">
        <v>8.3271296296296302E-2</v>
      </c>
      <c r="M56" s="76">
        <v>9.7779050925925926E-2</v>
      </c>
      <c r="N56" s="58">
        <f t="shared" si="0"/>
        <v>648</v>
      </c>
      <c r="O56" s="61"/>
      <c r="P56" s="61"/>
    </row>
    <row r="57" spans="1:16" x14ac:dyDescent="0.3">
      <c r="A57" s="71">
        <v>51</v>
      </c>
      <c r="B57" s="72">
        <v>79</v>
      </c>
      <c r="C57" s="61" t="s">
        <v>432</v>
      </c>
      <c r="D57" s="77">
        <v>1981</v>
      </c>
      <c r="E57" s="77" t="s">
        <v>110</v>
      </c>
      <c r="F57" s="70">
        <v>33</v>
      </c>
      <c r="G57" s="78" t="s">
        <v>433</v>
      </c>
      <c r="H57" s="65" t="s">
        <v>8</v>
      </c>
      <c r="I57" s="74">
        <v>1.5045601851851852E-2</v>
      </c>
      <c r="J57" s="74">
        <v>3.1773032407407406E-2</v>
      </c>
      <c r="K57" s="74">
        <v>5.6132638888888892E-2</v>
      </c>
      <c r="L57" s="74">
        <v>8.0853472222222222E-2</v>
      </c>
      <c r="M57" s="76">
        <v>9.7849652777777782E-2</v>
      </c>
      <c r="N57" s="58">
        <f t="shared" si="0"/>
        <v>647</v>
      </c>
      <c r="O57" s="61"/>
      <c r="P57" s="61"/>
    </row>
    <row r="58" spans="1:16" x14ac:dyDescent="0.3">
      <c r="A58" s="71">
        <v>52</v>
      </c>
      <c r="B58" s="72">
        <v>16</v>
      </c>
      <c r="C58" s="61" t="s">
        <v>128</v>
      </c>
      <c r="D58" s="70">
        <v>1984</v>
      </c>
      <c r="E58" s="70" t="s">
        <v>110</v>
      </c>
      <c r="F58" s="70">
        <v>34</v>
      </c>
      <c r="G58" s="73" t="s">
        <v>56</v>
      </c>
      <c r="H58" s="65" t="s">
        <v>8</v>
      </c>
      <c r="I58" s="74">
        <v>1.6664699074074075E-2</v>
      </c>
      <c r="J58" s="74">
        <v>3.3144444444444442E-2</v>
      </c>
      <c r="K58" s="74">
        <v>5.4735416666666668E-2</v>
      </c>
      <c r="L58" s="74">
        <v>8.0255671296296294E-2</v>
      </c>
      <c r="M58" s="76">
        <v>9.8062152777777786E-2</v>
      </c>
      <c r="N58" s="58">
        <f t="shared" si="0"/>
        <v>646</v>
      </c>
      <c r="O58" s="61"/>
      <c r="P58" s="61"/>
    </row>
    <row r="59" spans="1:16" x14ac:dyDescent="0.3">
      <c r="A59" s="71">
        <v>53</v>
      </c>
      <c r="B59" s="72">
        <v>60</v>
      </c>
      <c r="C59" s="61" t="s">
        <v>186</v>
      </c>
      <c r="D59" s="70">
        <v>1984</v>
      </c>
      <c r="E59" s="70" t="s">
        <v>117</v>
      </c>
      <c r="F59" s="70">
        <v>3</v>
      </c>
      <c r="G59" s="73" t="s">
        <v>434</v>
      </c>
      <c r="H59" s="65" t="s">
        <v>8</v>
      </c>
      <c r="I59" s="74">
        <v>1.464988425925926E-2</v>
      </c>
      <c r="J59" s="74">
        <v>3.053888888888889E-2</v>
      </c>
      <c r="K59" s="74">
        <v>5.5531944444444446E-2</v>
      </c>
      <c r="L59" s="74">
        <v>8.2772337962962961E-2</v>
      </c>
      <c r="M59" s="76">
        <v>9.8498379629629637E-2</v>
      </c>
      <c r="N59" s="58">
        <f t="shared" si="0"/>
        <v>643</v>
      </c>
      <c r="O59" s="61"/>
      <c r="P59" s="61"/>
    </row>
    <row r="60" spans="1:16" x14ac:dyDescent="0.3">
      <c r="A60" s="71">
        <v>54</v>
      </c>
      <c r="B60" s="72">
        <v>17</v>
      </c>
      <c r="C60" s="61" t="s">
        <v>435</v>
      </c>
      <c r="D60" s="70">
        <v>1991</v>
      </c>
      <c r="E60" s="70" t="s">
        <v>110</v>
      </c>
      <c r="F60" s="70">
        <v>35</v>
      </c>
      <c r="G60" s="73" t="s">
        <v>436</v>
      </c>
      <c r="H60" s="65" t="s">
        <v>28</v>
      </c>
      <c r="I60" s="74">
        <v>1.433321759259259E-2</v>
      </c>
      <c r="J60" s="74">
        <v>3.0019328703703704E-2</v>
      </c>
      <c r="K60" s="74">
        <v>5.4341782407407412E-2</v>
      </c>
      <c r="L60" s="74">
        <v>8.179282407407408E-2</v>
      </c>
      <c r="M60" s="76">
        <v>9.9620254629629632E-2</v>
      </c>
      <c r="N60" s="58">
        <f t="shared" si="0"/>
        <v>636</v>
      </c>
      <c r="O60" s="61"/>
      <c r="P60" s="61"/>
    </row>
    <row r="61" spans="1:16" x14ac:dyDescent="0.3">
      <c r="A61" s="71">
        <v>55</v>
      </c>
      <c r="B61" s="72">
        <v>63</v>
      </c>
      <c r="C61" s="61" t="s">
        <v>133</v>
      </c>
      <c r="D61" s="70">
        <v>1971</v>
      </c>
      <c r="E61" s="70" t="s">
        <v>115</v>
      </c>
      <c r="F61" s="70">
        <v>9</v>
      </c>
      <c r="G61" s="73" t="s">
        <v>155</v>
      </c>
      <c r="H61" s="65" t="s">
        <v>28</v>
      </c>
      <c r="I61" s="74">
        <v>1.5497453703703703E-2</v>
      </c>
      <c r="J61" s="74">
        <v>3.2579745370370373E-2</v>
      </c>
      <c r="K61" s="74">
        <v>5.5578124999999999E-2</v>
      </c>
      <c r="L61" s="74">
        <v>8.1065046296296295E-2</v>
      </c>
      <c r="M61" s="76">
        <v>0.10039456018518518</v>
      </c>
      <c r="N61" s="58">
        <f t="shared" si="0"/>
        <v>631</v>
      </c>
      <c r="O61" s="61"/>
      <c r="P61" s="61"/>
    </row>
    <row r="62" spans="1:16" x14ac:dyDescent="0.3">
      <c r="A62" s="71">
        <v>56</v>
      </c>
      <c r="B62" s="72">
        <v>88</v>
      </c>
      <c r="C62" s="61" t="s">
        <v>437</v>
      </c>
      <c r="D62" s="77">
        <v>1994</v>
      </c>
      <c r="E62" s="77" t="s">
        <v>110</v>
      </c>
      <c r="F62" s="70">
        <v>36</v>
      </c>
      <c r="G62" s="78" t="s">
        <v>353</v>
      </c>
      <c r="H62" s="65" t="s">
        <v>8</v>
      </c>
      <c r="I62" s="74">
        <v>1.2720601851851853E-2</v>
      </c>
      <c r="J62" s="74">
        <v>2.6525231481481479E-2</v>
      </c>
      <c r="K62" s="74">
        <v>5.1862847222222223E-2</v>
      </c>
      <c r="L62" s="74">
        <v>8.296631944444445E-2</v>
      </c>
      <c r="M62" s="76">
        <v>0.10107291666666667</v>
      </c>
      <c r="N62" s="58">
        <f t="shared" si="0"/>
        <v>627</v>
      </c>
      <c r="O62" s="61"/>
      <c r="P62" s="61"/>
    </row>
    <row r="63" spans="1:16" x14ac:dyDescent="0.3">
      <c r="A63" s="71">
        <v>57</v>
      </c>
      <c r="B63" s="72">
        <v>76</v>
      </c>
      <c r="C63" s="61" t="s">
        <v>232</v>
      </c>
      <c r="D63" s="70">
        <v>1967</v>
      </c>
      <c r="E63" s="70" t="s">
        <v>112</v>
      </c>
      <c r="F63" s="70">
        <v>6</v>
      </c>
      <c r="G63" s="73" t="s">
        <v>438</v>
      </c>
      <c r="H63" s="65" t="s">
        <v>60</v>
      </c>
      <c r="I63" s="74">
        <v>1.4978935185185185E-2</v>
      </c>
      <c r="J63" s="74">
        <v>3.0909722222222224E-2</v>
      </c>
      <c r="K63" s="74">
        <v>5.6498495370370362E-2</v>
      </c>
      <c r="L63" s="74">
        <v>8.5354166666666675E-2</v>
      </c>
      <c r="M63" s="76">
        <v>0.10160856481481483</v>
      </c>
      <c r="N63" s="58">
        <f t="shared" si="0"/>
        <v>623</v>
      </c>
      <c r="O63" s="61"/>
      <c r="P63" s="61"/>
    </row>
    <row r="64" spans="1:16" x14ac:dyDescent="0.3">
      <c r="A64" s="71">
        <v>58</v>
      </c>
      <c r="B64" s="72">
        <v>40</v>
      </c>
      <c r="C64" s="61" t="s">
        <v>439</v>
      </c>
      <c r="D64" s="77">
        <v>1991</v>
      </c>
      <c r="E64" s="77" t="s">
        <v>110</v>
      </c>
      <c r="F64" s="70">
        <v>37</v>
      </c>
      <c r="G64" s="78" t="s">
        <v>56</v>
      </c>
      <c r="H64" s="65" t="s">
        <v>8</v>
      </c>
      <c r="I64" s="74">
        <v>1.5860879629629631E-2</v>
      </c>
      <c r="J64" s="74">
        <v>3.2079282407407407E-2</v>
      </c>
      <c r="K64" s="74">
        <v>5.6946527777777776E-2</v>
      </c>
      <c r="L64" s="74">
        <v>8.435011574074075E-2</v>
      </c>
      <c r="M64" s="76">
        <v>0.10216539351851851</v>
      </c>
      <c r="N64" s="58">
        <f t="shared" si="0"/>
        <v>620</v>
      </c>
      <c r="O64" s="61"/>
      <c r="P64" s="61"/>
    </row>
    <row r="65" spans="1:16" x14ac:dyDescent="0.3">
      <c r="A65" s="71">
        <v>59</v>
      </c>
      <c r="B65" s="72">
        <v>78</v>
      </c>
      <c r="C65" s="61" t="s">
        <v>440</v>
      </c>
      <c r="D65" s="77">
        <v>1982</v>
      </c>
      <c r="E65" s="77" t="s">
        <v>110</v>
      </c>
      <c r="F65" s="70">
        <v>38</v>
      </c>
      <c r="G65" s="78" t="s">
        <v>433</v>
      </c>
      <c r="H65" s="65" t="s">
        <v>8</v>
      </c>
      <c r="I65" s="74">
        <v>1.4461226851851852E-2</v>
      </c>
      <c r="J65" s="74">
        <v>2.9370486111111111E-2</v>
      </c>
      <c r="K65" s="74">
        <v>5.6265162037037041E-2</v>
      </c>
      <c r="L65" s="74">
        <v>8.5694791666666659E-2</v>
      </c>
      <c r="M65" s="76">
        <v>0.10338576388888888</v>
      </c>
      <c r="N65" s="58">
        <f t="shared" si="0"/>
        <v>613</v>
      </c>
      <c r="O65" s="61"/>
      <c r="P65" s="61"/>
    </row>
    <row r="66" spans="1:16" x14ac:dyDescent="0.3">
      <c r="A66" s="71">
        <v>60</v>
      </c>
      <c r="B66" s="72">
        <v>70</v>
      </c>
      <c r="C66" s="61" t="s">
        <v>22</v>
      </c>
      <c r="D66" s="70">
        <v>1983</v>
      </c>
      <c r="E66" s="70" t="s">
        <v>117</v>
      </c>
      <c r="F66" s="70">
        <v>4</v>
      </c>
      <c r="G66" s="73" t="s">
        <v>111</v>
      </c>
      <c r="H66" s="65" t="s">
        <v>8</v>
      </c>
      <c r="I66" s="74">
        <v>1.5763773148148148E-2</v>
      </c>
      <c r="J66" s="74">
        <v>3.3840624999999999E-2</v>
      </c>
      <c r="K66" s="74">
        <v>5.8150925925925932E-2</v>
      </c>
      <c r="L66" s="74">
        <v>8.3999884259259264E-2</v>
      </c>
      <c r="M66" s="76">
        <v>0.10359664351851851</v>
      </c>
      <c r="N66" s="58">
        <f t="shared" si="0"/>
        <v>611</v>
      </c>
      <c r="O66" s="61"/>
      <c r="P66" s="61"/>
    </row>
    <row r="67" spans="1:16" x14ac:dyDescent="0.3">
      <c r="A67" s="71">
        <v>61</v>
      </c>
      <c r="B67" s="72">
        <v>45</v>
      </c>
      <c r="C67" s="61" t="s">
        <v>441</v>
      </c>
      <c r="D67" s="77">
        <v>1986</v>
      </c>
      <c r="E67" s="77" t="s">
        <v>110</v>
      </c>
      <c r="F67" s="70">
        <v>39</v>
      </c>
      <c r="G67" s="78" t="s">
        <v>56</v>
      </c>
      <c r="H67" s="65" t="s">
        <v>8</v>
      </c>
      <c r="I67" s="74">
        <v>1.4075462962962963E-2</v>
      </c>
      <c r="J67" s="74">
        <v>2.9642129629629629E-2</v>
      </c>
      <c r="K67" s="74">
        <v>5.5761342592592598E-2</v>
      </c>
      <c r="L67" s="74">
        <v>8.8087731481481482E-2</v>
      </c>
      <c r="M67" s="76">
        <v>0.10460659722222222</v>
      </c>
      <c r="N67" s="58">
        <f t="shared" si="0"/>
        <v>605</v>
      </c>
      <c r="O67" s="61"/>
      <c r="P67" s="61"/>
    </row>
    <row r="68" spans="1:16" x14ac:dyDescent="0.3">
      <c r="A68" s="71">
        <v>62</v>
      </c>
      <c r="B68" s="72">
        <v>22</v>
      </c>
      <c r="C68" s="61" t="s">
        <v>205</v>
      </c>
      <c r="D68" s="70">
        <v>1971</v>
      </c>
      <c r="E68" s="70" t="s">
        <v>122</v>
      </c>
      <c r="F68" s="70">
        <v>2</v>
      </c>
      <c r="G68" s="73" t="s">
        <v>155</v>
      </c>
      <c r="H68" s="65" t="s">
        <v>28</v>
      </c>
      <c r="I68" s="74">
        <v>1.5450347222222223E-2</v>
      </c>
      <c r="J68" s="74">
        <v>3.2215162037037039E-2</v>
      </c>
      <c r="K68" s="74">
        <v>6.079606481481481E-2</v>
      </c>
      <c r="L68" s="74">
        <v>8.972534722222221E-2</v>
      </c>
      <c r="M68" s="76">
        <v>0.10785324074074075</v>
      </c>
      <c r="N68" s="58">
        <f t="shared" si="0"/>
        <v>587</v>
      </c>
      <c r="O68" s="61"/>
      <c r="P68" s="61"/>
    </row>
    <row r="69" spans="1:16" x14ac:dyDescent="0.3">
      <c r="A69" s="71">
        <v>63</v>
      </c>
      <c r="B69" s="72">
        <v>35</v>
      </c>
      <c r="C69" s="61" t="s">
        <v>442</v>
      </c>
      <c r="D69" s="70">
        <v>1989</v>
      </c>
      <c r="E69" s="70" t="s">
        <v>110</v>
      </c>
      <c r="F69" s="70">
        <v>40</v>
      </c>
      <c r="G69" s="73" t="s">
        <v>56</v>
      </c>
      <c r="H69" s="65" t="s">
        <v>8</v>
      </c>
      <c r="I69" s="74">
        <v>1.6999884259259256E-2</v>
      </c>
      <c r="J69" s="74">
        <v>3.5621296296296297E-2</v>
      </c>
      <c r="K69" s="74">
        <v>6.3433680555555552E-2</v>
      </c>
      <c r="L69" s="74">
        <v>9.3935532407407416E-2</v>
      </c>
      <c r="M69" s="76">
        <v>0.11461226851851852</v>
      </c>
      <c r="N69" s="58">
        <f t="shared" si="0"/>
        <v>553</v>
      </c>
      <c r="O69" s="61"/>
      <c r="P69" s="61"/>
    </row>
    <row r="70" spans="1:16" ht="15" thickBot="1" x14ac:dyDescent="0.35">
      <c r="A70" s="71">
        <v>64</v>
      </c>
      <c r="B70" s="72">
        <v>57</v>
      </c>
      <c r="C70" s="61" t="s">
        <v>443</v>
      </c>
      <c r="D70" s="70">
        <v>1990</v>
      </c>
      <c r="E70" s="70" t="s">
        <v>110</v>
      </c>
      <c r="F70" s="70">
        <v>41</v>
      </c>
      <c r="G70" s="73" t="s">
        <v>444</v>
      </c>
      <c r="H70" s="65" t="s">
        <v>445</v>
      </c>
      <c r="I70" s="74">
        <v>1.5910532407407408E-2</v>
      </c>
      <c r="J70" s="74">
        <v>3.6052314814814815E-2</v>
      </c>
      <c r="K70" s="74">
        <v>6.1996064814814816E-2</v>
      </c>
      <c r="L70" s="74">
        <v>9.5051504629629635E-2</v>
      </c>
      <c r="M70" s="76">
        <v>0.11883460648148148</v>
      </c>
      <c r="N70" s="59">
        <f t="shared" si="0"/>
        <v>533</v>
      </c>
      <c r="O70" s="61"/>
      <c r="P70" s="61"/>
    </row>
    <row r="71" spans="1:16" x14ac:dyDescent="0.3">
      <c r="A71" s="71"/>
      <c r="B71" s="72"/>
      <c r="C71" s="61"/>
      <c r="D71" s="70"/>
      <c r="E71" s="70"/>
      <c r="F71" s="70"/>
      <c r="G71" s="73"/>
      <c r="H71" s="65"/>
      <c r="I71" s="74"/>
      <c r="J71" s="74"/>
      <c r="K71" s="74"/>
      <c r="L71" s="74"/>
      <c r="M71" s="76"/>
      <c r="N71" s="27"/>
      <c r="O71" s="61"/>
      <c r="P71" s="61"/>
    </row>
    <row r="72" spans="1:16" x14ac:dyDescent="0.3">
      <c r="A72" s="71" t="s">
        <v>118</v>
      </c>
      <c r="B72" s="72">
        <v>51</v>
      </c>
      <c r="C72" s="61" t="s">
        <v>17</v>
      </c>
      <c r="D72" s="70">
        <v>1985</v>
      </c>
      <c r="E72" s="70" t="s">
        <v>110</v>
      </c>
      <c r="F72" s="70"/>
      <c r="G72" s="73" t="s">
        <v>62</v>
      </c>
      <c r="H72" s="65" t="s">
        <v>8</v>
      </c>
      <c r="I72" s="74">
        <v>1.4182060185185185E-2</v>
      </c>
      <c r="J72" s="74">
        <v>2.9242129629629628E-2</v>
      </c>
      <c r="K72" s="74">
        <v>5.0058101851851854E-2</v>
      </c>
      <c r="L72" s="74" t="s">
        <v>56</v>
      </c>
      <c r="M72" s="76">
        <v>5.0058101851851854E-2</v>
      </c>
      <c r="N72" s="27"/>
      <c r="O72" s="61"/>
      <c r="P72" s="61"/>
    </row>
    <row r="73" spans="1:16" x14ac:dyDescent="0.3">
      <c r="A73" s="71" t="s">
        <v>118</v>
      </c>
      <c r="B73" s="72">
        <v>64</v>
      </c>
      <c r="C73" s="61" t="s">
        <v>42</v>
      </c>
      <c r="D73" s="70">
        <v>1978</v>
      </c>
      <c r="E73" s="70" t="s">
        <v>110</v>
      </c>
      <c r="F73" s="70"/>
      <c r="G73" s="73" t="s">
        <v>153</v>
      </c>
      <c r="H73" s="65" t="s">
        <v>8</v>
      </c>
      <c r="I73" s="74">
        <v>1.4361458333333332E-2</v>
      </c>
      <c r="J73" s="74">
        <v>3.0925925925925926E-2</v>
      </c>
      <c r="K73" s="74">
        <v>5.4115856481481484E-2</v>
      </c>
      <c r="L73" s="74" t="s">
        <v>56</v>
      </c>
      <c r="M73" s="76">
        <v>5.4115856481481484E-2</v>
      </c>
      <c r="N73" s="27"/>
      <c r="O73" s="61"/>
      <c r="P73" s="61"/>
    </row>
    <row r="74" spans="1:16" x14ac:dyDescent="0.3">
      <c r="A74" s="71" t="s">
        <v>118</v>
      </c>
      <c r="B74" s="72">
        <v>66</v>
      </c>
      <c r="C74" s="61" t="s">
        <v>446</v>
      </c>
      <c r="D74" s="70">
        <v>1981</v>
      </c>
      <c r="E74" s="70" t="s">
        <v>117</v>
      </c>
      <c r="F74" s="70"/>
      <c r="G74" s="73" t="s">
        <v>56</v>
      </c>
      <c r="H74" s="65" t="s">
        <v>8</v>
      </c>
      <c r="I74" s="74">
        <v>1.5251851851851852E-2</v>
      </c>
      <c r="J74" s="74">
        <v>3.1958101851851849E-2</v>
      </c>
      <c r="K74" s="74" t="s">
        <v>56</v>
      </c>
      <c r="L74" s="74" t="s">
        <v>56</v>
      </c>
      <c r="M74" s="76">
        <v>3.1958101851851849E-2</v>
      </c>
      <c r="N74" s="27"/>
      <c r="O74" s="61"/>
      <c r="P74" s="61"/>
    </row>
    <row r="75" spans="1:16" x14ac:dyDescent="0.3">
      <c r="A75" s="71"/>
      <c r="B75" s="72"/>
      <c r="C75" s="61"/>
      <c r="D75" s="70"/>
      <c r="E75" s="70"/>
      <c r="F75" s="70"/>
      <c r="G75" s="73"/>
      <c r="H75" s="65"/>
      <c r="I75" s="74"/>
      <c r="J75" s="74"/>
      <c r="K75" s="74"/>
      <c r="L75" s="74"/>
      <c r="M75" s="76"/>
      <c r="N75" s="27"/>
      <c r="O75" s="61"/>
      <c r="P75" s="61"/>
    </row>
    <row r="76" spans="1:16" x14ac:dyDescent="0.3">
      <c r="A76" s="71" t="s">
        <v>89</v>
      </c>
      <c r="B76" s="72">
        <v>5</v>
      </c>
      <c r="C76" s="61" t="s">
        <v>113</v>
      </c>
      <c r="D76" s="70">
        <v>1978</v>
      </c>
      <c r="E76" s="70" t="s">
        <v>110</v>
      </c>
      <c r="F76" s="70"/>
      <c r="G76" s="73" t="s">
        <v>56</v>
      </c>
      <c r="H76" s="65" t="s">
        <v>28</v>
      </c>
      <c r="I76" s="74" t="s">
        <v>56</v>
      </c>
      <c r="J76" s="74" t="s">
        <v>56</v>
      </c>
      <c r="K76" s="74" t="s">
        <v>56</v>
      </c>
      <c r="L76" s="74" t="s">
        <v>56</v>
      </c>
      <c r="M76" s="76" t="s">
        <v>56</v>
      </c>
      <c r="N76" s="27"/>
      <c r="O76" s="61"/>
      <c r="P76" s="61"/>
    </row>
    <row r="77" spans="1:16" x14ac:dyDescent="0.3">
      <c r="A77" s="71" t="s">
        <v>89</v>
      </c>
      <c r="B77" s="72">
        <v>61</v>
      </c>
      <c r="C77" s="61" t="s">
        <v>137</v>
      </c>
      <c r="D77" s="77">
        <v>1973</v>
      </c>
      <c r="E77" s="77" t="s">
        <v>115</v>
      </c>
      <c r="F77" s="70"/>
      <c r="G77" s="78" t="s">
        <v>136</v>
      </c>
      <c r="H77" s="65" t="s">
        <v>135</v>
      </c>
      <c r="I77" s="74" t="s">
        <v>56</v>
      </c>
      <c r="J77" s="74" t="s">
        <v>56</v>
      </c>
      <c r="K77" s="74" t="s">
        <v>56</v>
      </c>
      <c r="L77" s="74" t="s">
        <v>56</v>
      </c>
      <c r="M77" s="76" t="s">
        <v>56</v>
      </c>
      <c r="N77" s="27"/>
      <c r="O77" s="61"/>
      <c r="P77" s="61"/>
    </row>
    <row r="78" spans="1:16" x14ac:dyDescent="0.3">
      <c r="A78" s="71" t="s">
        <v>89</v>
      </c>
      <c r="B78" s="72">
        <v>33</v>
      </c>
      <c r="C78" s="61" t="s">
        <v>158</v>
      </c>
      <c r="D78" s="77">
        <v>1985</v>
      </c>
      <c r="E78" s="77" t="s">
        <v>110</v>
      </c>
      <c r="F78" s="70"/>
      <c r="G78" s="78" t="s">
        <v>157</v>
      </c>
      <c r="H78" s="65" t="s">
        <v>156</v>
      </c>
      <c r="I78" s="74" t="s">
        <v>56</v>
      </c>
      <c r="J78" s="74" t="s">
        <v>56</v>
      </c>
      <c r="K78" s="74" t="s">
        <v>56</v>
      </c>
      <c r="L78" s="74" t="s">
        <v>56</v>
      </c>
      <c r="M78" s="76" t="s">
        <v>56</v>
      </c>
      <c r="N78" s="27"/>
      <c r="O78" s="61"/>
      <c r="P78" s="61"/>
    </row>
    <row r="79" spans="1:16" x14ac:dyDescent="0.3">
      <c r="A79" s="71" t="s">
        <v>89</v>
      </c>
      <c r="B79" s="72">
        <v>36</v>
      </c>
      <c r="C79" s="61" t="s">
        <v>447</v>
      </c>
      <c r="D79" s="70">
        <v>1978</v>
      </c>
      <c r="E79" s="70" t="s">
        <v>110</v>
      </c>
      <c r="F79" s="70"/>
      <c r="G79" s="73" t="s">
        <v>56</v>
      </c>
      <c r="H79" s="65" t="s">
        <v>8</v>
      </c>
      <c r="I79" s="74" t="s">
        <v>56</v>
      </c>
      <c r="J79" s="74" t="s">
        <v>56</v>
      </c>
      <c r="K79" s="74" t="s">
        <v>56</v>
      </c>
      <c r="L79" s="74" t="s">
        <v>56</v>
      </c>
      <c r="M79" s="76" t="s">
        <v>56</v>
      </c>
      <c r="N79" s="27"/>
      <c r="O79" s="61"/>
      <c r="P79" s="61"/>
    </row>
    <row r="80" spans="1:16" x14ac:dyDescent="0.3">
      <c r="A80" s="71" t="s">
        <v>89</v>
      </c>
      <c r="B80" s="72">
        <v>37</v>
      </c>
      <c r="C80" s="61" t="s">
        <v>13</v>
      </c>
      <c r="D80" s="70">
        <v>1985</v>
      </c>
      <c r="E80" s="70" t="s">
        <v>110</v>
      </c>
      <c r="F80" s="70"/>
      <c r="G80" s="73" t="s">
        <v>448</v>
      </c>
      <c r="H80" s="65" t="s">
        <v>8</v>
      </c>
      <c r="I80" s="74" t="s">
        <v>56</v>
      </c>
      <c r="J80" s="74" t="s">
        <v>56</v>
      </c>
      <c r="K80" s="74" t="s">
        <v>56</v>
      </c>
      <c r="L80" s="74" t="s">
        <v>56</v>
      </c>
      <c r="M80" s="76" t="s">
        <v>56</v>
      </c>
      <c r="N80" s="27"/>
      <c r="O80" s="61"/>
      <c r="P80" s="61"/>
    </row>
    <row r="81" spans="1:16" x14ac:dyDescent="0.3">
      <c r="A81" s="71" t="s">
        <v>89</v>
      </c>
      <c r="B81" s="72">
        <v>67</v>
      </c>
      <c r="C81" s="61" t="s">
        <v>449</v>
      </c>
      <c r="D81" s="70">
        <v>1967</v>
      </c>
      <c r="E81" s="70" t="s">
        <v>112</v>
      </c>
      <c r="F81" s="70"/>
      <c r="G81" s="73" t="s">
        <v>56</v>
      </c>
      <c r="H81" s="65" t="s">
        <v>8</v>
      </c>
      <c r="I81" s="74" t="s">
        <v>56</v>
      </c>
      <c r="J81" s="74" t="s">
        <v>56</v>
      </c>
      <c r="K81" s="74" t="s">
        <v>56</v>
      </c>
      <c r="L81" s="74" t="s">
        <v>56</v>
      </c>
      <c r="M81" s="76" t="s">
        <v>56</v>
      </c>
      <c r="N81" s="27"/>
      <c r="O81" s="61"/>
      <c r="P81" s="61"/>
    </row>
    <row r="82" spans="1:16" x14ac:dyDescent="0.3">
      <c r="A82" s="71" t="s">
        <v>89</v>
      </c>
      <c r="B82" s="72">
        <v>41</v>
      </c>
      <c r="C82" s="61" t="s">
        <v>230</v>
      </c>
      <c r="D82" s="70">
        <v>1951</v>
      </c>
      <c r="E82" s="70" t="s">
        <v>124</v>
      </c>
      <c r="F82" s="70"/>
      <c r="G82" s="73" t="s">
        <v>56</v>
      </c>
      <c r="H82" s="65" t="s">
        <v>227</v>
      </c>
      <c r="I82" s="74" t="s">
        <v>56</v>
      </c>
      <c r="J82" s="74" t="s">
        <v>56</v>
      </c>
      <c r="K82" s="74" t="s">
        <v>56</v>
      </c>
      <c r="L82" s="74" t="s">
        <v>56</v>
      </c>
      <c r="M82" s="76" t="s">
        <v>56</v>
      </c>
      <c r="N82" s="27"/>
      <c r="O82" s="61"/>
      <c r="P82" s="61"/>
    </row>
    <row r="83" spans="1:16" x14ac:dyDescent="0.3">
      <c r="A83" s="71" t="s">
        <v>89</v>
      </c>
      <c r="B83" s="72">
        <v>4</v>
      </c>
      <c r="C83" s="61" t="s">
        <v>45</v>
      </c>
      <c r="D83" s="77">
        <v>1981</v>
      </c>
      <c r="E83" s="77" t="s">
        <v>117</v>
      </c>
      <c r="F83" s="70"/>
      <c r="G83" s="78" t="s">
        <v>450</v>
      </c>
      <c r="H83" s="65" t="s">
        <v>8</v>
      </c>
      <c r="I83" s="74" t="s">
        <v>56</v>
      </c>
      <c r="J83" s="74" t="s">
        <v>56</v>
      </c>
      <c r="K83" s="74" t="s">
        <v>56</v>
      </c>
      <c r="L83" s="74" t="s">
        <v>56</v>
      </c>
      <c r="M83" s="76" t="s">
        <v>56</v>
      </c>
      <c r="N83" s="27"/>
      <c r="O83" s="61"/>
      <c r="P83" s="61"/>
    </row>
    <row r="84" spans="1:16" x14ac:dyDescent="0.3">
      <c r="A84" s="71" t="s">
        <v>89</v>
      </c>
      <c r="B84" s="72">
        <v>18</v>
      </c>
      <c r="C84" s="61" t="s">
        <v>139</v>
      </c>
      <c r="D84" s="77">
        <v>1953</v>
      </c>
      <c r="E84" s="77" t="s">
        <v>110</v>
      </c>
      <c r="F84" s="70"/>
      <c r="G84" s="78" t="s">
        <v>451</v>
      </c>
      <c r="H84" s="65" t="s">
        <v>416</v>
      </c>
      <c r="I84" s="74" t="s">
        <v>56</v>
      </c>
      <c r="J84" s="74" t="s">
        <v>56</v>
      </c>
      <c r="K84" s="74" t="s">
        <v>56</v>
      </c>
      <c r="L84" s="74" t="s">
        <v>56</v>
      </c>
      <c r="M84" s="76" t="s">
        <v>56</v>
      </c>
      <c r="N84" s="27"/>
      <c r="O84" s="61"/>
      <c r="P84" s="61"/>
    </row>
    <row r="85" spans="1:16" x14ac:dyDescent="0.3">
      <c r="A85" s="71" t="s">
        <v>89</v>
      </c>
      <c r="B85" s="72">
        <v>24</v>
      </c>
      <c r="C85" s="61" t="s">
        <v>143</v>
      </c>
      <c r="D85" s="70">
        <v>1982</v>
      </c>
      <c r="E85" s="70" t="s">
        <v>110</v>
      </c>
      <c r="F85" s="70"/>
      <c r="G85" s="73" t="s">
        <v>62</v>
      </c>
      <c r="H85" s="65" t="s">
        <v>8</v>
      </c>
      <c r="I85" s="74" t="s">
        <v>56</v>
      </c>
      <c r="J85" s="74" t="s">
        <v>56</v>
      </c>
      <c r="K85" s="74" t="s">
        <v>56</v>
      </c>
      <c r="L85" s="74" t="s">
        <v>56</v>
      </c>
      <c r="M85" s="76" t="s">
        <v>56</v>
      </c>
      <c r="N85" s="27"/>
      <c r="O85" s="61"/>
      <c r="P85" s="61"/>
    </row>
    <row r="86" spans="1:16" x14ac:dyDescent="0.3">
      <c r="A86" s="71" t="s">
        <v>89</v>
      </c>
      <c r="B86" s="72">
        <v>13</v>
      </c>
      <c r="C86" s="61" t="s">
        <v>452</v>
      </c>
      <c r="D86" s="70">
        <v>1981</v>
      </c>
      <c r="E86" s="70" t="s">
        <v>117</v>
      </c>
      <c r="F86" s="70"/>
      <c r="G86" s="73" t="s">
        <v>150</v>
      </c>
      <c r="H86" s="65" t="s">
        <v>8</v>
      </c>
      <c r="I86" s="74" t="s">
        <v>56</v>
      </c>
      <c r="J86" s="74" t="s">
        <v>56</v>
      </c>
      <c r="K86" s="74" t="s">
        <v>56</v>
      </c>
      <c r="L86" s="74" t="s">
        <v>56</v>
      </c>
      <c r="M86" s="76" t="s">
        <v>56</v>
      </c>
      <c r="N86" s="27"/>
      <c r="O86" s="61"/>
      <c r="P86" s="61"/>
    </row>
    <row r="87" spans="1:16" x14ac:dyDescent="0.3">
      <c r="A87" s="71" t="s">
        <v>89</v>
      </c>
      <c r="B87" s="72">
        <v>73</v>
      </c>
      <c r="C87" s="61" t="s">
        <v>453</v>
      </c>
      <c r="D87" s="70">
        <v>1989</v>
      </c>
      <c r="E87" s="70" t="s">
        <v>110</v>
      </c>
      <c r="F87" s="70"/>
      <c r="G87" s="73" t="s">
        <v>154</v>
      </c>
      <c r="H87" s="65" t="s">
        <v>8</v>
      </c>
      <c r="I87" s="74" t="s">
        <v>56</v>
      </c>
      <c r="J87" s="74" t="s">
        <v>56</v>
      </c>
      <c r="K87" s="74" t="s">
        <v>56</v>
      </c>
      <c r="L87" s="74" t="s">
        <v>56</v>
      </c>
      <c r="M87" s="76" t="s">
        <v>56</v>
      </c>
      <c r="N87" s="27"/>
      <c r="O87" s="61"/>
      <c r="P87" s="61"/>
    </row>
    <row r="88" spans="1:16" x14ac:dyDescent="0.3">
      <c r="A88" s="71" t="s">
        <v>89</v>
      </c>
      <c r="B88" s="72">
        <v>87</v>
      </c>
      <c r="C88" s="61" t="s">
        <v>454</v>
      </c>
      <c r="D88" s="70">
        <v>1979</v>
      </c>
      <c r="E88" s="70" t="s">
        <v>110</v>
      </c>
      <c r="F88" s="70"/>
      <c r="G88" s="73" t="s">
        <v>455</v>
      </c>
      <c r="H88" s="65" t="s">
        <v>8</v>
      </c>
      <c r="I88" s="74" t="s">
        <v>56</v>
      </c>
      <c r="J88" s="74" t="s">
        <v>56</v>
      </c>
      <c r="K88" s="74" t="s">
        <v>56</v>
      </c>
      <c r="L88" s="74" t="s">
        <v>56</v>
      </c>
      <c r="M88" s="76" t="s">
        <v>56</v>
      </c>
      <c r="N88" s="27"/>
      <c r="O88" s="61"/>
      <c r="P88" s="61"/>
    </row>
    <row r="89" spans="1:16" x14ac:dyDescent="0.3">
      <c r="A89" s="71" t="s">
        <v>89</v>
      </c>
      <c r="B89" s="72">
        <v>86</v>
      </c>
      <c r="C89" s="61" t="s">
        <v>456</v>
      </c>
      <c r="D89" s="70">
        <v>1974</v>
      </c>
      <c r="E89" s="70" t="s">
        <v>115</v>
      </c>
      <c r="F89" s="70"/>
      <c r="G89" s="73" t="s">
        <v>455</v>
      </c>
      <c r="H89" s="65" t="s">
        <v>8</v>
      </c>
      <c r="I89" s="74" t="s">
        <v>56</v>
      </c>
      <c r="J89" s="74" t="s">
        <v>56</v>
      </c>
      <c r="K89" s="74" t="s">
        <v>56</v>
      </c>
      <c r="L89" s="74" t="s">
        <v>56</v>
      </c>
      <c r="M89" s="76" t="s">
        <v>56</v>
      </c>
      <c r="N89" s="27"/>
      <c r="O89" s="61"/>
      <c r="P89" s="61"/>
    </row>
    <row r="90" spans="1:16" x14ac:dyDescent="0.3">
      <c r="A90" s="71" t="s">
        <v>89</v>
      </c>
      <c r="B90" s="72">
        <v>1</v>
      </c>
      <c r="C90" s="61" t="s">
        <v>116</v>
      </c>
      <c r="D90" s="70">
        <v>1980</v>
      </c>
      <c r="E90" s="70" t="s">
        <v>110</v>
      </c>
      <c r="F90" s="70"/>
      <c r="G90" s="73" t="s">
        <v>56</v>
      </c>
      <c r="H90" s="65" t="s">
        <v>28</v>
      </c>
      <c r="I90" s="74" t="s">
        <v>56</v>
      </c>
      <c r="J90" s="74" t="s">
        <v>56</v>
      </c>
      <c r="K90" s="74" t="s">
        <v>56</v>
      </c>
      <c r="L90" s="74" t="s">
        <v>56</v>
      </c>
      <c r="M90" s="76" t="s">
        <v>56</v>
      </c>
      <c r="N90" s="27"/>
      <c r="O90" s="61"/>
      <c r="P90" s="61"/>
    </row>
    <row r="91" spans="1:16" x14ac:dyDescent="0.3">
      <c r="A91" s="71" t="s">
        <v>89</v>
      </c>
      <c r="B91" s="72">
        <v>27</v>
      </c>
      <c r="C91" s="61" t="s">
        <v>206</v>
      </c>
      <c r="D91" s="77">
        <v>1983</v>
      </c>
      <c r="E91" s="77" t="s">
        <v>110</v>
      </c>
      <c r="F91" s="70"/>
      <c r="G91" s="78" t="s">
        <v>457</v>
      </c>
      <c r="H91" s="65" t="s">
        <v>114</v>
      </c>
      <c r="I91" s="74" t="s">
        <v>56</v>
      </c>
      <c r="J91" s="74" t="s">
        <v>56</v>
      </c>
      <c r="K91" s="74" t="s">
        <v>56</v>
      </c>
      <c r="L91" s="74" t="s">
        <v>56</v>
      </c>
      <c r="M91" s="76" t="s">
        <v>56</v>
      </c>
      <c r="N91" s="27"/>
      <c r="O91" s="61"/>
      <c r="P91" s="61"/>
    </row>
    <row r="92" spans="1:16" x14ac:dyDescent="0.3">
      <c r="A92" s="71" t="s">
        <v>89</v>
      </c>
      <c r="B92" s="72">
        <v>43</v>
      </c>
      <c r="C92" s="61" t="s">
        <v>142</v>
      </c>
      <c r="D92" s="77">
        <v>1985</v>
      </c>
      <c r="E92" s="77" t="s">
        <v>110</v>
      </c>
      <c r="F92" s="70"/>
      <c r="G92" s="78" t="s">
        <v>56</v>
      </c>
      <c r="H92" s="65" t="s">
        <v>8</v>
      </c>
      <c r="I92" s="74" t="s">
        <v>56</v>
      </c>
      <c r="J92" s="74" t="s">
        <v>56</v>
      </c>
      <c r="K92" s="74" t="s">
        <v>56</v>
      </c>
      <c r="L92" s="74" t="s">
        <v>56</v>
      </c>
      <c r="M92" s="76" t="s">
        <v>56</v>
      </c>
      <c r="N92" s="27"/>
      <c r="O92" s="61"/>
      <c r="P92" s="61"/>
    </row>
    <row r="93" spans="1:16" x14ac:dyDescent="0.3">
      <c r="A93" s="71" t="s">
        <v>89</v>
      </c>
      <c r="B93" s="72">
        <v>20</v>
      </c>
      <c r="C93" s="61" t="s">
        <v>458</v>
      </c>
      <c r="D93" s="70">
        <v>1976</v>
      </c>
      <c r="E93" s="70" t="s">
        <v>122</v>
      </c>
      <c r="F93" s="70"/>
      <c r="G93" s="73" t="s">
        <v>56</v>
      </c>
      <c r="H93" s="65" t="s">
        <v>8</v>
      </c>
      <c r="I93" s="74" t="s">
        <v>56</v>
      </c>
      <c r="J93" s="74" t="s">
        <v>56</v>
      </c>
      <c r="K93" s="74" t="s">
        <v>56</v>
      </c>
      <c r="L93" s="74" t="s">
        <v>56</v>
      </c>
      <c r="M93" s="76" t="s">
        <v>56</v>
      </c>
      <c r="N93" s="27"/>
      <c r="O93" s="61"/>
      <c r="P93" s="61"/>
    </row>
    <row r="94" spans="1:16" x14ac:dyDescent="0.3">
      <c r="A94" s="71" t="s">
        <v>89</v>
      </c>
      <c r="B94" s="72">
        <v>19</v>
      </c>
      <c r="C94" s="61" t="s">
        <v>459</v>
      </c>
      <c r="D94" s="70">
        <v>1973</v>
      </c>
      <c r="E94" s="70" t="s">
        <v>115</v>
      </c>
      <c r="F94" s="70"/>
      <c r="G94" s="73" t="s">
        <v>56</v>
      </c>
      <c r="H94" s="65" t="s">
        <v>8</v>
      </c>
      <c r="I94" s="74" t="s">
        <v>56</v>
      </c>
      <c r="J94" s="74" t="s">
        <v>56</v>
      </c>
      <c r="K94" s="74" t="s">
        <v>56</v>
      </c>
      <c r="L94" s="74" t="s">
        <v>56</v>
      </c>
      <c r="M94" s="76" t="s">
        <v>56</v>
      </c>
      <c r="N94" s="27"/>
      <c r="O94" s="61"/>
      <c r="P94" s="61"/>
    </row>
    <row r="95" spans="1:16" x14ac:dyDescent="0.3">
      <c r="A95" s="71" t="s">
        <v>89</v>
      </c>
      <c r="B95" s="72">
        <v>14</v>
      </c>
      <c r="C95" s="61" t="s">
        <v>41</v>
      </c>
      <c r="D95" s="70">
        <v>1977</v>
      </c>
      <c r="E95" s="70" t="s">
        <v>115</v>
      </c>
      <c r="F95" s="70"/>
      <c r="G95" s="73" t="s">
        <v>460</v>
      </c>
      <c r="H95" s="65" t="s">
        <v>8</v>
      </c>
      <c r="I95" s="74" t="s">
        <v>56</v>
      </c>
      <c r="J95" s="74" t="s">
        <v>56</v>
      </c>
      <c r="K95" s="74" t="s">
        <v>56</v>
      </c>
      <c r="L95" s="74" t="s">
        <v>56</v>
      </c>
      <c r="M95" s="76" t="s">
        <v>56</v>
      </c>
      <c r="N95" s="27"/>
      <c r="O95" s="61"/>
      <c r="P95" s="61"/>
    </row>
    <row r="96" spans="1:16" x14ac:dyDescent="0.3">
      <c r="A96" s="71" t="s">
        <v>89</v>
      </c>
      <c r="B96" s="72">
        <v>26</v>
      </c>
      <c r="C96" s="61" t="s">
        <v>461</v>
      </c>
      <c r="D96" s="70">
        <v>1973</v>
      </c>
      <c r="E96" s="70" t="s">
        <v>115</v>
      </c>
      <c r="F96" s="70"/>
      <c r="G96" s="73" t="s">
        <v>462</v>
      </c>
      <c r="H96" s="65" t="s">
        <v>8</v>
      </c>
      <c r="I96" s="74" t="s">
        <v>56</v>
      </c>
      <c r="J96" s="74" t="s">
        <v>56</v>
      </c>
      <c r="K96" s="74" t="s">
        <v>56</v>
      </c>
      <c r="L96" s="74" t="s">
        <v>56</v>
      </c>
      <c r="M96" s="76" t="s">
        <v>56</v>
      </c>
      <c r="N96" s="27"/>
      <c r="O96" s="61"/>
      <c r="P96" s="61"/>
    </row>
    <row r="97" spans="1:16" x14ac:dyDescent="0.3">
      <c r="A97" s="70"/>
      <c r="B97" s="72"/>
      <c r="C97" s="61"/>
      <c r="D97" s="70"/>
      <c r="E97" s="70"/>
      <c r="F97" s="70"/>
      <c r="G97" s="73"/>
      <c r="H97" s="65"/>
      <c r="I97" s="74"/>
      <c r="J97" s="74"/>
      <c r="K97" s="74"/>
      <c r="L97" s="74"/>
      <c r="M97" s="76"/>
      <c r="N97" s="27"/>
      <c r="O97" s="61"/>
      <c r="P97" s="61"/>
    </row>
    <row r="98" spans="1:16" x14ac:dyDescent="0.3">
      <c r="N98" s="27"/>
    </row>
    <row r="99" spans="1:16" x14ac:dyDescent="0.3">
      <c r="N9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opLeftCell="B172" workbookViewId="0">
      <selection activeCell="H183" sqref="H183"/>
    </sheetView>
  </sheetViews>
  <sheetFormatPr defaultColWidth="9.109375" defaultRowHeight="14.4" x14ac:dyDescent="0.3"/>
  <cols>
    <col min="1" max="1" width="8.5546875" style="84" customWidth="1"/>
    <col min="2" max="2" width="9.6640625" style="28" customWidth="1"/>
    <col min="3" max="3" width="26.88671875" style="28" customWidth="1"/>
    <col min="4" max="4" width="33.5546875" style="28" customWidth="1"/>
    <col min="5" max="5" width="10.33203125" style="91" customWidth="1"/>
    <col min="6" max="8" width="12.109375" style="28" customWidth="1"/>
    <col min="9" max="9" width="18.44140625" style="28" customWidth="1"/>
    <col min="10" max="10" width="13.6640625" style="28" customWidth="1"/>
    <col min="11" max="11" width="12.109375" style="28" customWidth="1"/>
    <col min="12" max="12" width="20.6640625" style="28" customWidth="1"/>
    <col min="13" max="13" width="12.109375" style="28" customWidth="1"/>
    <col min="14" max="16384" width="9.109375" style="28"/>
  </cols>
  <sheetData>
    <row r="1" spans="1:13" ht="15.6" x14ac:dyDescent="0.3">
      <c r="A1" s="80" t="s">
        <v>519</v>
      </c>
      <c r="B1" s="81"/>
    </row>
    <row r="2" spans="1:13" ht="15.6" x14ac:dyDescent="0.3">
      <c r="A2" s="81" t="s">
        <v>520</v>
      </c>
    </row>
    <row r="3" spans="1:13" ht="15.6" x14ac:dyDescent="0.3">
      <c r="A3" s="81"/>
    </row>
    <row r="4" spans="1:13" ht="17.399999999999999" x14ac:dyDescent="0.3">
      <c r="A4" s="82" t="s">
        <v>521</v>
      </c>
      <c r="B4" s="83"/>
    </row>
    <row r="6" spans="1:13" ht="15.6" x14ac:dyDescent="0.3">
      <c r="A6" s="81" t="s">
        <v>522</v>
      </c>
    </row>
    <row r="7" spans="1:13" ht="15.75" customHeight="1" x14ac:dyDescent="0.3">
      <c r="A7" s="193" t="s">
        <v>1</v>
      </c>
      <c r="B7" s="195" t="s">
        <v>190</v>
      </c>
      <c r="C7" s="195" t="s">
        <v>524</v>
      </c>
      <c r="D7" s="195" t="s">
        <v>27</v>
      </c>
      <c r="E7" s="92" t="s">
        <v>525</v>
      </c>
      <c r="F7" s="197" t="s">
        <v>526</v>
      </c>
      <c r="G7" s="198"/>
    </row>
    <row r="8" spans="1:13" ht="15.6" x14ac:dyDescent="0.3">
      <c r="A8" s="194"/>
      <c r="B8" s="196"/>
      <c r="C8" s="196"/>
      <c r="D8" s="196"/>
      <c r="E8" s="93" t="s">
        <v>527</v>
      </c>
      <c r="F8" s="85" t="s">
        <v>177</v>
      </c>
      <c r="G8" s="85" t="s">
        <v>528</v>
      </c>
      <c r="L8" s="100" t="s">
        <v>523</v>
      </c>
      <c r="M8" s="100" t="s">
        <v>0</v>
      </c>
    </row>
    <row r="9" spans="1:13" ht="15" customHeight="1" x14ac:dyDescent="0.3">
      <c r="A9" s="199">
        <v>1</v>
      </c>
      <c r="B9" s="201">
        <v>150</v>
      </c>
      <c r="C9" s="203" t="s">
        <v>529</v>
      </c>
      <c r="D9" s="203"/>
      <c r="E9" s="205">
        <v>4.5486111111111109E-3</v>
      </c>
      <c r="F9" s="86" t="s">
        <v>530</v>
      </c>
      <c r="G9" s="86" t="s">
        <v>531</v>
      </c>
      <c r="I9" s="1"/>
      <c r="L9" s="96" t="str">
        <f t="shared" ref="L9" si="0">IFERROR(RIGHT(C9,(LEN(C9)-FIND(" ",C9,1)))&amp;" "&amp;(LEFT(C9,(FIND(" ",C9,1)-1))),"")</f>
        <v>Vijus Kašuba</v>
      </c>
      <c r="M9" s="97">
        <f>IFERROR(ROUND($E$35/E9*700,0),"")</f>
        <v>566</v>
      </c>
    </row>
    <row r="10" spans="1:13" ht="15" customHeight="1" x14ac:dyDescent="0.3">
      <c r="A10" s="200"/>
      <c r="B10" s="202"/>
      <c r="C10" s="204"/>
      <c r="D10" s="204"/>
      <c r="E10" s="206"/>
      <c r="F10" s="87" t="s">
        <v>530</v>
      </c>
      <c r="G10" s="87" t="s">
        <v>532</v>
      </c>
      <c r="I10" s="1"/>
      <c r="L10" s="96" t="str">
        <f t="shared" ref="L10:L73" si="1">IFERROR(RIGHT(C10,(LEN(C10)-FIND(" ",C10,1)))&amp;" "&amp;(LEFT(C10,(FIND(" ",C10,1)-1))),"")</f>
        <v/>
      </c>
      <c r="M10" s="97" t="str">
        <f t="shared" ref="M10:M57" si="2">IFERROR(ROUND($E$35/E10*700,0),"")</f>
        <v/>
      </c>
    </row>
    <row r="11" spans="1:13" ht="15" customHeight="1" x14ac:dyDescent="0.3">
      <c r="A11" s="199">
        <v>2</v>
      </c>
      <c r="B11" s="201">
        <v>168</v>
      </c>
      <c r="C11" s="203" t="s">
        <v>533</v>
      </c>
      <c r="D11" s="203" t="s">
        <v>534</v>
      </c>
      <c r="E11" s="205">
        <v>4.7685185185185183E-3</v>
      </c>
      <c r="F11" s="86" t="s">
        <v>535</v>
      </c>
      <c r="G11" s="86" t="s">
        <v>536</v>
      </c>
      <c r="I11" s="1"/>
      <c r="L11" s="96" t="str">
        <f t="shared" si="1"/>
        <v>Elijus Kenstavičius</v>
      </c>
      <c r="M11" s="97">
        <f t="shared" si="2"/>
        <v>540</v>
      </c>
    </row>
    <row r="12" spans="1:13" ht="15" customHeight="1" x14ac:dyDescent="0.3">
      <c r="A12" s="200"/>
      <c r="B12" s="202"/>
      <c r="C12" s="204"/>
      <c r="D12" s="204"/>
      <c r="E12" s="206"/>
      <c r="F12" s="87" t="s">
        <v>535</v>
      </c>
      <c r="G12" s="87" t="s">
        <v>537</v>
      </c>
      <c r="I12" s="1"/>
      <c r="L12" s="96" t="str">
        <f t="shared" si="1"/>
        <v/>
      </c>
      <c r="M12" s="97" t="str">
        <f t="shared" si="2"/>
        <v/>
      </c>
    </row>
    <row r="13" spans="1:13" ht="15" customHeight="1" x14ac:dyDescent="0.3">
      <c r="A13" s="199">
        <v>3</v>
      </c>
      <c r="B13" s="201">
        <v>170</v>
      </c>
      <c r="C13" s="203" t="s">
        <v>538</v>
      </c>
      <c r="D13" s="203" t="s">
        <v>539</v>
      </c>
      <c r="E13" s="205">
        <v>4.8541666666666672E-3</v>
      </c>
      <c r="F13" s="86" t="s">
        <v>540</v>
      </c>
      <c r="G13" s="86" t="s">
        <v>541</v>
      </c>
      <c r="I13" s="1"/>
      <c r="L13" s="96" t="str">
        <f t="shared" si="1"/>
        <v>Matas Kvietkauskas</v>
      </c>
      <c r="M13" s="97">
        <f t="shared" si="2"/>
        <v>531</v>
      </c>
    </row>
    <row r="14" spans="1:13" ht="15" customHeight="1" x14ac:dyDescent="0.3">
      <c r="A14" s="200"/>
      <c r="B14" s="202"/>
      <c r="C14" s="204"/>
      <c r="D14" s="204"/>
      <c r="E14" s="206"/>
      <c r="F14" s="87" t="s">
        <v>540</v>
      </c>
      <c r="G14" s="87" t="s">
        <v>542</v>
      </c>
      <c r="I14" s="1"/>
      <c r="L14" s="96" t="str">
        <f t="shared" si="1"/>
        <v/>
      </c>
      <c r="M14" s="97" t="str">
        <f t="shared" si="2"/>
        <v/>
      </c>
    </row>
    <row r="15" spans="1:13" ht="15" customHeight="1" x14ac:dyDescent="0.3">
      <c r="A15" s="199">
        <v>4</v>
      </c>
      <c r="B15" s="201">
        <v>176</v>
      </c>
      <c r="C15" s="203" t="s">
        <v>543</v>
      </c>
      <c r="D15" s="203" t="s">
        <v>544</v>
      </c>
      <c r="E15" s="205">
        <v>4.9537037037037041E-3</v>
      </c>
      <c r="F15" s="86" t="s">
        <v>545</v>
      </c>
      <c r="G15" s="86" t="s">
        <v>546</v>
      </c>
      <c r="I15" s="1"/>
      <c r="L15" s="96" t="str">
        <f t="shared" si="1"/>
        <v>Aronas Stepanovas</v>
      </c>
      <c r="M15" s="97">
        <f t="shared" si="2"/>
        <v>520</v>
      </c>
    </row>
    <row r="16" spans="1:13" ht="15" customHeight="1" x14ac:dyDescent="0.3">
      <c r="A16" s="200"/>
      <c r="B16" s="202"/>
      <c r="C16" s="204"/>
      <c r="D16" s="204"/>
      <c r="E16" s="206"/>
      <c r="F16" s="87" t="s">
        <v>545</v>
      </c>
      <c r="G16" s="87" t="s">
        <v>547</v>
      </c>
      <c r="I16" s="1"/>
      <c r="L16" s="96" t="str">
        <f t="shared" si="1"/>
        <v/>
      </c>
      <c r="M16" s="97" t="str">
        <f t="shared" si="2"/>
        <v/>
      </c>
    </row>
    <row r="17" spans="1:13" ht="15" customHeight="1" x14ac:dyDescent="0.3">
      <c r="A17" s="199">
        <v>5</v>
      </c>
      <c r="B17" s="201">
        <v>179</v>
      </c>
      <c r="C17" s="203" t="s">
        <v>548</v>
      </c>
      <c r="D17" s="203"/>
      <c r="E17" s="205">
        <v>4.9699074074074073E-3</v>
      </c>
      <c r="F17" s="86" t="s">
        <v>549</v>
      </c>
      <c r="G17" s="86" t="s">
        <v>550</v>
      </c>
      <c r="I17" s="1"/>
      <c r="L17" s="96" t="str">
        <f t="shared" si="1"/>
        <v>Kristijonas Bekatipis</v>
      </c>
      <c r="M17" s="97">
        <f t="shared" si="2"/>
        <v>518</v>
      </c>
    </row>
    <row r="18" spans="1:13" ht="15" customHeight="1" x14ac:dyDescent="0.3">
      <c r="A18" s="200"/>
      <c r="B18" s="202"/>
      <c r="C18" s="204"/>
      <c r="D18" s="204"/>
      <c r="E18" s="206"/>
      <c r="F18" s="87" t="s">
        <v>549</v>
      </c>
      <c r="G18" s="87" t="s">
        <v>551</v>
      </c>
      <c r="I18" s="1"/>
      <c r="L18" s="96" t="str">
        <f t="shared" si="1"/>
        <v/>
      </c>
      <c r="M18" s="97" t="str">
        <f t="shared" si="2"/>
        <v/>
      </c>
    </row>
    <row r="19" spans="1:13" ht="15" customHeight="1" x14ac:dyDescent="0.3">
      <c r="A19" s="199">
        <v>6</v>
      </c>
      <c r="B19" s="201">
        <v>169</v>
      </c>
      <c r="C19" s="203" t="s">
        <v>552</v>
      </c>
      <c r="D19" s="203" t="s">
        <v>534</v>
      </c>
      <c r="E19" s="205">
        <v>5.246527777777777E-3</v>
      </c>
      <c r="F19" s="86" t="s">
        <v>553</v>
      </c>
      <c r="G19" s="86" t="s">
        <v>554</v>
      </c>
      <c r="I19" s="1"/>
      <c r="L19" s="96" t="str">
        <f t="shared" si="1"/>
        <v>Kristupas Kenstavičius</v>
      </c>
      <c r="M19" s="97">
        <f t="shared" si="2"/>
        <v>491</v>
      </c>
    </row>
    <row r="20" spans="1:13" ht="15" customHeight="1" x14ac:dyDescent="0.3">
      <c r="A20" s="200"/>
      <c r="B20" s="202"/>
      <c r="C20" s="204"/>
      <c r="D20" s="204"/>
      <c r="E20" s="206"/>
      <c r="F20" s="87" t="s">
        <v>553</v>
      </c>
      <c r="G20" s="87" t="s">
        <v>555</v>
      </c>
      <c r="I20" s="1"/>
      <c r="L20" s="96" t="str">
        <f t="shared" si="1"/>
        <v/>
      </c>
      <c r="M20" s="97" t="str">
        <f t="shared" si="2"/>
        <v/>
      </c>
    </row>
    <row r="21" spans="1:13" ht="15" customHeight="1" x14ac:dyDescent="0.3">
      <c r="A21" s="199">
        <v>7</v>
      </c>
      <c r="B21" s="201">
        <v>165</v>
      </c>
      <c r="C21" s="203" t="s">
        <v>556</v>
      </c>
      <c r="D21" s="203" t="s">
        <v>557</v>
      </c>
      <c r="E21" s="205">
        <v>5.3657407407407404E-3</v>
      </c>
      <c r="F21" s="86" t="s">
        <v>558</v>
      </c>
      <c r="G21" s="86" t="s">
        <v>559</v>
      </c>
      <c r="I21" s="1"/>
      <c r="L21" s="96" t="str">
        <f t="shared" si="1"/>
        <v>Klāvs Dūzis</v>
      </c>
      <c r="M21" s="97">
        <f t="shared" si="2"/>
        <v>480</v>
      </c>
    </row>
    <row r="22" spans="1:13" ht="15" customHeight="1" x14ac:dyDescent="0.3">
      <c r="A22" s="200"/>
      <c r="B22" s="202"/>
      <c r="C22" s="204"/>
      <c r="D22" s="204"/>
      <c r="E22" s="206"/>
      <c r="F22" s="87" t="s">
        <v>558</v>
      </c>
      <c r="G22" s="87" t="s">
        <v>560</v>
      </c>
      <c r="I22" s="1"/>
      <c r="L22" s="96" t="str">
        <f t="shared" si="1"/>
        <v/>
      </c>
      <c r="M22" s="97" t="str">
        <f t="shared" si="2"/>
        <v/>
      </c>
    </row>
    <row r="23" spans="1:13" ht="15" customHeight="1" x14ac:dyDescent="0.3">
      <c r="A23" s="81"/>
      <c r="L23" s="96" t="str">
        <f t="shared" si="1"/>
        <v/>
      </c>
      <c r="M23" s="97" t="str">
        <f t="shared" si="2"/>
        <v/>
      </c>
    </row>
    <row r="24" spans="1:13" ht="15" customHeight="1" x14ac:dyDescent="0.3">
      <c r="A24" s="81" t="s">
        <v>561</v>
      </c>
      <c r="L24" s="96" t="str">
        <f t="shared" si="1"/>
        <v/>
      </c>
      <c r="M24" s="97" t="str">
        <f t="shared" si="2"/>
        <v/>
      </c>
    </row>
    <row r="25" spans="1:13" ht="15" customHeight="1" x14ac:dyDescent="0.3">
      <c r="A25" s="193" t="s">
        <v>1</v>
      </c>
      <c r="B25" s="195" t="s">
        <v>190</v>
      </c>
      <c r="C25" s="195" t="s">
        <v>524</v>
      </c>
      <c r="D25" s="195" t="s">
        <v>27</v>
      </c>
      <c r="E25" s="92" t="s">
        <v>525</v>
      </c>
      <c r="F25" s="197" t="s">
        <v>526</v>
      </c>
      <c r="G25" s="198"/>
      <c r="L25" s="96" t="str">
        <f t="shared" si="1"/>
        <v/>
      </c>
      <c r="M25" s="97" t="str">
        <f t="shared" si="2"/>
        <v/>
      </c>
    </row>
    <row r="26" spans="1:13" ht="15" customHeight="1" x14ac:dyDescent="0.3">
      <c r="A26" s="194"/>
      <c r="B26" s="196"/>
      <c r="C26" s="196"/>
      <c r="D26" s="196"/>
      <c r="E26" s="93" t="s">
        <v>527</v>
      </c>
      <c r="F26" s="85" t="s">
        <v>177</v>
      </c>
      <c r="G26" s="85" t="s">
        <v>528</v>
      </c>
      <c r="L26" s="96" t="str">
        <f t="shared" si="1"/>
        <v/>
      </c>
      <c r="M26" s="97" t="str">
        <f t="shared" si="2"/>
        <v/>
      </c>
    </row>
    <row r="27" spans="1:13" ht="15" customHeight="1" x14ac:dyDescent="0.3">
      <c r="A27" s="199">
        <v>1</v>
      </c>
      <c r="B27" s="201">
        <v>164</v>
      </c>
      <c r="C27" s="203" t="s">
        <v>562</v>
      </c>
      <c r="D27" s="203" t="s">
        <v>563</v>
      </c>
      <c r="E27" s="205">
        <v>4.2384259259259259E-3</v>
      </c>
      <c r="F27" s="86" t="s">
        <v>564</v>
      </c>
      <c r="G27" s="86" t="s">
        <v>565</v>
      </c>
      <c r="L27" s="96" t="str">
        <f t="shared" si="1"/>
        <v>Leonid Bondarchuk</v>
      </c>
      <c r="M27" s="97">
        <f t="shared" si="2"/>
        <v>608</v>
      </c>
    </row>
    <row r="28" spans="1:13" ht="15" customHeight="1" x14ac:dyDescent="0.3">
      <c r="A28" s="200"/>
      <c r="B28" s="202"/>
      <c r="C28" s="204"/>
      <c r="D28" s="204"/>
      <c r="E28" s="206"/>
      <c r="F28" s="87" t="s">
        <v>564</v>
      </c>
      <c r="G28" s="87" t="s">
        <v>566</v>
      </c>
      <c r="L28" s="96" t="str">
        <f t="shared" si="1"/>
        <v/>
      </c>
      <c r="M28" s="97" t="str">
        <f t="shared" si="2"/>
        <v/>
      </c>
    </row>
    <row r="29" spans="1:13" ht="15" customHeight="1" x14ac:dyDescent="0.3">
      <c r="A29" s="199">
        <v>2</v>
      </c>
      <c r="B29" s="201">
        <v>161</v>
      </c>
      <c r="C29" s="203" t="s">
        <v>567</v>
      </c>
      <c r="D29" s="203" t="s">
        <v>568</v>
      </c>
      <c r="E29" s="205">
        <v>4.6712962962962958E-3</v>
      </c>
      <c r="F29" s="86" t="s">
        <v>569</v>
      </c>
      <c r="G29" s="86" t="s">
        <v>570</v>
      </c>
      <c r="L29" s="96" t="str">
        <f t="shared" si="1"/>
        <v>Kristo Ausmees</v>
      </c>
      <c r="M29" s="97">
        <f t="shared" si="2"/>
        <v>552</v>
      </c>
    </row>
    <row r="30" spans="1:13" ht="15" customHeight="1" x14ac:dyDescent="0.3">
      <c r="A30" s="200"/>
      <c r="B30" s="202"/>
      <c r="C30" s="204"/>
      <c r="D30" s="204"/>
      <c r="E30" s="206"/>
      <c r="F30" s="87" t="s">
        <v>569</v>
      </c>
      <c r="G30" s="87" t="s">
        <v>571</v>
      </c>
      <c r="L30" s="96" t="str">
        <f t="shared" si="1"/>
        <v/>
      </c>
      <c r="M30" s="97" t="str">
        <f t="shared" si="2"/>
        <v/>
      </c>
    </row>
    <row r="31" spans="1:13" ht="15" customHeight="1" x14ac:dyDescent="0.3">
      <c r="A31" s="80"/>
      <c r="L31" s="96" t="str">
        <f t="shared" si="1"/>
        <v/>
      </c>
      <c r="M31" s="97" t="str">
        <f t="shared" si="2"/>
        <v/>
      </c>
    </row>
    <row r="32" spans="1:13" ht="15" customHeight="1" x14ac:dyDescent="0.3">
      <c r="A32" s="81" t="s">
        <v>572</v>
      </c>
      <c r="L32" s="96" t="str">
        <f t="shared" si="1"/>
        <v/>
      </c>
      <c r="M32" s="97" t="str">
        <f t="shared" si="2"/>
        <v/>
      </c>
    </row>
    <row r="33" spans="1:13" ht="15" customHeight="1" x14ac:dyDescent="0.3">
      <c r="A33" s="193" t="s">
        <v>1</v>
      </c>
      <c r="B33" s="195" t="s">
        <v>190</v>
      </c>
      <c r="C33" s="195" t="s">
        <v>524</v>
      </c>
      <c r="D33" s="195" t="s">
        <v>27</v>
      </c>
      <c r="E33" s="92" t="s">
        <v>525</v>
      </c>
      <c r="F33" s="197" t="s">
        <v>526</v>
      </c>
      <c r="G33" s="198"/>
      <c r="L33" s="96" t="str">
        <f t="shared" si="1"/>
        <v/>
      </c>
      <c r="M33" s="97" t="str">
        <f t="shared" si="2"/>
        <v/>
      </c>
    </row>
    <row r="34" spans="1:13" ht="15" customHeight="1" x14ac:dyDescent="0.3">
      <c r="A34" s="194"/>
      <c r="B34" s="196"/>
      <c r="C34" s="196"/>
      <c r="D34" s="196"/>
      <c r="E34" s="93" t="s">
        <v>527</v>
      </c>
      <c r="F34" s="85" t="s">
        <v>177</v>
      </c>
      <c r="G34" s="85" t="s">
        <v>528</v>
      </c>
      <c r="L34" s="96" t="str">
        <f t="shared" si="1"/>
        <v/>
      </c>
      <c r="M34" s="97" t="str">
        <f t="shared" si="2"/>
        <v/>
      </c>
    </row>
    <row r="35" spans="1:13" ht="15" customHeight="1" x14ac:dyDescent="0.3">
      <c r="A35" s="199">
        <v>1</v>
      </c>
      <c r="B35" s="201">
        <v>167</v>
      </c>
      <c r="C35" s="203" t="s">
        <v>573</v>
      </c>
      <c r="D35" s="203" t="s">
        <v>574</v>
      </c>
      <c r="E35" s="205">
        <v>3.6805555555555554E-3</v>
      </c>
      <c r="F35" s="86" t="s">
        <v>575</v>
      </c>
      <c r="G35" s="86" t="s">
        <v>576</v>
      </c>
      <c r="L35" s="96" t="str">
        <f t="shared" si="1"/>
        <v>Kristina Jakovleva</v>
      </c>
      <c r="M35" s="97">
        <f t="shared" si="2"/>
        <v>700</v>
      </c>
    </row>
    <row r="36" spans="1:13" ht="15" customHeight="1" x14ac:dyDescent="0.3">
      <c r="A36" s="200"/>
      <c r="B36" s="202"/>
      <c r="C36" s="204"/>
      <c r="D36" s="204"/>
      <c r="E36" s="206"/>
      <c r="F36" s="87" t="s">
        <v>575</v>
      </c>
      <c r="G36" s="87" t="s">
        <v>577</v>
      </c>
      <c r="L36" s="96" t="str">
        <f t="shared" si="1"/>
        <v/>
      </c>
      <c r="M36" s="97" t="str">
        <f t="shared" si="2"/>
        <v/>
      </c>
    </row>
    <row r="37" spans="1:13" ht="15" customHeight="1" x14ac:dyDescent="0.3">
      <c r="A37" s="199">
        <v>2</v>
      </c>
      <c r="B37" s="201">
        <v>166</v>
      </c>
      <c r="C37" s="203" t="s">
        <v>578</v>
      </c>
      <c r="D37" s="203" t="s">
        <v>60</v>
      </c>
      <c r="E37" s="205">
        <v>3.7962962962962963E-3</v>
      </c>
      <c r="F37" s="86" t="s">
        <v>579</v>
      </c>
      <c r="G37" s="86" t="s">
        <v>580</v>
      </c>
      <c r="L37" s="96" t="str">
        <f t="shared" si="1"/>
        <v>Rugilė Girštautaitė</v>
      </c>
      <c r="M37" s="97">
        <f t="shared" si="2"/>
        <v>679</v>
      </c>
    </row>
    <row r="38" spans="1:13" ht="15" customHeight="1" x14ac:dyDescent="0.3">
      <c r="A38" s="200"/>
      <c r="B38" s="202"/>
      <c r="C38" s="204"/>
      <c r="D38" s="204"/>
      <c r="E38" s="206"/>
      <c r="F38" s="87" t="s">
        <v>579</v>
      </c>
      <c r="G38" s="87" t="s">
        <v>581</v>
      </c>
      <c r="L38" s="96" t="str">
        <f t="shared" si="1"/>
        <v/>
      </c>
      <c r="M38" s="97" t="str">
        <f t="shared" si="2"/>
        <v/>
      </c>
    </row>
    <row r="39" spans="1:13" ht="15" customHeight="1" x14ac:dyDescent="0.3">
      <c r="A39" s="199">
        <v>3</v>
      </c>
      <c r="B39" s="201">
        <v>171</v>
      </c>
      <c r="C39" s="203" t="s">
        <v>582</v>
      </c>
      <c r="D39" s="203" t="s">
        <v>544</v>
      </c>
      <c r="E39" s="205">
        <v>4.4062499999999996E-3</v>
      </c>
      <c r="F39" s="86" t="s">
        <v>583</v>
      </c>
      <c r="G39" s="86" t="s">
        <v>584</v>
      </c>
      <c r="L39" s="96" t="str">
        <f t="shared" si="1"/>
        <v>Margarita Mackevičiūtė</v>
      </c>
      <c r="M39" s="97">
        <f t="shared" si="2"/>
        <v>585</v>
      </c>
    </row>
    <row r="40" spans="1:13" ht="15" customHeight="1" x14ac:dyDescent="0.3">
      <c r="A40" s="200"/>
      <c r="B40" s="202"/>
      <c r="C40" s="204"/>
      <c r="D40" s="204"/>
      <c r="E40" s="206"/>
      <c r="F40" s="87" t="s">
        <v>583</v>
      </c>
      <c r="G40" s="87" t="s">
        <v>585</v>
      </c>
      <c r="L40" s="96" t="str">
        <f t="shared" si="1"/>
        <v/>
      </c>
      <c r="M40" s="97" t="str">
        <f t="shared" si="2"/>
        <v/>
      </c>
    </row>
    <row r="41" spans="1:13" ht="15" customHeight="1" x14ac:dyDescent="0.3">
      <c r="A41" s="199">
        <v>4</v>
      </c>
      <c r="B41" s="201">
        <v>172</v>
      </c>
      <c r="C41" s="203" t="s">
        <v>586</v>
      </c>
      <c r="D41" s="203" t="s">
        <v>587</v>
      </c>
      <c r="E41" s="205">
        <v>4.5000000000000005E-3</v>
      </c>
      <c r="F41" s="86" t="s">
        <v>588</v>
      </c>
      <c r="G41" s="86" t="s">
        <v>589</v>
      </c>
      <c r="L41" s="96" t="str">
        <f t="shared" si="1"/>
        <v>Ernesta Paškevičiūtė</v>
      </c>
      <c r="M41" s="97">
        <f t="shared" si="2"/>
        <v>573</v>
      </c>
    </row>
    <row r="42" spans="1:13" ht="15" customHeight="1" x14ac:dyDescent="0.3">
      <c r="A42" s="200"/>
      <c r="B42" s="202"/>
      <c r="C42" s="204"/>
      <c r="D42" s="204"/>
      <c r="E42" s="206"/>
      <c r="F42" s="88">
        <v>1.2273148148148148E-3</v>
      </c>
      <c r="G42" s="88">
        <v>3.2734953703703706E-3</v>
      </c>
      <c r="L42" s="96" t="str">
        <f t="shared" si="1"/>
        <v/>
      </c>
      <c r="M42" s="97" t="str">
        <f t="shared" si="2"/>
        <v/>
      </c>
    </row>
    <row r="43" spans="1:13" ht="15" customHeight="1" x14ac:dyDescent="0.3">
      <c r="A43" s="199">
        <v>5</v>
      </c>
      <c r="B43" s="201">
        <v>177</v>
      </c>
      <c r="C43" s="203" t="s">
        <v>590</v>
      </c>
      <c r="D43" s="203" t="s">
        <v>544</v>
      </c>
      <c r="E43" s="205">
        <v>5.2928240740740739E-3</v>
      </c>
      <c r="F43" s="86" t="s">
        <v>591</v>
      </c>
      <c r="G43" s="86" t="s">
        <v>592</v>
      </c>
      <c r="L43" s="96" t="str">
        <f t="shared" si="1"/>
        <v>Urtė Šukytė</v>
      </c>
      <c r="M43" s="97">
        <f t="shared" si="2"/>
        <v>487</v>
      </c>
    </row>
    <row r="44" spans="1:13" ht="15" customHeight="1" x14ac:dyDescent="0.3">
      <c r="A44" s="200"/>
      <c r="B44" s="202"/>
      <c r="C44" s="204"/>
      <c r="D44" s="204"/>
      <c r="E44" s="206"/>
      <c r="F44" s="87" t="s">
        <v>591</v>
      </c>
      <c r="G44" s="87" t="s">
        <v>593</v>
      </c>
      <c r="L44" s="96" t="str">
        <f t="shared" si="1"/>
        <v/>
      </c>
      <c r="M44" s="97" t="str">
        <f t="shared" si="2"/>
        <v/>
      </c>
    </row>
    <row r="45" spans="1:13" ht="15" customHeight="1" x14ac:dyDescent="0.3">
      <c r="A45" s="199">
        <v>6</v>
      </c>
      <c r="B45" s="201">
        <v>180</v>
      </c>
      <c r="C45" s="203" t="s">
        <v>594</v>
      </c>
      <c r="D45" s="203"/>
      <c r="E45" s="205">
        <v>5.5567129629629638E-3</v>
      </c>
      <c r="F45" s="86" t="s">
        <v>595</v>
      </c>
      <c r="G45" s="86" t="s">
        <v>596</v>
      </c>
      <c r="L45" s="96" t="str">
        <f t="shared" si="1"/>
        <v>Ugnė Raudonytė</v>
      </c>
      <c r="M45" s="97">
        <f t="shared" si="2"/>
        <v>464</v>
      </c>
    </row>
    <row r="46" spans="1:13" ht="15" customHeight="1" x14ac:dyDescent="0.3">
      <c r="A46" s="200"/>
      <c r="B46" s="202"/>
      <c r="C46" s="204"/>
      <c r="D46" s="204"/>
      <c r="E46" s="206"/>
      <c r="F46" s="87" t="s">
        <v>595</v>
      </c>
      <c r="G46" s="87" t="s">
        <v>597</v>
      </c>
      <c r="L46" s="96" t="str">
        <f t="shared" si="1"/>
        <v/>
      </c>
      <c r="M46" s="97" t="str">
        <f t="shared" si="2"/>
        <v/>
      </c>
    </row>
    <row r="47" spans="1:13" ht="15" customHeight="1" x14ac:dyDescent="0.3">
      <c r="A47" s="199">
        <v>7</v>
      </c>
      <c r="B47" s="201">
        <v>174</v>
      </c>
      <c r="C47" s="203" t="s">
        <v>598</v>
      </c>
      <c r="D47" s="203" t="s">
        <v>544</v>
      </c>
      <c r="E47" s="205">
        <v>5.6863425925925927E-3</v>
      </c>
      <c r="F47" s="86" t="s">
        <v>599</v>
      </c>
      <c r="G47" s="86" t="s">
        <v>600</v>
      </c>
      <c r="L47" s="96" t="str">
        <f t="shared" si="1"/>
        <v>Laura Šimonytė</v>
      </c>
      <c r="M47" s="97">
        <f t="shared" si="2"/>
        <v>453</v>
      </c>
    </row>
    <row r="48" spans="1:13" ht="15" customHeight="1" x14ac:dyDescent="0.3">
      <c r="A48" s="200"/>
      <c r="B48" s="202"/>
      <c r="C48" s="204"/>
      <c r="D48" s="204"/>
      <c r="E48" s="206"/>
      <c r="F48" s="87" t="s">
        <v>599</v>
      </c>
      <c r="G48" s="87" t="s">
        <v>601</v>
      </c>
      <c r="L48" s="96" t="str">
        <f t="shared" si="1"/>
        <v/>
      </c>
      <c r="M48" s="97" t="str">
        <f t="shared" si="2"/>
        <v/>
      </c>
    </row>
    <row r="49" spans="1:13" ht="15" customHeight="1" x14ac:dyDescent="0.3">
      <c r="A49" s="199">
        <v>8</v>
      </c>
      <c r="B49" s="201">
        <v>175</v>
      </c>
      <c r="C49" s="203" t="s">
        <v>602</v>
      </c>
      <c r="D49" s="203" t="s">
        <v>544</v>
      </c>
      <c r="E49" s="205">
        <v>6.5289351851851854E-3</v>
      </c>
      <c r="F49" s="86" t="s">
        <v>603</v>
      </c>
      <c r="G49" s="86" t="s">
        <v>604</v>
      </c>
      <c r="L49" s="96" t="str">
        <f t="shared" si="1"/>
        <v>Ugnė Stepanova</v>
      </c>
      <c r="M49" s="97">
        <f t="shared" si="2"/>
        <v>395</v>
      </c>
    </row>
    <row r="50" spans="1:13" ht="15" customHeight="1" x14ac:dyDescent="0.3">
      <c r="A50" s="200"/>
      <c r="B50" s="202"/>
      <c r="C50" s="204"/>
      <c r="D50" s="204"/>
      <c r="E50" s="206"/>
      <c r="F50" s="87" t="s">
        <v>603</v>
      </c>
      <c r="G50" s="87" t="s">
        <v>605</v>
      </c>
      <c r="L50" s="96" t="str">
        <f t="shared" si="1"/>
        <v/>
      </c>
      <c r="M50" s="97" t="str">
        <f t="shared" si="2"/>
        <v/>
      </c>
    </row>
    <row r="51" spans="1:13" ht="15" customHeight="1" x14ac:dyDescent="0.3">
      <c r="A51" s="81"/>
      <c r="L51" s="96" t="str">
        <f t="shared" si="1"/>
        <v/>
      </c>
      <c r="M51" s="97" t="str">
        <f t="shared" si="2"/>
        <v/>
      </c>
    </row>
    <row r="52" spans="1:13" ht="15" customHeight="1" x14ac:dyDescent="0.3">
      <c r="A52" s="81" t="s">
        <v>606</v>
      </c>
      <c r="L52" s="96" t="str">
        <f t="shared" si="1"/>
        <v/>
      </c>
      <c r="M52" s="97" t="str">
        <f t="shared" si="2"/>
        <v/>
      </c>
    </row>
    <row r="53" spans="1:13" ht="15" customHeight="1" x14ac:dyDescent="0.3">
      <c r="A53" s="193" t="s">
        <v>1</v>
      </c>
      <c r="B53" s="195" t="s">
        <v>190</v>
      </c>
      <c r="C53" s="195" t="s">
        <v>524</v>
      </c>
      <c r="D53" s="195" t="s">
        <v>27</v>
      </c>
      <c r="E53" s="92" t="s">
        <v>525</v>
      </c>
      <c r="F53" s="197" t="s">
        <v>526</v>
      </c>
      <c r="G53" s="198"/>
      <c r="L53" s="96" t="str">
        <f t="shared" si="1"/>
        <v/>
      </c>
      <c r="M53" s="97" t="str">
        <f t="shared" si="2"/>
        <v/>
      </c>
    </row>
    <row r="54" spans="1:13" ht="15" customHeight="1" x14ac:dyDescent="0.3">
      <c r="A54" s="194"/>
      <c r="B54" s="196"/>
      <c r="C54" s="196"/>
      <c r="D54" s="196"/>
      <c r="E54" s="93" t="s">
        <v>527</v>
      </c>
      <c r="F54" s="85" t="s">
        <v>177</v>
      </c>
      <c r="G54" s="85" t="s">
        <v>528</v>
      </c>
      <c r="L54" s="96" t="str">
        <f t="shared" si="1"/>
        <v/>
      </c>
      <c r="M54" s="97" t="str">
        <f t="shared" si="2"/>
        <v/>
      </c>
    </row>
    <row r="55" spans="1:13" ht="15" customHeight="1" x14ac:dyDescent="0.3">
      <c r="A55" s="199">
        <v>1</v>
      </c>
      <c r="B55" s="201">
        <v>163</v>
      </c>
      <c r="C55" s="203" t="s">
        <v>607</v>
      </c>
      <c r="D55" s="203" t="s">
        <v>563</v>
      </c>
      <c r="E55" s="205">
        <v>5.4143518518518516E-3</v>
      </c>
      <c r="F55" s="86" t="s">
        <v>608</v>
      </c>
      <c r="G55" s="86" t="s">
        <v>609</v>
      </c>
      <c r="L55" s="96" t="str">
        <f t="shared" si="1"/>
        <v>Jelena Bondarchuk</v>
      </c>
      <c r="M55" s="97">
        <f t="shared" si="2"/>
        <v>476</v>
      </c>
    </row>
    <row r="56" spans="1:13" ht="15" customHeight="1" x14ac:dyDescent="0.3">
      <c r="A56" s="200"/>
      <c r="B56" s="202"/>
      <c r="C56" s="204"/>
      <c r="D56" s="204"/>
      <c r="E56" s="206"/>
      <c r="F56" s="87" t="s">
        <v>608</v>
      </c>
      <c r="G56" s="87" t="s">
        <v>610</v>
      </c>
      <c r="L56" s="98" t="str">
        <f t="shared" si="1"/>
        <v/>
      </c>
      <c r="M56" s="99" t="str">
        <f t="shared" si="2"/>
        <v/>
      </c>
    </row>
    <row r="57" spans="1:13" ht="15" customHeight="1" x14ac:dyDescent="0.3">
      <c r="A57" s="80"/>
      <c r="L57" s="1" t="str">
        <f t="shared" si="1"/>
        <v/>
      </c>
      <c r="M57" s="28" t="str">
        <f t="shared" si="2"/>
        <v/>
      </c>
    </row>
    <row r="58" spans="1:13" ht="15" customHeight="1" x14ac:dyDescent="0.3">
      <c r="L58" s="1" t="str">
        <f t="shared" si="1"/>
        <v/>
      </c>
    </row>
    <row r="59" spans="1:13" x14ac:dyDescent="0.3">
      <c r="L59" s="1" t="str">
        <f t="shared" si="1"/>
        <v/>
      </c>
    </row>
    <row r="60" spans="1:13" ht="17.399999999999999" x14ac:dyDescent="0.3">
      <c r="A60" s="82" t="s">
        <v>611</v>
      </c>
      <c r="L60" s="1" t="str">
        <f t="shared" si="1"/>
        <v/>
      </c>
    </row>
    <row r="61" spans="1:13" x14ac:dyDescent="0.3">
      <c r="L61" s="1" t="str">
        <f t="shared" si="1"/>
        <v/>
      </c>
    </row>
    <row r="62" spans="1:13" ht="15.6" x14ac:dyDescent="0.3">
      <c r="A62" s="81" t="s">
        <v>612</v>
      </c>
      <c r="L62" s="1" t="str">
        <f t="shared" si="1"/>
        <v/>
      </c>
    </row>
    <row r="63" spans="1:13" ht="15" customHeight="1" x14ac:dyDescent="0.3">
      <c r="A63" s="193" t="s">
        <v>1</v>
      </c>
      <c r="B63" s="195" t="s">
        <v>190</v>
      </c>
      <c r="C63" s="195" t="s">
        <v>524</v>
      </c>
      <c r="D63" s="195" t="s">
        <v>27</v>
      </c>
      <c r="E63" s="92" t="s">
        <v>525</v>
      </c>
      <c r="F63" s="197" t="s">
        <v>526</v>
      </c>
      <c r="G63" s="207"/>
      <c r="H63" s="207"/>
      <c r="I63" s="207"/>
      <c r="J63" s="198"/>
      <c r="L63" s="1" t="str">
        <f t="shared" si="1"/>
        <v/>
      </c>
    </row>
    <row r="64" spans="1:13" ht="15" customHeight="1" x14ac:dyDescent="0.3">
      <c r="A64" s="194"/>
      <c r="B64" s="196"/>
      <c r="C64" s="196"/>
      <c r="D64" s="196"/>
      <c r="E64" s="93" t="s">
        <v>527</v>
      </c>
      <c r="F64" s="85" t="s">
        <v>177</v>
      </c>
      <c r="G64" s="85" t="s">
        <v>613</v>
      </c>
      <c r="H64" s="85" t="s">
        <v>614</v>
      </c>
      <c r="I64" s="85" t="s">
        <v>613</v>
      </c>
      <c r="J64" s="85" t="s">
        <v>528</v>
      </c>
      <c r="L64" s="100" t="s">
        <v>523</v>
      </c>
      <c r="M64" s="100" t="s">
        <v>0</v>
      </c>
    </row>
    <row r="65" spans="1:13" ht="15" customHeight="1" x14ac:dyDescent="0.3">
      <c r="A65" s="199">
        <v>1</v>
      </c>
      <c r="B65" s="201">
        <v>135</v>
      </c>
      <c r="C65" s="203" t="s">
        <v>615</v>
      </c>
      <c r="D65" s="203" t="s">
        <v>616</v>
      </c>
      <c r="E65" s="205">
        <v>1.778009259259259E-2</v>
      </c>
      <c r="F65" s="86" t="s">
        <v>617</v>
      </c>
      <c r="G65" s="86" t="s">
        <v>618</v>
      </c>
      <c r="H65" s="86" t="s">
        <v>619</v>
      </c>
      <c r="I65" s="86" t="s">
        <v>620</v>
      </c>
      <c r="J65" s="86" t="s">
        <v>621</v>
      </c>
      <c r="L65" s="94" t="str">
        <f t="shared" ref="L65" si="3">IFERROR(RIGHT(C65,(LEN(C65)-FIND(" ",C65,1)))&amp;" "&amp;(LEFT(C65,(FIND(" ",C65,1)-1))),"")</f>
        <v>Jaroslavs Orbidāns</v>
      </c>
      <c r="M65" s="95">
        <f>IFERROR(ROUND($E$119/E65*800,0),"")</f>
        <v>645</v>
      </c>
    </row>
    <row r="66" spans="1:13" ht="15" customHeight="1" x14ac:dyDescent="0.3">
      <c r="A66" s="200"/>
      <c r="B66" s="202"/>
      <c r="C66" s="204"/>
      <c r="D66" s="204"/>
      <c r="E66" s="206"/>
      <c r="F66" s="87" t="s">
        <v>617</v>
      </c>
      <c r="G66" s="87" t="s">
        <v>622</v>
      </c>
      <c r="H66" s="87" t="s">
        <v>623</v>
      </c>
      <c r="I66" s="87" t="s">
        <v>624</v>
      </c>
      <c r="J66" s="87" t="s">
        <v>625</v>
      </c>
      <c r="L66" s="96" t="str">
        <f t="shared" si="1"/>
        <v/>
      </c>
      <c r="M66" s="97" t="str">
        <f t="shared" ref="M66:M129" si="4">IFERROR(ROUND($E$119/E66*800,0),"")</f>
        <v/>
      </c>
    </row>
    <row r="67" spans="1:13" ht="15" customHeight="1" x14ac:dyDescent="0.3">
      <c r="A67" s="199">
        <v>2</v>
      </c>
      <c r="B67" s="201">
        <v>134</v>
      </c>
      <c r="C67" s="203" t="s">
        <v>626</v>
      </c>
      <c r="D67" s="203" t="s">
        <v>63</v>
      </c>
      <c r="E67" s="205">
        <v>2.1047453703703704E-2</v>
      </c>
      <c r="F67" s="86" t="s">
        <v>627</v>
      </c>
      <c r="G67" s="86" t="s">
        <v>628</v>
      </c>
      <c r="H67" s="86" t="s">
        <v>629</v>
      </c>
      <c r="I67" s="86" t="s">
        <v>630</v>
      </c>
      <c r="J67" s="86" t="s">
        <v>631</v>
      </c>
      <c r="L67" s="96" t="str">
        <f t="shared" si="1"/>
        <v>Erikas Murauskas</v>
      </c>
      <c r="M67" s="97">
        <f t="shared" si="4"/>
        <v>545</v>
      </c>
    </row>
    <row r="68" spans="1:13" ht="15" customHeight="1" x14ac:dyDescent="0.3">
      <c r="A68" s="200"/>
      <c r="B68" s="202"/>
      <c r="C68" s="204"/>
      <c r="D68" s="204"/>
      <c r="E68" s="206"/>
      <c r="F68" s="87" t="s">
        <v>627</v>
      </c>
      <c r="G68" s="87" t="s">
        <v>632</v>
      </c>
      <c r="H68" s="87" t="s">
        <v>633</v>
      </c>
      <c r="I68" s="87" t="s">
        <v>634</v>
      </c>
      <c r="J68" s="87" t="s">
        <v>635</v>
      </c>
      <c r="L68" s="96" t="str">
        <f t="shared" si="1"/>
        <v/>
      </c>
      <c r="M68" s="97" t="str">
        <f t="shared" si="4"/>
        <v/>
      </c>
    </row>
    <row r="69" spans="1:13" ht="15" customHeight="1" x14ac:dyDescent="0.3">
      <c r="A69" s="80"/>
      <c r="L69" s="96" t="str">
        <f t="shared" si="1"/>
        <v/>
      </c>
      <c r="M69" s="97" t="str">
        <f t="shared" si="4"/>
        <v/>
      </c>
    </row>
    <row r="70" spans="1:13" ht="15" customHeight="1" x14ac:dyDescent="0.3">
      <c r="A70" s="81" t="s">
        <v>636</v>
      </c>
      <c r="L70" s="96" t="str">
        <f t="shared" si="1"/>
        <v/>
      </c>
      <c r="M70" s="97" t="str">
        <f t="shared" si="4"/>
        <v/>
      </c>
    </row>
    <row r="71" spans="1:13" ht="15" customHeight="1" x14ac:dyDescent="0.3">
      <c r="A71" s="193" t="s">
        <v>1</v>
      </c>
      <c r="B71" s="195" t="s">
        <v>190</v>
      </c>
      <c r="C71" s="195" t="s">
        <v>524</v>
      </c>
      <c r="D71" s="195" t="s">
        <v>27</v>
      </c>
      <c r="E71" s="92" t="s">
        <v>525</v>
      </c>
      <c r="F71" s="197" t="s">
        <v>526</v>
      </c>
      <c r="G71" s="207"/>
      <c r="H71" s="207"/>
      <c r="I71" s="207"/>
      <c r="J71" s="198"/>
      <c r="L71" s="96" t="str">
        <f t="shared" si="1"/>
        <v/>
      </c>
      <c r="M71" s="97" t="str">
        <f t="shared" si="4"/>
        <v/>
      </c>
    </row>
    <row r="72" spans="1:13" ht="15" customHeight="1" x14ac:dyDescent="0.3">
      <c r="A72" s="194"/>
      <c r="B72" s="196"/>
      <c r="C72" s="196"/>
      <c r="D72" s="196"/>
      <c r="E72" s="93" t="s">
        <v>527</v>
      </c>
      <c r="F72" s="85" t="s">
        <v>177</v>
      </c>
      <c r="G72" s="85" t="s">
        <v>613</v>
      </c>
      <c r="H72" s="85" t="s">
        <v>614</v>
      </c>
      <c r="I72" s="85" t="s">
        <v>613</v>
      </c>
      <c r="J72" s="85" t="s">
        <v>528</v>
      </c>
      <c r="L72" s="96" t="str">
        <f t="shared" si="1"/>
        <v/>
      </c>
      <c r="M72" s="97" t="str">
        <f t="shared" si="4"/>
        <v/>
      </c>
    </row>
    <row r="73" spans="1:13" ht="15" customHeight="1" x14ac:dyDescent="0.3">
      <c r="A73" s="199">
        <v>1</v>
      </c>
      <c r="B73" s="201">
        <v>128</v>
      </c>
      <c r="C73" s="203" t="s">
        <v>637</v>
      </c>
      <c r="D73" s="203" t="s">
        <v>557</v>
      </c>
      <c r="E73" s="205">
        <v>1.754398148148148E-2</v>
      </c>
      <c r="F73" s="86" t="s">
        <v>638</v>
      </c>
      <c r="G73" s="86" t="s">
        <v>639</v>
      </c>
      <c r="H73" s="86" t="s">
        <v>640</v>
      </c>
      <c r="I73" s="86" t="s">
        <v>641</v>
      </c>
      <c r="J73" s="86" t="s">
        <v>642</v>
      </c>
      <c r="L73" s="96" t="str">
        <f t="shared" si="1"/>
        <v>Beate Jansone</v>
      </c>
      <c r="M73" s="97">
        <f t="shared" si="4"/>
        <v>654</v>
      </c>
    </row>
    <row r="74" spans="1:13" ht="15" customHeight="1" x14ac:dyDescent="0.3">
      <c r="A74" s="200"/>
      <c r="B74" s="202"/>
      <c r="C74" s="204"/>
      <c r="D74" s="204"/>
      <c r="E74" s="206"/>
      <c r="F74" s="87" t="s">
        <v>638</v>
      </c>
      <c r="G74" s="87" t="s">
        <v>643</v>
      </c>
      <c r="H74" s="87" t="s">
        <v>644</v>
      </c>
      <c r="I74" s="87" t="s">
        <v>645</v>
      </c>
      <c r="J74" s="87" t="s">
        <v>646</v>
      </c>
      <c r="L74" s="96" t="str">
        <f t="shared" ref="L74:L137" si="5">IFERROR(RIGHT(C74,(LEN(C74)-FIND(" ",C74,1)))&amp;" "&amp;(LEFT(C74,(FIND(" ",C74,1)-1))),"")</f>
        <v/>
      </c>
      <c r="M74" s="97" t="str">
        <f t="shared" si="4"/>
        <v/>
      </c>
    </row>
    <row r="75" spans="1:13" ht="15" customHeight="1" x14ac:dyDescent="0.3">
      <c r="A75" s="199">
        <v>2</v>
      </c>
      <c r="B75" s="201">
        <v>121</v>
      </c>
      <c r="C75" s="203" t="s">
        <v>647</v>
      </c>
      <c r="D75" s="203" t="s">
        <v>648</v>
      </c>
      <c r="E75" s="205">
        <v>1.9521990740740743E-2</v>
      </c>
      <c r="F75" s="86" t="s">
        <v>649</v>
      </c>
      <c r="G75" s="86" t="s">
        <v>650</v>
      </c>
      <c r="H75" s="86" t="s">
        <v>651</v>
      </c>
      <c r="I75" s="86" t="s">
        <v>652</v>
      </c>
      <c r="J75" s="86" t="s">
        <v>653</v>
      </c>
      <c r="L75" s="96" t="str">
        <f t="shared" si="5"/>
        <v>Karolīna Bulko</v>
      </c>
      <c r="M75" s="97">
        <f t="shared" si="4"/>
        <v>588</v>
      </c>
    </row>
    <row r="76" spans="1:13" ht="15" customHeight="1" x14ac:dyDescent="0.3">
      <c r="A76" s="200"/>
      <c r="B76" s="202"/>
      <c r="C76" s="204"/>
      <c r="D76" s="204"/>
      <c r="E76" s="206"/>
      <c r="F76" s="87" t="s">
        <v>649</v>
      </c>
      <c r="G76" s="87" t="s">
        <v>654</v>
      </c>
      <c r="H76" s="87" t="s">
        <v>655</v>
      </c>
      <c r="I76" s="87" t="s">
        <v>656</v>
      </c>
      <c r="J76" s="87" t="s">
        <v>657</v>
      </c>
      <c r="L76" s="96" t="str">
        <f t="shared" si="5"/>
        <v/>
      </c>
      <c r="M76" s="97" t="str">
        <f t="shared" si="4"/>
        <v/>
      </c>
    </row>
    <row r="77" spans="1:13" ht="15" customHeight="1" x14ac:dyDescent="0.3">
      <c r="A77" s="80"/>
      <c r="L77" s="96" t="str">
        <f t="shared" si="5"/>
        <v/>
      </c>
      <c r="M77" s="97" t="str">
        <f t="shared" si="4"/>
        <v/>
      </c>
    </row>
    <row r="78" spans="1:13" ht="15" customHeight="1" x14ac:dyDescent="0.3">
      <c r="A78" s="81" t="s">
        <v>658</v>
      </c>
      <c r="L78" s="96" t="str">
        <f t="shared" si="5"/>
        <v/>
      </c>
      <c r="M78" s="97" t="str">
        <f t="shared" si="4"/>
        <v/>
      </c>
    </row>
    <row r="79" spans="1:13" ht="15" customHeight="1" x14ac:dyDescent="0.3">
      <c r="A79" s="193" t="s">
        <v>1</v>
      </c>
      <c r="B79" s="195" t="s">
        <v>190</v>
      </c>
      <c r="C79" s="195" t="s">
        <v>524</v>
      </c>
      <c r="D79" s="195" t="s">
        <v>27</v>
      </c>
      <c r="E79" s="92" t="s">
        <v>525</v>
      </c>
      <c r="F79" s="197" t="s">
        <v>526</v>
      </c>
      <c r="G79" s="207"/>
      <c r="H79" s="207"/>
      <c r="I79" s="207"/>
      <c r="J79" s="198"/>
      <c r="L79" s="96" t="str">
        <f t="shared" si="5"/>
        <v/>
      </c>
      <c r="M79" s="97" t="str">
        <f t="shared" si="4"/>
        <v/>
      </c>
    </row>
    <row r="80" spans="1:13" ht="15" customHeight="1" x14ac:dyDescent="0.3">
      <c r="A80" s="194"/>
      <c r="B80" s="196"/>
      <c r="C80" s="196"/>
      <c r="D80" s="196"/>
      <c r="E80" s="93" t="s">
        <v>527</v>
      </c>
      <c r="F80" s="85" t="s">
        <v>177</v>
      </c>
      <c r="G80" s="85" t="s">
        <v>613</v>
      </c>
      <c r="H80" s="85" t="s">
        <v>614</v>
      </c>
      <c r="I80" s="85" t="s">
        <v>613</v>
      </c>
      <c r="J80" s="85" t="s">
        <v>528</v>
      </c>
      <c r="L80" s="96" t="str">
        <f t="shared" si="5"/>
        <v/>
      </c>
      <c r="M80" s="97" t="str">
        <f t="shared" si="4"/>
        <v/>
      </c>
    </row>
    <row r="81" spans="1:13" ht="15" customHeight="1" x14ac:dyDescent="0.3">
      <c r="A81" s="199">
        <v>1</v>
      </c>
      <c r="B81" s="201">
        <v>131</v>
      </c>
      <c r="C81" s="203" t="s">
        <v>659</v>
      </c>
      <c r="D81" s="203" t="s">
        <v>660</v>
      </c>
      <c r="E81" s="205">
        <v>1.5877314814814813E-2</v>
      </c>
      <c r="F81" s="86" t="s">
        <v>661</v>
      </c>
      <c r="G81" s="86" t="s">
        <v>662</v>
      </c>
      <c r="H81" s="86" t="s">
        <v>663</v>
      </c>
      <c r="I81" s="86" t="s">
        <v>664</v>
      </c>
      <c r="J81" s="86" t="s">
        <v>665</v>
      </c>
      <c r="L81" s="96" t="str">
        <f t="shared" si="5"/>
        <v>Miks Meijers</v>
      </c>
      <c r="M81" s="97">
        <f t="shared" si="4"/>
        <v>722</v>
      </c>
    </row>
    <row r="82" spans="1:13" ht="15" customHeight="1" x14ac:dyDescent="0.3">
      <c r="A82" s="200"/>
      <c r="B82" s="202"/>
      <c r="C82" s="204"/>
      <c r="D82" s="204"/>
      <c r="E82" s="206"/>
      <c r="F82" s="87" t="s">
        <v>661</v>
      </c>
      <c r="G82" s="87" t="s">
        <v>666</v>
      </c>
      <c r="H82" s="87" t="s">
        <v>667</v>
      </c>
      <c r="I82" s="87" t="s">
        <v>668</v>
      </c>
      <c r="J82" s="87" t="s">
        <v>669</v>
      </c>
      <c r="L82" s="96" t="str">
        <f t="shared" si="5"/>
        <v/>
      </c>
      <c r="M82" s="97" t="str">
        <f t="shared" si="4"/>
        <v/>
      </c>
    </row>
    <row r="83" spans="1:13" ht="15" customHeight="1" x14ac:dyDescent="0.3">
      <c r="A83" s="199">
        <v>2</v>
      </c>
      <c r="B83" s="201">
        <v>143</v>
      </c>
      <c r="C83" s="203" t="s">
        <v>670</v>
      </c>
      <c r="D83" s="203" t="s">
        <v>671</v>
      </c>
      <c r="E83" s="205">
        <v>1.6315972222222221E-2</v>
      </c>
      <c r="F83" s="86" t="s">
        <v>672</v>
      </c>
      <c r="G83" s="86" t="s">
        <v>673</v>
      </c>
      <c r="H83" s="86" t="s">
        <v>674</v>
      </c>
      <c r="I83" s="86" t="s">
        <v>675</v>
      </c>
      <c r="J83" s="86" t="s">
        <v>676</v>
      </c>
      <c r="L83" s="96" t="str">
        <f t="shared" si="5"/>
        <v>Gert Martin Savitsch</v>
      </c>
      <c r="M83" s="97">
        <f t="shared" si="4"/>
        <v>703</v>
      </c>
    </row>
    <row r="84" spans="1:13" ht="15" customHeight="1" x14ac:dyDescent="0.3">
      <c r="A84" s="200"/>
      <c r="B84" s="202"/>
      <c r="C84" s="204"/>
      <c r="D84" s="204"/>
      <c r="E84" s="206"/>
      <c r="F84" s="87" t="s">
        <v>672</v>
      </c>
      <c r="G84" s="87" t="s">
        <v>677</v>
      </c>
      <c r="H84" s="87" t="s">
        <v>678</v>
      </c>
      <c r="I84" s="87" t="s">
        <v>679</v>
      </c>
      <c r="J84" s="87" t="s">
        <v>680</v>
      </c>
      <c r="L84" s="96" t="str">
        <f t="shared" si="5"/>
        <v/>
      </c>
      <c r="M84" s="97" t="str">
        <f t="shared" si="4"/>
        <v/>
      </c>
    </row>
    <row r="85" spans="1:13" ht="15" customHeight="1" x14ac:dyDescent="0.3">
      <c r="A85" s="199">
        <v>3</v>
      </c>
      <c r="B85" s="201">
        <v>116</v>
      </c>
      <c r="C85" s="203" t="s">
        <v>681</v>
      </c>
      <c r="D85" s="203" t="s">
        <v>682</v>
      </c>
      <c r="E85" s="205">
        <v>1.6815972222222222E-2</v>
      </c>
      <c r="F85" s="86" t="s">
        <v>683</v>
      </c>
      <c r="G85" s="86" t="s">
        <v>684</v>
      </c>
      <c r="H85" s="86" t="s">
        <v>685</v>
      </c>
      <c r="I85" s="86" t="s">
        <v>686</v>
      </c>
      <c r="J85" s="86" t="s">
        <v>687</v>
      </c>
      <c r="L85" s="96" t="str">
        <f t="shared" si="5"/>
        <v>Valerijs Barinovs</v>
      </c>
      <c r="M85" s="97">
        <f t="shared" si="4"/>
        <v>682</v>
      </c>
    </row>
    <row r="86" spans="1:13" ht="15" customHeight="1" x14ac:dyDescent="0.3">
      <c r="A86" s="200"/>
      <c r="B86" s="202"/>
      <c r="C86" s="204"/>
      <c r="D86" s="204"/>
      <c r="E86" s="206"/>
      <c r="F86" s="87" t="s">
        <v>683</v>
      </c>
      <c r="G86" s="87" t="s">
        <v>688</v>
      </c>
      <c r="H86" s="87" t="s">
        <v>689</v>
      </c>
      <c r="I86" s="87" t="s">
        <v>690</v>
      </c>
      <c r="J86" s="87" t="s">
        <v>691</v>
      </c>
      <c r="L86" s="96" t="str">
        <f t="shared" si="5"/>
        <v/>
      </c>
      <c r="M86" s="97" t="str">
        <f t="shared" si="4"/>
        <v/>
      </c>
    </row>
    <row r="87" spans="1:13" ht="15" customHeight="1" x14ac:dyDescent="0.3">
      <c r="A87" s="199">
        <v>4</v>
      </c>
      <c r="B87" s="201">
        <v>136</v>
      </c>
      <c r="C87" s="203" t="s">
        <v>692</v>
      </c>
      <c r="D87" s="203" t="s">
        <v>616</v>
      </c>
      <c r="E87" s="205">
        <v>1.6898148148148148E-2</v>
      </c>
      <c r="F87" s="86" t="s">
        <v>693</v>
      </c>
      <c r="G87" s="86" t="s">
        <v>694</v>
      </c>
      <c r="H87" s="86" t="s">
        <v>695</v>
      </c>
      <c r="I87" s="86" t="s">
        <v>696</v>
      </c>
      <c r="J87" s="86" t="s">
        <v>697</v>
      </c>
      <c r="L87" s="96" t="str">
        <f t="shared" si="5"/>
        <v>Roberts Orbidāns</v>
      </c>
      <c r="M87" s="97">
        <f t="shared" si="4"/>
        <v>679</v>
      </c>
    </row>
    <row r="88" spans="1:13" ht="15" customHeight="1" x14ac:dyDescent="0.3">
      <c r="A88" s="200"/>
      <c r="B88" s="202"/>
      <c r="C88" s="204"/>
      <c r="D88" s="204"/>
      <c r="E88" s="206"/>
      <c r="F88" s="87" t="s">
        <v>693</v>
      </c>
      <c r="G88" s="87" t="s">
        <v>698</v>
      </c>
      <c r="H88" s="87" t="s">
        <v>699</v>
      </c>
      <c r="I88" s="87" t="s">
        <v>700</v>
      </c>
      <c r="J88" s="87" t="s">
        <v>701</v>
      </c>
      <c r="L88" s="96" t="str">
        <f t="shared" si="5"/>
        <v/>
      </c>
      <c r="M88" s="97" t="str">
        <f t="shared" si="4"/>
        <v/>
      </c>
    </row>
    <row r="89" spans="1:13" ht="15" customHeight="1" x14ac:dyDescent="0.3">
      <c r="A89" s="199">
        <v>5</v>
      </c>
      <c r="B89" s="201">
        <v>112</v>
      </c>
      <c r="C89" s="203" t="s">
        <v>702</v>
      </c>
      <c r="D89" s="203" t="s">
        <v>557</v>
      </c>
      <c r="E89" s="205">
        <v>1.7673611111111109E-2</v>
      </c>
      <c r="F89" s="86" t="s">
        <v>703</v>
      </c>
      <c r="G89" s="86" t="s">
        <v>704</v>
      </c>
      <c r="H89" s="86" t="s">
        <v>705</v>
      </c>
      <c r="I89" s="86" t="s">
        <v>706</v>
      </c>
      <c r="J89" s="86" t="s">
        <v>707</v>
      </c>
      <c r="L89" s="96" t="str">
        <f t="shared" si="5"/>
        <v>Elijs Aleksejevs</v>
      </c>
      <c r="M89" s="97">
        <f t="shared" si="4"/>
        <v>649</v>
      </c>
    </row>
    <row r="90" spans="1:13" ht="15" customHeight="1" x14ac:dyDescent="0.3">
      <c r="A90" s="200"/>
      <c r="B90" s="202"/>
      <c r="C90" s="204"/>
      <c r="D90" s="204"/>
      <c r="E90" s="206"/>
      <c r="F90" s="87" t="s">
        <v>703</v>
      </c>
      <c r="G90" s="87" t="s">
        <v>708</v>
      </c>
      <c r="H90" s="87" t="s">
        <v>709</v>
      </c>
      <c r="I90" s="87" t="s">
        <v>710</v>
      </c>
      <c r="J90" s="87" t="s">
        <v>711</v>
      </c>
      <c r="L90" s="96" t="str">
        <f t="shared" si="5"/>
        <v/>
      </c>
      <c r="M90" s="97" t="str">
        <f t="shared" si="4"/>
        <v/>
      </c>
    </row>
    <row r="91" spans="1:13" ht="15" customHeight="1" x14ac:dyDescent="0.3">
      <c r="A91" s="199">
        <v>6</v>
      </c>
      <c r="B91" s="201">
        <v>114</v>
      </c>
      <c r="C91" s="203" t="s">
        <v>712</v>
      </c>
      <c r="D91" s="203" t="s">
        <v>557</v>
      </c>
      <c r="E91" s="205">
        <v>1.7916666666666668E-2</v>
      </c>
      <c r="F91" s="86" t="s">
        <v>713</v>
      </c>
      <c r="G91" s="86" t="s">
        <v>714</v>
      </c>
      <c r="H91" s="86" t="s">
        <v>715</v>
      </c>
      <c r="I91" s="86" t="s">
        <v>716</v>
      </c>
      <c r="J91" s="86" t="s">
        <v>717</v>
      </c>
      <c r="L91" s="96" t="str">
        <f t="shared" si="5"/>
        <v>Pauls Apšenieks</v>
      </c>
      <c r="M91" s="97">
        <f t="shared" si="4"/>
        <v>640</v>
      </c>
    </row>
    <row r="92" spans="1:13" ht="15" customHeight="1" x14ac:dyDescent="0.3">
      <c r="A92" s="200"/>
      <c r="B92" s="202"/>
      <c r="C92" s="204"/>
      <c r="D92" s="204"/>
      <c r="E92" s="206"/>
      <c r="F92" s="87" t="s">
        <v>713</v>
      </c>
      <c r="G92" s="87" t="s">
        <v>718</v>
      </c>
      <c r="H92" s="87" t="s">
        <v>719</v>
      </c>
      <c r="I92" s="87" t="s">
        <v>720</v>
      </c>
      <c r="J92" s="87" t="s">
        <v>721</v>
      </c>
      <c r="L92" s="96" t="str">
        <f t="shared" si="5"/>
        <v/>
      </c>
      <c r="M92" s="97" t="str">
        <f t="shared" si="4"/>
        <v/>
      </c>
    </row>
    <row r="93" spans="1:13" ht="15" customHeight="1" x14ac:dyDescent="0.3">
      <c r="A93" s="199">
        <v>7</v>
      </c>
      <c r="B93" s="201">
        <v>140</v>
      </c>
      <c r="C93" s="203" t="s">
        <v>722</v>
      </c>
      <c r="D93" s="203" t="s">
        <v>534</v>
      </c>
      <c r="E93" s="205">
        <v>1.8126157407407407E-2</v>
      </c>
      <c r="F93" s="86" t="s">
        <v>723</v>
      </c>
      <c r="G93" s="86" t="s">
        <v>724</v>
      </c>
      <c r="H93" s="86" t="s">
        <v>725</v>
      </c>
      <c r="I93" s="86" t="s">
        <v>726</v>
      </c>
      <c r="J93" s="86" t="s">
        <v>727</v>
      </c>
      <c r="L93" s="96" t="str">
        <f t="shared" si="5"/>
        <v>Zigmas Reisas</v>
      </c>
      <c r="M93" s="97">
        <f t="shared" si="4"/>
        <v>633</v>
      </c>
    </row>
    <row r="94" spans="1:13" ht="15" customHeight="1" x14ac:dyDescent="0.3">
      <c r="A94" s="200"/>
      <c r="B94" s="202"/>
      <c r="C94" s="204"/>
      <c r="D94" s="204"/>
      <c r="E94" s="206"/>
      <c r="F94" s="87" t="s">
        <v>723</v>
      </c>
      <c r="G94" s="87" t="s">
        <v>728</v>
      </c>
      <c r="H94" s="87" t="s">
        <v>729</v>
      </c>
      <c r="I94" s="87" t="s">
        <v>730</v>
      </c>
      <c r="J94" s="87" t="s">
        <v>731</v>
      </c>
      <c r="L94" s="96" t="str">
        <f t="shared" si="5"/>
        <v/>
      </c>
      <c r="M94" s="97" t="str">
        <f t="shared" si="4"/>
        <v/>
      </c>
    </row>
    <row r="95" spans="1:13" ht="15" customHeight="1" x14ac:dyDescent="0.3">
      <c r="A95" s="199">
        <v>8</v>
      </c>
      <c r="B95" s="201">
        <v>111</v>
      </c>
      <c r="C95" s="203" t="s">
        <v>732</v>
      </c>
      <c r="D95" s="203" t="s">
        <v>568</v>
      </c>
      <c r="E95" s="205">
        <v>1.9001157407407408E-2</v>
      </c>
      <c r="F95" s="86" t="s">
        <v>733</v>
      </c>
      <c r="G95" s="86" t="s">
        <v>734</v>
      </c>
      <c r="H95" s="86" t="s">
        <v>735</v>
      </c>
      <c r="I95" s="86" t="s">
        <v>736</v>
      </c>
      <c r="J95" s="86" t="s">
        <v>737</v>
      </c>
      <c r="L95" s="96" t="str">
        <f t="shared" si="5"/>
        <v>Ausmees Aaron</v>
      </c>
      <c r="M95" s="97">
        <f t="shared" si="4"/>
        <v>604</v>
      </c>
    </row>
    <row r="96" spans="1:13" ht="15" customHeight="1" x14ac:dyDescent="0.3">
      <c r="A96" s="200"/>
      <c r="B96" s="202"/>
      <c r="C96" s="204"/>
      <c r="D96" s="204"/>
      <c r="E96" s="206"/>
      <c r="F96" s="87" t="s">
        <v>733</v>
      </c>
      <c r="G96" s="87" t="s">
        <v>738</v>
      </c>
      <c r="H96" s="87" t="s">
        <v>739</v>
      </c>
      <c r="I96" s="87" t="s">
        <v>740</v>
      </c>
      <c r="J96" s="87" t="s">
        <v>741</v>
      </c>
      <c r="L96" s="96" t="str">
        <f t="shared" si="5"/>
        <v/>
      </c>
      <c r="M96" s="97" t="str">
        <f t="shared" si="4"/>
        <v/>
      </c>
    </row>
    <row r="97" spans="1:13" ht="15" customHeight="1" x14ac:dyDescent="0.3">
      <c r="A97" s="199">
        <v>9</v>
      </c>
      <c r="B97" s="201">
        <v>149</v>
      </c>
      <c r="C97" s="203" t="s">
        <v>742</v>
      </c>
      <c r="D97" s="203" t="s">
        <v>534</v>
      </c>
      <c r="E97" s="205">
        <v>2.1123842592592593E-2</v>
      </c>
      <c r="F97" s="86" t="s">
        <v>703</v>
      </c>
      <c r="G97" s="86" t="s">
        <v>743</v>
      </c>
      <c r="H97" s="86" t="s">
        <v>744</v>
      </c>
      <c r="I97" s="86" t="s">
        <v>745</v>
      </c>
      <c r="J97" s="86" t="s">
        <v>746</v>
      </c>
      <c r="L97" s="96" t="str">
        <f t="shared" si="5"/>
        <v>Nikita Žukas</v>
      </c>
      <c r="M97" s="97">
        <f t="shared" si="4"/>
        <v>543</v>
      </c>
    </row>
    <row r="98" spans="1:13" ht="15" customHeight="1" x14ac:dyDescent="0.3">
      <c r="A98" s="200"/>
      <c r="B98" s="202"/>
      <c r="C98" s="204"/>
      <c r="D98" s="204"/>
      <c r="E98" s="206"/>
      <c r="F98" s="87" t="s">
        <v>703</v>
      </c>
      <c r="G98" s="87" t="s">
        <v>747</v>
      </c>
      <c r="H98" s="87" t="s">
        <v>748</v>
      </c>
      <c r="I98" s="87" t="s">
        <v>749</v>
      </c>
      <c r="J98" s="87" t="s">
        <v>750</v>
      </c>
      <c r="L98" s="96" t="str">
        <f t="shared" si="5"/>
        <v/>
      </c>
      <c r="M98" s="97" t="str">
        <f t="shared" si="4"/>
        <v/>
      </c>
    </row>
    <row r="99" spans="1:13" ht="15" customHeight="1" x14ac:dyDescent="0.3">
      <c r="A99" s="80"/>
      <c r="L99" s="96" t="str">
        <f t="shared" si="5"/>
        <v/>
      </c>
      <c r="M99" s="97" t="str">
        <f t="shared" si="4"/>
        <v/>
      </c>
    </row>
    <row r="100" spans="1:13" ht="15" customHeight="1" x14ac:dyDescent="0.3">
      <c r="A100" s="81" t="s">
        <v>751</v>
      </c>
      <c r="L100" s="96" t="str">
        <f t="shared" si="5"/>
        <v/>
      </c>
      <c r="M100" s="97" t="str">
        <f t="shared" si="4"/>
        <v/>
      </c>
    </row>
    <row r="101" spans="1:13" ht="15" customHeight="1" x14ac:dyDescent="0.3">
      <c r="A101" s="193" t="s">
        <v>1</v>
      </c>
      <c r="B101" s="195" t="s">
        <v>190</v>
      </c>
      <c r="C101" s="195" t="s">
        <v>524</v>
      </c>
      <c r="D101" s="195" t="s">
        <v>27</v>
      </c>
      <c r="E101" s="92" t="s">
        <v>525</v>
      </c>
      <c r="F101" s="197" t="s">
        <v>526</v>
      </c>
      <c r="G101" s="207"/>
      <c r="H101" s="207"/>
      <c r="I101" s="207"/>
      <c r="J101" s="198"/>
      <c r="L101" s="96" t="str">
        <f t="shared" si="5"/>
        <v/>
      </c>
      <c r="M101" s="97" t="str">
        <f t="shared" si="4"/>
        <v/>
      </c>
    </row>
    <row r="102" spans="1:13" ht="15" customHeight="1" x14ac:dyDescent="0.3">
      <c r="A102" s="194"/>
      <c r="B102" s="196"/>
      <c r="C102" s="196"/>
      <c r="D102" s="196"/>
      <c r="E102" s="93" t="s">
        <v>527</v>
      </c>
      <c r="F102" s="85" t="s">
        <v>177</v>
      </c>
      <c r="G102" s="85" t="s">
        <v>613</v>
      </c>
      <c r="H102" s="85" t="s">
        <v>614</v>
      </c>
      <c r="I102" s="85" t="s">
        <v>613</v>
      </c>
      <c r="J102" s="85" t="s">
        <v>528</v>
      </c>
      <c r="L102" s="96" t="str">
        <f t="shared" si="5"/>
        <v/>
      </c>
      <c r="M102" s="97" t="str">
        <f t="shared" si="4"/>
        <v/>
      </c>
    </row>
    <row r="103" spans="1:13" ht="15" customHeight="1" x14ac:dyDescent="0.3">
      <c r="A103" s="199">
        <v>1</v>
      </c>
      <c r="B103" s="201">
        <v>119</v>
      </c>
      <c r="C103" s="203" t="s">
        <v>752</v>
      </c>
      <c r="D103" s="203" t="s">
        <v>557</v>
      </c>
      <c r="E103" s="205">
        <v>1.590625E-2</v>
      </c>
      <c r="F103" s="86" t="s">
        <v>753</v>
      </c>
      <c r="G103" s="86" t="s">
        <v>754</v>
      </c>
      <c r="H103" s="86" t="s">
        <v>755</v>
      </c>
      <c r="I103" s="86" t="s">
        <v>756</v>
      </c>
      <c r="J103" s="86" t="s">
        <v>757</v>
      </c>
      <c r="L103" s="96" t="str">
        <f t="shared" si="5"/>
        <v>Beāte Bula</v>
      </c>
      <c r="M103" s="97">
        <f t="shared" si="4"/>
        <v>721</v>
      </c>
    </row>
    <row r="104" spans="1:13" ht="15" customHeight="1" x14ac:dyDescent="0.3">
      <c r="A104" s="200"/>
      <c r="B104" s="202"/>
      <c r="C104" s="204"/>
      <c r="D104" s="204"/>
      <c r="E104" s="206"/>
      <c r="F104" s="87" t="s">
        <v>753</v>
      </c>
      <c r="G104" s="87" t="s">
        <v>758</v>
      </c>
      <c r="H104" s="87" t="s">
        <v>759</v>
      </c>
      <c r="I104" s="87" t="s">
        <v>760</v>
      </c>
      <c r="J104" s="87" t="s">
        <v>761</v>
      </c>
      <c r="L104" s="96" t="str">
        <f t="shared" si="5"/>
        <v/>
      </c>
      <c r="M104" s="97" t="str">
        <f t="shared" si="4"/>
        <v/>
      </c>
    </row>
    <row r="105" spans="1:13" ht="15" customHeight="1" x14ac:dyDescent="0.3">
      <c r="A105" s="199">
        <v>2</v>
      </c>
      <c r="B105" s="201">
        <v>138</v>
      </c>
      <c r="C105" s="203" t="s">
        <v>762</v>
      </c>
      <c r="D105" s="203" t="s">
        <v>539</v>
      </c>
      <c r="E105" s="205">
        <v>1.6254629629629629E-2</v>
      </c>
      <c r="F105" s="86" t="s">
        <v>763</v>
      </c>
      <c r="G105" s="86" t="s">
        <v>764</v>
      </c>
      <c r="H105" s="86" t="s">
        <v>765</v>
      </c>
      <c r="I105" s="86" t="s">
        <v>766</v>
      </c>
      <c r="J105" s="86" t="s">
        <v>767</v>
      </c>
      <c r="L105" s="96" t="str">
        <f t="shared" si="5"/>
        <v>Smiltė Plytnykaitė</v>
      </c>
      <c r="M105" s="97">
        <f t="shared" si="4"/>
        <v>706</v>
      </c>
    </row>
    <row r="106" spans="1:13" ht="15" customHeight="1" x14ac:dyDescent="0.3">
      <c r="A106" s="200"/>
      <c r="B106" s="202"/>
      <c r="C106" s="204"/>
      <c r="D106" s="204"/>
      <c r="E106" s="206"/>
      <c r="F106" s="87" t="s">
        <v>763</v>
      </c>
      <c r="G106" s="87" t="s">
        <v>768</v>
      </c>
      <c r="H106" s="87" t="s">
        <v>769</v>
      </c>
      <c r="I106" s="87" t="s">
        <v>770</v>
      </c>
      <c r="J106" s="87" t="s">
        <v>771</v>
      </c>
      <c r="L106" s="96" t="str">
        <f t="shared" si="5"/>
        <v/>
      </c>
      <c r="M106" s="97" t="str">
        <f t="shared" si="4"/>
        <v/>
      </c>
    </row>
    <row r="107" spans="1:13" ht="15" customHeight="1" x14ac:dyDescent="0.3">
      <c r="A107" s="199">
        <v>3</v>
      </c>
      <c r="B107" s="201">
        <v>132</v>
      </c>
      <c r="C107" s="203" t="s">
        <v>772</v>
      </c>
      <c r="D107" s="203" t="s">
        <v>773</v>
      </c>
      <c r="E107" s="205">
        <v>1.7388888888888888E-2</v>
      </c>
      <c r="F107" s="86" t="s">
        <v>774</v>
      </c>
      <c r="G107" s="86" t="s">
        <v>775</v>
      </c>
      <c r="H107" s="86" t="s">
        <v>776</v>
      </c>
      <c r="I107" s="86" t="s">
        <v>777</v>
      </c>
      <c r="J107" s="86" t="s">
        <v>778</v>
      </c>
      <c r="L107" s="96" t="str">
        <f t="shared" si="5"/>
        <v>Hanna-marleen Mõtsnik</v>
      </c>
      <c r="M107" s="97">
        <f t="shared" si="4"/>
        <v>660</v>
      </c>
    </row>
    <row r="108" spans="1:13" ht="15" customHeight="1" x14ac:dyDescent="0.3">
      <c r="A108" s="200"/>
      <c r="B108" s="202"/>
      <c r="C108" s="204"/>
      <c r="D108" s="204"/>
      <c r="E108" s="206"/>
      <c r="F108" s="87" t="s">
        <v>774</v>
      </c>
      <c r="G108" s="87" t="s">
        <v>779</v>
      </c>
      <c r="H108" s="87" t="s">
        <v>780</v>
      </c>
      <c r="I108" s="87" t="s">
        <v>781</v>
      </c>
      <c r="J108" s="87" t="s">
        <v>782</v>
      </c>
      <c r="L108" s="96" t="str">
        <f t="shared" si="5"/>
        <v/>
      </c>
      <c r="M108" s="97" t="str">
        <f t="shared" si="4"/>
        <v/>
      </c>
    </row>
    <row r="109" spans="1:13" ht="15" customHeight="1" x14ac:dyDescent="0.3">
      <c r="A109" s="199">
        <v>4</v>
      </c>
      <c r="B109" s="201">
        <v>133</v>
      </c>
      <c r="C109" s="203" t="s">
        <v>783</v>
      </c>
      <c r="D109" s="203" t="s">
        <v>773</v>
      </c>
      <c r="E109" s="205">
        <v>1.7790509259259259E-2</v>
      </c>
      <c r="F109" s="86" t="s">
        <v>784</v>
      </c>
      <c r="G109" s="86" t="s">
        <v>785</v>
      </c>
      <c r="H109" s="86" t="s">
        <v>786</v>
      </c>
      <c r="I109" s="86" t="s">
        <v>787</v>
      </c>
      <c r="J109" s="86" t="s">
        <v>788</v>
      </c>
      <c r="L109" s="96" t="str">
        <f t="shared" si="5"/>
        <v>Kirke Mõtsnik</v>
      </c>
      <c r="M109" s="97">
        <f t="shared" si="4"/>
        <v>645</v>
      </c>
    </row>
    <row r="110" spans="1:13" ht="15" customHeight="1" x14ac:dyDescent="0.3">
      <c r="A110" s="200"/>
      <c r="B110" s="202"/>
      <c r="C110" s="204"/>
      <c r="D110" s="204"/>
      <c r="E110" s="206"/>
      <c r="F110" s="87" t="s">
        <v>784</v>
      </c>
      <c r="G110" s="87" t="s">
        <v>789</v>
      </c>
      <c r="H110" s="87" t="s">
        <v>790</v>
      </c>
      <c r="I110" s="87" t="s">
        <v>791</v>
      </c>
      <c r="J110" s="87" t="s">
        <v>792</v>
      </c>
      <c r="L110" s="96" t="str">
        <f t="shared" si="5"/>
        <v/>
      </c>
      <c r="M110" s="97" t="str">
        <f t="shared" si="4"/>
        <v/>
      </c>
    </row>
    <row r="111" spans="1:13" ht="15" customHeight="1" x14ac:dyDescent="0.3">
      <c r="A111" s="199">
        <v>5</v>
      </c>
      <c r="B111" s="201">
        <v>113</v>
      </c>
      <c r="C111" s="203" t="s">
        <v>793</v>
      </c>
      <c r="D111" s="203" t="s">
        <v>557</v>
      </c>
      <c r="E111" s="205">
        <v>1.8754629629629632E-2</v>
      </c>
      <c r="F111" s="86" t="s">
        <v>794</v>
      </c>
      <c r="G111" s="86" t="s">
        <v>795</v>
      </c>
      <c r="H111" s="86" t="s">
        <v>796</v>
      </c>
      <c r="I111" s="86" t="s">
        <v>797</v>
      </c>
      <c r="J111" s="86" t="s">
        <v>798</v>
      </c>
      <c r="L111" s="96" t="str">
        <f t="shared" si="5"/>
        <v>Anna Apšeniece</v>
      </c>
      <c r="M111" s="97">
        <f t="shared" si="4"/>
        <v>612</v>
      </c>
    </row>
    <row r="112" spans="1:13" ht="15" customHeight="1" x14ac:dyDescent="0.3">
      <c r="A112" s="200"/>
      <c r="B112" s="202"/>
      <c r="C112" s="204"/>
      <c r="D112" s="204"/>
      <c r="E112" s="206"/>
      <c r="F112" s="87" t="s">
        <v>794</v>
      </c>
      <c r="G112" s="87" t="s">
        <v>799</v>
      </c>
      <c r="H112" s="87" t="s">
        <v>800</v>
      </c>
      <c r="I112" s="87" t="s">
        <v>801</v>
      </c>
      <c r="J112" s="87" t="s">
        <v>802</v>
      </c>
      <c r="L112" s="96" t="str">
        <f t="shared" si="5"/>
        <v/>
      </c>
      <c r="M112" s="97" t="str">
        <f t="shared" si="4"/>
        <v/>
      </c>
    </row>
    <row r="113" spans="1:13" ht="15" customHeight="1" x14ac:dyDescent="0.3">
      <c r="A113" s="199">
        <v>6</v>
      </c>
      <c r="B113" s="201">
        <v>115</v>
      </c>
      <c r="C113" s="203" t="s">
        <v>803</v>
      </c>
      <c r="D113" s="203" t="s">
        <v>587</v>
      </c>
      <c r="E113" s="205">
        <v>1.9939814814814816E-2</v>
      </c>
      <c r="F113" s="86" t="s">
        <v>804</v>
      </c>
      <c r="G113" s="86" t="s">
        <v>805</v>
      </c>
      <c r="H113" s="86" t="s">
        <v>806</v>
      </c>
      <c r="I113" s="86" t="s">
        <v>807</v>
      </c>
      <c r="J113" s="86" t="s">
        <v>808</v>
      </c>
      <c r="L113" s="96" t="str">
        <f t="shared" si="5"/>
        <v>Milda Ažusenytė</v>
      </c>
      <c r="M113" s="97">
        <f t="shared" si="4"/>
        <v>575</v>
      </c>
    </row>
    <row r="114" spans="1:13" ht="15" customHeight="1" x14ac:dyDescent="0.3">
      <c r="A114" s="200"/>
      <c r="B114" s="202"/>
      <c r="C114" s="204"/>
      <c r="D114" s="204"/>
      <c r="E114" s="206"/>
      <c r="F114" s="87" t="s">
        <v>804</v>
      </c>
      <c r="G114" s="87" t="s">
        <v>809</v>
      </c>
      <c r="H114" s="87" t="s">
        <v>810</v>
      </c>
      <c r="I114" s="87" t="s">
        <v>811</v>
      </c>
      <c r="J114" s="87" t="s">
        <v>812</v>
      </c>
      <c r="L114" s="96" t="str">
        <f t="shared" si="5"/>
        <v/>
      </c>
      <c r="M114" s="97" t="str">
        <f t="shared" si="4"/>
        <v/>
      </c>
    </row>
    <row r="115" spans="1:13" ht="15" customHeight="1" x14ac:dyDescent="0.3">
      <c r="A115" s="80"/>
      <c r="L115" s="96" t="str">
        <f t="shared" si="5"/>
        <v/>
      </c>
      <c r="M115" s="97" t="str">
        <f t="shared" si="4"/>
        <v/>
      </c>
    </row>
    <row r="116" spans="1:13" ht="15" customHeight="1" x14ac:dyDescent="0.3">
      <c r="A116" s="81" t="s">
        <v>813</v>
      </c>
      <c r="L116" s="96" t="str">
        <f t="shared" si="5"/>
        <v/>
      </c>
      <c r="M116" s="97" t="str">
        <f t="shared" si="4"/>
        <v/>
      </c>
    </row>
    <row r="117" spans="1:13" ht="15" customHeight="1" x14ac:dyDescent="0.3">
      <c r="A117" s="193" t="s">
        <v>1</v>
      </c>
      <c r="B117" s="195" t="s">
        <v>190</v>
      </c>
      <c r="C117" s="195" t="s">
        <v>524</v>
      </c>
      <c r="D117" s="195" t="s">
        <v>27</v>
      </c>
      <c r="E117" s="92" t="s">
        <v>525</v>
      </c>
      <c r="F117" s="197" t="s">
        <v>526</v>
      </c>
      <c r="G117" s="207"/>
      <c r="H117" s="207"/>
      <c r="I117" s="207"/>
      <c r="J117" s="198"/>
      <c r="L117" s="96" t="str">
        <f t="shared" si="5"/>
        <v/>
      </c>
      <c r="M117" s="97" t="str">
        <f t="shared" si="4"/>
        <v/>
      </c>
    </row>
    <row r="118" spans="1:13" ht="15" customHeight="1" x14ac:dyDescent="0.3">
      <c r="A118" s="194"/>
      <c r="B118" s="196"/>
      <c r="C118" s="196"/>
      <c r="D118" s="196"/>
      <c r="E118" s="93" t="s">
        <v>527</v>
      </c>
      <c r="F118" s="85" t="s">
        <v>177</v>
      </c>
      <c r="G118" s="85" t="s">
        <v>613</v>
      </c>
      <c r="H118" s="85" t="s">
        <v>614</v>
      </c>
      <c r="I118" s="85" t="s">
        <v>613</v>
      </c>
      <c r="J118" s="85" t="s">
        <v>528</v>
      </c>
      <c r="L118" s="96" t="str">
        <f t="shared" si="5"/>
        <v/>
      </c>
      <c r="M118" s="97" t="str">
        <f t="shared" si="4"/>
        <v/>
      </c>
    </row>
    <row r="119" spans="1:13" ht="15" customHeight="1" x14ac:dyDescent="0.3">
      <c r="A119" s="199">
        <v>1</v>
      </c>
      <c r="B119" s="201">
        <v>124</v>
      </c>
      <c r="C119" s="203" t="s">
        <v>814</v>
      </c>
      <c r="D119" s="203" t="s">
        <v>557</v>
      </c>
      <c r="E119" s="205">
        <v>1.433912037037037E-2</v>
      </c>
      <c r="F119" s="86" t="s">
        <v>815</v>
      </c>
      <c r="G119" s="86" t="s">
        <v>816</v>
      </c>
      <c r="H119" s="86" t="s">
        <v>817</v>
      </c>
      <c r="I119" s="86" t="s">
        <v>818</v>
      </c>
      <c r="J119" s="86" t="s">
        <v>819</v>
      </c>
      <c r="L119" s="96" t="str">
        <f t="shared" si="5"/>
        <v>Kristaps Dūzis</v>
      </c>
      <c r="M119" s="97">
        <f t="shared" si="4"/>
        <v>800</v>
      </c>
    </row>
    <row r="120" spans="1:13" ht="15" customHeight="1" x14ac:dyDescent="0.3">
      <c r="A120" s="200"/>
      <c r="B120" s="202"/>
      <c r="C120" s="204"/>
      <c r="D120" s="204"/>
      <c r="E120" s="206"/>
      <c r="F120" s="87" t="s">
        <v>815</v>
      </c>
      <c r="G120" s="87" t="s">
        <v>820</v>
      </c>
      <c r="H120" s="87" t="s">
        <v>821</v>
      </c>
      <c r="I120" s="87" t="s">
        <v>822</v>
      </c>
      <c r="J120" s="87" t="s">
        <v>823</v>
      </c>
      <c r="L120" s="96" t="str">
        <f t="shared" si="5"/>
        <v/>
      </c>
      <c r="M120" s="97" t="str">
        <f t="shared" si="4"/>
        <v/>
      </c>
    </row>
    <row r="121" spans="1:13" ht="15" customHeight="1" x14ac:dyDescent="0.3">
      <c r="A121" s="199">
        <v>2</v>
      </c>
      <c r="B121" s="201">
        <v>126</v>
      </c>
      <c r="C121" s="203" t="s">
        <v>824</v>
      </c>
      <c r="D121" s="203" t="s">
        <v>557</v>
      </c>
      <c r="E121" s="205">
        <v>1.4938657407407407E-2</v>
      </c>
      <c r="F121" s="86" t="s">
        <v>825</v>
      </c>
      <c r="G121" s="86" t="s">
        <v>826</v>
      </c>
      <c r="H121" s="86" t="s">
        <v>827</v>
      </c>
      <c r="I121" s="86" t="s">
        <v>828</v>
      </c>
      <c r="J121" s="86" t="s">
        <v>829</v>
      </c>
      <c r="L121" s="96" t="str">
        <f t="shared" si="5"/>
        <v>Elvins Freijs</v>
      </c>
      <c r="M121" s="97">
        <f t="shared" si="4"/>
        <v>768</v>
      </c>
    </row>
    <row r="122" spans="1:13" ht="15" customHeight="1" x14ac:dyDescent="0.3">
      <c r="A122" s="200"/>
      <c r="B122" s="202"/>
      <c r="C122" s="204"/>
      <c r="D122" s="204"/>
      <c r="E122" s="206"/>
      <c r="F122" s="87" t="s">
        <v>825</v>
      </c>
      <c r="G122" s="87" t="s">
        <v>820</v>
      </c>
      <c r="H122" s="87" t="s">
        <v>830</v>
      </c>
      <c r="I122" s="87" t="s">
        <v>831</v>
      </c>
      <c r="J122" s="87" t="s">
        <v>832</v>
      </c>
      <c r="L122" s="96" t="str">
        <f t="shared" si="5"/>
        <v/>
      </c>
      <c r="M122" s="97" t="str">
        <f t="shared" si="4"/>
        <v/>
      </c>
    </row>
    <row r="123" spans="1:13" ht="15" customHeight="1" x14ac:dyDescent="0.3">
      <c r="A123" s="199">
        <v>3</v>
      </c>
      <c r="B123" s="201">
        <v>141</v>
      </c>
      <c r="C123" s="203" t="s">
        <v>833</v>
      </c>
      <c r="D123" s="203" t="s">
        <v>587</v>
      </c>
      <c r="E123" s="205">
        <v>1.4957175925925928E-2</v>
      </c>
      <c r="F123" s="86" t="s">
        <v>834</v>
      </c>
      <c r="G123" s="86" t="s">
        <v>835</v>
      </c>
      <c r="H123" s="86" t="s">
        <v>836</v>
      </c>
      <c r="I123" s="86" t="s">
        <v>837</v>
      </c>
      <c r="J123" s="86" t="s">
        <v>838</v>
      </c>
      <c r="L123" s="96" t="str">
        <f t="shared" si="5"/>
        <v>Kristupas Rimkus</v>
      </c>
      <c r="M123" s="97">
        <f t="shared" si="4"/>
        <v>767</v>
      </c>
    </row>
    <row r="124" spans="1:13" ht="15" customHeight="1" x14ac:dyDescent="0.3">
      <c r="A124" s="200"/>
      <c r="B124" s="202"/>
      <c r="C124" s="204"/>
      <c r="D124" s="204"/>
      <c r="E124" s="206"/>
      <c r="F124" s="87" t="s">
        <v>834</v>
      </c>
      <c r="G124" s="87" t="s">
        <v>839</v>
      </c>
      <c r="H124" s="87" t="s">
        <v>840</v>
      </c>
      <c r="I124" s="87" t="s">
        <v>841</v>
      </c>
      <c r="J124" s="87" t="s">
        <v>842</v>
      </c>
      <c r="L124" s="96" t="str">
        <f t="shared" si="5"/>
        <v/>
      </c>
      <c r="M124" s="97" t="str">
        <f t="shared" si="4"/>
        <v/>
      </c>
    </row>
    <row r="125" spans="1:13" ht="15" customHeight="1" x14ac:dyDescent="0.3">
      <c r="A125" s="199">
        <v>4</v>
      </c>
      <c r="B125" s="201">
        <v>122</v>
      </c>
      <c r="C125" s="203" t="s">
        <v>843</v>
      </c>
      <c r="D125" s="203" t="s">
        <v>682</v>
      </c>
      <c r="E125" s="205">
        <v>1.5184027777777777E-2</v>
      </c>
      <c r="F125" s="86" t="s">
        <v>844</v>
      </c>
      <c r="G125" s="86" t="s">
        <v>845</v>
      </c>
      <c r="H125" s="86" t="s">
        <v>846</v>
      </c>
      <c r="I125" s="86" t="s">
        <v>847</v>
      </c>
      <c r="J125" s="86" t="s">
        <v>848</v>
      </c>
      <c r="L125" s="96" t="str">
        <f t="shared" si="5"/>
        <v>Valerijs Čurgelis</v>
      </c>
      <c r="M125" s="97">
        <f t="shared" si="4"/>
        <v>755</v>
      </c>
    </row>
    <row r="126" spans="1:13" ht="15" customHeight="1" x14ac:dyDescent="0.3">
      <c r="A126" s="200"/>
      <c r="B126" s="202"/>
      <c r="C126" s="204"/>
      <c r="D126" s="204"/>
      <c r="E126" s="206"/>
      <c r="F126" s="87" t="s">
        <v>844</v>
      </c>
      <c r="G126" s="87" t="s">
        <v>849</v>
      </c>
      <c r="H126" s="87" t="s">
        <v>850</v>
      </c>
      <c r="I126" s="87" t="s">
        <v>851</v>
      </c>
      <c r="J126" s="87" t="s">
        <v>852</v>
      </c>
      <c r="L126" s="96" t="str">
        <f t="shared" si="5"/>
        <v/>
      </c>
      <c r="M126" s="97" t="str">
        <f t="shared" si="4"/>
        <v/>
      </c>
    </row>
    <row r="127" spans="1:13" ht="15" customHeight="1" x14ac:dyDescent="0.3">
      <c r="A127" s="199">
        <v>5</v>
      </c>
      <c r="B127" s="201">
        <v>123</v>
      </c>
      <c r="C127" s="203" t="s">
        <v>853</v>
      </c>
      <c r="D127" s="203" t="s">
        <v>544</v>
      </c>
      <c r="E127" s="205">
        <v>1.5296296296296296E-2</v>
      </c>
      <c r="F127" s="86" t="s">
        <v>854</v>
      </c>
      <c r="G127" s="86" t="s">
        <v>855</v>
      </c>
      <c r="H127" s="86" t="s">
        <v>856</v>
      </c>
      <c r="I127" s="86" t="s">
        <v>857</v>
      </c>
      <c r="J127" s="86" t="s">
        <v>858</v>
      </c>
      <c r="L127" s="96" t="str">
        <f t="shared" si="5"/>
        <v>Pijus Dapkus</v>
      </c>
      <c r="M127" s="97">
        <f t="shared" si="4"/>
        <v>750</v>
      </c>
    </row>
    <row r="128" spans="1:13" ht="15" customHeight="1" x14ac:dyDescent="0.3">
      <c r="A128" s="200"/>
      <c r="B128" s="202"/>
      <c r="C128" s="204"/>
      <c r="D128" s="204"/>
      <c r="E128" s="206"/>
      <c r="F128" s="87" t="s">
        <v>854</v>
      </c>
      <c r="G128" s="87" t="s">
        <v>859</v>
      </c>
      <c r="H128" s="87" t="s">
        <v>860</v>
      </c>
      <c r="I128" s="87" t="s">
        <v>861</v>
      </c>
      <c r="J128" s="87" t="s">
        <v>862</v>
      </c>
      <c r="L128" s="96" t="str">
        <f t="shared" si="5"/>
        <v/>
      </c>
      <c r="M128" s="97" t="str">
        <f t="shared" si="4"/>
        <v/>
      </c>
    </row>
    <row r="129" spans="1:13" ht="15" customHeight="1" x14ac:dyDescent="0.3">
      <c r="A129" s="199">
        <v>6</v>
      </c>
      <c r="B129" s="201">
        <v>118</v>
      </c>
      <c r="C129" s="203" t="s">
        <v>863</v>
      </c>
      <c r="D129" s="203" t="s">
        <v>563</v>
      </c>
      <c r="E129" s="205">
        <v>1.5969907407407408E-2</v>
      </c>
      <c r="F129" s="86" t="s">
        <v>864</v>
      </c>
      <c r="G129" s="86" t="s">
        <v>865</v>
      </c>
      <c r="H129" s="86" t="s">
        <v>866</v>
      </c>
      <c r="I129" s="86" t="s">
        <v>867</v>
      </c>
      <c r="J129" s="86" t="s">
        <v>868</v>
      </c>
      <c r="L129" s="96" t="str">
        <f t="shared" si="5"/>
        <v>Ivan Bondarchuk</v>
      </c>
      <c r="M129" s="97">
        <f t="shared" si="4"/>
        <v>718</v>
      </c>
    </row>
    <row r="130" spans="1:13" ht="15" customHeight="1" x14ac:dyDescent="0.3">
      <c r="A130" s="200"/>
      <c r="B130" s="202"/>
      <c r="C130" s="204"/>
      <c r="D130" s="204"/>
      <c r="E130" s="206"/>
      <c r="F130" s="87" t="s">
        <v>864</v>
      </c>
      <c r="G130" s="87" t="s">
        <v>869</v>
      </c>
      <c r="H130" s="87" t="s">
        <v>870</v>
      </c>
      <c r="I130" s="87" t="s">
        <v>871</v>
      </c>
      <c r="J130" s="87" t="s">
        <v>872</v>
      </c>
      <c r="L130" s="96" t="str">
        <f t="shared" si="5"/>
        <v/>
      </c>
      <c r="M130" s="97" t="str">
        <f t="shared" ref="M130:M158" si="6">IFERROR(ROUND($E$119/E130*800,0),"")</f>
        <v/>
      </c>
    </row>
    <row r="131" spans="1:13" ht="15" customHeight="1" x14ac:dyDescent="0.3">
      <c r="A131" s="199">
        <v>7</v>
      </c>
      <c r="B131" s="201">
        <v>127</v>
      </c>
      <c r="C131" s="203" t="s">
        <v>873</v>
      </c>
      <c r="D131" s="203" t="s">
        <v>648</v>
      </c>
      <c r="E131" s="205">
        <v>1.6204861111111111E-2</v>
      </c>
      <c r="F131" s="86" t="s">
        <v>874</v>
      </c>
      <c r="G131" s="86" t="s">
        <v>875</v>
      </c>
      <c r="H131" s="86" t="s">
        <v>876</v>
      </c>
      <c r="I131" s="86" t="s">
        <v>877</v>
      </c>
      <c r="J131" s="86" t="s">
        <v>878</v>
      </c>
      <c r="L131" s="96" t="str">
        <f t="shared" si="5"/>
        <v>Niks Aksels Janovičs</v>
      </c>
      <c r="M131" s="97">
        <f t="shared" si="6"/>
        <v>708</v>
      </c>
    </row>
    <row r="132" spans="1:13" ht="15" customHeight="1" x14ac:dyDescent="0.3">
      <c r="A132" s="200"/>
      <c r="B132" s="202"/>
      <c r="C132" s="204"/>
      <c r="D132" s="204"/>
      <c r="E132" s="206"/>
      <c r="F132" s="87" t="s">
        <v>874</v>
      </c>
      <c r="G132" s="87" t="s">
        <v>879</v>
      </c>
      <c r="H132" s="87" t="s">
        <v>880</v>
      </c>
      <c r="I132" s="87" t="s">
        <v>881</v>
      </c>
      <c r="J132" s="87" t="s">
        <v>882</v>
      </c>
      <c r="L132" s="96" t="str">
        <f t="shared" si="5"/>
        <v/>
      </c>
      <c r="M132" s="97" t="str">
        <f t="shared" si="6"/>
        <v/>
      </c>
    </row>
    <row r="133" spans="1:13" ht="15" customHeight="1" x14ac:dyDescent="0.3">
      <c r="A133" s="199">
        <v>8</v>
      </c>
      <c r="B133" s="201">
        <v>120</v>
      </c>
      <c r="C133" s="203" t="s">
        <v>883</v>
      </c>
      <c r="D133" s="203" t="s">
        <v>648</v>
      </c>
      <c r="E133" s="205">
        <v>1.7854166666666667E-2</v>
      </c>
      <c r="F133" s="86" t="s">
        <v>884</v>
      </c>
      <c r="G133" s="86" t="s">
        <v>885</v>
      </c>
      <c r="H133" s="86" t="s">
        <v>886</v>
      </c>
      <c r="I133" s="86" t="s">
        <v>887</v>
      </c>
      <c r="J133" s="86" t="s">
        <v>888</v>
      </c>
      <c r="L133" s="96" t="str">
        <f t="shared" si="5"/>
        <v>Andriāns Bulko</v>
      </c>
      <c r="M133" s="97">
        <f t="shared" si="6"/>
        <v>642</v>
      </c>
    </row>
    <row r="134" spans="1:13" ht="15" customHeight="1" x14ac:dyDescent="0.3">
      <c r="A134" s="200"/>
      <c r="B134" s="202"/>
      <c r="C134" s="204"/>
      <c r="D134" s="204"/>
      <c r="E134" s="206"/>
      <c r="F134" s="87" t="s">
        <v>884</v>
      </c>
      <c r="G134" s="87" t="s">
        <v>889</v>
      </c>
      <c r="H134" s="87" t="s">
        <v>890</v>
      </c>
      <c r="I134" s="87" t="s">
        <v>891</v>
      </c>
      <c r="J134" s="87" t="s">
        <v>892</v>
      </c>
      <c r="L134" s="96" t="str">
        <f t="shared" si="5"/>
        <v/>
      </c>
      <c r="M134" s="97" t="str">
        <f t="shared" si="6"/>
        <v/>
      </c>
    </row>
    <row r="135" spans="1:13" ht="15" customHeight="1" x14ac:dyDescent="0.3">
      <c r="A135" s="199">
        <v>9</v>
      </c>
      <c r="B135" s="201">
        <v>142</v>
      </c>
      <c r="C135" s="203" t="s">
        <v>893</v>
      </c>
      <c r="D135" s="203" t="s">
        <v>534</v>
      </c>
      <c r="E135" s="205">
        <v>1.8890046296296297E-2</v>
      </c>
      <c r="F135" s="86" t="s">
        <v>894</v>
      </c>
      <c r="G135" s="86" t="s">
        <v>895</v>
      </c>
      <c r="H135" s="86" t="s">
        <v>896</v>
      </c>
      <c r="I135" s="86" t="s">
        <v>897</v>
      </c>
      <c r="J135" s="86" t="s">
        <v>898</v>
      </c>
      <c r="L135" s="96" t="str">
        <f t="shared" si="5"/>
        <v>Linas Šakalys</v>
      </c>
      <c r="M135" s="97">
        <f t="shared" si="6"/>
        <v>607</v>
      </c>
    </row>
    <row r="136" spans="1:13" ht="15" customHeight="1" x14ac:dyDescent="0.3">
      <c r="A136" s="200"/>
      <c r="B136" s="202"/>
      <c r="C136" s="204"/>
      <c r="D136" s="204"/>
      <c r="E136" s="206"/>
      <c r="F136" s="87" t="s">
        <v>894</v>
      </c>
      <c r="G136" s="87" t="s">
        <v>899</v>
      </c>
      <c r="H136" s="87" t="s">
        <v>900</v>
      </c>
      <c r="I136" s="87" t="s">
        <v>901</v>
      </c>
      <c r="J136" s="87" t="s">
        <v>902</v>
      </c>
      <c r="L136" s="96" t="str">
        <f t="shared" si="5"/>
        <v/>
      </c>
      <c r="M136" s="97" t="str">
        <f t="shared" si="6"/>
        <v/>
      </c>
    </row>
    <row r="137" spans="1:13" ht="15" customHeight="1" x14ac:dyDescent="0.3">
      <c r="A137" s="80"/>
      <c r="L137" s="96" t="str">
        <f t="shared" si="5"/>
        <v/>
      </c>
      <c r="M137" s="97" t="str">
        <f t="shared" si="6"/>
        <v/>
      </c>
    </row>
    <row r="138" spans="1:13" ht="15" customHeight="1" x14ac:dyDescent="0.3">
      <c r="A138" s="81" t="s">
        <v>903</v>
      </c>
      <c r="L138" s="96" t="str">
        <f t="shared" ref="L138:L201" si="7">IFERROR(RIGHT(C138,(LEN(C138)-FIND(" ",C138,1)))&amp;" "&amp;(LEFT(C138,(FIND(" ",C138,1)-1))),"")</f>
        <v/>
      </c>
      <c r="M138" s="97" t="str">
        <f t="shared" si="6"/>
        <v/>
      </c>
    </row>
    <row r="139" spans="1:13" ht="15" customHeight="1" x14ac:dyDescent="0.3">
      <c r="A139" s="193" t="s">
        <v>1</v>
      </c>
      <c r="B139" s="195" t="s">
        <v>190</v>
      </c>
      <c r="C139" s="195" t="s">
        <v>524</v>
      </c>
      <c r="D139" s="195" t="s">
        <v>27</v>
      </c>
      <c r="E139" s="92" t="s">
        <v>525</v>
      </c>
      <c r="F139" s="197" t="s">
        <v>526</v>
      </c>
      <c r="G139" s="207"/>
      <c r="H139" s="207"/>
      <c r="I139" s="207"/>
      <c r="J139" s="198"/>
      <c r="L139" s="96" t="str">
        <f t="shared" si="7"/>
        <v/>
      </c>
      <c r="M139" s="97" t="str">
        <f t="shared" si="6"/>
        <v/>
      </c>
    </row>
    <row r="140" spans="1:13" ht="15" customHeight="1" x14ac:dyDescent="0.3">
      <c r="A140" s="194"/>
      <c r="B140" s="196"/>
      <c r="C140" s="196"/>
      <c r="D140" s="196"/>
      <c r="E140" s="93" t="s">
        <v>527</v>
      </c>
      <c r="F140" s="85" t="s">
        <v>177</v>
      </c>
      <c r="G140" s="85" t="s">
        <v>613</v>
      </c>
      <c r="H140" s="85" t="s">
        <v>614</v>
      </c>
      <c r="I140" s="85" t="s">
        <v>613</v>
      </c>
      <c r="J140" s="85" t="s">
        <v>528</v>
      </c>
      <c r="L140" s="96" t="str">
        <f t="shared" si="7"/>
        <v/>
      </c>
      <c r="M140" s="97" t="str">
        <f t="shared" si="6"/>
        <v/>
      </c>
    </row>
    <row r="141" spans="1:13" ht="15" customHeight="1" x14ac:dyDescent="0.3">
      <c r="A141" s="199">
        <v>1</v>
      </c>
      <c r="B141" s="201">
        <v>145</v>
      </c>
      <c r="C141" s="203" t="s">
        <v>904</v>
      </c>
      <c r="D141" s="203" t="s">
        <v>544</v>
      </c>
      <c r="E141" s="205">
        <v>1.5200231481481481E-2</v>
      </c>
      <c r="F141" s="86" t="s">
        <v>905</v>
      </c>
      <c r="G141" s="86" t="s">
        <v>906</v>
      </c>
      <c r="H141" s="86" t="s">
        <v>907</v>
      </c>
      <c r="I141" s="86" t="s">
        <v>908</v>
      </c>
      <c r="J141" s="86" t="s">
        <v>909</v>
      </c>
      <c r="L141" s="96" t="str">
        <f t="shared" si="7"/>
        <v>Brigita Šniukštaitė</v>
      </c>
      <c r="M141" s="97">
        <f t="shared" si="6"/>
        <v>755</v>
      </c>
    </row>
    <row r="142" spans="1:13" ht="15" customHeight="1" x14ac:dyDescent="0.3">
      <c r="A142" s="200"/>
      <c r="B142" s="202"/>
      <c r="C142" s="204"/>
      <c r="D142" s="204"/>
      <c r="E142" s="206"/>
      <c r="F142" s="87" t="s">
        <v>905</v>
      </c>
      <c r="G142" s="87" t="s">
        <v>910</v>
      </c>
      <c r="H142" s="87" t="s">
        <v>911</v>
      </c>
      <c r="I142" s="87" t="s">
        <v>912</v>
      </c>
      <c r="J142" s="87" t="s">
        <v>913</v>
      </c>
      <c r="L142" s="96" t="str">
        <f t="shared" si="7"/>
        <v/>
      </c>
      <c r="M142" s="97" t="str">
        <f t="shared" si="6"/>
        <v/>
      </c>
    </row>
    <row r="143" spans="1:13" ht="15" customHeight="1" x14ac:dyDescent="0.3">
      <c r="A143" s="199">
        <v>2</v>
      </c>
      <c r="B143" s="201">
        <v>137</v>
      </c>
      <c r="C143" s="203" t="s">
        <v>914</v>
      </c>
      <c r="D143" s="203" t="s">
        <v>544</v>
      </c>
      <c r="E143" s="205">
        <v>1.5318287037037038E-2</v>
      </c>
      <c r="F143" s="86" t="s">
        <v>874</v>
      </c>
      <c r="G143" s="86" t="s">
        <v>915</v>
      </c>
      <c r="H143" s="86" t="s">
        <v>916</v>
      </c>
      <c r="I143" s="86" t="s">
        <v>917</v>
      </c>
      <c r="J143" s="86" t="s">
        <v>918</v>
      </c>
      <c r="L143" s="96" t="str">
        <f t="shared" si="7"/>
        <v>Ugnė Paurytė</v>
      </c>
      <c r="M143" s="97">
        <f t="shared" si="6"/>
        <v>749</v>
      </c>
    </row>
    <row r="144" spans="1:13" ht="15" customHeight="1" x14ac:dyDescent="0.3">
      <c r="A144" s="200"/>
      <c r="B144" s="202"/>
      <c r="C144" s="204"/>
      <c r="D144" s="204"/>
      <c r="E144" s="206"/>
      <c r="F144" s="87" t="s">
        <v>874</v>
      </c>
      <c r="G144" s="87" t="s">
        <v>919</v>
      </c>
      <c r="H144" s="87" t="s">
        <v>920</v>
      </c>
      <c r="I144" s="87" t="s">
        <v>921</v>
      </c>
      <c r="J144" s="87" t="s">
        <v>922</v>
      </c>
      <c r="L144" s="96" t="str">
        <f t="shared" si="7"/>
        <v/>
      </c>
      <c r="M144" s="97" t="str">
        <f t="shared" si="6"/>
        <v/>
      </c>
    </row>
    <row r="145" spans="1:13" ht="15" customHeight="1" x14ac:dyDescent="0.3">
      <c r="A145" s="199">
        <v>3</v>
      </c>
      <c r="B145" s="201">
        <v>125</v>
      </c>
      <c r="C145" s="203" t="s">
        <v>923</v>
      </c>
      <c r="D145" s="203" t="s">
        <v>557</v>
      </c>
      <c r="E145" s="205">
        <v>1.5467592592592594E-2</v>
      </c>
      <c r="F145" s="86" t="s">
        <v>924</v>
      </c>
      <c r="G145" s="86" t="s">
        <v>925</v>
      </c>
      <c r="H145" s="86" t="s">
        <v>926</v>
      </c>
      <c r="I145" s="86" t="s">
        <v>927</v>
      </c>
      <c r="J145" s="86" t="s">
        <v>928</v>
      </c>
      <c r="L145" s="96" t="str">
        <f t="shared" si="7"/>
        <v>Linda Eihmane</v>
      </c>
      <c r="M145" s="97">
        <f t="shared" si="6"/>
        <v>742</v>
      </c>
    </row>
    <row r="146" spans="1:13" ht="15" customHeight="1" x14ac:dyDescent="0.3">
      <c r="A146" s="200"/>
      <c r="B146" s="202"/>
      <c r="C146" s="204"/>
      <c r="D146" s="204"/>
      <c r="E146" s="206"/>
      <c r="F146" s="87" t="s">
        <v>924</v>
      </c>
      <c r="G146" s="87" t="s">
        <v>929</v>
      </c>
      <c r="H146" s="87" t="s">
        <v>930</v>
      </c>
      <c r="I146" s="87" t="s">
        <v>931</v>
      </c>
      <c r="J146" s="87" t="s">
        <v>932</v>
      </c>
      <c r="L146" s="96" t="str">
        <f t="shared" si="7"/>
        <v/>
      </c>
      <c r="M146" s="97" t="str">
        <f t="shared" si="6"/>
        <v/>
      </c>
    </row>
    <row r="147" spans="1:13" ht="15" customHeight="1" x14ac:dyDescent="0.3">
      <c r="A147" s="199">
        <v>4</v>
      </c>
      <c r="B147" s="201">
        <v>117</v>
      </c>
      <c r="C147" s="203" t="s">
        <v>933</v>
      </c>
      <c r="D147" s="203" t="s">
        <v>587</v>
      </c>
      <c r="E147" s="205">
        <v>1.5846064814814816E-2</v>
      </c>
      <c r="F147" s="86" t="s">
        <v>934</v>
      </c>
      <c r="G147" s="86" t="s">
        <v>935</v>
      </c>
      <c r="H147" s="86" t="s">
        <v>936</v>
      </c>
      <c r="I147" s="86" t="s">
        <v>937</v>
      </c>
      <c r="J147" s="86" t="s">
        <v>938</v>
      </c>
      <c r="L147" s="96" t="str">
        <f t="shared" si="7"/>
        <v>Deimantė Barzdenytė</v>
      </c>
      <c r="M147" s="97">
        <f t="shared" si="6"/>
        <v>724</v>
      </c>
    </row>
    <row r="148" spans="1:13" ht="15" customHeight="1" x14ac:dyDescent="0.3">
      <c r="A148" s="200"/>
      <c r="B148" s="202"/>
      <c r="C148" s="204"/>
      <c r="D148" s="204"/>
      <c r="E148" s="206"/>
      <c r="F148" s="87" t="s">
        <v>934</v>
      </c>
      <c r="G148" s="87" t="s">
        <v>910</v>
      </c>
      <c r="H148" s="87" t="s">
        <v>939</v>
      </c>
      <c r="I148" s="87" t="s">
        <v>940</v>
      </c>
      <c r="J148" s="87" t="s">
        <v>941</v>
      </c>
      <c r="L148" s="96" t="str">
        <f t="shared" si="7"/>
        <v/>
      </c>
      <c r="M148" s="97" t="str">
        <f t="shared" si="6"/>
        <v/>
      </c>
    </row>
    <row r="149" spans="1:13" ht="15" customHeight="1" x14ac:dyDescent="0.3">
      <c r="A149" s="199">
        <v>5</v>
      </c>
      <c r="B149" s="201">
        <v>146</v>
      </c>
      <c r="C149" s="203" t="s">
        <v>942</v>
      </c>
      <c r="D149" s="203" t="s">
        <v>534</v>
      </c>
      <c r="E149" s="205">
        <v>1.6224537037037037E-2</v>
      </c>
      <c r="F149" s="86" t="s">
        <v>894</v>
      </c>
      <c r="G149" s="86" t="s">
        <v>943</v>
      </c>
      <c r="H149" s="86" t="s">
        <v>944</v>
      </c>
      <c r="I149" s="86" t="s">
        <v>945</v>
      </c>
      <c r="J149" s="86" t="s">
        <v>946</v>
      </c>
      <c r="L149" s="96" t="str">
        <f t="shared" si="7"/>
        <v>Emilė Steponėnaitė</v>
      </c>
      <c r="M149" s="97">
        <f t="shared" si="6"/>
        <v>707</v>
      </c>
    </row>
    <row r="150" spans="1:13" ht="15" customHeight="1" x14ac:dyDescent="0.3">
      <c r="A150" s="200"/>
      <c r="B150" s="202"/>
      <c r="C150" s="204"/>
      <c r="D150" s="204"/>
      <c r="E150" s="206"/>
      <c r="F150" s="87" t="s">
        <v>894</v>
      </c>
      <c r="G150" s="87" t="s">
        <v>947</v>
      </c>
      <c r="H150" s="87" t="s">
        <v>948</v>
      </c>
      <c r="I150" s="87" t="s">
        <v>949</v>
      </c>
      <c r="J150" s="87" t="s">
        <v>950</v>
      </c>
      <c r="L150" s="96" t="str">
        <f t="shared" si="7"/>
        <v/>
      </c>
      <c r="M150" s="97" t="str">
        <f t="shared" si="6"/>
        <v/>
      </c>
    </row>
    <row r="151" spans="1:13" ht="15" customHeight="1" x14ac:dyDescent="0.3">
      <c r="A151" s="199">
        <v>6</v>
      </c>
      <c r="B151" s="201">
        <v>144</v>
      </c>
      <c r="C151" s="203" t="s">
        <v>951</v>
      </c>
      <c r="D151" s="203" t="s">
        <v>671</v>
      </c>
      <c r="E151" s="205">
        <v>1.6724537037037034E-2</v>
      </c>
      <c r="F151" s="86" t="s">
        <v>952</v>
      </c>
      <c r="G151" s="86" t="s">
        <v>953</v>
      </c>
      <c r="H151" s="86" t="s">
        <v>954</v>
      </c>
      <c r="I151" s="86" t="s">
        <v>955</v>
      </c>
      <c r="J151" s="86" t="s">
        <v>956</v>
      </c>
      <c r="L151" s="96" t="str">
        <f t="shared" si="7"/>
        <v>Grete Maria Savitsch</v>
      </c>
      <c r="M151" s="97">
        <f t="shared" si="6"/>
        <v>686</v>
      </c>
    </row>
    <row r="152" spans="1:13" ht="15" customHeight="1" x14ac:dyDescent="0.3">
      <c r="A152" s="200"/>
      <c r="B152" s="202"/>
      <c r="C152" s="204"/>
      <c r="D152" s="204"/>
      <c r="E152" s="206"/>
      <c r="F152" s="87" t="s">
        <v>952</v>
      </c>
      <c r="G152" s="87" t="s">
        <v>957</v>
      </c>
      <c r="H152" s="87" t="s">
        <v>958</v>
      </c>
      <c r="I152" s="87" t="s">
        <v>959</v>
      </c>
      <c r="J152" s="87" t="s">
        <v>960</v>
      </c>
      <c r="L152" s="96" t="str">
        <f t="shared" si="7"/>
        <v/>
      </c>
      <c r="M152" s="97" t="str">
        <f t="shared" si="6"/>
        <v/>
      </c>
    </row>
    <row r="153" spans="1:13" ht="15" customHeight="1" x14ac:dyDescent="0.3">
      <c r="A153" s="199">
        <v>7</v>
      </c>
      <c r="B153" s="201">
        <v>147</v>
      </c>
      <c r="C153" s="203" t="s">
        <v>961</v>
      </c>
      <c r="D153" s="203" t="s">
        <v>962</v>
      </c>
      <c r="E153" s="205">
        <v>1.6927083333333332E-2</v>
      </c>
      <c r="F153" s="86" t="s">
        <v>713</v>
      </c>
      <c r="G153" s="86" t="s">
        <v>963</v>
      </c>
      <c r="H153" s="86" t="s">
        <v>964</v>
      </c>
      <c r="I153" s="86" t="s">
        <v>965</v>
      </c>
      <c r="J153" s="86" t="s">
        <v>966</v>
      </c>
      <c r="L153" s="96" t="str">
        <f t="shared" si="7"/>
        <v>Hanna-liisa Värik</v>
      </c>
      <c r="M153" s="97">
        <f t="shared" si="6"/>
        <v>678</v>
      </c>
    </row>
    <row r="154" spans="1:13" ht="15" customHeight="1" x14ac:dyDescent="0.3">
      <c r="A154" s="200"/>
      <c r="B154" s="202"/>
      <c r="C154" s="204"/>
      <c r="D154" s="204"/>
      <c r="E154" s="206"/>
      <c r="F154" s="87" t="s">
        <v>713</v>
      </c>
      <c r="G154" s="87" t="s">
        <v>967</v>
      </c>
      <c r="H154" s="87" t="s">
        <v>968</v>
      </c>
      <c r="I154" s="87" t="s">
        <v>969</v>
      </c>
      <c r="J154" s="87" t="s">
        <v>970</v>
      </c>
      <c r="L154" s="96" t="str">
        <f t="shared" si="7"/>
        <v/>
      </c>
      <c r="M154" s="97" t="str">
        <f t="shared" si="6"/>
        <v/>
      </c>
    </row>
    <row r="155" spans="1:13" ht="15" customHeight="1" x14ac:dyDescent="0.3">
      <c r="A155" s="199">
        <v>8</v>
      </c>
      <c r="B155" s="201">
        <v>130</v>
      </c>
      <c r="C155" s="203" t="s">
        <v>971</v>
      </c>
      <c r="D155" s="203" t="s">
        <v>972</v>
      </c>
      <c r="E155" s="205">
        <v>1.7702546296296296E-2</v>
      </c>
      <c r="F155" s="86" t="s">
        <v>973</v>
      </c>
      <c r="G155" s="86" t="s">
        <v>974</v>
      </c>
      <c r="H155" s="86" t="s">
        <v>975</v>
      </c>
      <c r="I155" s="86" t="s">
        <v>976</v>
      </c>
      <c r="J155" s="86" t="s">
        <v>977</v>
      </c>
      <c r="L155" s="96" t="str">
        <f t="shared" si="7"/>
        <v>Marta KÜbar</v>
      </c>
      <c r="M155" s="97">
        <f t="shared" si="6"/>
        <v>648</v>
      </c>
    </row>
    <row r="156" spans="1:13" ht="15" customHeight="1" x14ac:dyDescent="0.3">
      <c r="A156" s="200"/>
      <c r="B156" s="202"/>
      <c r="C156" s="204"/>
      <c r="D156" s="204"/>
      <c r="E156" s="206"/>
      <c r="F156" s="87" t="s">
        <v>973</v>
      </c>
      <c r="G156" s="87" t="s">
        <v>978</v>
      </c>
      <c r="H156" s="87" t="s">
        <v>979</v>
      </c>
      <c r="I156" s="87" t="s">
        <v>980</v>
      </c>
      <c r="J156" s="87" t="s">
        <v>981</v>
      </c>
      <c r="L156" s="96" t="str">
        <f t="shared" si="7"/>
        <v/>
      </c>
      <c r="M156" s="97" t="str">
        <f t="shared" si="6"/>
        <v/>
      </c>
    </row>
    <row r="157" spans="1:13" ht="15" customHeight="1" x14ac:dyDescent="0.3">
      <c r="A157" s="199">
        <v>9</v>
      </c>
      <c r="B157" s="201">
        <v>129</v>
      </c>
      <c r="C157" s="203" t="s">
        <v>982</v>
      </c>
      <c r="D157" s="203" t="s">
        <v>587</v>
      </c>
      <c r="E157" s="205">
        <v>1.9164351851851853E-2</v>
      </c>
      <c r="F157" s="86" t="s">
        <v>983</v>
      </c>
      <c r="G157" s="86" t="s">
        <v>984</v>
      </c>
      <c r="H157" s="86" t="s">
        <v>985</v>
      </c>
      <c r="I157" s="86" t="s">
        <v>986</v>
      </c>
      <c r="J157" s="86" t="s">
        <v>987</v>
      </c>
      <c r="L157" s="96" t="str">
        <f t="shared" si="7"/>
        <v>Smiltė Kartanaitė</v>
      </c>
      <c r="M157" s="97">
        <f t="shared" si="6"/>
        <v>599</v>
      </c>
    </row>
    <row r="158" spans="1:13" ht="15" customHeight="1" x14ac:dyDescent="0.3">
      <c r="A158" s="200"/>
      <c r="B158" s="202"/>
      <c r="C158" s="204"/>
      <c r="D158" s="204"/>
      <c r="E158" s="206"/>
      <c r="F158" s="87" t="s">
        <v>983</v>
      </c>
      <c r="G158" s="87" t="s">
        <v>988</v>
      </c>
      <c r="H158" s="87" t="s">
        <v>989</v>
      </c>
      <c r="I158" s="87" t="s">
        <v>990</v>
      </c>
      <c r="J158" s="87" t="s">
        <v>991</v>
      </c>
      <c r="L158" s="98" t="str">
        <f t="shared" si="7"/>
        <v/>
      </c>
      <c r="M158" s="99" t="str">
        <f t="shared" si="6"/>
        <v/>
      </c>
    </row>
    <row r="159" spans="1:13" ht="15" customHeight="1" x14ac:dyDescent="0.3">
      <c r="A159" s="80"/>
      <c r="L159" s="1" t="str">
        <f t="shared" si="7"/>
        <v/>
      </c>
    </row>
    <row r="160" spans="1:13" ht="15" customHeight="1" x14ac:dyDescent="0.3">
      <c r="L160" s="1" t="str">
        <f t="shared" si="7"/>
        <v/>
      </c>
    </row>
    <row r="161" spans="1:13" ht="17.399999999999999" x14ac:dyDescent="0.3">
      <c r="A161" s="82" t="s">
        <v>992</v>
      </c>
      <c r="L161" s="1" t="str">
        <f t="shared" si="7"/>
        <v/>
      </c>
    </row>
    <row r="162" spans="1:13" x14ac:dyDescent="0.3">
      <c r="L162" s="1" t="str">
        <f t="shared" si="7"/>
        <v/>
      </c>
    </row>
    <row r="163" spans="1:13" ht="15.6" x14ac:dyDescent="0.3">
      <c r="A163" s="89"/>
      <c r="L163" s="1" t="str">
        <f t="shared" si="7"/>
        <v/>
      </c>
    </row>
    <row r="164" spans="1:13" ht="15.6" x14ac:dyDescent="0.3">
      <c r="A164" s="90" t="s">
        <v>993</v>
      </c>
      <c r="L164" s="1" t="str">
        <f t="shared" si="7"/>
        <v/>
      </c>
    </row>
    <row r="165" spans="1:13" ht="15.6" x14ac:dyDescent="0.3">
      <c r="A165" s="195" t="s">
        <v>1</v>
      </c>
      <c r="B165" s="195" t="s">
        <v>190</v>
      </c>
      <c r="C165" s="195" t="s">
        <v>524</v>
      </c>
      <c r="D165" s="195" t="s">
        <v>27</v>
      </c>
      <c r="E165" s="92" t="s">
        <v>525</v>
      </c>
      <c r="F165" s="197" t="s">
        <v>526</v>
      </c>
      <c r="G165" s="207"/>
      <c r="H165" s="207"/>
      <c r="I165" s="207"/>
      <c r="J165" s="198"/>
      <c r="L165" s="1" t="str">
        <f t="shared" si="7"/>
        <v/>
      </c>
    </row>
    <row r="166" spans="1:13" ht="15.6" x14ac:dyDescent="0.3">
      <c r="A166" s="196"/>
      <c r="B166" s="196"/>
      <c r="C166" s="196"/>
      <c r="D166" s="196"/>
      <c r="E166" s="93" t="s">
        <v>527</v>
      </c>
      <c r="F166" s="85" t="s">
        <v>177</v>
      </c>
      <c r="G166" s="85" t="s">
        <v>613</v>
      </c>
      <c r="H166" s="85" t="s">
        <v>614</v>
      </c>
      <c r="I166" s="85" t="s">
        <v>613</v>
      </c>
      <c r="J166" s="85" t="s">
        <v>528</v>
      </c>
      <c r="L166" s="100" t="s">
        <v>523</v>
      </c>
      <c r="M166" s="100" t="s">
        <v>0</v>
      </c>
    </row>
    <row r="167" spans="1:13" ht="15.6" x14ac:dyDescent="0.3">
      <c r="A167" s="201">
        <v>1</v>
      </c>
      <c r="B167" s="201">
        <v>68</v>
      </c>
      <c r="C167" s="203" t="s">
        <v>994</v>
      </c>
      <c r="D167" s="203" t="s">
        <v>682</v>
      </c>
      <c r="E167" s="205">
        <v>2.6334490740740738E-2</v>
      </c>
      <c r="F167" s="86" t="s">
        <v>995</v>
      </c>
      <c r="G167" s="86" t="s">
        <v>996</v>
      </c>
      <c r="H167" s="86" t="s">
        <v>997</v>
      </c>
      <c r="I167" s="86" t="s">
        <v>998</v>
      </c>
      <c r="J167" s="86" t="s">
        <v>999</v>
      </c>
      <c r="L167" s="94" t="str">
        <f t="shared" ref="L167:L170" si="8">IFERROR(RIGHT(C167,(LEN(C167)-FIND(" ",C167,1)))&amp;" "&amp;(LEFT(C167,(FIND(" ",C167,1)-1))),"")</f>
        <v>Sandis Kornijenko</v>
      </c>
      <c r="M167" s="95">
        <f>IFERROR(ROUND($E$203/E167*900,0),"")</f>
        <v>830</v>
      </c>
    </row>
    <row r="168" spans="1:13" ht="15.6" x14ac:dyDescent="0.3">
      <c r="A168" s="202"/>
      <c r="B168" s="202"/>
      <c r="C168" s="204"/>
      <c r="D168" s="204"/>
      <c r="E168" s="206"/>
      <c r="F168" s="87" t="s">
        <v>995</v>
      </c>
      <c r="G168" s="87" t="s">
        <v>1000</v>
      </c>
      <c r="H168" s="87" t="s">
        <v>1001</v>
      </c>
      <c r="I168" s="87" t="s">
        <v>1002</v>
      </c>
      <c r="J168" s="87" t="s">
        <v>1003</v>
      </c>
      <c r="L168" s="96" t="str">
        <f t="shared" si="8"/>
        <v/>
      </c>
      <c r="M168" s="97" t="str">
        <f t="shared" ref="M168:M231" si="9">IFERROR(ROUND($E$203/E168*900,0),"")</f>
        <v/>
      </c>
    </row>
    <row r="169" spans="1:13" ht="15.6" x14ac:dyDescent="0.3">
      <c r="A169" s="201">
        <v>2</v>
      </c>
      <c r="B169" s="201">
        <v>71</v>
      </c>
      <c r="C169" s="203" t="s">
        <v>1004</v>
      </c>
      <c r="D169" s="203" t="s">
        <v>1005</v>
      </c>
      <c r="E169" s="205">
        <v>2.7434027777777783E-2</v>
      </c>
      <c r="F169" s="86" t="s">
        <v>1006</v>
      </c>
      <c r="G169" s="86" t="s">
        <v>1007</v>
      </c>
      <c r="H169" s="86" t="s">
        <v>1008</v>
      </c>
      <c r="I169" s="86" t="s">
        <v>1009</v>
      </c>
      <c r="J169" s="86" t="s">
        <v>1010</v>
      </c>
      <c r="L169" s="96" t="str">
        <f t="shared" si="8"/>
        <v>Ander Markus Kroon</v>
      </c>
      <c r="M169" s="97">
        <f t="shared" si="9"/>
        <v>796</v>
      </c>
    </row>
    <row r="170" spans="1:13" ht="15.6" x14ac:dyDescent="0.3">
      <c r="A170" s="202"/>
      <c r="B170" s="202"/>
      <c r="C170" s="204"/>
      <c r="D170" s="204"/>
      <c r="E170" s="206"/>
      <c r="F170" s="87" t="s">
        <v>1006</v>
      </c>
      <c r="G170" s="87" t="s">
        <v>1011</v>
      </c>
      <c r="H170" s="87" t="s">
        <v>1012</v>
      </c>
      <c r="I170" s="87" t="s">
        <v>1013</v>
      </c>
      <c r="J170" s="87" t="s">
        <v>1014</v>
      </c>
      <c r="L170" s="96" t="str">
        <f t="shared" si="8"/>
        <v/>
      </c>
      <c r="M170" s="97" t="str">
        <f t="shared" si="9"/>
        <v/>
      </c>
    </row>
    <row r="171" spans="1:13" ht="15.6" x14ac:dyDescent="0.3">
      <c r="A171" s="201">
        <v>3</v>
      </c>
      <c r="B171" s="201">
        <v>54</v>
      </c>
      <c r="C171" s="203" t="s">
        <v>1015</v>
      </c>
      <c r="D171" s="203" t="s">
        <v>557</v>
      </c>
      <c r="E171" s="205">
        <v>2.7642361111111111E-2</v>
      </c>
      <c r="F171" s="86" t="s">
        <v>1016</v>
      </c>
      <c r="G171" s="86" t="s">
        <v>1017</v>
      </c>
      <c r="H171" s="86" t="s">
        <v>1018</v>
      </c>
      <c r="I171" s="86" t="s">
        <v>1019</v>
      </c>
      <c r="J171" s="86" t="s">
        <v>1020</v>
      </c>
      <c r="L171" s="96" t="str">
        <f t="shared" si="7"/>
        <v>Pauls Audzēvičs</v>
      </c>
      <c r="M171" s="97">
        <f t="shared" si="9"/>
        <v>790</v>
      </c>
    </row>
    <row r="172" spans="1:13" ht="15.6" x14ac:dyDescent="0.3">
      <c r="A172" s="202"/>
      <c r="B172" s="202"/>
      <c r="C172" s="204"/>
      <c r="D172" s="204"/>
      <c r="E172" s="206"/>
      <c r="F172" s="87" t="s">
        <v>1016</v>
      </c>
      <c r="G172" s="87" t="s">
        <v>1021</v>
      </c>
      <c r="H172" s="87" t="s">
        <v>1022</v>
      </c>
      <c r="I172" s="87" t="s">
        <v>1023</v>
      </c>
      <c r="J172" s="87" t="s">
        <v>1024</v>
      </c>
      <c r="L172" s="96" t="str">
        <f t="shared" si="7"/>
        <v/>
      </c>
      <c r="M172" s="97" t="str">
        <f t="shared" si="9"/>
        <v/>
      </c>
    </row>
    <row r="173" spans="1:13" ht="15.6" x14ac:dyDescent="0.3">
      <c r="A173" s="201">
        <v>4</v>
      </c>
      <c r="B173" s="201">
        <v>90</v>
      </c>
      <c r="C173" s="203" t="s">
        <v>1025</v>
      </c>
      <c r="D173" s="203" t="s">
        <v>682</v>
      </c>
      <c r="E173" s="205">
        <v>2.7771990740740743E-2</v>
      </c>
      <c r="F173" s="86" t="s">
        <v>1026</v>
      </c>
      <c r="G173" s="86" t="s">
        <v>1027</v>
      </c>
      <c r="H173" s="86" t="s">
        <v>1028</v>
      </c>
      <c r="I173" s="86" t="s">
        <v>1029</v>
      </c>
      <c r="J173" s="86" t="s">
        <v>1030</v>
      </c>
      <c r="L173" s="96" t="str">
        <f t="shared" si="7"/>
        <v>Matvejs Suharževskis</v>
      </c>
      <c r="M173" s="97">
        <f t="shared" si="9"/>
        <v>787</v>
      </c>
    </row>
    <row r="174" spans="1:13" ht="15.6" x14ac:dyDescent="0.3">
      <c r="A174" s="202"/>
      <c r="B174" s="202"/>
      <c r="C174" s="204"/>
      <c r="D174" s="204"/>
      <c r="E174" s="206"/>
      <c r="F174" s="87" t="s">
        <v>1026</v>
      </c>
      <c r="G174" s="87" t="s">
        <v>1031</v>
      </c>
      <c r="H174" s="87" t="s">
        <v>1032</v>
      </c>
      <c r="I174" s="87" t="s">
        <v>1033</v>
      </c>
      <c r="J174" s="87" t="s">
        <v>1034</v>
      </c>
      <c r="L174" s="96" t="str">
        <f t="shared" si="7"/>
        <v/>
      </c>
      <c r="M174" s="97" t="str">
        <f t="shared" si="9"/>
        <v/>
      </c>
    </row>
    <row r="175" spans="1:13" ht="15.6" x14ac:dyDescent="0.3">
      <c r="A175" s="201">
        <v>5</v>
      </c>
      <c r="B175" s="201">
        <v>52</v>
      </c>
      <c r="C175" s="203" t="s">
        <v>1035</v>
      </c>
      <c r="D175" s="203" t="s">
        <v>587</v>
      </c>
      <c r="E175" s="205">
        <v>2.9072916666666667E-2</v>
      </c>
      <c r="F175" s="86" t="s">
        <v>1036</v>
      </c>
      <c r="G175" s="86" t="s">
        <v>1037</v>
      </c>
      <c r="H175" s="86" t="s">
        <v>1038</v>
      </c>
      <c r="I175" s="86" t="s">
        <v>1039</v>
      </c>
      <c r="J175" s="86" t="s">
        <v>1040</v>
      </c>
      <c r="L175" s="96" t="str">
        <f t="shared" si="7"/>
        <v>Kasparas Apkievičius</v>
      </c>
      <c r="M175" s="97">
        <f t="shared" si="9"/>
        <v>752</v>
      </c>
    </row>
    <row r="176" spans="1:13" ht="15.6" x14ac:dyDescent="0.3">
      <c r="A176" s="202"/>
      <c r="B176" s="202"/>
      <c r="C176" s="204"/>
      <c r="D176" s="204"/>
      <c r="E176" s="206"/>
      <c r="F176" s="87" t="s">
        <v>1036</v>
      </c>
      <c r="G176" s="87" t="s">
        <v>1041</v>
      </c>
      <c r="H176" s="87" t="s">
        <v>1042</v>
      </c>
      <c r="I176" s="87" t="s">
        <v>1043</v>
      </c>
      <c r="J176" s="87" t="s">
        <v>1044</v>
      </c>
      <c r="L176" s="96" t="str">
        <f t="shared" si="7"/>
        <v/>
      </c>
      <c r="M176" s="97" t="str">
        <f t="shared" si="9"/>
        <v/>
      </c>
    </row>
    <row r="177" spans="1:13" ht="15.6" x14ac:dyDescent="0.3">
      <c r="A177" s="201">
        <v>6</v>
      </c>
      <c r="B177" s="201">
        <v>64</v>
      </c>
      <c r="C177" s="203" t="s">
        <v>1045</v>
      </c>
      <c r="D177" s="203" t="s">
        <v>587</v>
      </c>
      <c r="E177" s="205">
        <v>3.1515046296296298E-2</v>
      </c>
      <c r="F177" s="86" t="s">
        <v>1046</v>
      </c>
      <c r="G177" s="86" t="s">
        <v>1047</v>
      </c>
      <c r="H177" s="86" t="s">
        <v>1048</v>
      </c>
      <c r="I177" s="86" t="s">
        <v>1049</v>
      </c>
      <c r="J177" s="86" t="s">
        <v>1050</v>
      </c>
      <c r="L177" s="96" t="str">
        <f t="shared" si="7"/>
        <v>Titas Jakštas</v>
      </c>
      <c r="M177" s="97">
        <f t="shared" si="9"/>
        <v>693</v>
      </c>
    </row>
    <row r="178" spans="1:13" ht="15.6" x14ac:dyDescent="0.3">
      <c r="A178" s="202"/>
      <c r="B178" s="202"/>
      <c r="C178" s="204"/>
      <c r="D178" s="204"/>
      <c r="E178" s="206"/>
      <c r="F178" s="87" t="s">
        <v>1046</v>
      </c>
      <c r="G178" s="87" t="s">
        <v>1051</v>
      </c>
      <c r="H178" s="87" t="s">
        <v>1052</v>
      </c>
      <c r="I178" s="87" t="s">
        <v>1053</v>
      </c>
      <c r="J178" s="87" t="s">
        <v>1054</v>
      </c>
      <c r="L178" s="96" t="str">
        <f t="shared" si="7"/>
        <v/>
      </c>
      <c r="M178" s="97" t="str">
        <f t="shared" si="9"/>
        <v/>
      </c>
    </row>
    <row r="179" spans="1:13" ht="15.6" x14ac:dyDescent="0.3">
      <c r="A179" s="201">
        <v>7</v>
      </c>
      <c r="B179" s="201">
        <v>66</v>
      </c>
      <c r="C179" s="203" t="s">
        <v>1055</v>
      </c>
      <c r="D179" s="203" t="s">
        <v>587</v>
      </c>
      <c r="E179" s="205">
        <v>3.3263888888888891E-2</v>
      </c>
      <c r="F179" s="86" t="s">
        <v>1056</v>
      </c>
      <c r="G179" s="86" t="s">
        <v>1057</v>
      </c>
      <c r="H179" s="86" t="s">
        <v>1058</v>
      </c>
      <c r="I179" s="86" t="s">
        <v>1059</v>
      </c>
      <c r="J179" s="86" t="s">
        <v>1060</v>
      </c>
      <c r="L179" s="96" t="str">
        <f t="shared" si="7"/>
        <v>Titas Kartanas</v>
      </c>
      <c r="M179" s="97">
        <f t="shared" si="9"/>
        <v>657</v>
      </c>
    </row>
    <row r="180" spans="1:13" ht="15.6" x14ac:dyDescent="0.3">
      <c r="A180" s="202"/>
      <c r="B180" s="202"/>
      <c r="C180" s="204"/>
      <c r="D180" s="204"/>
      <c r="E180" s="206"/>
      <c r="F180" s="87" t="s">
        <v>1056</v>
      </c>
      <c r="G180" s="87" t="s">
        <v>1031</v>
      </c>
      <c r="H180" s="87" t="s">
        <v>1061</v>
      </c>
      <c r="I180" s="87" t="s">
        <v>1062</v>
      </c>
      <c r="J180" s="87" t="s">
        <v>1063</v>
      </c>
      <c r="L180" s="96" t="str">
        <f t="shared" si="7"/>
        <v/>
      </c>
      <c r="M180" s="97" t="str">
        <f t="shared" si="9"/>
        <v/>
      </c>
    </row>
    <row r="181" spans="1:13" ht="15.6" x14ac:dyDescent="0.3">
      <c r="A181" s="201">
        <v>8</v>
      </c>
      <c r="B181" s="201">
        <v>69</v>
      </c>
      <c r="C181" s="203" t="s">
        <v>1064</v>
      </c>
      <c r="D181" s="203" t="s">
        <v>587</v>
      </c>
      <c r="E181" s="205">
        <v>3.3288194444444447E-2</v>
      </c>
      <c r="F181" s="86" t="s">
        <v>1065</v>
      </c>
      <c r="G181" s="86" t="s">
        <v>1066</v>
      </c>
      <c r="H181" s="86" t="s">
        <v>1067</v>
      </c>
      <c r="I181" s="86" t="s">
        <v>1068</v>
      </c>
      <c r="J181" s="86" t="s">
        <v>1069</v>
      </c>
      <c r="L181" s="96" t="str">
        <f t="shared" si="7"/>
        <v>Rokas Kovoliūnas</v>
      </c>
      <c r="M181" s="97">
        <f t="shared" si="9"/>
        <v>656</v>
      </c>
    </row>
    <row r="182" spans="1:13" ht="15.6" x14ac:dyDescent="0.3">
      <c r="A182" s="202"/>
      <c r="B182" s="202"/>
      <c r="C182" s="204"/>
      <c r="D182" s="204"/>
      <c r="E182" s="206"/>
      <c r="F182" s="87" t="s">
        <v>1065</v>
      </c>
      <c r="G182" s="87" t="s">
        <v>1070</v>
      </c>
      <c r="H182" s="87" t="s">
        <v>1071</v>
      </c>
      <c r="I182" s="87" t="s">
        <v>1072</v>
      </c>
      <c r="J182" s="87" t="s">
        <v>1073</v>
      </c>
      <c r="L182" s="96" t="str">
        <f t="shared" si="7"/>
        <v/>
      </c>
      <c r="M182" s="97" t="str">
        <f t="shared" si="9"/>
        <v/>
      </c>
    </row>
    <row r="183" spans="1:13" ht="15.6" x14ac:dyDescent="0.3">
      <c r="A183" s="201">
        <v>9</v>
      </c>
      <c r="B183" s="201">
        <v>60</v>
      </c>
      <c r="C183" s="203" t="s">
        <v>1074</v>
      </c>
      <c r="D183" s="203" t="s">
        <v>534</v>
      </c>
      <c r="E183" s="205">
        <v>3.3820601851851852E-2</v>
      </c>
      <c r="F183" s="86" t="s">
        <v>1075</v>
      </c>
      <c r="G183" s="86" t="s">
        <v>1076</v>
      </c>
      <c r="H183" s="86" t="s">
        <v>1077</v>
      </c>
      <c r="I183" s="86" t="s">
        <v>1078</v>
      </c>
      <c r="J183" s="86" t="s">
        <v>1079</v>
      </c>
      <c r="L183" s="96" t="str">
        <f t="shared" si="7"/>
        <v>Tomas Dambrauskas</v>
      </c>
      <c r="M183" s="97">
        <f t="shared" si="9"/>
        <v>646</v>
      </c>
    </row>
    <row r="184" spans="1:13" ht="15.6" x14ac:dyDescent="0.3">
      <c r="A184" s="202"/>
      <c r="B184" s="202"/>
      <c r="C184" s="204"/>
      <c r="D184" s="204"/>
      <c r="E184" s="206"/>
      <c r="F184" s="87" t="s">
        <v>1075</v>
      </c>
      <c r="G184" s="87" t="s">
        <v>1080</v>
      </c>
      <c r="H184" s="87" t="s">
        <v>1081</v>
      </c>
      <c r="I184" s="87" t="s">
        <v>1082</v>
      </c>
      <c r="J184" s="87" t="s">
        <v>1083</v>
      </c>
      <c r="L184" s="96" t="str">
        <f t="shared" si="7"/>
        <v/>
      </c>
      <c r="M184" s="97" t="str">
        <f t="shared" si="9"/>
        <v/>
      </c>
    </row>
    <row r="185" spans="1:13" ht="15.6" x14ac:dyDescent="0.3">
      <c r="A185" s="201"/>
      <c r="B185" s="201">
        <v>88</v>
      </c>
      <c r="C185" s="203" t="s">
        <v>2822</v>
      </c>
      <c r="D185" s="203" t="s">
        <v>682</v>
      </c>
      <c r="E185" s="205" t="s">
        <v>1084</v>
      </c>
      <c r="F185" s="86" t="s">
        <v>1085</v>
      </c>
      <c r="G185" s="86" t="s">
        <v>1086</v>
      </c>
      <c r="H185" s="86" t="s">
        <v>1087</v>
      </c>
      <c r="I185" s="86" t="s">
        <v>1088</v>
      </c>
      <c r="J185" s="86" t="s">
        <v>1089</v>
      </c>
      <c r="L185" s="96" t="str">
        <f t="shared" si="7"/>
        <v>Danila Proščinko</v>
      </c>
      <c r="M185" s="97" t="str">
        <f t="shared" si="9"/>
        <v/>
      </c>
    </row>
    <row r="186" spans="1:13" ht="15.6" x14ac:dyDescent="0.3">
      <c r="A186" s="202"/>
      <c r="B186" s="202"/>
      <c r="C186" s="204"/>
      <c r="D186" s="204"/>
      <c r="E186" s="206"/>
      <c r="F186" s="87" t="s">
        <v>1085</v>
      </c>
      <c r="G186" s="87" t="s">
        <v>1090</v>
      </c>
      <c r="H186" s="87" t="s">
        <v>1091</v>
      </c>
      <c r="I186" s="87" t="s">
        <v>1092</v>
      </c>
      <c r="J186" s="87" t="s">
        <v>1093</v>
      </c>
      <c r="L186" s="96" t="str">
        <f t="shared" si="7"/>
        <v/>
      </c>
      <c r="M186" s="97" t="str">
        <f t="shared" si="9"/>
        <v/>
      </c>
    </row>
    <row r="187" spans="1:13" ht="15.6" x14ac:dyDescent="0.3">
      <c r="A187" s="89"/>
      <c r="L187" s="96" t="str">
        <f t="shared" si="7"/>
        <v/>
      </c>
      <c r="M187" s="97" t="str">
        <f t="shared" si="9"/>
        <v/>
      </c>
    </row>
    <row r="188" spans="1:13" ht="15.6" x14ac:dyDescent="0.3">
      <c r="A188" s="90" t="s">
        <v>1094</v>
      </c>
      <c r="L188" s="96" t="str">
        <f t="shared" si="7"/>
        <v/>
      </c>
      <c r="M188" s="97" t="str">
        <f t="shared" si="9"/>
        <v/>
      </c>
    </row>
    <row r="189" spans="1:13" ht="15.6" x14ac:dyDescent="0.3">
      <c r="A189" s="195" t="s">
        <v>1</v>
      </c>
      <c r="B189" s="195" t="s">
        <v>190</v>
      </c>
      <c r="C189" s="195" t="s">
        <v>524</v>
      </c>
      <c r="D189" s="195" t="s">
        <v>27</v>
      </c>
      <c r="E189" s="92" t="s">
        <v>525</v>
      </c>
      <c r="F189" s="197" t="s">
        <v>526</v>
      </c>
      <c r="G189" s="207"/>
      <c r="H189" s="207"/>
      <c r="I189" s="207"/>
      <c r="J189" s="198"/>
      <c r="L189" s="96" t="str">
        <f t="shared" si="7"/>
        <v/>
      </c>
      <c r="M189" s="97" t="str">
        <f t="shared" si="9"/>
        <v/>
      </c>
    </row>
    <row r="190" spans="1:13" ht="15.6" x14ac:dyDescent="0.3">
      <c r="A190" s="196"/>
      <c r="B190" s="196"/>
      <c r="C190" s="196"/>
      <c r="D190" s="196"/>
      <c r="E190" s="93" t="s">
        <v>527</v>
      </c>
      <c r="F190" s="85" t="s">
        <v>177</v>
      </c>
      <c r="G190" s="85" t="s">
        <v>613</v>
      </c>
      <c r="H190" s="85" t="s">
        <v>614</v>
      </c>
      <c r="I190" s="85" t="s">
        <v>613</v>
      </c>
      <c r="J190" s="85" t="s">
        <v>528</v>
      </c>
      <c r="L190" s="96" t="str">
        <f t="shared" si="7"/>
        <v/>
      </c>
      <c r="M190" s="97" t="str">
        <f t="shared" si="9"/>
        <v/>
      </c>
    </row>
    <row r="191" spans="1:13" ht="15.6" x14ac:dyDescent="0.3">
      <c r="A191" s="201">
        <v>1</v>
      </c>
      <c r="B191" s="201">
        <v>58</v>
      </c>
      <c r="C191" s="203" t="s">
        <v>1095</v>
      </c>
      <c r="D191" s="203" t="s">
        <v>563</v>
      </c>
      <c r="E191" s="205">
        <v>2.9071759259259256E-2</v>
      </c>
      <c r="F191" s="86" t="s">
        <v>1096</v>
      </c>
      <c r="G191" s="86" t="s">
        <v>1097</v>
      </c>
      <c r="H191" s="86" t="s">
        <v>1098</v>
      </c>
      <c r="I191" s="86" t="s">
        <v>1099</v>
      </c>
      <c r="J191" s="86" t="s">
        <v>1100</v>
      </c>
      <c r="L191" s="96" t="str">
        <f t="shared" si="7"/>
        <v>Maria Bondarchuk</v>
      </c>
      <c r="M191" s="97">
        <f t="shared" si="9"/>
        <v>752</v>
      </c>
    </row>
    <row r="192" spans="1:13" ht="15.6" x14ac:dyDescent="0.3">
      <c r="A192" s="202"/>
      <c r="B192" s="202"/>
      <c r="C192" s="204"/>
      <c r="D192" s="204"/>
      <c r="E192" s="206"/>
      <c r="F192" s="87" t="s">
        <v>1096</v>
      </c>
      <c r="G192" s="87" t="s">
        <v>1101</v>
      </c>
      <c r="H192" s="87" t="s">
        <v>1102</v>
      </c>
      <c r="I192" s="87" t="s">
        <v>1103</v>
      </c>
      <c r="J192" s="87" t="s">
        <v>1104</v>
      </c>
      <c r="L192" s="96" t="str">
        <f t="shared" si="7"/>
        <v/>
      </c>
      <c r="M192" s="97" t="str">
        <f t="shared" si="9"/>
        <v/>
      </c>
    </row>
    <row r="193" spans="1:13" ht="15.6" x14ac:dyDescent="0.3">
      <c r="A193" s="201">
        <v>2</v>
      </c>
      <c r="B193" s="201">
        <v>79</v>
      </c>
      <c r="C193" s="203" t="s">
        <v>1105</v>
      </c>
      <c r="D193" s="203" t="s">
        <v>544</v>
      </c>
      <c r="E193" s="205">
        <v>3.0327546296296293E-2</v>
      </c>
      <c r="F193" s="86" t="s">
        <v>1106</v>
      </c>
      <c r="G193" s="86" t="s">
        <v>1107</v>
      </c>
      <c r="H193" s="86" t="s">
        <v>1108</v>
      </c>
      <c r="I193" s="86" t="s">
        <v>1109</v>
      </c>
      <c r="J193" s="86" t="s">
        <v>1110</v>
      </c>
      <c r="L193" s="96" t="str">
        <f t="shared" si="7"/>
        <v>Beatričė Vinciūnaitė</v>
      </c>
      <c r="M193" s="97">
        <f t="shared" si="9"/>
        <v>721</v>
      </c>
    </row>
    <row r="194" spans="1:13" ht="15.6" x14ac:dyDescent="0.3">
      <c r="A194" s="202"/>
      <c r="B194" s="202"/>
      <c r="C194" s="204"/>
      <c r="D194" s="204"/>
      <c r="E194" s="206"/>
      <c r="F194" s="87" t="s">
        <v>1106</v>
      </c>
      <c r="G194" s="87" t="s">
        <v>1111</v>
      </c>
      <c r="H194" s="87" t="s">
        <v>1112</v>
      </c>
      <c r="I194" s="87" t="s">
        <v>1113</v>
      </c>
      <c r="J194" s="87" t="s">
        <v>1114</v>
      </c>
      <c r="L194" s="96" t="str">
        <f t="shared" si="7"/>
        <v/>
      </c>
      <c r="M194" s="97" t="str">
        <f t="shared" si="9"/>
        <v/>
      </c>
    </row>
    <row r="195" spans="1:13" ht="15.6" x14ac:dyDescent="0.3">
      <c r="A195" s="201">
        <v>3</v>
      </c>
      <c r="B195" s="201">
        <v>73</v>
      </c>
      <c r="C195" s="203" t="s">
        <v>1115</v>
      </c>
      <c r="D195" s="203" t="s">
        <v>972</v>
      </c>
      <c r="E195" s="205">
        <v>3.177199074074074E-2</v>
      </c>
      <c r="F195" s="86" t="s">
        <v>1116</v>
      </c>
      <c r="G195" s="86" t="s">
        <v>1117</v>
      </c>
      <c r="H195" s="86" t="s">
        <v>1118</v>
      </c>
      <c r="I195" s="86" t="s">
        <v>1119</v>
      </c>
      <c r="J195" s="86" t="s">
        <v>1120</v>
      </c>
      <c r="L195" s="96" t="str">
        <f t="shared" si="7"/>
        <v>Paula KÜbar</v>
      </c>
      <c r="M195" s="97">
        <f t="shared" si="9"/>
        <v>688</v>
      </c>
    </row>
    <row r="196" spans="1:13" ht="15.6" x14ac:dyDescent="0.3">
      <c r="A196" s="202"/>
      <c r="B196" s="202"/>
      <c r="C196" s="204"/>
      <c r="D196" s="204"/>
      <c r="E196" s="206"/>
      <c r="F196" s="87" t="s">
        <v>1116</v>
      </c>
      <c r="G196" s="87" t="s">
        <v>1121</v>
      </c>
      <c r="H196" s="87" t="s">
        <v>1122</v>
      </c>
      <c r="I196" s="87" t="s">
        <v>1123</v>
      </c>
      <c r="J196" s="87" t="s">
        <v>1124</v>
      </c>
      <c r="L196" s="96" t="str">
        <f t="shared" si="7"/>
        <v/>
      </c>
      <c r="M196" s="97" t="str">
        <f t="shared" si="9"/>
        <v/>
      </c>
    </row>
    <row r="197" spans="1:13" ht="15.6" x14ac:dyDescent="0.3">
      <c r="A197" s="201">
        <v>4</v>
      </c>
      <c r="B197" s="201">
        <v>96</v>
      </c>
      <c r="C197" s="203" t="s">
        <v>1125</v>
      </c>
      <c r="D197" s="203"/>
      <c r="E197" s="205">
        <v>3.4814814814814812E-2</v>
      </c>
      <c r="F197" s="86" t="s">
        <v>1126</v>
      </c>
      <c r="G197" s="86" t="s">
        <v>1127</v>
      </c>
      <c r="H197" s="86" t="s">
        <v>1128</v>
      </c>
      <c r="I197" s="86" t="s">
        <v>1129</v>
      </c>
      <c r="J197" s="86" t="s">
        <v>1130</v>
      </c>
      <c r="L197" s="96" t="str">
        <f t="shared" si="7"/>
        <v>Gustė Rimšaitė</v>
      </c>
      <c r="M197" s="97">
        <f t="shared" si="9"/>
        <v>628</v>
      </c>
    </row>
    <row r="198" spans="1:13" ht="15.6" x14ac:dyDescent="0.3">
      <c r="A198" s="202"/>
      <c r="B198" s="202"/>
      <c r="C198" s="204"/>
      <c r="D198" s="204"/>
      <c r="E198" s="206"/>
      <c r="F198" s="87" t="s">
        <v>1126</v>
      </c>
      <c r="G198" s="87" t="s">
        <v>1131</v>
      </c>
      <c r="H198" s="87" t="s">
        <v>1132</v>
      </c>
      <c r="I198" s="87" t="s">
        <v>1133</v>
      </c>
      <c r="J198" s="87" t="s">
        <v>1134</v>
      </c>
      <c r="L198" s="96" t="str">
        <f t="shared" si="7"/>
        <v/>
      </c>
      <c r="M198" s="97" t="str">
        <f t="shared" si="9"/>
        <v/>
      </c>
    </row>
    <row r="199" spans="1:13" ht="15.6" x14ac:dyDescent="0.3">
      <c r="A199" s="89"/>
      <c r="L199" s="96" t="str">
        <f t="shared" si="7"/>
        <v/>
      </c>
      <c r="M199" s="97" t="str">
        <f t="shared" si="9"/>
        <v/>
      </c>
    </row>
    <row r="200" spans="1:13" ht="15.6" x14ac:dyDescent="0.3">
      <c r="A200" s="90" t="s">
        <v>1135</v>
      </c>
      <c r="L200" s="96" t="str">
        <f t="shared" si="7"/>
        <v/>
      </c>
      <c r="M200" s="97" t="str">
        <f t="shared" si="9"/>
        <v/>
      </c>
    </row>
    <row r="201" spans="1:13" ht="15.6" x14ac:dyDescent="0.3">
      <c r="A201" s="195" t="s">
        <v>1</v>
      </c>
      <c r="B201" s="195" t="s">
        <v>190</v>
      </c>
      <c r="C201" s="195" t="s">
        <v>524</v>
      </c>
      <c r="D201" s="195" t="s">
        <v>27</v>
      </c>
      <c r="E201" s="92" t="s">
        <v>525</v>
      </c>
      <c r="F201" s="197" t="s">
        <v>526</v>
      </c>
      <c r="G201" s="207"/>
      <c r="H201" s="207"/>
      <c r="I201" s="207"/>
      <c r="J201" s="198"/>
      <c r="L201" s="96" t="str">
        <f t="shared" si="7"/>
        <v/>
      </c>
      <c r="M201" s="97" t="str">
        <f t="shared" si="9"/>
        <v/>
      </c>
    </row>
    <row r="202" spans="1:13" ht="15.6" x14ac:dyDescent="0.3">
      <c r="A202" s="196"/>
      <c r="B202" s="196"/>
      <c r="C202" s="196"/>
      <c r="D202" s="196"/>
      <c r="E202" s="93" t="s">
        <v>527</v>
      </c>
      <c r="F202" s="85" t="s">
        <v>177</v>
      </c>
      <c r="G202" s="85" t="s">
        <v>613</v>
      </c>
      <c r="H202" s="85" t="s">
        <v>614</v>
      </c>
      <c r="I202" s="85" t="s">
        <v>613</v>
      </c>
      <c r="J202" s="85" t="s">
        <v>528</v>
      </c>
      <c r="L202" s="96" t="str">
        <f t="shared" ref="L202:L265" si="10">IFERROR(RIGHT(C202,(LEN(C202)-FIND(" ",C202,1)))&amp;" "&amp;(LEFT(C202,(FIND(" ",C202,1)-1))),"")</f>
        <v/>
      </c>
      <c r="M202" s="97" t="str">
        <f t="shared" si="9"/>
        <v/>
      </c>
    </row>
    <row r="203" spans="1:13" ht="15.6" x14ac:dyDescent="0.3">
      <c r="A203" s="201">
        <v>1</v>
      </c>
      <c r="B203" s="201">
        <v>61</v>
      </c>
      <c r="C203" s="203" t="s">
        <v>1136</v>
      </c>
      <c r="D203" s="203" t="s">
        <v>682</v>
      </c>
      <c r="E203" s="205">
        <v>2.4278935185185185E-2</v>
      </c>
      <c r="F203" s="86" t="s">
        <v>1137</v>
      </c>
      <c r="G203" s="86" t="s">
        <v>1138</v>
      </c>
      <c r="H203" s="86" t="s">
        <v>1139</v>
      </c>
      <c r="I203" s="86" t="s">
        <v>1140</v>
      </c>
      <c r="J203" s="86" t="s">
        <v>1141</v>
      </c>
      <c r="L203" s="96" t="str">
        <f t="shared" si="10"/>
        <v>Artjoms Gajevskis</v>
      </c>
      <c r="M203" s="97">
        <f t="shared" si="9"/>
        <v>900</v>
      </c>
    </row>
    <row r="204" spans="1:13" ht="15.6" x14ac:dyDescent="0.3">
      <c r="A204" s="202"/>
      <c r="B204" s="202"/>
      <c r="C204" s="204"/>
      <c r="D204" s="204"/>
      <c r="E204" s="206"/>
      <c r="F204" s="87" t="s">
        <v>1137</v>
      </c>
      <c r="G204" s="87" t="s">
        <v>1142</v>
      </c>
      <c r="H204" s="87" t="s">
        <v>1143</v>
      </c>
      <c r="I204" s="87" t="s">
        <v>1144</v>
      </c>
      <c r="J204" s="87" t="s">
        <v>1145</v>
      </c>
      <c r="L204" s="96" t="str">
        <f t="shared" si="10"/>
        <v/>
      </c>
      <c r="M204" s="97" t="str">
        <f t="shared" si="9"/>
        <v/>
      </c>
    </row>
    <row r="205" spans="1:13" ht="15.6" x14ac:dyDescent="0.3">
      <c r="A205" s="201">
        <v>2</v>
      </c>
      <c r="B205" s="201">
        <v>87</v>
      </c>
      <c r="C205" s="203" t="s">
        <v>1146</v>
      </c>
      <c r="D205" s="203" t="s">
        <v>587</v>
      </c>
      <c r="E205" s="205">
        <v>2.4444444444444446E-2</v>
      </c>
      <c r="F205" s="86" t="s">
        <v>1147</v>
      </c>
      <c r="G205" s="86" t="s">
        <v>782</v>
      </c>
      <c r="H205" s="86" t="s">
        <v>1148</v>
      </c>
      <c r="I205" s="86" t="s">
        <v>1149</v>
      </c>
      <c r="J205" s="86" t="s">
        <v>1150</v>
      </c>
      <c r="L205" s="96" t="str">
        <f t="shared" si="10"/>
        <v>Lukas Prokopavičius</v>
      </c>
      <c r="M205" s="97">
        <f t="shared" si="9"/>
        <v>894</v>
      </c>
    </row>
    <row r="206" spans="1:13" ht="15.6" x14ac:dyDescent="0.3">
      <c r="A206" s="202"/>
      <c r="B206" s="202"/>
      <c r="C206" s="204"/>
      <c r="D206" s="204"/>
      <c r="E206" s="206"/>
      <c r="F206" s="87" t="s">
        <v>1147</v>
      </c>
      <c r="G206" s="87" t="s">
        <v>1151</v>
      </c>
      <c r="H206" s="87" t="s">
        <v>1152</v>
      </c>
      <c r="I206" s="87" t="s">
        <v>1153</v>
      </c>
      <c r="J206" s="87" t="s">
        <v>1154</v>
      </c>
      <c r="L206" s="96" t="str">
        <f t="shared" si="10"/>
        <v/>
      </c>
      <c r="M206" s="97" t="str">
        <f t="shared" si="9"/>
        <v/>
      </c>
    </row>
    <row r="207" spans="1:13" ht="15.6" x14ac:dyDescent="0.3">
      <c r="A207" s="201">
        <v>3</v>
      </c>
      <c r="B207" s="201">
        <v>53</v>
      </c>
      <c r="C207" s="203" t="s">
        <v>1155</v>
      </c>
      <c r="D207" s="203" t="s">
        <v>557</v>
      </c>
      <c r="E207" s="205">
        <v>2.6641203703703705E-2</v>
      </c>
      <c r="F207" s="86" t="s">
        <v>1156</v>
      </c>
      <c r="G207" s="86" t="s">
        <v>1157</v>
      </c>
      <c r="H207" s="86" t="s">
        <v>1158</v>
      </c>
      <c r="I207" s="86" t="s">
        <v>1159</v>
      </c>
      <c r="J207" s="86" t="s">
        <v>1160</v>
      </c>
      <c r="L207" s="96" t="str">
        <f t="shared" si="10"/>
        <v>Jēkabs Audzēvičs</v>
      </c>
      <c r="M207" s="97">
        <f t="shared" si="9"/>
        <v>820</v>
      </c>
    </row>
    <row r="208" spans="1:13" ht="15.6" x14ac:dyDescent="0.3">
      <c r="A208" s="202"/>
      <c r="B208" s="202"/>
      <c r="C208" s="204"/>
      <c r="D208" s="204"/>
      <c r="E208" s="206"/>
      <c r="F208" s="87" t="s">
        <v>1156</v>
      </c>
      <c r="G208" s="87" t="s">
        <v>1161</v>
      </c>
      <c r="H208" s="87" t="s">
        <v>1162</v>
      </c>
      <c r="I208" s="87" t="s">
        <v>1163</v>
      </c>
      <c r="J208" s="87" t="s">
        <v>1164</v>
      </c>
      <c r="L208" s="96" t="str">
        <f t="shared" si="10"/>
        <v/>
      </c>
      <c r="M208" s="97" t="str">
        <f t="shared" si="9"/>
        <v/>
      </c>
    </row>
    <row r="209" spans="1:13" ht="15.6" x14ac:dyDescent="0.3">
      <c r="A209" s="201">
        <v>4</v>
      </c>
      <c r="B209" s="201">
        <v>55</v>
      </c>
      <c r="C209" s="203" t="s">
        <v>1165</v>
      </c>
      <c r="D209" s="203" t="s">
        <v>587</v>
      </c>
      <c r="E209" s="205">
        <v>2.7594907407407405E-2</v>
      </c>
      <c r="F209" s="86" t="s">
        <v>1166</v>
      </c>
      <c r="G209" s="86" t="s">
        <v>1167</v>
      </c>
      <c r="H209" s="86" t="s">
        <v>1168</v>
      </c>
      <c r="I209" s="86" t="s">
        <v>1169</v>
      </c>
      <c r="J209" s="86" t="s">
        <v>1170</v>
      </c>
      <c r="L209" s="96" t="str">
        <f t="shared" si="10"/>
        <v>Matas Barzdenys</v>
      </c>
      <c r="M209" s="97">
        <f t="shared" si="9"/>
        <v>792</v>
      </c>
    </row>
    <row r="210" spans="1:13" ht="15.6" x14ac:dyDescent="0.3">
      <c r="A210" s="202"/>
      <c r="B210" s="202"/>
      <c r="C210" s="204"/>
      <c r="D210" s="204"/>
      <c r="E210" s="206"/>
      <c r="F210" s="87" t="s">
        <v>1166</v>
      </c>
      <c r="G210" s="87" t="s">
        <v>1171</v>
      </c>
      <c r="H210" s="87" t="s">
        <v>1172</v>
      </c>
      <c r="I210" s="87" t="s">
        <v>1173</v>
      </c>
      <c r="J210" s="87" t="s">
        <v>1174</v>
      </c>
      <c r="L210" s="96" t="str">
        <f t="shared" si="10"/>
        <v/>
      </c>
      <c r="M210" s="97" t="str">
        <f t="shared" si="9"/>
        <v/>
      </c>
    </row>
    <row r="211" spans="1:13" ht="15.6" x14ac:dyDescent="0.3">
      <c r="A211" s="201">
        <v>5</v>
      </c>
      <c r="B211" s="201">
        <v>76</v>
      </c>
      <c r="C211" s="203" t="s">
        <v>1175</v>
      </c>
      <c r="D211" s="203" t="s">
        <v>972</v>
      </c>
      <c r="E211" s="205">
        <v>2.7951388888888887E-2</v>
      </c>
      <c r="F211" s="86" t="s">
        <v>1176</v>
      </c>
      <c r="G211" s="86" t="s">
        <v>1177</v>
      </c>
      <c r="H211" s="86" t="s">
        <v>1178</v>
      </c>
      <c r="I211" s="86" t="s">
        <v>1179</v>
      </c>
      <c r="J211" s="86" t="s">
        <v>1180</v>
      </c>
      <c r="L211" s="96" t="str">
        <f t="shared" si="10"/>
        <v>Ragnar Lelle</v>
      </c>
      <c r="M211" s="97">
        <f t="shared" si="9"/>
        <v>782</v>
      </c>
    </row>
    <row r="212" spans="1:13" ht="15.6" x14ac:dyDescent="0.3">
      <c r="A212" s="202"/>
      <c r="B212" s="202"/>
      <c r="C212" s="204"/>
      <c r="D212" s="204"/>
      <c r="E212" s="206"/>
      <c r="F212" s="87" t="s">
        <v>1176</v>
      </c>
      <c r="G212" s="87" t="s">
        <v>1181</v>
      </c>
      <c r="H212" s="87" t="s">
        <v>1182</v>
      </c>
      <c r="I212" s="87" t="s">
        <v>1183</v>
      </c>
      <c r="J212" s="87" t="s">
        <v>1184</v>
      </c>
      <c r="L212" s="96" t="str">
        <f t="shared" si="10"/>
        <v/>
      </c>
      <c r="M212" s="97" t="str">
        <f t="shared" si="9"/>
        <v/>
      </c>
    </row>
    <row r="213" spans="1:13" ht="15.6" x14ac:dyDescent="0.3">
      <c r="A213" s="201">
        <v>6</v>
      </c>
      <c r="B213" s="201">
        <v>92</v>
      </c>
      <c r="C213" s="203" t="s">
        <v>1185</v>
      </c>
      <c r="D213" s="203" t="s">
        <v>557</v>
      </c>
      <c r="E213" s="205">
        <v>2.802199074074074E-2</v>
      </c>
      <c r="F213" s="86" t="s">
        <v>1186</v>
      </c>
      <c r="G213" s="86" t="s">
        <v>1187</v>
      </c>
      <c r="H213" s="86" t="s">
        <v>1188</v>
      </c>
      <c r="I213" s="86" t="s">
        <v>1189</v>
      </c>
      <c r="J213" s="86" t="s">
        <v>1190</v>
      </c>
      <c r="L213" s="96" t="str">
        <f t="shared" si="10"/>
        <v>Markuss Ubavičs</v>
      </c>
      <c r="M213" s="97">
        <f t="shared" si="9"/>
        <v>780</v>
      </c>
    </row>
    <row r="214" spans="1:13" ht="15.6" x14ac:dyDescent="0.3">
      <c r="A214" s="202"/>
      <c r="B214" s="202"/>
      <c r="C214" s="204"/>
      <c r="D214" s="204"/>
      <c r="E214" s="206"/>
      <c r="F214" s="87" t="s">
        <v>1186</v>
      </c>
      <c r="G214" s="87" t="s">
        <v>1191</v>
      </c>
      <c r="H214" s="87" t="s">
        <v>1192</v>
      </c>
      <c r="I214" s="87" t="s">
        <v>1193</v>
      </c>
      <c r="J214" s="87" t="s">
        <v>1194</v>
      </c>
      <c r="L214" s="96" t="str">
        <f t="shared" si="10"/>
        <v/>
      </c>
      <c r="M214" s="97" t="str">
        <f t="shared" si="9"/>
        <v/>
      </c>
    </row>
    <row r="215" spans="1:13" ht="15.6" x14ac:dyDescent="0.3">
      <c r="A215" s="201">
        <v>7</v>
      </c>
      <c r="B215" s="201">
        <v>65</v>
      </c>
      <c r="C215" s="203" t="s">
        <v>1195</v>
      </c>
      <c r="D215" s="203" t="s">
        <v>587</v>
      </c>
      <c r="E215" s="205">
        <v>2.8233796296296295E-2</v>
      </c>
      <c r="F215" s="86" t="s">
        <v>1196</v>
      </c>
      <c r="G215" s="86" t="s">
        <v>1197</v>
      </c>
      <c r="H215" s="86" t="s">
        <v>1198</v>
      </c>
      <c r="I215" s="86" t="s">
        <v>1199</v>
      </c>
      <c r="J215" s="86" t="s">
        <v>1200</v>
      </c>
      <c r="L215" s="96" t="str">
        <f t="shared" si="10"/>
        <v>Dainius Kanaporis</v>
      </c>
      <c r="M215" s="97">
        <f t="shared" si="9"/>
        <v>774</v>
      </c>
    </row>
    <row r="216" spans="1:13" ht="15.6" x14ac:dyDescent="0.3">
      <c r="A216" s="202"/>
      <c r="B216" s="202"/>
      <c r="C216" s="204"/>
      <c r="D216" s="204"/>
      <c r="E216" s="206"/>
      <c r="F216" s="87" t="s">
        <v>1196</v>
      </c>
      <c r="G216" s="87" t="s">
        <v>1201</v>
      </c>
      <c r="H216" s="87" t="s">
        <v>1202</v>
      </c>
      <c r="I216" s="87" t="s">
        <v>1173</v>
      </c>
      <c r="J216" s="87" t="s">
        <v>1203</v>
      </c>
      <c r="L216" s="96" t="str">
        <f t="shared" si="10"/>
        <v/>
      </c>
      <c r="M216" s="97" t="str">
        <f t="shared" si="9"/>
        <v/>
      </c>
    </row>
    <row r="217" spans="1:13" ht="15.6" x14ac:dyDescent="0.3">
      <c r="A217" s="201">
        <v>8</v>
      </c>
      <c r="B217" s="201">
        <v>81</v>
      </c>
      <c r="C217" s="203" t="s">
        <v>1204</v>
      </c>
      <c r="D217" s="203" t="s">
        <v>587</v>
      </c>
      <c r="E217" s="205">
        <v>3.042708333333333E-2</v>
      </c>
      <c r="F217" s="86" t="s">
        <v>1205</v>
      </c>
      <c r="G217" s="86" t="s">
        <v>1206</v>
      </c>
      <c r="H217" s="86" t="s">
        <v>1207</v>
      </c>
      <c r="I217" s="86" t="s">
        <v>1208</v>
      </c>
      <c r="J217" s="86" t="s">
        <v>1209</v>
      </c>
      <c r="L217" s="96" t="str">
        <f t="shared" si="10"/>
        <v>Justas Mažeika</v>
      </c>
      <c r="M217" s="97">
        <f t="shared" si="9"/>
        <v>718</v>
      </c>
    </row>
    <row r="218" spans="1:13" ht="15.6" x14ac:dyDescent="0.3">
      <c r="A218" s="202"/>
      <c r="B218" s="202"/>
      <c r="C218" s="204"/>
      <c r="D218" s="204"/>
      <c r="E218" s="206"/>
      <c r="F218" s="87" t="s">
        <v>1205</v>
      </c>
      <c r="G218" s="87" t="s">
        <v>1210</v>
      </c>
      <c r="H218" s="87" t="s">
        <v>1211</v>
      </c>
      <c r="I218" s="87" t="s">
        <v>1212</v>
      </c>
      <c r="J218" s="87" t="s">
        <v>1213</v>
      </c>
      <c r="L218" s="96" t="str">
        <f t="shared" si="10"/>
        <v/>
      </c>
      <c r="M218" s="97" t="str">
        <f t="shared" si="9"/>
        <v/>
      </c>
    </row>
    <row r="219" spans="1:13" ht="15.6" x14ac:dyDescent="0.3">
      <c r="A219" s="89"/>
      <c r="L219" s="96" t="str">
        <f t="shared" si="10"/>
        <v/>
      </c>
      <c r="M219" s="97" t="str">
        <f t="shared" si="9"/>
        <v/>
      </c>
    </row>
    <row r="220" spans="1:13" ht="15.6" x14ac:dyDescent="0.3">
      <c r="A220" s="90" t="s">
        <v>1214</v>
      </c>
      <c r="L220" s="96" t="str">
        <f t="shared" si="10"/>
        <v/>
      </c>
      <c r="M220" s="97" t="str">
        <f t="shared" si="9"/>
        <v/>
      </c>
    </row>
    <row r="221" spans="1:13" ht="15.6" x14ac:dyDescent="0.3">
      <c r="A221" s="195" t="s">
        <v>1</v>
      </c>
      <c r="B221" s="195" t="s">
        <v>190</v>
      </c>
      <c r="C221" s="195" t="s">
        <v>524</v>
      </c>
      <c r="D221" s="195" t="s">
        <v>27</v>
      </c>
      <c r="E221" s="92" t="s">
        <v>525</v>
      </c>
      <c r="F221" s="197" t="s">
        <v>526</v>
      </c>
      <c r="G221" s="207"/>
      <c r="H221" s="207"/>
      <c r="I221" s="207"/>
      <c r="J221" s="198"/>
      <c r="L221" s="96" t="str">
        <f t="shared" si="10"/>
        <v/>
      </c>
      <c r="M221" s="97" t="str">
        <f t="shared" si="9"/>
        <v/>
      </c>
    </row>
    <row r="222" spans="1:13" ht="15.6" x14ac:dyDescent="0.3">
      <c r="A222" s="196"/>
      <c r="B222" s="196"/>
      <c r="C222" s="196"/>
      <c r="D222" s="196"/>
      <c r="E222" s="93" t="s">
        <v>527</v>
      </c>
      <c r="F222" s="85" t="s">
        <v>177</v>
      </c>
      <c r="G222" s="85" t="s">
        <v>613</v>
      </c>
      <c r="H222" s="85" t="s">
        <v>614</v>
      </c>
      <c r="I222" s="85" t="s">
        <v>613</v>
      </c>
      <c r="J222" s="85" t="s">
        <v>528</v>
      </c>
      <c r="L222" s="96" t="str">
        <f t="shared" si="10"/>
        <v/>
      </c>
      <c r="M222" s="97" t="str">
        <f t="shared" si="9"/>
        <v/>
      </c>
    </row>
    <row r="223" spans="1:13" ht="15.6" x14ac:dyDescent="0.3">
      <c r="A223" s="201">
        <v>1</v>
      </c>
      <c r="B223" s="201">
        <v>91</v>
      </c>
      <c r="C223" s="203" t="s">
        <v>1215</v>
      </c>
      <c r="D223" s="203" t="s">
        <v>587</v>
      </c>
      <c r="E223" s="205">
        <v>2.5297453703703704E-2</v>
      </c>
      <c r="F223" s="86" t="s">
        <v>1216</v>
      </c>
      <c r="G223" s="86" t="s">
        <v>1217</v>
      </c>
      <c r="H223" s="86" t="s">
        <v>1218</v>
      </c>
      <c r="I223" s="86" t="s">
        <v>1219</v>
      </c>
      <c r="J223" s="86" t="s">
        <v>1220</v>
      </c>
      <c r="L223" s="96" t="str">
        <f t="shared" si="10"/>
        <v>Evelina Tomkevičiūtė</v>
      </c>
      <c r="M223" s="97">
        <f t="shared" si="9"/>
        <v>864</v>
      </c>
    </row>
    <row r="224" spans="1:13" ht="15.6" x14ac:dyDescent="0.3">
      <c r="A224" s="202"/>
      <c r="B224" s="202"/>
      <c r="C224" s="204"/>
      <c r="D224" s="204"/>
      <c r="E224" s="206"/>
      <c r="F224" s="87" t="s">
        <v>1216</v>
      </c>
      <c r="G224" s="87" t="s">
        <v>1221</v>
      </c>
      <c r="H224" s="87" t="s">
        <v>1222</v>
      </c>
      <c r="I224" s="87" t="s">
        <v>1223</v>
      </c>
      <c r="J224" s="87" t="s">
        <v>1224</v>
      </c>
      <c r="L224" s="96" t="str">
        <f t="shared" si="10"/>
        <v/>
      </c>
      <c r="M224" s="97" t="str">
        <f t="shared" si="9"/>
        <v/>
      </c>
    </row>
    <row r="225" spans="1:13" ht="15.6" x14ac:dyDescent="0.3">
      <c r="A225" s="201">
        <v>2</v>
      </c>
      <c r="B225" s="201">
        <v>75</v>
      </c>
      <c r="C225" s="203" t="s">
        <v>1225</v>
      </c>
      <c r="D225" s="203" t="s">
        <v>557</v>
      </c>
      <c r="E225" s="205">
        <v>2.6650462962962963E-2</v>
      </c>
      <c r="F225" s="86" t="s">
        <v>1226</v>
      </c>
      <c r="G225" s="86" t="s">
        <v>1227</v>
      </c>
      <c r="H225" s="86" t="s">
        <v>1228</v>
      </c>
      <c r="I225" s="86" t="s">
        <v>1229</v>
      </c>
      <c r="J225" s="86" t="s">
        <v>1230</v>
      </c>
      <c r="L225" s="96" t="str">
        <f t="shared" si="10"/>
        <v>Daniela Leitane</v>
      </c>
      <c r="M225" s="97">
        <f t="shared" si="9"/>
        <v>820</v>
      </c>
    </row>
    <row r="226" spans="1:13" ht="15.6" x14ac:dyDescent="0.3">
      <c r="A226" s="202"/>
      <c r="B226" s="202"/>
      <c r="C226" s="204"/>
      <c r="D226" s="204"/>
      <c r="E226" s="206"/>
      <c r="F226" s="87" t="s">
        <v>1226</v>
      </c>
      <c r="G226" s="87" t="s">
        <v>1231</v>
      </c>
      <c r="H226" s="87" t="s">
        <v>1232</v>
      </c>
      <c r="I226" s="87" t="s">
        <v>1233</v>
      </c>
      <c r="J226" s="87" t="s">
        <v>1234</v>
      </c>
      <c r="L226" s="96" t="str">
        <f t="shared" si="10"/>
        <v/>
      </c>
      <c r="M226" s="97" t="str">
        <f t="shared" si="9"/>
        <v/>
      </c>
    </row>
    <row r="227" spans="1:13" ht="15.6" x14ac:dyDescent="0.3">
      <c r="A227" s="201">
        <v>3</v>
      </c>
      <c r="B227" s="201">
        <v>83</v>
      </c>
      <c r="C227" s="203" t="s">
        <v>1235</v>
      </c>
      <c r="D227" s="203" t="s">
        <v>544</v>
      </c>
      <c r="E227" s="205">
        <v>2.8680555555555553E-2</v>
      </c>
      <c r="F227" s="86" t="s">
        <v>1236</v>
      </c>
      <c r="G227" s="86" t="s">
        <v>1237</v>
      </c>
      <c r="H227" s="86" t="s">
        <v>1238</v>
      </c>
      <c r="I227" s="86" t="s">
        <v>1239</v>
      </c>
      <c r="J227" s="86" t="s">
        <v>1240</v>
      </c>
      <c r="L227" s="96" t="str">
        <f t="shared" si="10"/>
        <v>Unė Narkūnaitė</v>
      </c>
      <c r="M227" s="97">
        <f t="shared" si="9"/>
        <v>762</v>
      </c>
    </row>
    <row r="228" spans="1:13" ht="15.6" x14ac:dyDescent="0.3">
      <c r="A228" s="202"/>
      <c r="B228" s="202"/>
      <c r="C228" s="204"/>
      <c r="D228" s="204"/>
      <c r="E228" s="206"/>
      <c r="F228" s="87" t="s">
        <v>1236</v>
      </c>
      <c r="G228" s="87" t="s">
        <v>1241</v>
      </c>
      <c r="H228" s="87" t="s">
        <v>1242</v>
      </c>
      <c r="I228" s="87" t="s">
        <v>1243</v>
      </c>
      <c r="J228" s="87" t="s">
        <v>1244</v>
      </c>
      <c r="L228" s="96" t="str">
        <f t="shared" si="10"/>
        <v/>
      </c>
      <c r="M228" s="97" t="str">
        <f t="shared" si="9"/>
        <v/>
      </c>
    </row>
    <row r="229" spans="1:13" ht="15.6" x14ac:dyDescent="0.3">
      <c r="A229" s="201">
        <v>4</v>
      </c>
      <c r="B229" s="201">
        <v>84</v>
      </c>
      <c r="C229" s="203" t="s">
        <v>1245</v>
      </c>
      <c r="D229" s="203" t="s">
        <v>544</v>
      </c>
      <c r="E229" s="205">
        <v>2.8900462962962961E-2</v>
      </c>
      <c r="F229" s="86" t="s">
        <v>1246</v>
      </c>
      <c r="G229" s="86" t="s">
        <v>1247</v>
      </c>
      <c r="H229" s="86" t="s">
        <v>1248</v>
      </c>
      <c r="I229" s="86" t="s">
        <v>1249</v>
      </c>
      <c r="J229" s="86" t="s">
        <v>1250</v>
      </c>
      <c r="L229" s="96" t="str">
        <f t="shared" si="10"/>
        <v>Viltė Narkūnaitė</v>
      </c>
      <c r="M229" s="97">
        <f t="shared" si="9"/>
        <v>756</v>
      </c>
    </row>
    <row r="230" spans="1:13" ht="15.6" x14ac:dyDescent="0.3">
      <c r="A230" s="202"/>
      <c r="B230" s="202"/>
      <c r="C230" s="204"/>
      <c r="D230" s="204"/>
      <c r="E230" s="206"/>
      <c r="F230" s="87" t="s">
        <v>1246</v>
      </c>
      <c r="G230" s="87" t="s">
        <v>1251</v>
      </c>
      <c r="H230" s="87" t="s">
        <v>1252</v>
      </c>
      <c r="I230" s="87" t="s">
        <v>1253</v>
      </c>
      <c r="J230" s="87" t="s">
        <v>1254</v>
      </c>
      <c r="L230" s="96" t="str">
        <f t="shared" si="10"/>
        <v/>
      </c>
      <c r="M230" s="97" t="str">
        <f t="shared" si="9"/>
        <v/>
      </c>
    </row>
    <row r="231" spans="1:13" ht="15.6" x14ac:dyDescent="0.3">
      <c r="A231" s="201">
        <v>5</v>
      </c>
      <c r="B231" s="201">
        <v>80</v>
      </c>
      <c r="C231" s="203" t="s">
        <v>1255</v>
      </c>
      <c r="D231" s="203" t="s">
        <v>587</v>
      </c>
      <c r="E231" s="205">
        <v>2.9329861111111109E-2</v>
      </c>
      <c r="F231" s="86" t="s">
        <v>1256</v>
      </c>
      <c r="G231" s="86" t="s">
        <v>1257</v>
      </c>
      <c r="H231" s="86" t="s">
        <v>1258</v>
      </c>
      <c r="I231" s="86" t="s">
        <v>1259</v>
      </c>
      <c r="J231" s="86" t="s">
        <v>1260</v>
      </c>
      <c r="L231" s="96" t="str">
        <f t="shared" si="10"/>
        <v>Karolina Lukšytė</v>
      </c>
      <c r="M231" s="97">
        <f t="shared" si="9"/>
        <v>745</v>
      </c>
    </row>
    <row r="232" spans="1:13" ht="15.6" x14ac:dyDescent="0.3">
      <c r="A232" s="202"/>
      <c r="B232" s="202"/>
      <c r="C232" s="204"/>
      <c r="D232" s="204"/>
      <c r="E232" s="206"/>
      <c r="F232" s="87" t="s">
        <v>1256</v>
      </c>
      <c r="G232" s="87" t="s">
        <v>1261</v>
      </c>
      <c r="H232" s="87" t="s">
        <v>1262</v>
      </c>
      <c r="I232" s="87" t="s">
        <v>1263</v>
      </c>
      <c r="J232" s="87" t="s">
        <v>1264</v>
      </c>
      <c r="L232" s="96" t="str">
        <f t="shared" si="10"/>
        <v/>
      </c>
      <c r="M232" s="97" t="str">
        <f t="shared" ref="M232:M292" si="11">IFERROR(ROUND($E$203/E232*900,0),"")</f>
        <v/>
      </c>
    </row>
    <row r="233" spans="1:13" ht="15.6" x14ac:dyDescent="0.3">
      <c r="A233" s="201">
        <v>6</v>
      </c>
      <c r="B233" s="201">
        <v>89</v>
      </c>
      <c r="C233" s="203" t="s">
        <v>1265</v>
      </c>
      <c r="D233" s="203" t="s">
        <v>557</v>
      </c>
      <c r="E233" s="205">
        <v>3.0675925925925926E-2</v>
      </c>
      <c r="F233" s="86" t="s">
        <v>1236</v>
      </c>
      <c r="G233" s="86" t="s">
        <v>1266</v>
      </c>
      <c r="H233" s="86" t="s">
        <v>1267</v>
      </c>
      <c r="I233" s="86" t="s">
        <v>1268</v>
      </c>
      <c r="J233" s="86" t="s">
        <v>1269</v>
      </c>
      <c r="L233" s="96" t="str">
        <f t="shared" si="10"/>
        <v>Linda Siliņa</v>
      </c>
      <c r="M233" s="97">
        <f t="shared" si="11"/>
        <v>712</v>
      </c>
    </row>
    <row r="234" spans="1:13" ht="15.6" x14ac:dyDescent="0.3">
      <c r="A234" s="202"/>
      <c r="B234" s="202"/>
      <c r="C234" s="204"/>
      <c r="D234" s="204"/>
      <c r="E234" s="206"/>
      <c r="F234" s="87" t="s">
        <v>1236</v>
      </c>
      <c r="G234" s="87" t="s">
        <v>1270</v>
      </c>
      <c r="H234" s="87" t="s">
        <v>1271</v>
      </c>
      <c r="I234" s="87" t="s">
        <v>1272</v>
      </c>
      <c r="J234" s="87" t="s">
        <v>1273</v>
      </c>
      <c r="L234" s="96" t="str">
        <f t="shared" si="10"/>
        <v/>
      </c>
      <c r="M234" s="97" t="str">
        <f t="shared" si="11"/>
        <v/>
      </c>
    </row>
    <row r="235" spans="1:13" ht="15.6" x14ac:dyDescent="0.3">
      <c r="A235" s="201">
        <v>7</v>
      </c>
      <c r="B235" s="201">
        <v>77</v>
      </c>
      <c r="C235" s="203" t="s">
        <v>1274</v>
      </c>
      <c r="D235" s="203" t="s">
        <v>972</v>
      </c>
      <c r="E235" s="205">
        <v>3.0842592592592592E-2</v>
      </c>
      <c r="F235" s="86" t="s">
        <v>1275</v>
      </c>
      <c r="G235" s="86" t="s">
        <v>1276</v>
      </c>
      <c r="H235" s="86" t="s">
        <v>1277</v>
      </c>
      <c r="I235" s="86" t="s">
        <v>1278</v>
      </c>
      <c r="J235" s="86" t="s">
        <v>1279</v>
      </c>
      <c r="L235" s="96" t="str">
        <f t="shared" si="10"/>
        <v>Raileen Lelle</v>
      </c>
      <c r="M235" s="97">
        <f t="shared" si="11"/>
        <v>708</v>
      </c>
    </row>
    <row r="236" spans="1:13" ht="15.6" x14ac:dyDescent="0.3">
      <c r="A236" s="202"/>
      <c r="B236" s="202"/>
      <c r="C236" s="204"/>
      <c r="D236" s="204"/>
      <c r="E236" s="206"/>
      <c r="F236" s="87" t="s">
        <v>1275</v>
      </c>
      <c r="G236" s="87" t="s">
        <v>1280</v>
      </c>
      <c r="H236" s="87" t="s">
        <v>1281</v>
      </c>
      <c r="I236" s="87" t="s">
        <v>1282</v>
      </c>
      <c r="J236" s="87" t="s">
        <v>1283</v>
      </c>
      <c r="L236" s="96" t="str">
        <f t="shared" si="10"/>
        <v/>
      </c>
      <c r="M236" s="97" t="str">
        <f t="shared" si="11"/>
        <v/>
      </c>
    </row>
    <row r="237" spans="1:13" ht="15.6" x14ac:dyDescent="0.3">
      <c r="A237" s="89"/>
      <c r="L237" s="96" t="str">
        <f t="shared" si="10"/>
        <v/>
      </c>
      <c r="M237" s="97" t="str">
        <f t="shared" si="11"/>
        <v/>
      </c>
    </row>
    <row r="238" spans="1:13" ht="15.6" x14ac:dyDescent="0.3">
      <c r="A238" s="90" t="s">
        <v>1284</v>
      </c>
      <c r="L238" s="96" t="str">
        <f t="shared" si="10"/>
        <v/>
      </c>
      <c r="M238" s="97" t="str">
        <f t="shared" si="11"/>
        <v/>
      </c>
    </row>
    <row r="239" spans="1:13" ht="15.6" x14ac:dyDescent="0.3">
      <c r="A239" s="195" t="s">
        <v>1</v>
      </c>
      <c r="B239" s="195" t="s">
        <v>190</v>
      </c>
      <c r="C239" s="195" t="s">
        <v>524</v>
      </c>
      <c r="D239" s="195" t="s">
        <v>27</v>
      </c>
      <c r="E239" s="92" t="s">
        <v>525</v>
      </c>
      <c r="F239" s="197" t="s">
        <v>526</v>
      </c>
      <c r="G239" s="207"/>
      <c r="H239" s="207"/>
      <c r="I239" s="207"/>
      <c r="J239" s="198"/>
      <c r="L239" s="96" t="str">
        <f t="shared" si="10"/>
        <v/>
      </c>
      <c r="M239" s="97" t="str">
        <f t="shared" si="11"/>
        <v/>
      </c>
    </row>
    <row r="240" spans="1:13" ht="15.6" x14ac:dyDescent="0.3">
      <c r="A240" s="196"/>
      <c r="B240" s="196"/>
      <c r="C240" s="196"/>
      <c r="D240" s="196"/>
      <c r="E240" s="93" t="s">
        <v>527</v>
      </c>
      <c r="F240" s="85" t="s">
        <v>177</v>
      </c>
      <c r="G240" s="85" t="s">
        <v>613</v>
      </c>
      <c r="H240" s="85" t="s">
        <v>614</v>
      </c>
      <c r="I240" s="85" t="s">
        <v>613</v>
      </c>
      <c r="J240" s="85" t="s">
        <v>528</v>
      </c>
      <c r="L240" s="96" t="str">
        <f t="shared" si="10"/>
        <v/>
      </c>
      <c r="M240" s="97" t="str">
        <f t="shared" si="11"/>
        <v/>
      </c>
    </row>
    <row r="241" spans="1:13" ht="15.6" x14ac:dyDescent="0.3">
      <c r="A241" s="201">
        <v>1</v>
      </c>
      <c r="B241" s="201">
        <v>57</v>
      </c>
      <c r="C241" s="203" t="s">
        <v>562</v>
      </c>
      <c r="D241" s="203" t="s">
        <v>563</v>
      </c>
      <c r="E241" s="205">
        <v>2.9070601851851851E-2</v>
      </c>
      <c r="F241" s="86" t="s">
        <v>1285</v>
      </c>
      <c r="G241" s="86" t="s">
        <v>1286</v>
      </c>
      <c r="H241" s="86" t="s">
        <v>1287</v>
      </c>
      <c r="I241" s="86" t="s">
        <v>1288</v>
      </c>
      <c r="J241" s="86" t="s">
        <v>1289</v>
      </c>
      <c r="L241" s="96" t="str">
        <f t="shared" si="10"/>
        <v>Leonid Bondarchuk</v>
      </c>
      <c r="M241" s="97">
        <f t="shared" si="11"/>
        <v>752</v>
      </c>
    </row>
    <row r="242" spans="1:13" ht="15.6" x14ac:dyDescent="0.3">
      <c r="A242" s="202"/>
      <c r="B242" s="202"/>
      <c r="C242" s="204"/>
      <c r="D242" s="204"/>
      <c r="E242" s="206"/>
      <c r="F242" s="87" t="s">
        <v>1285</v>
      </c>
      <c r="G242" s="87" t="s">
        <v>1290</v>
      </c>
      <c r="H242" s="87" t="s">
        <v>1291</v>
      </c>
      <c r="I242" s="87" t="s">
        <v>1292</v>
      </c>
      <c r="J242" s="87" t="s">
        <v>1293</v>
      </c>
      <c r="L242" s="96" t="str">
        <f t="shared" si="10"/>
        <v/>
      </c>
      <c r="M242" s="97" t="str">
        <f t="shared" si="11"/>
        <v/>
      </c>
    </row>
    <row r="243" spans="1:13" ht="15.6" x14ac:dyDescent="0.3">
      <c r="A243" s="201">
        <v>2</v>
      </c>
      <c r="B243" s="201">
        <v>74</v>
      </c>
      <c r="C243" s="203" t="s">
        <v>1294</v>
      </c>
      <c r="D243" s="203" t="s">
        <v>1295</v>
      </c>
      <c r="E243" s="205">
        <v>3.0046296296296297E-2</v>
      </c>
      <c r="F243" s="86" t="s">
        <v>1296</v>
      </c>
      <c r="G243" s="86" t="s">
        <v>1297</v>
      </c>
      <c r="H243" s="86" t="s">
        <v>1298</v>
      </c>
      <c r="I243" s="86" t="s">
        <v>1299</v>
      </c>
      <c r="J243" s="86" t="s">
        <v>1300</v>
      </c>
      <c r="L243" s="96" t="str">
        <f t="shared" si="10"/>
        <v>Paulius Kurlavičius</v>
      </c>
      <c r="M243" s="97">
        <f t="shared" si="11"/>
        <v>727</v>
      </c>
    </row>
    <row r="244" spans="1:13" ht="15.6" x14ac:dyDescent="0.3">
      <c r="A244" s="202"/>
      <c r="B244" s="202"/>
      <c r="C244" s="204"/>
      <c r="D244" s="204"/>
      <c r="E244" s="206"/>
      <c r="F244" s="87" t="s">
        <v>1296</v>
      </c>
      <c r="G244" s="87" t="s">
        <v>1301</v>
      </c>
      <c r="H244" s="87" t="s">
        <v>1302</v>
      </c>
      <c r="I244" s="87" t="s">
        <v>1303</v>
      </c>
      <c r="J244" s="87" t="s">
        <v>1304</v>
      </c>
      <c r="L244" s="96" t="str">
        <f t="shared" si="10"/>
        <v/>
      </c>
      <c r="M244" s="97" t="str">
        <f t="shared" si="11"/>
        <v/>
      </c>
    </row>
    <row r="245" spans="1:13" ht="15.6" x14ac:dyDescent="0.3">
      <c r="A245" s="201">
        <v>3</v>
      </c>
      <c r="B245" s="201">
        <v>78</v>
      </c>
      <c r="C245" s="203" t="s">
        <v>1305</v>
      </c>
      <c r="D245" s="203" t="s">
        <v>972</v>
      </c>
      <c r="E245" s="205">
        <v>3.2093750000000004E-2</v>
      </c>
      <c r="F245" s="86" t="s">
        <v>1306</v>
      </c>
      <c r="G245" s="86" t="s">
        <v>1307</v>
      </c>
      <c r="H245" s="86" t="s">
        <v>1308</v>
      </c>
      <c r="I245" s="86" t="s">
        <v>1309</v>
      </c>
      <c r="J245" s="86" t="s">
        <v>1310</v>
      </c>
      <c r="L245" s="96" t="str">
        <f t="shared" si="10"/>
        <v>Rain Lelle</v>
      </c>
      <c r="M245" s="97">
        <f t="shared" si="11"/>
        <v>681</v>
      </c>
    </row>
    <row r="246" spans="1:13" ht="15.6" x14ac:dyDescent="0.3">
      <c r="A246" s="202"/>
      <c r="B246" s="202"/>
      <c r="C246" s="204"/>
      <c r="D246" s="204"/>
      <c r="E246" s="206"/>
      <c r="F246" s="87" t="s">
        <v>1306</v>
      </c>
      <c r="G246" s="87" t="s">
        <v>1311</v>
      </c>
      <c r="H246" s="87" t="s">
        <v>1312</v>
      </c>
      <c r="I246" s="87" t="s">
        <v>1313</v>
      </c>
      <c r="J246" s="87" t="s">
        <v>1314</v>
      </c>
      <c r="L246" s="96" t="str">
        <f t="shared" si="10"/>
        <v/>
      </c>
      <c r="M246" s="97" t="str">
        <f t="shared" si="11"/>
        <v/>
      </c>
    </row>
    <row r="247" spans="1:13" ht="15.6" x14ac:dyDescent="0.3">
      <c r="A247" s="89"/>
      <c r="L247" s="96" t="str">
        <f t="shared" si="10"/>
        <v/>
      </c>
      <c r="M247" s="97" t="str">
        <f t="shared" si="11"/>
        <v/>
      </c>
    </row>
    <row r="248" spans="1:13" ht="15.6" x14ac:dyDescent="0.3">
      <c r="A248" s="90" t="s">
        <v>1315</v>
      </c>
      <c r="L248" s="96" t="str">
        <f t="shared" si="10"/>
        <v/>
      </c>
      <c r="M248" s="97" t="str">
        <f t="shared" si="11"/>
        <v/>
      </c>
    </row>
    <row r="249" spans="1:13" ht="15.6" x14ac:dyDescent="0.3">
      <c r="A249" s="195" t="s">
        <v>1</v>
      </c>
      <c r="B249" s="195" t="s">
        <v>190</v>
      </c>
      <c r="C249" s="195" t="s">
        <v>524</v>
      </c>
      <c r="D249" s="195" t="s">
        <v>27</v>
      </c>
      <c r="E249" s="92" t="s">
        <v>525</v>
      </c>
      <c r="F249" s="197" t="s">
        <v>526</v>
      </c>
      <c r="G249" s="207"/>
      <c r="H249" s="207"/>
      <c r="I249" s="207"/>
      <c r="J249" s="198"/>
      <c r="L249" s="96" t="str">
        <f t="shared" si="10"/>
        <v/>
      </c>
      <c r="M249" s="97" t="str">
        <f t="shared" si="11"/>
        <v/>
      </c>
    </row>
    <row r="250" spans="1:13" ht="15.6" x14ac:dyDescent="0.3">
      <c r="A250" s="196"/>
      <c r="B250" s="196"/>
      <c r="C250" s="196"/>
      <c r="D250" s="196"/>
      <c r="E250" s="93" t="s">
        <v>527</v>
      </c>
      <c r="F250" s="85" t="s">
        <v>177</v>
      </c>
      <c r="G250" s="85" t="s">
        <v>613</v>
      </c>
      <c r="H250" s="85" t="s">
        <v>614</v>
      </c>
      <c r="I250" s="85" t="s">
        <v>613</v>
      </c>
      <c r="J250" s="85" t="s">
        <v>528</v>
      </c>
      <c r="L250" s="96" t="str">
        <f t="shared" si="10"/>
        <v/>
      </c>
      <c r="M250" s="97" t="str">
        <f t="shared" si="11"/>
        <v/>
      </c>
    </row>
    <row r="251" spans="1:13" ht="15.6" x14ac:dyDescent="0.3">
      <c r="A251" s="201">
        <v>1</v>
      </c>
      <c r="B251" s="201">
        <v>97</v>
      </c>
      <c r="C251" s="203" t="s">
        <v>2870</v>
      </c>
      <c r="D251" s="203" t="s">
        <v>1316</v>
      </c>
      <c r="E251" s="205">
        <v>3.2027777777777773E-2</v>
      </c>
      <c r="F251" s="86" t="s">
        <v>1317</v>
      </c>
      <c r="G251" s="86" t="s">
        <v>1318</v>
      </c>
      <c r="H251" s="86" t="s">
        <v>1319</v>
      </c>
      <c r="I251" s="86" t="s">
        <v>1320</v>
      </c>
      <c r="J251" s="86" t="s">
        <v>1321</v>
      </c>
      <c r="L251" s="96" t="str">
        <f t="shared" si="10"/>
        <v>Aveli Tättar</v>
      </c>
      <c r="M251" s="97">
        <f t="shared" si="11"/>
        <v>682</v>
      </c>
    </row>
    <row r="252" spans="1:13" ht="15.6" x14ac:dyDescent="0.3">
      <c r="A252" s="202"/>
      <c r="B252" s="202"/>
      <c r="C252" s="204"/>
      <c r="D252" s="204"/>
      <c r="E252" s="206"/>
      <c r="F252" s="87" t="s">
        <v>1317</v>
      </c>
      <c r="G252" s="87" t="s">
        <v>1322</v>
      </c>
      <c r="H252" s="87" t="s">
        <v>1323</v>
      </c>
      <c r="I252" s="87" t="s">
        <v>1324</v>
      </c>
      <c r="J252" s="87" t="s">
        <v>1325</v>
      </c>
      <c r="L252" s="96" t="str">
        <f t="shared" si="10"/>
        <v/>
      </c>
      <c r="M252" s="97" t="str">
        <f t="shared" si="11"/>
        <v/>
      </c>
    </row>
    <row r="253" spans="1:13" ht="15.6" x14ac:dyDescent="0.3">
      <c r="A253" s="201">
        <v>2</v>
      </c>
      <c r="B253" s="201">
        <v>98</v>
      </c>
      <c r="C253" s="203" t="s">
        <v>1326</v>
      </c>
      <c r="D253" s="203" t="s">
        <v>1316</v>
      </c>
      <c r="E253" s="205">
        <v>3.3201388888888891E-2</v>
      </c>
      <c r="F253" s="86" t="s">
        <v>1327</v>
      </c>
      <c r="G253" s="86" t="s">
        <v>1328</v>
      </c>
      <c r="H253" s="86" t="s">
        <v>1329</v>
      </c>
      <c r="I253" s="86" t="s">
        <v>1330</v>
      </c>
      <c r="J253" s="86" t="s">
        <v>1331</v>
      </c>
      <c r="L253" s="96" t="str">
        <f t="shared" si="10"/>
        <v>Kaja Tattar</v>
      </c>
      <c r="M253" s="97">
        <f t="shared" si="11"/>
        <v>658</v>
      </c>
    </row>
    <row r="254" spans="1:13" ht="15.6" x14ac:dyDescent="0.3">
      <c r="A254" s="202"/>
      <c r="B254" s="202"/>
      <c r="C254" s="204"/>
      <c r="D254" s="204"/>
      <c r="E254" s="206"/>
      <c r="F254" s="87" t="s">
        <v>1327</v>
      </c>
      <c r="G254" s="87" t="s">
        <v>1332</v>
      </c>
      <c r="H254" s="87" t="s">
        <v>1333</v>
      </c>
      <c r="I254" s="87" t="s">
        <v>1334</v>
      </c>
      <c r="J254" s="87" t="s">
        <v>1335</v>
      </c>
      <c r="L254" s="96" t="str">
        <f t="shared" si="10"/>
        <v/>
      </c>
      <c r="M254" s="97" t="str">
        <f t="shared" si="11"/>
        <v/>
      </c>
    </row>
    <row r="255" spans="1:13" ht="15.6" x14ac:dyDescent="0.3">
      <c r="A255" s="201">
        <v>3</v>
      </c>
      <c r="B255" s="201">
        <v>56</v>
      </c>
      <c r="C255" s="203" t="s">
        <v>607</v>
      </c>
      <c r="D255" s="203" t="s">
        <v>563</v>
      </c>
      <c r="E255" s="205">
        <v>3.4037037037037039E-2</v>
      </c>
      <c r="F255" s="86" t="s">
        <v>1336</v>
      </c>
      <c r="G255" s="86" t="s">
        <v>1337</v>
      </c>
      <c r="H255" s="86" t="s">
        <v>1338</v>
      </c>
      <c r="I255" s="86" t="s">
        <v>1339</v>
      </c>
      <c r="J255" s="86" t="s">
        <v>1340</v>
      </c>
      <c r="L255" s="96" t="str">
        <f t="shared" si="10"/>
        <v>Jelena Bondarchuk</v>
      </c>
      <c r="M255" s="97">
        <f t="shared" si="11"/>
        <v>642</v>
      </c>
    </row>
    <row r="256" spans="1:13" ht="15.6" x14ac:dyDescent="0.3">
      <c r="A256" s="202"/>
      <c r="B256" s="202"/>
      <c r="C256" s="204"/>
      <c r="D256" s="204"/>
      <c r="E256" s="206"/>
      <c r="F256" s="87" t="s">
        <v>1336</v>
      </c>
      <c r="G256" s="87" t="s">
        <v>1341</v>
      </c>
      <c r="H256" s="87" t="s">
        <v>1342</v>
      </c>
      <c r="I256" s="87" t="s">
        <v>1343</v>
      </c>
      <c r="J256" s="87" t="s">
        <v>1344</v>
      </c>
      <c r="L256" s="96" t="str">
        <f t="shared" si="10"/>
        <v/>
      </c>
      <c r="M256" s="97" t="str">
        <f t="shared" si="11"/>
        <v/>
      </c>
    </row>
    <row r="257" spans="1:13" ht="15.6" x14ac:dyDescent="0.3">
      <c r="A257" s="201">
        <v>4</v>
      </c>
      <c r="B257" s="201">
        <v>95</v>
      </c>
      <c r="C257" s="203" t="s">
        <v>1345</v>
      </c>
      <c r="D257" s="203" t="s">
        <v>972</v>
      </c>
      <c r="E257" s="205">
        <v>3.645601851851852E-2</v>
      </c>
      <c r="F257" s="86" t="s">
        <v>1346</v>
      </c>
      <c r="G257" s="86" t="s">
        <v>1347</v>
      </c>
      <c r="H257" s="86" t="s">
        <v>1348</v>
      </c>
      <c r="I257" s="86" t="s">
        <v>1349</v>
      </c>
      <c r="J257" s="86" t="s">
        <v>1350</v>
      </c>
      <c r="L257" s="96" t="str">
        <f t="shared" si="10"/>
        <v>Anne Vaisma</v>
      </c>
      <c r="M257" s="97">
        <f t="shared" si="11"/>
        <v>599</v>
      </c>
    </row>
    <row r="258" spans="1:13" ht="15.6" x14ac:dyDescent="0.3">
      <c r="A258" s="202"/>
      <c r="B258" s="202"/>
      <c r="C258" s="204"/>
      <c r="D258" s="204"/>
      <c r="E258" s="206"/>
      <c r="F258" s="87" t="s">
        <v>1346</v>
      </c>
      <c r="G258" s="87" t="s">
        <v>1351</v>
      </c>
      <c r="H258" s="87" t="s">
        <v>1352</v>
      </c>
      <c r="I258" s="87" t="s">
        <v>1353</v>
      </c>
      <c r="J258" s="87" t="s">
        <v>1354</v>
      </c>
      <c r="L258" s="96" t="str">
        <f t="shared" si="10"/>
        <v/>
      </c>
      <c r="M258" s="97" t="str">
        <f t="shared" si="11"/>
        <v/>
      </c>
    </row>
    <row r="259" spans="1:13" ht="15.6" x14ac:dyDescent="0.3">
      <c r="A259" s="201">
        <v>5</v>
      </c>
      <c r="B259" s="201">
        <v>82</v>
      </c>
      <c r="C259" s="203" t="s">
        <v>1355</v>
      </c>
      <c r="D259" s="203" t="s">
        <v>1356</v>
      </c>
      <c r="E259" s="205">
        <v>3.7969907407407411E-2</v>
      </c>
      <c r="F259" s="86" t="s">
        <v>1357</v>
      </c>
      <c r="G259" s="86" t="s">
        <v>1358</v>
      </c>
      <c r="H259" s="86" t="s">
        <v>1359</v>
      </c>
      <c r="I259" s="86" t="s">
        <v>1360</v>
      </c>
      <c r="J259" s="86" t="s">
        <v>1361</v>
      </c>
      <c r="L259" s="96" t="str">
        <f t="shared" si="10"/>
        <v>Külli Mõtsnik</v>
      </c>
      <c r="M259" s="97">
        <f t="shared" si="11"/>
        <v>575</v>
      </c>
    </row>
    <row r="260" spans="1:13" ht="15.6" x14ac:dyDescent="0.3">
      <c r="A260" s="202"/>
      <c r="B260" s="202"/>
      <c r="C260" s="204"/>
      <c r="D260" s="204"/>
      <c r="E260" s="206"/>
      <c r="F260" s="87" t="s">
        <v>1357</v>
      </c>
      <c r="G260" s="87" t="s">
        <v>1362</v>
      </c>
      <c r="H260" s="87" t="s">
        <v>1363</v>
      </c>
      <c r="I260" s="87" t="s">
        <v>1364</v>
      </c>
      <c r="J260" s="87" t="s">
        <v>1365</v>
      </c>
      <c r="L260" s="96" t="str">
        <f t="shared" si="10"/>
        <v/>
      </c>
      <c r="M260" s="97" t="str">
        <f t="shared" si="11"/>
        <v/>
      </c>
    </row>
    <row r="261" spans="1:13" ht="15.6" x14ac:dyDescent="0.3">
      <c r="A261" s="89"/>
      <c r="L261" s="96" t="str">
        <f t="shared" si="10"/>
        <v/>
      </c>
      <c r="M261" s="97" t="str">
        <f t="shared" si="11"/>
        <v/>
      </c>
    </row>
    <row r="262" spans="1:13" ht="15.6" x14ac:dyDescent="0.3">
      <c r="A262" s="90" t="s">
        <v>1366</v>
      </c>
      <c r="L262" s="96" t="str">
        <f t="shared" si="10"/>
        <v/>
      </c>
      <c r="M262" s="97" t="str">
        <f t="shared" si="11"/>
        <v/>
      </c>
    </row>
    <row r="263" spans="1:13" ht="15.6" x14ac:dyDescent="0.3">
      <c r="A263" s="195" t="s">
        <v>1</v>
      </c>
      <c r="B263" s="195" t="s">
        <v>190</v>
      </c>
      <c r="C263" s="195" t="s">
        <v>524</v>
      </c>
      <c r="D263" s="195" t="s">
        <v>27</v>
      </c>
      <c r="E263" s="92" t="s">
        <v>525</v>
      </c>
      <c r="F263" s="197" t="s">
        <v>526</v>
      </c>
      <c r="G263" s="207"/>
      <c r="H263" s="207"/>
      <c r="I263" s="207"/>
      <c r="J263" s="198"/>
      <c r="L263" s="96" t="str">
        <f t="shared" si="10"/>
        <v/>
      </c>
      <c r="M263" s="97" t="str">
        <f t="shared" si="11"/>
        <v/>
      </c>
    </row>
    <row r="264" spans="1:13" ht="15.6" x14ac:dyDescent="0.3">
      <c r="A264" s="196"/>
      <c r="B264" s="196"/>
      <c r="C264" s="196"/>
      <c r="D264" s="196"/>
      <c r="E264" s="93" t="s">
        <v>527</v>
      </c>
      <c r="F264" s="85" t="s">
        <v>177</v>
      </c>
      <c r="G264" s="85" t="s">
        <v>613</v>
      </c>
      <c r="H264" s="85" t="s">
        <v>614</v>
      </c>
      <c r="I264" s="85" t="s">
        <v>613</v>
      </c>
      <c r="J264" s="85" t="s">
        <v>528</v>
      </c>
      <c r="L264" s="96" t="str">
        <f t="shared" si="10"/>
        <v/>
      </c>
      <c r="M264" s="97" t="str">
        <f t="shared" si="11"/>
        <v/>
      </c>
    </row>
    <row r="265" spans="1:13" ht="15.6" x14ac:dyDescent="0.3">
      <c r="A265" s="201">
        <v>1</v>
      </c>
      <c r="B265" s="201">
        <v>94</v>
      </c>
      <c r="C265" s="203" t="s">
        <v>1367</v>
      </c>
      <c r="D265" s="203" t="s">
        <v>682</v>
      </c>
      <c r="E265" s="205">
        <v>2.5995370370370367E-2</v>
      </c>
      <c r="F265" s="86" t="s">
        <v>1368</v>
      </c>
      <c r="G265" s="86" t="s">
        <v>1369</v>
      </c>
      <c r="H265" s="86" t="s">
        <v>1370</v>
      </c>
      <c r="I265" s="86" t="s">
        <v>1371</v>
      </c>
      <c r="J265" s="86" t="s">
        <v>1372</v>
      </c>
      <c r="L265" s="96" t="str">
        <f t="shared" si="10"/>
        <v>Aivars Uzuls</v>
      </c>
      <c r="M265" s="97">
        <f t="shared" si="11"/>
        <v>841</v>
      </c>
    </row>
    <row r="266" spans="1:13" ht="15.6" x14ac:dyDescent="0.3">
      <c r="A266" s="202"/>
      <c r="B266" s="202"/>
      <c r="C266" s="204"/>
      <c r="D266" s="204"/>
      <c r="E266" s="206"/>
      <c r="F266" s="87" t="s">
        <v>1368</v>
      </c>
      <c r="G266" s="87" t="s">
        <v>1373</v>
      </c>
      <c r="H266" s="87" t="s">
        <v>1374</v>
      </c>
      <c r="I266" s="87" t="s">
        <v>1375</v>
      </c>
      <c r="J266" s="87" t="s">
        <v>1376</v>
      </c>
      <c r="L266" s="96" t="str">
        <f t="shared" ref="L266:L329" si="12">IFERROR(RIGHT(C266,(LEN(C266)-FIND(" ",C266,1)))&amp;" "&amp;(LEFT(C266,(FIND(" ",C266,1)-1))),"")</f>
        <v/>
      </c>
      <c r="M266" s="97" t="str">
        <f t="shared" si="11"/>
        <v/>
      </c>
    </row>
    <row r="267" spans="1:13" ht="15.6" x14ac:dyDescent="0.3">
      <c r="A267" s="201">
        <v>2</v>
      </c>
      <c r="B267" s="201">
        <v>51</v>
      </c>
      <c r="C267" s="203" t="s">
        <v>1377</v>
      </c>
      <c r="D267" s="203" t="s">
        <v>1378</v>
      </c>
      <c r="E267" s="205">
        <v>2.8163194444444442E-2</v>
      </c>
      <c r="F267" s="86" t="s">
        <v>1379</v>
      </c>
      <c r="G267" s="86" t="s">
        <v>1380</v>
      </c>
      <c r="H267" s="86" t="s">
        <v>1381</v>
      </c>
      <c r="I267" s="86" t="s">
        <v>1382</v>
      </c>
      <c r="J267" s="86" t="s">
        <v>1383</v>
      </c>
      <c r="L267" s="96" t="str">
        <f t="shared" si="12"/>
        <v>Romutis Ančlauskas</v>
      </c>
      <c r="M267" s="97">
        <f t="shared" si="11"/>
        <v>776</v>
      </c>
    </row>
    <row r="268" spans="1:13" ht="15.6" x14ac:dyDescent="0.3">
      <c r="A268" s="202"/>
      <c r="B268" s="202"/>
      <c r="C268" s="204"/>
      <c r="D268" s="204"/>
      <c r="E268" s="206"/>
      <c r="F268" s="87" t="s">
        <v>1379</v>
      </c>
      <c r="G268" s="87" t="s">
        <v>1384</v>
      </c>
      <c r="H268" s="87" t="s">
        <v>1385</v>
      </c>
      <c r="I268" s="87" t="s">
        <v>1386</v>
      </c>
      <c r="J268" s="87" t="s">
        <v>1387</v>
      </c>
      <c r="L268" s="96" t="str">
        <f t="shared" si="12"/>
        <v/>
      </c>
      <c r="M268" s="97" t="str">
        <f t="shared" si="11"/>
        <v/>
      </c>
    </row>
    <row r="269" spans="1:13" ht="15.6" x14ac:dyDescent="0.3">
      <c r="A269" s="201">
        <v>3</v>
      </c>
      <c r="B269" s="201">
        <v>59</v>
      </c>
      <c r="C269" s="203" t="s">
        <v>1388</v>
      </c>
      <c r="D269" s="203" t="s">
        <v>587</v>
      </c>
      <c r="E269" s="205">
        <v>2.9119212962962961E-2</v>
      </c>
      <c r="F269" s="86" t="s">
        <v>1389</v>
      </c>
      <c r="G269" s="86" t="s">
        <v>1390</v>
      </c>
      <c r="H269" s="86" t="s">
        <v>1391</v>
      </c>
      <c r="I269" s="86" t="s">
        <v>1392</v>
      </c>
      <c r="J269" s="86" t="s">
        <v>1393</v>
      </c>
      <c r="L269" s="96" t="str">
        <f t="shared" si="12"/>
        <v>Virgilijus Buzas</v>
      </c>
      <c r="M269" s="97">
        <f t="shared" si="11"/>
        <v>750</v>
      </c>
    </row>
    <row r="270" spans="1:13" ht="15.6" x14ac:dyDescent="0.3">
      <c r="A270" s="202"/>
      <c r="B270" s="202"/>
      <c r="C270" s="204"/>
      <c r="D270" s="204"/>
      <c r="E270" s="206"/>
      <c r="F270" s="87" t="s">
        <v>1389</v>
      </c>
      <c r="G270" s="87" t="s">
        <v>1394</v>
      </c>
      <c r="H270" s="87" t="s">
        <v>1395</v>
      </c>
      <c r="I270" s="87" t="s">
        <v>1396</v>
      </c>
      <c r="J270" s="87" t="s">
        <v>1397</v>
      </c>
      <c r="L270" s="96" t="str">
        <f t="shared" si="12"/>
        <v/>
      </c>
      <c r="M270" s="97" t="str">
        <f t="shared" si="11"/>
        <v/>
      </c>
    </row>
    <row r="271" spans="1:13" ht="15.6" x14ac:dyDescent="0.3">
      <c r="A271" s="201">
        <v>4</v>
      </c>
      <c r="B271" s="201">
        <v>41</v>
      </c>
      <c r="C271" s="203" t="s">
        <v>1398</v>
      </c>
      <c r="D271" s="203" t="s">
        <v>1005</v>
      </c>
      <c r="E271" s="205">
        <v>2.9803240740740741E-2</v>
      </c>
      <c r="F271" s="86" t="s">
        <v>1357</v>
      </c>
      <c r="G271" s="86" t="s">
        <v>1399</v>
      </c>
      <c r="H271" s="86" t="s">
        <v>1400</v>
      </c>
      <c r="I271" s="86" t="s">
        <v>1401</v>
      </c>
      <c r="J271" s="86" t="s">
        <v>1402</v>
      </c>
      <c r="L271" s="96" t="str">
        <f t="shared" si="12"/>
        <v>Vjačeslavs Gajevskis</v>
      </c>
      <c r="M271" s="97">
        <f t="shared" si="11"/>
        <v>733</v>
      </c>
    </row>
    <row r="272" spans="1:13" ht="15.6" x14ac:dyDescent="0.3">
      <c r="A272" s="202"/>
      <c r="B272" s="202"/>
      <c r="C272" s="204"/>
      <c r="D272" s="204"/>
      <c r="E272" s="206"/>
      <c r="F272" s="87" t="s">
        <v>1357</v>
      </c>
      <c r="G272" s="87" t="s">
        <v>1403</v>
      </c>
      <c r="H272" s="87" t="s">
        <v>1404</v>
      </c>
      <c r="I272" s="87" t="s">
        <v>1405</v>
      </c>
      <c r="J272" s="87" t="s">
        <v>1406</v>
      </c>
      <c r="L272" s="96" t="str">
        <f t="shared" si="12"/>
        <v/>
      </c>
      <c r="M272" s="97" t="str">
        <f t="shared" si="11"/>
        <v/>
      </c>
    </row>
    <row r="273" spans="1:13" ht="15.6" x14ac:dyDescent="0.3">
      <c r="A273" s="89"/>
      <c r="L273" s="96" t="str">
        <f t="shared" si="12"/>
        <v/>
      </c>
      <c r="M273" s="97" t="str">
        <f t="shared" si="11"/>
        <v/>
      </c>
    </row>
    <row r="274" spans="1:13" ht="15.6" x14ac:dyDescent="0.3">
      <c r="A274" s="90" t="s">
        <v>1407</v>
      </c>
      <c r="L274" s="96" t="str">
        <f t="shared" si="12"/>
        <v/>
      </c>
      <c r="M274" s="97" t="str">
        <f t="shared" si="11"/>
        <v/>
      </c>
    </row>
    <row r="275" spans="1:13" ht="15.6" x14ac:dyDescent="0.3">
      <c r="A275" s="195" t="s">
        <v>1</v>
      </c>
      <c r="B275" s="195" t="s">
        <v>190</v>
      </c>
      <c r="C275" s="195" t="s">
        <v>524</v>
      </c>
      <c r="D275" s="195" t="s">
        <v>27</v>
      </c>
      <c r="E275" s="92" t="s">
        <v>525</v>
      </c>
      <c r="F275" s="197" t="s">
        <v>526</v>
      </c>
      <c r="G275" s="207"/>
      <c r="H275" s="207"/>
      <c r="I275" s="207"/>
      <c r="J275" s="198"/>
      <c r="L275" s="96" t="str">
        <f t="shared" si="12"/>
        <v/>
      </c>
      <c r="M275" s="97" t="str">
        <f t="shared" si="11"/>
        <v/>
      </c>
    </row>
    <row r="276" spans="1:13" ht="15.6" x14ac:dyDescent="0.3">
      <c r="A276" s="196"/>
      <c r="B276" s="196"/>
      <c r="C276" s="196"/>
      <c r="D276" s="196"/>
      <c r="E276" s="93" t="s">
        <v>527</v>
      </c>
      <c r="F276" s="85" t="s">
        <v>177</v>
      </c>
      <c r="G276" s="85" t="s">
        <v>613</v>
      </c>
      <c r="H276" s="85" t="s">
        <v>614</v>
      </c>
      <c r="I276" s="85" t="s">
        <v>613</v>
      </c>
      <c r="J276" s="85" t="s">
        <v>528</v>
      </c>
      <c r="L276" s="96" t="str">
        <f t="shared" si="12"/>
        <v/>
      </c>
      <c r="M276" s="97" t="str">
        <f t="shared" si="11"/>
        <v/>
      </c>
    </row>
    <row r="277" spans="1:13" ht="15.6" x14ac:dyDescent="0.3">
      <c r="A277" s="201">
        <v>1</v>
      </c>
      <c r="B277" s="201">
        <v>85</v>
      </c>
      <c r="C277" s="203" t="s">
        <v>1408</v>
      </c>
      <c r="D277" s="203" t="s">
        <v>1409</v>
      </c>
      <c r="E277" s="205">
        <v>3.9587962962962964E-2</v>
      </c>
      <c r="F277" s="86" t="s">
        <v>1410</v>
      </c>
      <c r="G277" s="86" t="s">
        <v>1411</v>
      </c>
      <c r="H277" s="86" t="s">
        <v>1412</v>
      </c>
      <c r="I277" s="86" t="s">
        <v>1413</v>
      </c>
      <c r="J277" s="86" t="s">
        <v>1414</v>
      </c>
      <c r="L277" s="96" t="str">
        <f t="shared" si="12"/>
        <v>Pille Nurmis</v>
      </c>
      <c r="M277" s="97">
        <f t="shared" si="11"/>
        <v>552</v>
      </c>
    </row>
    <row r="278" spans="1:13" ht="15.6" x14ac:dyDescent="0.3">
      <c r="A278" s="202"/>
      <c r="B278" s="202"/>
      <c r="C278" s="204"/>
      <c r="D278" s="204"/>
      <c r="E278" s="206"/>
      <c r="F278" s="87" t="s">
        <v>1410</v>
      </c>
      <c r="G278" s="87" t="s">
        <v>1415</v>
      </c>
      <c r="H278" s="87" t="s">
        <v>1416</v>
      </c>
      <c r="I278" s="87" t="s">
        <v>1417</v>
      </c>
      <c r="J278" s="87" t="s">
        <v>1418</v>
      </c>
      <c r="L278" s="96" t="str">
        <f t="shared" si="12"/>
        <v/>
      </c>
      <c r="M278" s="97" t="str">
        <f t="shared" si="11"/>
        <v/>
      </c>
    </row>
    <row r="279" spans="1:13" ht="15.6" x14ac:dyDescent="0.3">
      <c r="A279" s="89"/>
      <c r="L279" s="96" t="str">
        <f t="shared" si="12"/>
        <v/>
      </c>
      <c r="M279" s="97" t="str">
        <f t="shared" si="11"/>
        <v/>
      </c>
    </row>
    <row r="280" spans="1:13" ht="15.6" x14ac:dyDescent="0.3">
      <c r="A280" s="90" t="s">
        <v>1419</v>
      </c>
      <c r="L280" s="96" t="str">
        <f t="shared" si="12"/>
        <v/>
      </c>
      <c r="M280" s="97" t="str">
        <f t="shared" si="11"/>
        <v/>
      </c>
    </row>
    <row r="281" spans="1:13" ht="15.6" x14ac:dyDescent="0.3">
      <c r="A281" s="195" t="s">
        <v>1</v>
      </c>
      <c r="B281" s="195" t="s">
        <v>190</v>
      </c>
      <c r="C281" s="195" t="s">
        <v>524</v>
      </c>
      <c r="D281" s="195" t="s">
        <v>27</v>
      </c>
      <c r="E281" s="92" t="s">
        <v>525</v>
      </c>
      <c r="F281" s="197" t="s">
        <v>526</v>
      </c>
      <c r="G281" s="207"/>
      <c r="H281" s="207"/>
      <c r="I281" s="207"/>
      <c r="J281" s="198"/>
      <c r="L281" s="96" t="str">
        <f t="shared" si="12"/>
        <v/>
      </c>
      <c r="M281" s="97" t="str">
        <f t="shared" si="11"/>
        <v/>
      </c>
    </row>
    <row r="282" spans="1:13" ht="15.6" x14ac:dyDescent="0.3">
      <c r="A282" s="196"/>
      <c r="B282" s="196"/>
      <c r="C282" s="196"/>
      <c r="D282" s="196"/>
      <c r="E282" s="93" t="s">
        <v>527</v>
      </c>
      <c r="F282" s="85" t="s">
        <v>177</v>
      </c>
      <c r="G282" s="85" t="s">
        <v>613</v>
      </c>
      <c r="H282" s="85" t="s">
        <v>614</v>
      </c>
      <c r="I282" s="85" t="s">
        <v>613</v>
      </c>
      <c r="J282" s="85" t="s">
        <v>528</v>
      </c>
      <c r="L282" s="96" t="str">
        <f t="shared" si="12"/>
        <v/>
      </c>
      <c r="M282" s="97" t="str">
        <f t="shared" si="11"/>
        <v/>
      </c>
    </row>
    <row r="283" spans="1:13" ht="15.6" x14ac:dyDescent="0.3">
      <c r="A283" s="201">
        <v>1</v>
      </c>
      <c r="B283" s="201">
        <v>63</v>
      </c>
      <c r="C283" s="203" t="s">
        <v>1420</v>
      </c>
      <c r="D283" s="203" t="s">
        <v>1421</v>
      </c>
      <c r="E283" s="205">
        <v>2.7956018518518519E-2</v>
      </c>
      <c r="F283" s="86" t="s">
        <v>1422</v>
      </c>
      <c r="G283" s="86" t="s">
        <v>1423</v>
      </c>
      <c r="H283" s="86" t="s">
        <v>1424</v>
      </c>
      <c r="I283" s="86" t="s">
        <v>1425</v>
      </c>
      <c r="J283" s="86" t="s">
        <v>1426</v>
      </c>
      <c r="L283" s="96" t="str">
        <f t="shared" si="12"/>
        <v>Raimonds Garenciks</v>
      </c>
      <c r="M283" s="97">
        <f t="shared" si="11"/>
        <v>782</v>
      </c>
    </row>
    <row r="284" spans="1:13" ht="15.6" x14ac:dyDescent="0.3">
      <c r="A284" s="202"/>
      <c r="B284" s="202"/>
      <c r="C284" s="204"/>
      <c r="D284" s="204"/>
      <c r="E284" s="206"/>
      <c r="F284" s="87" t="s">
        <v>1422</v>
      </c>
      <c r="G284" s="87" t="s">
        <v>1427</v>
      </c>
      <c r="H284" s="87" t="s">
        <v>1428</v>
      </c>
      <c r="I284" s="87" t="s">
        <v>1429</v>
      </c>
      <c r="J284" s="87" t="s">
        <v>1430</v>
      </c>
      <c r="L284" s="96" t="str">
        <f t="shared" si="12"/>
        <v/>
      </c>
      <c r="M284" s="97" t="str">
        <f t="shared" si="11"/>
        <v/>
      </c>
    </row>
    <row r="285" spans="1:13" ht="15.6" x14ac:dyDescent="0.3">
      <c r="A285" s="201">
        <v>2</v>
      </c>
      <c r="B285" s="201">
        <v>72</v>
      </c>
      <c r="C285" s="203" t="s">
        <v>1431</v>
      </c>
      <c r="D285" s="203" t="s">
        <v>972</v>
      </c>
      <c r="E285" s="205">
        <v>4.1581018518518517E-2</v>
      </c>
      <c r="F285" s="86" t="s">
        <v>1432</v>
      </c>
      <c r="G285" s="86" t="s">
        <v>1433</v>
      </c>
      <c r="H285" s="86" t="s">
        <v>1434</v>
      </c>
      <c r="I285" s="86" t="s">
        <v>1435</v>
      </c>
      <c r="J285" s="86" t="s">
        <v>1436</v>
      </c>
      <c r="L285" s="96" t="str">
        <f t="shared" si="12"/>
        <v>Enn KÜbar</v>
      </c>
      <c r="M285" s="97">
        <f t="shared" si="11"/>
        <v>526</v>
      </c>
    </row>
    <row r="286" spans="1:13" ht="15.6" x14ac:dyDescent="0.3">
      <c r="A286" s="202"/>
      <c r="B286" s="202"/>
      <c r="C286" s="204"/>
      <c r="D286" s="204"/>
      <c r="E286" s="206"/>
      <c r="F286" s="87" t="s">
        <v>1432</v>
      </c>
      <c r="G286" s="87" t="s">
        <v>1437</v>
      </c>
      <c r="H286" s="87" t="s">
        <v>1438</v>
      </c>
      <c r="I286" s="87" t="s">
        <v>1439</v>
      </c>
      <c r="J286" s="87" t="s">
        <v>1440</v>
      </c>
      <c r="L286" s="96" t="str">
        <f t="shared" si="12"/>
        <v/>
      </c>
      <c r="M286" s="97" t="str">
        <f t="shared" si="11"/>
        <v/>
      </c>
    </row>
    <row r="287" spans="1:13" ht="15.6" x14ac:dyDescent="0.3">
      <c r="A287" s="89"/>
      <c r="L287" s="96" t="str">
        <f t="shared" si="12"/>
        <v/>
      </c>
      <c r="M287" s="97" t="str">
        <f t="shared" si="11"/>
        <v/>
      </c>
    </row>
    <row r="288" spans="1:13" ht="15.6" x14ac:dyDescent="0.3">
      <c r="A288" s="90" t="s">
        <v>1441</v>
      </c>
      <c r="L288" s="96" t="str">
        <f t="shared" si="12"/>
        <v/>
      </c>
      <c r="M288" s="97" t="str">
        <f t="shared" si="11"/>
        <v/>
      </c>
    </row>
    <row r="289" spans="1:13" ht="15.6" x14ac:dyDescent="0.3">
      <c r="A289" s="195" t="s">
        <v>1</v>
      </c>
      <c r="B289" s="195" t="s">
        <v>190</v>
      </c>
      <c r="C289" s="195" t="s">
        <v>524</v>
      </c>
      <c r="D289" s="195" t="s">
        <v>27</v>
      </c>
      <c r="E289" s="92" t="s">
        <v>525</v>
      </c>
      <c r="F289" s="197" t="s">
        <v>526</v>
      </c>
      <c r="G289" s="207"/>
      <c r="H289" s="207"/>
      <c r="I289" s="207"/>
      <c r="J289" s="198"/>
      <c r="L289" s="96" t="str">
        <f t="shared" si="12"/>
        <v/>
      </c>
      <c r="M289" s="97" t="str">
        <f t="shared" si="11"/>
        <v/>
      </c>
    </row>
    <row r="290" spans="1:13" ht="15.6" x14ac:dyDescent="0.3">
      <c r="A290" s="196"/>
      <c r="B290" s="196"/>
      <c r="C290" s="196"/>
      <c r="D290" s="196"/>
      <c r="E290" s="93" t="s">
        <v>527</v>
      </c>
      <c r="F290" s="85" t="s">
        <v>177</v>
      </c>
      <c r="G290" s="85" t="s">
        <v>613</v>
      </c>
      <c r="H290" s="85" t="s">
        <v>614</v>
      </c>
      <c r="I290" s="85" t="s">
        <v>613</v>
      </c>
      <c r="J290" s="85" t="s">
        <v>528</v>
      </c>
      <c r="L290" s="96" t="str">
        <f t="shared" si="12"/>
        <v/>
      </c>
      <c r="M290" s="97" t="str">
        <f t="shared" si="11"/>
        <v/>
      </c>
    </row>
    <row r="291" spans="1:13" ht="15.6" x14ac:dyDescent="0.3">
      <c r="A291" s="201">
        <v>1</v>
      </c>
      <c r="B291" s="201">
        <v>67</v>
      </c>
      <c r="C291" s="203" t="s">
        <v>1442</v>
      </c>
      <c r="D291" s="203" t="s">
        <v>1443</v>
      </c>
      <c r="E291" s="205">
        <v>4.0959490740740741E-2</v>
      </c>
      <c r="F291" s="86" t="s">
        <v>1444</v>
      </c>
      <c r="G291" s="86" t="s">
        <v>1445</v>
      </c>
      <c r="H291" s="86" t="s">
        <v>1446</v>
      </c>
      <c r="I291" s="86" t="s">
        <v>1447</v>
      </c>
      <c r="J291" s="86" t="s">
        <v>1448</v>
      </c>
      <c r="L291" s="96" t="str">
        <f t="shared" si="12"/>
        <v>Juozas Kieras</v>
      </c>
      <c r="M291" s="97">
        <f t="shared" si="11"/>
        <v>533</v>
      </c>
    </row>
    <row r="292" spans="1:13" ht="15.6" x14ac:dyDescent="0.3">
      <c r="A292" s="202"/>
      <c r="B292" s="202"/>
      <c r="C292" s="204"/>
      <c r="D292" s="204"/>
      <c r="E292" s="206"/>
      <c r="F292" s="87" t="s">
        <v>1444</v>
      </c>
      <c r="G292" s="87" t="s">
        <v>1449</v>
      </c>
      <c r="H292" s="87" t="s">
        <v>1450</v>
      </c>
      <c r="I292" s="87" t="s">
        <v>1451</v>
      </c>
      <c r="J292" s="87" t="s">
        <v>1452</v>
      </c>
      <c r="L292" s="98" t="str">
        <f t="shared" si="12"/>
        <v/>
      </c>
      <c r="M292" s="99" t="str">
        <f t="shared" si="11"/>
        <v/>
      </c>
    </row>
    <row r="293" spans="1:13" ht="15.6" x14ac:dyDescent="0.3">
      <c r="A293" s="89"/>
      <c r="L293" s="1" t="str">
        <f t="shared" si="12"/>
        <v/>
      </c>
    </row>
    <row r="294" spans="1:13" x14ac:dyDescent="0.3">
      <c r="A294" s="28"/>
      <c r="L294" s="1" t="str">
        <f t="shared" si="12"/>
        <v/>
      </c>
    </row>
    <row r="295" spans="1:13" x14ac:dyDescent="0.3">
      <c r="A295" s="28"/>
      <c r="L295" s="1" t="str">
        <f t="shared" si="12"/>
        <v/>
      </c>
    </row>
    <row r="296" spans="1:13" x14ac:dyDescent="0.3">
      <c r="L296" s="1" t="str">
        <f t="shared" si="12"/>
        <v/>
      </c>
    </row>
    <row r="297" spans="1:13" ht="17.399999999999999" x14ac:dyDescent="0.3">
      <c r="A297" s="82" t="s">
        <v>1453</v>
      </c>
      <c r="L297" s="1" t="str">
        <f t="shared" si="12"/>
        <v/>
      </c>
    </row>
    <row r="298" spans="1:13" x14ac:dyDescent="0.3">
      <c r="L298" s="1" t="str">
        <f t="shared" si="12"/>
        <v/>
      </c>
    </row>
    <row r="299" spans="1:13" ht="15.6" x14ac:dyDescent="0.3">
      <c r="A299" s="81" t="s">
        <v>1454</v>
      </c>
      <c r="L299" s="1" t="str">
        <f t="shared" si="12"/>
        <v/>
      </c>
    </row>
    <row r="300" spans="1:13" ht="15.6" x14ac:dyDescent="0.3">
      <c r="A300" s="193" t="s">
        <v>1</v>
      </c>
      <c r="B300" s="195" t="s">
        <v>190</v>
      </c>
      <c r="C300" s="195" t="s">
        <v>524</v>
      </c>
      <c r="D300" s="195" t="s">
        <v>27</v>
      </c>
      <c r="E300" s="92" t="s">
        <v>525</v>
      </c>
      <c r="F300" s="197" t="s">
        <v>526</v>
      </c>
      <c r="G300" s="207"/>
      <c r="H300" s="207"/>
      <c r="I300" s="207"/>
      <c r="J300" s="198"/>
      <c r="L300" s="1" t="str">
        <f t="shared" si="12"/>
        <v/>
      </c>
    </row>
    <row r="301" spans="1:13" ht="15.6" x14ac:dyDescent="0.3">
      <c r="A301" s="194"/>
      <c r="B301" s="196"/>
      <c r="C301" s="196"/>
      <c r="D301" s="196"/>
      <c r="E301" s="93" t="s">
        <v>527</v>
      </c>
      <c r="F301" s="85" t="s">
        <v>177</v>
      </c>
      <c r="G301" s="85" t="s">
        <v>613</v>
      </c>
      <c r="H301" s="85" t="s">
        <v>614</v>
      </c>
      <c r="I301" s="85" t="s">
        <v>613</v>
      </c>
      <c r="J301" s="85" t="s">
        <v>528</v>
      </c>
      <c r="L301" s="101" t="s">
        <v>523</v>
      </c>
      <c r="M301" s="102" t="s">
        <v>0</v>
      </c>
    </row>
    <row r="302" spans="1:13" ht="15.6" x14ac:dyDescent="0.3">
      <c r="A302" s="199">
        <v>1</v>
      </c>
      <c r="B302" s="201">
        <v>37</v>
      </c>
      <c r="C302" s="203" t="s">
        <v>1455</v>
      </c>
      <c r="D302" s="203" t="s">
        <v>1456</v>
      </c>
      <c r="E302" s="205">
        <v>4.2107638888888889E-2</v>
      </c>
      <c r="F302" s="86" t="s">
        <v>1457</v>
      </c>
      <c r="G302" s="86" t="s">
        <v>1458</v>
      </c>
      <c r="H302" s="86" t="s">
        <v>1459</v>
      </c>
      <c r="I302" s="86" t="s">
        <v>1460</v>
      </c>
      <c r="J302" s="86" t="s">
        <v>1461</v>
      </c>
      <c r="L302" s="96" t="str">
        <f t="shared" si="12"/>
        <v>Alaksandr Vasiļevič</v>
      </c>
      <c r="M302" s="97">
        <f>IFERROR(ROUND($E$302/E302*1000,0),"")</f>
        <v>1000</v>
      </c>
    </row>
    <row r="303" spans="1:13" ht="15.6" x14ac:dyDescent="0.3">
      <c r="A303" s="200"/>
      <c r="B303" s="202"/>
      <c r="C303" s="204"/>
      <c r="D303" s="204"/>
      <c r="E303" s="206"/>
      <c r="F303" s="87" t="s">
        <v>1457</v>
      </c>
      <c r="G303" s="87" t="s">
        <v>1462</v>
      </c>
      <c r="H303" s="87" t="s">
        <v>1463</v>
      </c>
      <c r="I303" s="87" t="s">
        <v>1464</v>
      </c>
      <c r="J303" s="87" t="s">
        <v>1465</v>
      </c>
      <c r="L303" s="96" t="str">
        <f t="shared" si="12"/>
        <v/>
      </c>
      <c r="M303" s="97" t="str">
        <f t="shared" ref="M303:M366" si="13">IFERROR(ROUND($E$302/E303*1000,0),"")</f>
        <v/>
      </c>
    </row>
    <row r="304" spans="1:13" ht="15.6" x14ac:dyDescent="0.3">
      <c r="A304" s="199">
        <v>2</v>
      </c>
      <c r="B304" s="201">
        <v>33</v>
      </c>
      <c r="C304" s="203" t="s">
        <v>1466</v>
      </c>
      <c r="D304" s="203" t="s">
        <v>1467</v>
      </c>
      <c r="E304" s="205">
        <v>4.4326388888888894E-2</v>
      </c>
      <c r="F304" s="86" t="s">
        <v>1468</v>
      </c>
      <c r="G304" s="86" t="s">
        <v>1469</v>
      </c>
      <c r="H304" s="86" t="s">
        <v>1470</v>
      </c>
      <c r="I304" s="86" t="s">
        <v>1471</v>
      </c>
      <c r="J304" s="86" t="s">
        <v>1472</v>
      </c>
      <c r="L304" s="96" t="str">
        <f t="shared" si="12"/>
        <v>Jaunius Strazdas</v>
      </c>
      <c r="M304" s="97">
        <f t="shared" si="13"/>
        <v>950</v>
      </c>
    </row>
    <row r="305" spans="1:13" ht="15.6" x14ac:dyDescent="0.3">
      <c r="A305" s="200"/>
      <c r="B305" s="202"/>
      <c r="C305" s="204"/>
      <c r="D305" s="204"/>
      <c r="E305" s="206"/>
      <c r="F305" s="87" t="s">
        <v>1468</v>
      </c>
      <c r="G305" s="87" t="s">
        <v>1473</v>
      </c>
      <c r="H305" s="87" t="s">
        <v>1474</v>
      </c>
      <c r="I305" s="87" t="s">
        <v>1475</v>
      </c>
      <c r="J305" s="87" t="s">
        <v>1476</v>
      </c>
      <c r="L305" s="96" t="str">
        <f t="shared" si="12"/>
        <v/>
      </c>
      <c r="M305" s="97" t="str">
        <f t="shared" si="13"/>
        <v/>
      </c>
    </row>
    <row r="306" spans="1:13" ht="15.6" x14ac:dyDescent="0.3">
      <c r="A306" s="199">
        <v>3</v>
      </c>
      <c r="B306" s="201">
        <v>28</v>
      </c>
      <c r="C306" s="203" t="s">
        <v>1477</v>
      </c>
      <c r="D306" s="203" t="s">
        <v>587</v>
      </c>
      <c r="E306" s="205">
        <v>4.4909722222222226E-2</v>
      </c>
      <c r="F306" s="86" t="s">
        <v>1478</v>
      </c>
      <c r="G306" s="86" t="s">
        <v>1479</v>
      </c>
      <c r="H306" s="86" t="s">
        <v>1480</v>
      </c>
      <c r="I306" s="86" t="s">
        <v>1481</v>
      </c>
      <c r="J306" s="86" t="s">
        <v>1482</v>
      </c>
      <c r="L306" s="96" t="str">
        <f t="shared" si="12"/>
        <v>Titas Pumputis</v>
      </c>
      <c r="M306" s="97">
        <f t="shared" si="13"/>
        <v>938</v>
      </c>
    </row>
    <row r="307" spans="1:13" ht="15.6" x14ac:dyDescent="0.3">
      <c r="A307" s="200"/>
      <c r="B307" s="202"/>
      <c r="C307" s="204"/>
      <c r="D307" s="204"/>
      <c r="E307" s="206"/>
      <c r="F307" s="87" t="s">
        <v>1478</v>
      </c>
      <c r="G307" s="87" t="s">
        <v>1483</v>
      </c>
      <c r="H307" s="87" t="s">
        <v>1484</v>
      </c>
      <c r="I307" s="87" t="s">
        <v>1485</v>
      </c>
      <c r="J307" s="87" t="s">
        <v>1486</v>
      </c>
      <c r="L307" s="96" t="str">
        <f t="shared" si="12"/>
        <v/>
      </c>
      <c r="M307" s="97" t="str">
        <f t="shared" si="13"/>
        <v/>
      </c>
    </row>
    <row r="308" spans="1:13" ht="15.6" x14ac:dyDescent="0.3">
      <c r="A308" s="199">
        <v>4</v>
      </c>
      <c r="B308" s="201">
        <v>24</v>
      </c>
      <c r="C308" s="203" t="s">
        <v>1487</v>
      </c>
      <c r="D308" s="203" t="s">
        <v>1488</v>
      </c>
      <c r="E308" s="205">
        <v>4.4991898148148142E-2</v>
      </c>
      <c r="F308" s="86" t="s">
        <v>1489</v>
      </c>
      <c r="G308" s="86" t="s">
        <v>1490</v>
      </c>
      <c r="H308" s="86" t="s">
        <v>1491</v>
      </c>
      <c r="I308" s="86" t="s">
        <v>1492</v>
      </c>
      <c r="J308" s="86" t="s">
        <v>1493</v>
      </c>
      <c r="L308" s="96" t="str">
        <f t="shared" si="12"/>
        <v>Gediminas Pajėda</v>
      </c>
      <c r="M308" s="97">
        <f t="shared" si="13"/>
        <v>936</v>
      </c>
    </row>
    <row r="309" spans="1:13" ht="15.6" x14ac:dyDescent="0.3">
      <c r="A309" s="200"/>
      <c r="B309" s="202"/>
      <c r="C309" s="204"/>
      <c r="D309" s="204"/>
      <c r="E309" s="206"/>
      <c r="F309" s="87" t="s">
        <v>1489</v>
      </c>
      <c r="G309" s="87" t="s">
        <v>1494</v>
      </c>
      <c r="H309" s="87" t="s">
        <v>1495</v>
      </c>
      <c r="I309" s="87" t="s">
        <v>1496</v>
      </c>
      <c r="J309" s="87" t="s">
        <v>1497</v>
      </c>
      <c r="L309" s="96" t="str">
        <f t="shared" si="12"/>
        <v/>
      </c>
      <c r="M309" s="97" t="str">
        <f t="shared" si="13"/>
        <v/>
      </c>
    </row>
    <row r="310" spans="1:13" ht="15.6" x14ac:dyDescent="0.3">
      <c r="A310" s="199">
        <v>5</v>
      </c>
      <c r="B310" s="201">
        <v>15</v>
      </c>
      <c r="C310" s="203" t="s">
        <v>1498</v>
      </c>
      <c r="D310" s="203" t="s">
        <v>1499</v>
      </c>
      <c r="E310" s="205">
        <v>4.5984953703703701E-2</v>
      </c>
      <c r="F310" s="86" t="s">
        <v>1500</v>
      </c>
      <c r="G310" s="86" t="s">
        <v>1501</v>
      </c>
      <c r="H310" s="86" t="s">
        <v>1502</v>
      </c>
      <c r="I310" s="86" t="s">
        <v>1503</v>
      </c>
      <c r="J310" s="86" t="s">
        <v>1504</v>
      </c>
      <c r="L310" s="96" t="str">
        <f t="shared" si="12"/>
        <v>Mantas Jonikas</v>
      </c>
      <c r="M310" s="97">
        <f t="shared" si="13"/>
        <v>916</v>
      </c>
    </row>
    <row r="311" spans="1:13" ht="15.6" x14ac:dyDescent="0.3">
      <c r="A311" s="200"/>
      <c r="B311" s="202"/>
      <c r="C311" s="204"/>
      <c r="D311" s="204"/>
      <c r="E311" s="206"/>
      <c r="F311" s="87" t="s">
        <v>1500</v>
      </c>
      <c r="G311" s="87" t="s">
        <v>1505</v>
      </c>
      <c r="H311" s="87" t="s">
        <v>1506</v>
      </c>
      <c r="I311" s="87" t="s">
        <v>1507</v>
      </c>
      <c r="J311" s="87" t="s">
        <v>1508</v>
      </c>
      <c r="L311" s="96" t="str">
        <f t="shared" si="12"/>
        <v/>
      </c>
      <c r="M311" s="97" t="str">
        <f t="shared" si="13"/>
        <v/>
      </c>
    </row>
    <row r="312" spans="1:13" ht="15.6" x14ac:dyDescent="0.3">
      <c r="A312" s="199">
        <v>6</v>
      </c>
      <c r="B312" s="201">
        <v>22</v>
      </c>
      <c r="C312" s="203" t="s">
        <v>1509</v>
      </c>
      <c r="D312" s="203" t="s">
        <v>63</v>
      </c>
      <c r="E312" s="205">
        <v>4.5994212962962966E-2</v>
      </c>
      <c r="F312" s="86" t="s">
        <v>1510</v>
      </c>
      <c r="G312" s="86" t="s">
        <v>1511</v>
      </c>
      <c r="H312" s="86" t="s">
        <v>1512</v>
      </c>
      <c r="I312" s="86" t="s">
        <v>1513</v>
      </c>
      <c r="J312" s="86" t="s">
        <v>1514</v>
      </c>
      <c r="L312" s="96" t="str">
        <f t="shared" si="12"/>
        <v>Andrius Murauskas</v>
      </c>
      <c r="M312" s="97">
        <f t="shared" si="13"/>
        <v>915</v>
      </c>
    </row>
    <row r="313" spans="1:13" ht="15.6" x14ac:dyDescent="0.3">
      <c r="A313" s="200"/>
      <c r="B313" s="202"/>
      <c r="C313" s="204"/>
      <c r="D313" s="204"/>
      <c r="E313" s="206"/>
      <c r="F313" s="87" t="s">
        <v>1510</v>
      </c>
      <c r="G313" s="87" t="s">
        <v>1515</v>
      </c>
      <c r="H313" s="87" t="s">
        <v>1516</v>
      </c>
      <c r="I313" s="87" t="s">
        <v>1517</v>
      </c>
      <c r="J313" s="87" t="s">
        <v>1518</v>
      </c>
      <c r="L313" s="96" t="str">
        <f t="shared" si="12"/>
        <v/>
      </c>
      <c r="M313" s="97" t="str">
        <f t="shared" si="13"/>
        <v/>
      </c>
    </row>
    <row r="314" spans="1:13" ht="15.6" x14ac:dyDescent="0.3">
      <c r="A314" s="199">
        <v>7</v>
      </c>
      <c r="B314" s="201">
        <v>21</v>
      </c>
      <c r="C314" s="203" t="s">
        <v>1519</v>
      </c>
      <c r="D314" s="203" t="s">
        <v>1520</v>
      </c>
      <c r="E314" s="205">
        <v>4.7413194444444445E-2</v>
      </c>
      <c r="F314" s="86" t="s">
        <v>1521</v>
      </c>
      <c r="G314" s="86" t="s">
        <v>1522</v>
      </c>
      <c r="H314" s="86" t="s">
        <v>1523</v>
      </c>
      <c r="I314" s="86" t="s">
        <v>1524</v>
      </c>
      <c r="J314" s="86" t="s">
        <v>1525</v>
      </c>
      <c r="L314" s="96" t="s">
        <v>12</v>
      </c>
      <c r="M314" s="97">
        <f t="shared" si="13"/>
        <v>888</v>
      </c>
    </row>
    <row r="315" spans="1:13" ht="15.6" x14ac:dyDescent="0.3">
      <c r="A315" s="200"/>
      <c r="B315" s="202"/>
      <c r="C315" s="204"/>
      <c r="D315" s="204"/>
      <c r="E315" s="206"/>
      <c r="F315" s="87" t="s">
        <v>1521</v>
      </c>
      <c r="G315" s="87" t="s">
        <v>1526</v>
      </c>
      <c r="H315" s="87" t="s">
        <v>1527</v>
      </c>
      <c r="I315" s="87" t="s">
        <v>1528</v>
      </c>
      <c r="J315" s="87" t="s">
        <v>1529</v>
      </c>
      <c r="L315" s="96" t="str">
        <f t="shared" si="12"/>
        <v/>
      </c>
      <c r="M315" s="97" t="str">
        <f t="shared" si="13"/>
        <v/>
      </c>
    </row>
    <row r="316" spans="1:13" ht="15.6" x14ac:dyDescent="0.3">
      <c r="A316" s="199">
        <v>8</v>
      </c>
      <c r="B316" s="201">
        <v>9</v>
      </c>
      <c r="C316" s="203" t="s">
        <v>1530</v>
      </c>
      <c r="D316" s="203" t="s">
        <v>1531</v>
      </c>
      <c r="E316" s="205">
        <v>4.761921296296296E-2</v>
      </c>
      <c r="F316" s="86" t="s">
        <v>1532</v>
      </c>
      <c r="G316" s="86" t="s">
        <v>1533</v>
      </c>
      <c r="H316" s="86" t="s">
        <v>1534</v>
      </c>
      <c r="I316" s="86" t="s">
        <v>1535</v>
      </c>
      <c r="J316" s="86" t="s">
        <v>1536</v>
      </c>
      <c r="L316" s="96" t="str">
        <f t="shared" si="12"/>
        <v>Arvis Grencbergs</v>
      </c>
      <c r="M316" s="97">
        <f t="shared" si="13"/>
        <v>884</v>
      </c>
    </row>
    <row r="317" spans="1:13" ht="15.6" x14ac:dyDescent="0.3">
      <c r="A317" s="200"/>
      <c r="B317" s="202"/>
      <c r="C317" s="204"/>
      <c r="D317" s="204"/>
      <c r="E317" s="206"/>
      <c r="F317" s="87" t="s">
        <v>1532</v>
      </c>
      <c r="G317" s="87" t="s">
        <v>1537</v>
      </c>
      <c r="H317" s="87" t="s">
        <v>1538</v>
      </c>
      <c r="I317" s="87" t="s">
        <v>1539</v>
      </c>
      <c r="J317" s="87" t="s">
        <v>1540</v>
      </c>
      <c r="L317" s="96" t="str">
        <f t="shared" si="12"/>
        <v/>
      </c>
      <c r="M317" s="97" t="str">
        <f t="shared" si="13"/>
        <v/>
      </c>
    </row>
    <row r="318" spans="1:13" ht="15.6" x14ac:dyDescent="0.3">
      <c r="A318" s="199">
        <v>9</v>
      </c>
      <c r="B318" s="201">
        <v>10</v>
      </c>
      <c r="C318" s="203" t="s">
        <v>1541</v>
      </c>
      <c r="D318" s="203" t="s">
        <v>63</v>
      </c>
      <c r="E318" s="205">
        <v>4.9034722222222223E-2</v>
      </c>
      <c r="F318" s="86" t="s">
        <v>1542</v>
      </c>
      <c r="G318" s="86" t="s">
        <v>1543</v>
      </c>
      <c r="H318" s="86" t="s">
        <v>1544</v>
      </c>
      <c r="I318" s="86" t="s">
        <v>1545</v>
      </c>
      <c r="J318" s="86" t="s">
        <v>1546</v>
      </c>
      <c r="L318" s="96" t="str">
        <f t="shared" si="12"/>
        <v>Žilvinas Grigaitis</v>
      </c>
      <c r="M318" s="97">
        <f t="shared" si="13"/>
        <v>859</v>
      </c>
    </row>
    <row r="319" spans="1:13" ht="15.6" x14ac:dyDescent="0.3">
      <c r="A319" s="200"/>
      <c r="B319" s="202"/>
      <c r="C319" s="204"/>
      <c r="D319" s="204"/>
      <c r="E319" s="206"/>
      <c r="F319" s="87" t="s">
        <v>1542</v>
      </c>
      <c r="G319" s="87" t="s">
        <v>1547</v>
      </c>
      <c r="H319" s="87" t="s">
        <v>1548</v>
      </c>
      <c r="I319" s="87" t="s">
        <v>1549</v>
      </c>
      <c r="J319" s="87" t="s">
        <v>1550</v>
      </c>
      <c r="L319" s="96" t="str">
        <f t="shared" si="12"/>
        <v/>
      </c>
      <c r="M319" s="97" t="str">
        <f t="shared" si="13"/>
        <v/>
      </c>
    </row>
    <row r="320" spans="1:13" ht="15.6" x14ac:dyDescent="0.3">
      <c r="A320" s="199">
        <v>10</v>
      </c>
      <c r="B320" s="201">
        <v>17</v>
      </c>
      <c r="C320" s="203" t="s">
        <v>1551</v>
      </c>
      <c r="D320" s="203" t="s">
        <v>534</v>
      </c>
      <c r="E320" s="205">
        <v>5.0313657407407404E-2</v>
      </c>
      <c r="F320" s="86" t="s">
        <v>1552</v>
      </c>
      <c r="G320" s="86" t="s">
        <v>1553</v>
      </c>
      <c r="H320" s="86" t="s">
        <v>1554</v>
      </c>
      <c r="I320" s="86" t="s">
        <v>1555</v>
      </c>
      <c r="J320" s="86" t="s">
        <v>1556</v>
      </c>
      <c r="L320" s="96" t="str">
        <f t="shared" si="12"/>
        <v>Lukas Kontrimavičius</v>
      </c>
      <c r="M320" s="97">
        <f t="shared" si="13"/>
        <v>837</v>
      </c>
    </row>
    <row r="321" spans="1:13" ht="15.6" x14ac:dyDescent="0.3">
      <c r="A321" s="200"/>
      <c r="B321" s="202"/>
      <c r="C321" s="204"/>
      <c r="D321" s="204"/>
      <c r="E321" s="206"/>
      <c r="F321" s="87" t="s">
        <v>1552</v>
      </c>
      <c r="G321" s="87" t="s">
        <v>1557</v>
      </c>
      <c r="H321" s="87" t="s">
        <v>1558</v>
      </c>
      <c r="I321" s="87" t="s">
        <v>1559</v>
      </c>
      <c r="J321" s="87" t="s">
        <v>1560</v>
      </c>
      <c r="L321" s="96" t="str">
        <f t="shared" si="12"/>
        <v/>
      </c>
      <c r="M321" s="97" t="str">
        <f t="shared" si="13"/>
        <v/>
      </c>
    </row>
    <row r="322" spans="1:13" ht="15.6" x14ac:dyDescent="0.3">
      <c r="A322" s="199">
        <v>11</v>
      </c>
      <c r="B322" s="201">
        <v>27</v>
      </c>
      <c r="C322" s="203" t="s">
        <v>1561</v>
      </c>
      <c r="D322" s="203" t="s">
        <v>1456</v>
      </c>
      <c r="E322" s="205">
        <v>5.0706018518518518E-2</v>
      </c>
      <c r="F322" s="86" t="s">
        <v>1562</v>
      </c>
      <c r="G322" s="86" t="s">
        <v>1563</v>
      </c>
      <c r="H322" s="86" t="s">
        <v>1564</v>
      </c>
      <c r="I322" s="86" t="s">
        <v>1565</v>
      </c>
      <c r="J322" s="86" t="s">
        <v>1566</v>
      </c>
      <c r="L322" s="96" t="str">
        <f t="shared" si="12"/>
        <v>Zakhar Plodunov</v>
      </c>
      <c r="M322" s="97">
        <f t="shared" si="13"/>
        <v>830</v>
      </c>
    </row>
    <row r="323" spans="1:13" ht="15.6" x14ac:dyDescent="0.3">
      <c r="A323" s="200"/>
      <c r="B323" s="202"/>
      <c r="C323" s="204"/>
      <c r="D323" s="204"/>
      <c r="E323" s="206"/>
      <c r="F323" s="87" t="s">
        <v>1562</v>
      </c>
      <c r="G323" s="87" t="s">
        <v>1201</v>
      </c>
      <c r="H323" s="87" t="s">
        <v>1567</v>
      </c>
      <c r="I323" s="87" t="s">
        <v>811</v>
      </c>
      <c r="J323" s="87" t="s">
        <v>1568</v>
      </c>
      <c r="L323" s="96" t="str">
        <f t="shared" si="12"/>
        <v/>
      </c>
      <c r="M323" s="97" t="str">
        <f t="shared" si="13"/>
        <v/>
      </c>
    </row>
    <row r="324" spans="1:13" ht="15.6" x14ac:dyDescent="0.3">
      <c r="A324" s="199">
        <v>12</v>
      </c>
      <c r="B324" s="201">
        <v>6</v>
      </c>
      <c r="C324" s="203" t="s">
        <v>1569</v>
      </c>
      <c r="D324" s="203" t="s">
        <v>1570</v>
      </c>
      <c r="E324" s="205">
        <v>5.1192129629629629E-2</v>
      </c>
      <c r="F324" s="86" t="s">
        <v>1571</v>
      </c>
      <c r="G324" s="86" t="s">
        <v>1572</v>
      </c>
      <c r="H324" s="86" t="s">
        <v>1573</v>
      </c>
      <c r="I324" s="86" t="s">
        <v>1574</v>
      </c>
      <c r="J324" s="86" t="s">
        <v>1575</v>
      </c>
      <c r="L324" s="96" t="str">
        <f t="shared" si="12"/>
        <v>Ignas Gelžinis</v>
      </c>
      <c r="M324" s="97">
        <f t="shared" si="13"/>
        <v>823</v>
      </c>
    </row>
    <row r="325" spans="1:13" ht="15.6" x14ac:dyDescent="0.3">
      <c r="A325" s="200"/>
      <c r="B325" s="202"/>
      <c r="C325" s="204"/>
      <c r="D325" s="204"/>
      <c r="E325" s="206"/>
      <c r="F325" s="87" t="s">
        <v>1571</v>
      </c>
      <c r="G325" s="87" t="s">
        <v>1576</v>
      </c>
      <c r="H325" s="87" t="s">
        <v>1577</v>
      </c>
      <c r="I325" s="87" t="s">
        <v>1578</v>
      </c>
      <c r="J325" s="87" t="s">
        <v>1579</v>
      </c>
      <c r="L325" s="96" t="str">
        <f t="shared" si="12"/>
        <v/>
      </c>
      <c r="M325" s="97" t="str">
        <f t="shared" si="13"/>
        <v/>
      </c>
    </row>
    <row r="326" spans="1:13" ht="15.6" x14ac:dyDescent="0.3">
      <c r="A326" s="199">
        <v>13</v>
      </c>
      <c r="B326" s="201">
        <v>43</v>
      </c>
      <c r="C326" s="203" t="s">
        <v>1580</v>
      </c>
      <c r="D326" s="203"/>
      <c r="E326" s="205">
        <v>5.1527777777777777E-2</v>
      </c>
      <c r="F326" s="86" t="s">
        <v>1581</v>
      </c>
      <c r="G326" s="86" t="s">
        <v>1582</v>
      </c>
      <c r="H326" s="86" t="s">
        <v>1583</v>
      </c>
      <c r="I326" s="86" t="s">
        <v>1584</v>
      </c>
      <c r="J326" s="86" t="s">
        <v>1585</v>
      </c>
      <c r="L326" s="96" t="str">
        <f t="shared" si="12"/>
        <v>Saulius Narvilas</v>
      </c>
      <c r="M326" s="97">
        <f t="shared" si="13"/>
        <v>817</v>
      </c>
    </row>
    <row r="327" spans="1:13" ht="15.6" x14ac:dyDescent="0.3">
      <c r="A327" s="200"/>
      <c r="B327" s="202"/>
      <c r="C327" s="204"/>
      <c r="D327" s="204"/>
      <c r="E327" s="206"/>
      <c r="F327" s="87" t="s">
        <v>1581</v>
      </c>
      <c r="G327" s="87" t="s">
        <v>1586</v>
      </c>
      <c r="H327" s="87" t="s">
        <v>1587</v>
      </c>
      <c r="I327" s="87" t="s">
        <v>1588</v>
      </c>
      <c r="J327" s="87" t="s">
        <v>1589</v>
      </c>
      <c r="L327" s="96" t="str">
        <f t="shared" si="12"/>
        <v/>
      </c>
      <c r="M327" s="97" t="str">
        <f t="shared" si="13"/>
        <v/>
      </c>
    </row>
    <row r="328" spans="1:13" ht="15.6" x14ac:dyDescent="0.3">
      <c r="A328" s="199">
        <v>14</v>
      </c>
      <c r="B328" s="201">
        <v>8</v>
      </c>
      <c r="C328" s="203" t="s">
        <v>1590</v>
      </c>
      <c r="D328" s="203" t="s">
        <v>28</v>
      </c>
      <c r="E328" s="205">
        <v>5.1793981481481483E-2</v>
      </c>
      <c r="F328" s="86" t="s">
        <v>1591</v>
      </c>
      <c r="G328" s="86" t="s">
        <v>1592</v>
      </c>
      <c r="H328" s="86" t="s">
        <v>1593</v>
      </c>
      <c r="I328" s="86" t="s">
        <v>1594</v>
      </c>
      <c r="J328" s="86" t="s">
        <v>1595</v>
      </c>
      <c r="L328" s="96" t="str">
        <f t="shared" si="12"/>
        <v>Petras Gotautas</v>
      </c>
      <c r="M328" s="97">
        <f t="shared" si="13"/>
        <v>813</v>
      </c>
    </row>
    <row r="329" spans="1:13" ht="15.6" x14ac:dyDescent="0.3">
      <c r="A329" s="200"/>
      <c r="B329" s="202"/>
      <c r="C329" s="204"/>
      <c r="D329" s="204"/>
      <c r="E329" s="206"/>
      <c r="F329" s="87" t="s">
        <v>1591</v>
      </c>
      <c r="G329" s="87" t="s">
        <v>1596</v>
      </c>
      <c r="H329" s="87" t="s">
        <v>1597</v>
      </c>
      <c r="I329" s="87" t="s">
        <v>1598</v>
      </c>
      <c r="J329" s="87" t="s">
        <v>1599</v>
      </c>
      <c r="L329" s="96" t="str">
        <f t="shared" si="12"/>
        <v/>
      </c>
      <c r="M329" s="97" t="str">
        <f t="shared" si="13"/>
        <v/>
      </c>
    </row>
    <row r="330" spans="1:13" ht="15.6" x14ac:dyDescent="0.3">
      <c r="A330" s="199">
        <v>15</v>
      </c>
      <c r="B330" s="201">
        <v>178</v>
      </c>
      <c r="C330" s="203" t="s">
        <v>1600</v>
      </c>
      <c r="D330" s="203"/>
      <c r="E330" s="205">
        <v>5.1967592592592593E-2</v>
      </c>
      <c r="F330" s="86" t="s">
        <v>1601</v>
      </c>
      <c r="G330" s="86" t="s">
        <v>1602</v>
      </c>
      <c r="H330" s="86" t="s">
        <v>1603</v>
      </c>
      <c r="I330" s="86" t="s">
        <v>1604</v>
      </c>
      <c r="J330" s="86" t="s">
        <v>1605</v>
      </c>
      <c r="L330" s="96" t="str">
        <f t="shared" ref="L330:L378" si="14">IFERROR(RIGHT(C330,(LEN(C330)-FIND(" ",C330,1)))&amp;" "&amp;(LEFT(C330,(FIND(" ",C330,1)-1))),"")</f>
        <v>Vytautas Šlivinskas</v>
      </c>
      <c r="M330" s="97">
        <f t="shared" si="13"/>
        <v>810</v>
      </c>
    </row>
    <row r="331" spans="1:13" ht="15.6" x14ac:dyDescent="0.3">
      <c r="A331" s="200"/>
      <c r="B331" s="202"/>
      <c r="C331" s="204"/>
      <c r="D331" s="204"/>
      <c r="E331" s="206"/>
      <c r="F331" s="87" t="s">
        <v>1601</v>
      </c>
      <c r="G331" s="87" t="s">
        <v>1210</v>
      </c>
      <c r="H331" s="87" t="s">
        <v>1606</v>
      </c>
      <c r="I331" s="87" t="s">
        <v>1607</v>
      </c>
      <c r="J331" s="87" t="s">
        <v>1608</v>
      </c>
      <c r="L331" s="96" t="str">
        <f t="shared" si="14"/>
        <v/>
      </c>
      <c r="M331" s="97" t="str">
        <f t="shared" si="13"/>
        <v/>
      </c>
    </row>
    <row r="332" spans="1:13" ht="15.6" x14ac:dyDescent="0.3">
      <c r="A332" s="199">
        <v>16</v>
      </c>
      <c r="B332" s="201">
        <v>23</v>
      </c>
      <c r="C332" s="203" t="s">
        <v>1609</v>
      </c>
      <c r="D332" s="203" t="s">
        <v>587</v>
      </c>
      <c r="E332" s="205">
        <v>5.303240740740741E-2</v>
      </c>
      <c r="F332" s="86" t="s">
        <v>1610</v>
      </c>
      <c r="G332" s="86" t="s">
        <v>1611</v>
      </c>
      <c r="H332" s="86" t="s">
        <v>1612</v>
      </c>
      <c r="I332" s="86" t="s">
        <v>1613</v>
      </c>
      <c r="J332" s="86" t="s">
        <v>1614</v>
      </c>
      <c r="L332" s="96" t="str">
        <f t="shared" si="14"/>
        <v>Laurynas Narkevičius</v>
      </c>
      <c r="M332" s="97">
        <f t="shared" si="13"/>
        <v>794</v>
      </c>
    </row>
    <row r="333" spans="1:13" ht="15.6" x14ac:dyDescent="0.3">
      <c r="A333" s="200"/>
      <c r="B333" s="202"/>
      <c r="C333" s="204"/>
      <c r="D333" s="204"/>
      <c r="E333" s="206"/>
      <c r="F333" s="87" t="s">
        <v>1610</v>
      </c>
      <c r="G333" s="87" t="s">
        <v>1615</v>
      </c>
      <c r="H333" s="87" t="s">
        <v>1616</v>
      </c>
      <c r="I333" s="87" t="s">
        <v>1334</v>
      </c>
      <c r="J333" s="87" t="s">
        <v>1617</v>
      </c>
      <c r="L333" s="96" t="str">
        <f t="shared" si="14"/>
        <v/>
      </c>
      <c r="M333" s="97" t="str">
        <f t="shared" si="13"/>
        <v/>
      </c>
    </row>
    <row r="334" spans="1:13" ht="31.2" x14ac:dyDescent="0.3">
      <c r="A334" s="199">
        <v>17</v>
      </c>
      <c r="B334" s="201">
        <v>14</v>
      </c>
      <c r="C334" s="203" t="s">
        <v>1618</v>
      </c>
      <c r="D334" s="203" t="s">
        <v>587</v>
      </c>
      <c r="E334" s="205">
        <v>5.8516203703703702E-2</v>
      </c>
      <c r="F334" s="86" t="s">
        <v>1619</v>
      </c>
      <c r="G334" s="86" t="s">
        <v>1620</v>
      </c>
      <c r="H334" s="86" t="s">
        <v>1621</v>
      </c>
      <c r="I334" s="86" t="s">
        <v>1622</v>
      </c>
      <c r="J334" s="86" t="s">
        <v>1623</v>
      </c>
      <c r="L334" s="96" t="str">
        <f t="shared" si="14"/>
        <v>Mantas Jankevičius</v>
      </c>
      <c r="M334" s="97">
        <f t="shared" si="13"/>
        <v>720</v>
      </c>
    </row>
    <row r="335" spans="1:13" ht="15.6" x14ac:dyDescent="0.3">
      <c r="A335" s="200"/>
      <c r="B335" s="202"/>
      <c r="C335" s="204"/>
      <c r="D335" s="204"/>
      <c r="E335" s="206"/>
      <c r="F335" s="87" t="s">
        <v>1619</v>
      </c>
      <c r="G335" s="87" t="s">
        <v>1624</v>
      </c>
      <c r="H335" s="87" t="s">
        <v>1625</v>
      </c>
      <c r="I335" s="87" t="s">
        <v>1626</v>
      </c>
      <c r="J335" s="87" t="s">
        <v>1627</v>
      </c>
      <c r="L335" s="96" t="str">
        <f t="shared" si="14"/>
        <v/>
      </c>
      <c r="M335" s="97" t="str">
        <f t="shared" si="13"/>
        <v/>
      </c>
    </row>
    <row r="336" spans="1:13" ht="15.6" x14ac:dyDescent="0.3">
      <c r="A336" s="81"/>
      <c r="L336" s="96" t="str">
        <f t="shared" si="14"/>
        <v/>
      </c>
      <c r="M336" s="97" t="str">
        <f t="shared" si="13"/>
        <v/>
      </c>
    </row>
    <row r="337" spans="1:13" ht="15.6" x14ac:dyDescent="0.3">
      <c r="A337" s="81" t="s">
        <v>1628</v>
      </c>
      <c r="L337" s="96" t="str">
        <f t="shared" si="14"/>
        <v/>
      </c>
      <c r="M337" s="97" t="str">
        <f t="shared" si="13"/>
        <v/>
      </c>
    </row>
    <row r="338" spans="1:13" ht="15.6" x14ac:dyDescent="0.3">
      <c r="A338" s="193" t="s">
        <v>1</v>
      </c>
      <c r="B338" s="195" t="s">
        <v>190</v>
      </c>
      <c r="C338" s="195" t="s">
        <v>524</v>
      </c>
      <c r="D338" s="195" t="s">
        <v>27</v>
      </c>
      <c r="E338" s="92" t="s">
        <v>525</v>
      </c>
      <c r="F338" s="197" t="s">
        <v>526</v>
      </c>
      <c r="G338" s="207"/>
      <c r="H338" s="207"/>
      <c r="I338" s="207"/>
      <c r="J338" s="198"/>
      <c r="L338" s="96" t="str">
        <f t="shared" si="14"/>
        <v/>
      </c>
      <c r="M338" s="97" t="str">
        <f t="shared" si="13"/>
        <v/>
      </c>
    </row>
    <row r="339" spans="1:13" ht="15.6" x14ac:dyDescent="0.3">
      <c r="A339" s="194"/>
      <c r="B339" s="196"/>
      <c r="C339" s="196"/>
      <c r="D339" s="196"/>
      <c r="E339" s="93" t="s">
        <v>527</v>
      </c>
      <c r="F339" s="85" t="s">
        <v>177</v>
      </c>
      <c r="G339" s="85" t="s">
        <v>613</v>
      </c>
      <c r="H339" s="85" t="s">
        <v>614</v>
      </c>
      <c r="I339" s="85" t="s">
        <v>613</v>
      </c>
      <c r="J339" s="85" t="s">
        <v>528</v>
      </c>
      <c r="L339" s="96" t="str">
        <f t="shared" si="14"/>
        <v/>
      </c>
      <c r="M339" s="97" t="str">
        <f t="shared" si="13"/>
        <v/>
      </c>
    </row>
    <row r="340" spans="1:13" ht="15.6" x14ac:dyDescent="0.3">
      <c r="A340" s="199">
        <v>1</v>
      </c>
      <c r="B340" s="201">
        <v>42</v>
      </c>
      <c r="C340" s="203" t="s">
        <v>1629</v>
      </c>
      <c r="D340" s="203"/>
      <c r="E340" s="205">
        <v>4.8340277777777774E-2</v>
      </c>
      <c r="F340" s="86" t="s">
        <v>1630</v>
      </c>
      <c r="G340" s="86" t="s">
        <v>1631</v>
      </c>
      <c r="H340" s="86" t="s">
        <v>1632</v>
      </c>
      <c r="I340" s="86" t="s">
        <v>1633</v>
      </c>
      <c r="J340" s="86" t="s">
        <v>1634</v>
      </c>
      <c r="L340" s="96" t="str">
        <f t="shared" si="14"/>
        <v>Inga Aukselytė</v>
      </c>
      <c r="M340" s="97">
        <f t="shared" si="13"/>
        <v>871</v>
      </c>
    </row>
    <row r="341" spans="1:13" ht="15.6" x14ac:dyDescent="0.3">
      <c r="A341" s="200"/>
      <c r="B341" s="202"/>
      <c r="C341" s="204"/>
      <c r="D341" s="204"/>
      <c r="E341" s="206"/>
      <c r="F341" s="87" t="s">
        <v>1630</v>
      </c>
      <c r="G341" s="87" t="s">
        <v>1635</v>
      </c>
      <c r="H341" s="87" t="s">
        <v>1636</v>
      </c>
      <c r="I341" s="87" t="s">
        <v>1637</v>
      </c>
      <c r="J341" s="87" t="s">
        <v>1638</v>
      </c>
      <c r="L341" s="96" t="str">
        <f t="shared" si="14"/>
        <v/>
      </c>
      <c r="M341" s="97" t="str">
        <f t="shared" si="13"/>
        <v/>
      </c>
    </row>
    <row r="342" spans="1:13" ht="15.6" x14ac:dyDescent="0.3">
      <c r="A342" s="199">
        <v>2</v>
      </c>
      <c r="B342" s="201">
        <v>25</v>
      </c>
      <c r="C342" s="203" t="s">
        <v>2761</v>
      </c>
      <c r="D342" s="203" t="s">
        <v>1639</v>
      </c>
      <c r="E342" s="205">
        <v>5.2084490740740737E-2</v>
      </c>
      <c r="F342" s="86" t="s">
        <v>1640</v>
      </c>
      <c r="G342" s="86" t="s">
        <v>1641</v>
      </c>
      <c r="H342" s="86" t="s">
        <v>1642</v>
      </c>
      <c r="I342" s="86" t="s">
        <v>1643</v>
      </c>
      <c r="J342" s="86" t="s">
        <v>1644</v>
      </c>
      <c r="L342" s="96" t="str">
        <f t="shared" si="14"/>
        <v>Inga Paplauskė</v>
      </c>
      <c r="M342" s="97">
        <f t="shared" si="13"/>
        <v>808</v>
      </c>
    </row>
    <row r="343" spans="1:13" ht="15.6" x14ac:dyDescent="0.3">
      <c r="A343" s="200"/>
      <c r="B343" s="202"/>
      <c r="C343" s="204"/>
      <c r="D343" s="204"/>
      <c r="E343" s="206"/>
      <c r="F343" s="87" t="s">
        <v>1640</v>
      </c>
      <c r="G343" s="87" t="s">
        <v>1645</v>
      </c>
      <c r="H343" s="87" t="s">
        <v>1646</v>
      </c>
      <c r="I343" s="87" t="s">
        <v>1647</v>
      </c>
      <c r="J343" s="87" t="s">
        <v>1648</v>
      </c>
      <c r="L343" s="96" t="str">
        <f t="shared" si="14"/>
        <v/>
      </c>
      <c r="M343" s="97" t="str">
        <f t="shared" si="13"/>
        <v/>
      </c>
    </row>
    <row r="344" spans="1:13" ht="15.6" x14ac:dyDescent="0.3">
      <c r="A344" s="199">
        <v>3</v>
      </c>
      <c r="B344" s="201">
        <v>29</v>
      </c>
      <c r="C344" s="203" t="s">
        <v>1649</v>
      </c>
      <c r="D344" s="203" t="s">
        <v>587</v>
      </c>
      <c r="E344" s="205">
        <v>5.228356481481481E-2</v>
      </c>
      <c r="F344" s="86" t="s">
        <v>1650</v>
      </c>
      <c r="G344" s="86" t="s">
        <v>1651</v>
      </c>
      <c r="H344" s="86" t="s">
        <v>1652</v>
      </c>
      <c r="I344" s="86" t="s">
        <v>1653</v>
      </c>
      <c r="J344" s="86" t="s">
        <v>1654</v>
      </c>
      <c r="L344" s="96" t="str">
        <f t="shared" si="14"/>
        <v>Alina Ranceva</v>
      </c>
      <c r="M344" s="97">
        <f t="shared" si="13"/>
        <v>805</v>
      </c>
    </row>
    <row r="345" spans="1:13" ht="15.6" x14ac:dyDescent="0.3">
      <c r="A345" s="200"/>
      <c r="B345" s="202"/>
      <c r="C345" s="204"/>
      <c r="D345" s="204"/>
      <c r="E345" s="206"/>
      <c r="F345" s="87" t="s">
        <v>1650</v>
      </c>
      <c r="G345" s="87" t="s">
        <v>1655</v>
      </c>
      <c r="H345" s="87" t="s">
        <v>1656</v>
      </c>
      <c r="I345" s="87" t="s">
        <v>1657</v>
      </c>
      <c r="J345" s="87" t="s">
        <v>1658</v>
      </c>
      <c r="L345" s="96" t="str">
        <f t="shared" si="14"/>
        <v/>
      </c>
      <c r="M345" s="97" t="str">
        <f t="shared" si="13"/>
        <v/>
      </c>
    </row>
    <row r="346" spans="1:13" ht="15.6" x14ac:dyDescent="0.3">
      <c r="A346" s="199">
        <v>4</v>
      </c>
      <c r="B346" s="201">
        <v>1</v>
      </c>
      <c r="C346" s="203" t="s">
        <v>1659</v>
      </c>
      <c r="D346" s="203" t="s">
        <v>1660</v>
      </c>
      <c r="E346" s="205">
        <v>5.3453703703703705E-2</v>
      </c>
      <c r="F346" s="86" t="s">
        <v>1661</v>
      </c>
      <c r="G346" s="86" t="s">
        <v>1662</v>
      </c>
      <c r="H346" s="86" t="s">
        <v>1663</v>
      </c>
      <c r="I346" s="86" t="s">
        <v>1664</v>
      </c>
      <c r="J346" s="86" t="s">
        <v>1665</v>
      </c>
      <c r="L346" s="96" t="str">
        <f t="shared" si="14"/>
        <v>Giedrė Ambrazevičiūtė</v>
      </c>
      <c r="M346" s="97">
        <f t="shared" si="13"/>
        <v>788</v>
      </c>
    </row>
    <row r="347" spans="1:13" ht="15.6" x14ac:dyDescent="0.3">
      <c r="A347" s="200"/>
      <c r="B347" s="202"/>
      <c r="C347" s="204"/>
      <c r="D347" s="204"/>
      <c r="E347" s="206"/>
      <c r="F347" s="87" t="s">
        <v>1661</v>
      </c>
      <c r="G347" s="87" t="s">
        <v>1666</v>
      </c>
      <c r="H347" s="87" t="s">
        <v>1667</v>
      </c>
      <c r="I347" s="87" t="s">
        <v>1668</v>
      </c>
      <c r="J347" s="87" t="s">
        <v>1669</v>
      </c>
      <c r="L347" s="96" t="str">
        <f t="shared" si="14"/>
        <v/>
      </c>
      <c r="M347" s="97" t="str">
        <f t="shared" si="13"/>
        <v/>
      </c>
    </row>
    <row r="348" spans="1:13" ht="15.6" x14ac:dyDescent="0.3">
      <c r="A348" s="199">
        <v>5</v>
      </c>
      <c r="B348" s="201">
        <v>38</v>
      </c>
      <c r="C348" s="203" t="s">
        <v>1670</v>
      </c>
      <c r="D348" s="203" t="s">
        <v>1639</v>
      </c>
      <c r="E348" s="205">
        <v>6.3344907407407405E-2</v>
      </c>
      <c r="F348" s="86" t="s">
        <v>1671</v>
      </c>
      <c r="G348" s="86" t="s">
        <v>1672</v>
      </c>
      <c r="H348" s="86" t="s">
        <v>1673</v>
      </c>
      <c r="I348" s="86" t="s">
        <v>1674</v>
      </c>
      <c r="J348" s="86" t="s">
        <v>1675</v>
      </c>
      <c r="L348" s="96" t="str">
        <f t="shared" si="14"/>
        <v>Viktorija Vasiliauskienė</v>
      </c>
      <c r="M348" s="97">
        <f t="shared" si="13"/>
        <v>665</v>
      </c>
    </row>
    <row r="349" spans="1:13" ht="15.6" x14ac:dyDescent="0.3">
      <c r="A349" s="200"/>
      <c r="B349" s="202"/>
      <c r="C349" s="204"/>
      <c r="D349" s="204"/>
      <c r="E349" s="206"/>
      <c r="F349" s="87" t="s">
        <v>1671</v>
      </c>
      <c r="G349" s="87" t="s">
        <v>1676</v>
      </c>
      <c r="H349" s="87" t="s">
        <v>1677</v>
      </c>
      <c r="I349" s="87" t="s">
        <v>1678</v>
      </c>
      <c r="J349" s="87" t="s">
        <v>1679</v>
      </c>
      <c r="L349" s="96" t="str">
        <f t="shared" si="14"/>
        <v/>
      </c>
      <c r="M349" s="97" t="str">
        <f t="shared" si="13"/>
        <v/>
      </c>
    </row>
    <row r="350" spans="1:13" ht="15.6" x14ac:dyDescent="0.3">
      <c r="A350" s="80"/>
      <c r="L350" s="96" t="str">
        <f t="shared" si="14"/>
        <v/>
      </c>
      <c r="M350" s="97" t="str">
        <f t="shared" si="13"/>
        <v/>
      </c>
    </row>
    <row r="351" spans="1:13" ht="15.6" x14ac:dyDescent="0.3">
      <c r="A351" s="81" t="s">
        <v>1680</v>
      </c>
      <c r="L351" s="96" t="str">
        <f t="shared" si="14"/>
        <v/>
      </c>
      <c r="M351" s="97" t="str">
        <f t="shared" si="13"/>
        <v/>
      </c>
    </row>
    <row r="352" spans="1:13" ht="15.6" x14ac:dyDescent="0.3">
      <c r="A352" s="193" t="s">
        <v>1</v>
      </c>
      <c r="B352" s="195" t="s">
        <v>190</v>
      </c>
      <c r="C352" s="195" t="s">
        <v>524</v>
      </c>
      <c r="D352" s="195" t="s">
        <v>27</v>
      </c>
      <c r="E352" s="92" t="s">
        <v>525</v>
      </c>
      <c r="F352" s="197" t="s">
        <v>526</v>
      </c>
      <c r="G352" s="207"/>
      <c r="H352" s="207"/>
      <c r="I352" s="207"/>
      <c r="J352" s="198"/>
      <c r="L352" s="96" t="str">
        <f t="shared" si="14"/>
        <v/>
      </c>
      <c r="M352" s="97" t="str">
        <f t="shared" si="13"/>
        <v/>
      </c>
    </row>
    <row r="353" spans="1:13" ht="15.6" x14ac:dyDescent="0.3">
      <c r="A353" s="194"/>
      <c r="B353" s="196"/>
      <c r="C353" s="196"/>
      <c r="D353" s="196"/>
      <c r="E353" s="93" t="s">
        <v>527</v>
      </c>
      <c r="F353" s="85" t="s">
        <v>177</v>
      </c>
      <c r="G353" s="85" t="s">
        <v>613</v>
      </c>
      <c r="H353" s="85" t="s">
        <v>614</v>
      </c>
      <c r="I353" s="85" t="s">
        <v>613</v>
      </c>
      <c r="J353" s="85" t="s">
        <v>528</v>
      </c>
      <c r="L353" s="96" t="str">
        <f t="shared" si="14"/>
        <v/>
      </c>
      <c r="M353" s="97" t="str">
        <f t="shared" si="13"/>
        <v/>
      </c>
    </row>
    <row r="354" spans="1:13" ht="15.6" x14ac:dyDescent="0.3">
      <c r="A354" s="199">
        <v>1</v>
      </c>
      <c r="B354" s="201">
        <v>34</v>
      </c>
      <c r="C354" s="203" t="s">
        <v>1681</v>
      </c>
      <c r="D354" s="203" t="s">
        <v>1682</v>
      </c>
      <c r="E354" s="205">
        <v>4.2484953703703705E-2</v>
      </c>
      <c r="F354" s="86" t="s">
        <v>1683</v>
      </c>
      <c r="G354" s="86" t="s">
        <v>1684</v>
      </c>
      <c r="H354" s="86" t="s">
        <v>1685</v>
      </c>
      <c r="I354" s="86" t="s">
        <v>1686</v>
      </c>
      <c r="J354" s="86" t="s">
        <v>1687</v>
      </c>
      <c r="L354" s="96" t="str">
        <f t="shared" si="14"/>
        <v>Savelijs Suharževskis</v>
      </c>
      <c r="M354" s="97">
        <f t="shared" si="13"/>
        <v>991</v>
      </c>
    </row>
    <row r="355" spans="1:13" ht="15.6" x14ac:dyDescent="0.3">
      <c r="A355" s="200"/>
      <c r="B355" s="202"/>
      <c r="C355" s="204"/>
      <c r="D355" s="204"/>
      <c r="E355" s="206"/>
      <c r="F355" s="87" t="s">
        <v>1683</v>
      </c>
      <c r="G355" s="87" t="s">
        <v>1688</v>
      </c>
      <c r="H355" s="87" t="s">
        <v>1689</v>
      </c>
      <c r="I355" s="87" t="s">
        <v>1153</v>
      </c>
      <c r="J355" s="87" t="s">
        <v>1690</v>
      </c>
      <c r="L355" s="96" t="str">
        <f t="shared" si="14"/>
        <v/>
      </c>
      <c r="M355" s="97" t="str">
        <f t="shared" si="13"/>
        <v/>
      </c>
    </row>
    <row r="356" spans="1:13" ht="15.6" x14ac:dyDescent="0.3">
      <c r="A356" s="199">
        <v>2</v>
      </c>
      <c r="B356" s="201">
        <v>30</v>
      </c>
      <c r="C356" s="203" t="s">
        <v>1691</v>
      </c>
      <c r="D356" s="203" t="s">
        <v>587</v>
      </c>
      <c r="E356" s="205">
        <v>4.4939814814814814E-2</v>
      </c>
      <c r="F356" s="86" t="s">
        <v>1692</v>
      </c>
      <c r="G356" s="86" t="s">
        <v>1693</v>
      </c>
      <c r="H356" s="86" t="s">
        <v>1694</v>
      </c>
      <c r="I356" s="86" t="s">
        <v>1695</v>
      </c>
      <c r="J356" s="86" t="s">
        <v>1696</v>
      </c>
      <c r="L356" s="96" t="str">
        <f t="shared" si="14"/>
        <v>Tadas Sereika</v>
      </c>
      <c r="M356" s="97">
        <f t="shared" si="13"/>
        <v>937</v>
      </c>
    </row>
    <row r="357" spans="1:13" ht="15.6" x14ac:dyDescent="0.3">
      <c r="A357" s="200"/>
      <c r="B357" s="202"/>
      <c r="C357" s="204"/>
      <c r="D357" s="204"/>
      <c r="E357" s="206"/>
      <c r="F357" s="87" t="s">
        <v>1692</v>
      </c>
      <c r="G357" s="87" t="s">
        <v>1697</v>
      </c>
      <c r="H357" s="87" t="s">
        <v>1698</v>
      </c>
      <c r="I357" s="87" t="s">
        <v>1699</v>
      </c>
      <c r="J357" s="87" t="s">
        <v>1700</v>
      </c>
      <c r="L357" s="96" t="str">
        <f t="shared" si="14"/>
        <v/>
      </c>
      <c r="M357" s="97" t="str">
        <f t="shared" si="13"/>
        <v/>
      </c>
    </row>
    <row r="358" spans="1:13" ht="15.6" x14ac:dyDescent="0.3">
      <c r="A358" s="199">
        <v>3</v>
      </c>
      <c r="B358" s="201">
        <v>3</v>
      </c>
      <c r="C358" s="203" t="s">
        <v>1701</v>
      </c>
      <c r="D358" s="203" t="s">
        <v>544</v>
      </c>
      <c r="E358" s="205">
        <v>4.5912037037037036E-2</v>
      </c>
      <c r="F358" s="86" t="s">
        <v>1702</v>
      </c>
      <c r="G358" s="86" t="s">
        <v>1703</v>
      </c>
      <c r="H358" s="86" t="s">
        <v>1704</v>
      </c>
      <c r="I358" s="86" t="s">
        <v>1705</v>
      </c>
      <c r="J358" s="86" t="s">
        <v>1706</v>
      </c>
      <c r="L358" s="96" t="str">
        <f t="shared" si="14"/>
        <v>Tadas Cesevičius</v>
      </c>
      <c r="M358" s="97">
        <f t="shared" si="13"/>
        <v>917</v>
      </c>
    </row>
    <row r="359" spans="1:13" ht="15.6" x14ac:dyDescent="0.3">
      <c r="A359" s="200"/>
      <c r="B359" s="202"/>
      <c r="C359" s="204"/>
      <c r="D359" s="204"/>
      <c r="E359" s="206"/>
      <c r="F359" s="87" t="s">
        <v>1702</v>
      </c>
      <c r="G359" s="87" t="s">
        <v>1707</v>
      </c>
      <c r="H359" s="87" t="s">
        <v>1708</v>
      </c>
      <c r="I359" s="87" t="s">
        <v>1233</v>
      </c>
      <c r="J359" s="87" t="s">
        <v>1709</v>
      </c>
      <c r="L359" s="96" t="str">
        <f t="shared" si="14"/>
        <v/>
      </c>
      <c r="M359" s="97" t="str">
        <f t="shared" si="13"/>
        <v/>
      </c>
    </row>
    <row r="360" spans="1:13" ht="15.6" x14ac:dyDescent="0.3">
      <c r="A360" s="199">
        <v>4</v>
      </c>
      <c r="B360" s="201">
        <v>12</v>
      </c>
      <c r="C360" s="203" t="s">
        <v>1710</v>
      </c>
      <c r="D360" s="203" t="s">
        <v>682</v>
      </c>
      <c r="E360" s="205">
        <v>4.7172453703703703E-2</v>
      </c>
      <c r="F360" s="86" t="s">
        <v>1711</v>
      </c>
      <c r="G360" s="86" t="s">
        <v>1712</v>
      </c>
      <c r="H360" s="86" t="s">
        <v>1713</v>
      </c>
      <c r="I360" s="86" t="s">
        <v>1714</v>
      </c>
      <c r="J360" s="86" t="s">
        <v>1715</v>
      </c>
      <c r="L360" s="96" t="str">
        <f t="shared" si="14"/>
        <v>Edgars Horužonoks</v>
      </c>
      <c r="M360" s="97">
        <f t="shared" si="13"/>
        <v>893</v>
      </c>
    </row>
    <row r="361" spans="1:13" ht="15.6" x14ac:dyDescent="0.3">
      <c r="A361" s="200"/>
      <c r="B361" s="202"/>
      <c r="C361" s="204"/>
      <c r="D361" s="204"/>
      <c r="E361" s="206"/>
      <c r="F361" s="87" t="s">
        <v>1711</v>
      </c>
      <c r="G361" s="87" t="s">
        <v>1716</v>
      </c>
      <c r="H361" s="87" t="s">
        <v>1717</v>
      </c>
      <c r="I361" s="87" t="s">
        <v>1718</v>
      </c>
      <c r="J361" s="87" t="s">
        <v>1719</v>
      </c>
      <c r="L361" s="96" t="str">
        <f t="shared" si="14"/>
        <v/>
      </c>
      <c r="M361" s="97" t="str">
        <f t="shared" si="13"/>
        <v/>
      </c>
    </row>
    <row r="362" spans="1:13" ht="15.6" x14ac:dyDescent="0.3">
      <c r="A362" s="199">
        <v>5</v>
      </c>
      <c r="B362" s="201">
        <v>7</v>
      </c>
      <c r="C362" s="203" t="s">
        <v>1720</v>
      </c>
      <c r="D362" s="203" t="s">
        <v>587</v>
      </c>
      <c r="E362" s="205">
        <v>4.9033564814814821E-2</v>
      </c>
      <c r="F362" s="86" t="s">
        <v>1721</v>
      </c>
      <c r="G362" s="86" t="s">
        <v>1722</v>
      </c>
      <c r="H362" s="86" t="s">
        <v>1723</v>
      </c>
      <c r="I362" s="86" t="s">
        <v>1724</v>
      </c>
      <c r="J362" s="86" t="s">
        <v>1725</v>
      </c>
      <c r="L362" s="96" t="str">
        <f t="shared" si="14"/>
        <v>Povilas Gokas</v>
      </c>
      <c r="M362" s="97">
        <f t="shared" si="13"/>
        <v>859</v>
      </c>
    </row>
    <row r="363" spans="1:13" ht="15.6" x14ac:dyDescent="0.3">
      <c r="A363" s="200"/>
      <c r="B363" s="202"/>
      <c r="C363" s="204"/>
      <c r="D363" s="204"/>
      <c r="E363" s="206"/>
      <c r="F363" s="87" t="s">
        <v>1721</v>
      </c>
      <c r="G363" s="87" t="s">
        <v>1726</v>
      </c>
      <c r="H363" s="87" t="s">
        <v>1727</v>
      </c>
      <c r="I363" s="87" t="s">
        <v>1728</v>
      </c>
      <c r="J363" s="87" t="s">
        <v>1729</v>
      </c>
      <c r="L363" s="96" t="str">
        <f t="shared" si="14"/>
        <v/>
      </c>
      <c r="M363" s="97" t="str">
        <f t="shared" si="13"/>
        <v/>
      </c>
    </row>
    <row r="364" spans="1:13" ht="15.6" x14ac:dyDescent="0.3">
      <c r="A364" s="199">
        <v>6</v>
      </c>
      <c r="B364" s="201">
        <v>4</v>
      </c>
      <c r="C364" s="203" t="s">
        <v>1730</v>
      </c>
      <c r="D364" s="203" t="s">
        <v>557</v>
      </c>
      <c r="E364" s="205">
        <v>5.2562500000000005E-2</v>
      </c>
      <c r="F364" s="86" t="s">
        <v>1731</v>
      </c>
      <c r="G364" s="86" t="s">
        <v>1732</v>
      </c>
      <c r="H364" s="86" t="s">
        <v>1733</v>
      </c>
      <c r="I364" s="86" t="s">
        <v>1734</v>
      </c>
      <c r="J364" s="86" t="s">
        <v>1735</v>
      </c>
      <c r="L364" s="96" t="str">
        <f t="shared" si="14"/>
        <v>Viesturs Dūzis</v>
      </c>
      <c r="M364" s="97">
        <f t="shared" si="13"/>
        <v>801</v>
      </c>
    </row>
    <row r="365" spans="1:13" ht="15.6" x14ac:dyDescent="0.3">
      <c r="A365" s="200"/>
      <c r="B365" s="202"/>
      <c r="C365" s="204"/>
      <c r="D365" s="204"/>
      <c r="E365" s="206"/>
      <c r="F365" s="87" t="s">
        <v>1731</v>
      </c>
      <c r="G365" s="87" t="s">
        <v>1736</v>
      </c>
      <c r="H365" s="87" t="s">
        <v>1737</v>
      </c>
      <c r="I365" s="87" t="s">
        <v>1738</v>
      </c>
      <c r="J365" s="87" t="s">
        <v>1739</v>
      </c>
      <c r="L365" s="96" t="str">
        <f t="shared" si="14"/>
        <v/>
      </c>
      <c r="M365" s="97" t="str">
        <f t="shared" si="13"/>
        <v/>
      </c>
    </row>
    <row r="366" spans="1:13" ht="15.6" x14ac:dyDescent="0.3">
      <c r="A366" s="80"/>
      <c r="L366" s="96" t="str">
        <f t="shared" si="14"/>
        <v/>
      </c>
      <c r="M366" s="97" t="str">
        <f t="shared" si="13"/>
        <v/>
      </c>
    </row>
    <row r="367" spans="1:13" ht="15.6" x14ac:dyDescent="0.3">
      <c r="A367" s="81" t="s">
        <v>1740</v>
      </c>
      <c r="L367" s="96" t="str">
        <f t="shared" si="14"/>
        <v/>
      </c>
      <c r="M367" s="97" t="str">
        <f t="shared" ref="M367:M377" si="15">IFERROR(ROUND($E$302/E367*1000,0),"")</f>
        <v/>
      </c>
    </row>
    <row r="368" spans="1:13" ht="15.6" x14ac:dyDescent="0.3">
      <c r="A368" s="193" t="s">
        <v>1</v>
      </c>
      <c r="B368" s="195" t="s">
        <v>190</v>
      </c>
      <c r="C368" s="195" t="s">
        <v>524</v>
      </c>
      <c r="D368" s="195" t="s">
        <v>27</v>
      </c>
      <c r="E368" s="92" t="s">
        <v>525</v>
      </c>
      <c r="F368" s="197" t="s">
        <v>526</v>
      </c>
      <c r="G368" s="207"/>
      <c r="H368" s="207"/>
      <c r="I368" s="207"/>
      <c r="J368" s="198"/>
      <c r="L368" s="96" t="str">
        <f t="shared" si="14"/>
        <v/>
      </c>
      <c r="M368" s="97" t="str">
        <f t="shared" si="15"/>
        <v/>
      </c>
    </row>
    <row r="369" spans="1:13" ht="15.6" x14ac:dyDescent="0.3">
      <c r="A369" s="194"/>
      <c r="B369" s="196"/>
      <c r="C369" s="196"/>
      <c r="D369" s="196"/>
      <c r="E369" s="93" t="s">
        <v>527</v>
      </c>
      <c r="F369" s="85" t="s">
        <v>177</v>
      </c>
      <c r="G369" s="85" t="s">
        <v>613</v>
      </c>
      <c r="H369" s="85" t="s">
        <v>614</v>
      </c>
      <c r="I369" s="85" t="s">
        <v>613</v>
      </c>
      <c r="J369" s="85" t="s">
        <v>528</v>
      </c>
      <c r="L369" s="96" t="str">
        <f t="shared" si="14"/>
        <v/>
      </c>
      <c r="M369" s="97" t="str">
        <f t="shared" si="15"/>
        <v/>
      </c>
    </row>
    <row r="370" spans="1:13" ht="15.6" x14ac:dyDescent="0.3">
      <c r="A370" s="199">
        <v>1</v>
      </c>
      <c r="B370" s="201">
        <v>19</v>
      </c>
      <c r="C370" s="203" t="s">
        <v>1741</v>
      </c>
      <c r="D370" s="203" t="s">
        <v>1742</v>
      </c>
      <c r="E370" s="205">
        <v>4.7644675925925924E-2</v>
      </c>
      <c r="F370" s="86" t="s">
        <v>1743</v>
      </c>
      <c r="G370" s="86" t="s">
        <v>1744</v>
      </c>
      <c r="H370" s="86" t="s">
        <v>1745</v>
      </c>
      <c r="I370" s="86" t="s">
        <v>1746</v>
      </c>
      <c r="J370" s="86" t="s">
        <v>1747</v>
      </c>
      <c r="L370" s="96" t="str">
        <f t="shared" si="14"/>
        <v>Māris Liepa</v>
      </c>
      <c r="M370" s="97">
        <f t="shared" si="15"/>
        <v>884</v>
      </c>
    </row>
    <row r="371" spans="1:13" ht="15.6" x14ac:dyDescent="0.3">
      <c r="A371" s="200"/>
      <c r="B371" s="202"/>
      <c r="C371" s="204"/>
      <c r="D371" s="204"/>
      <c r="E371" s="206"/>
      <c r="F371" s="87" t="s">
        <v>1743</v>
      </c>
      <c r="G371" s="87" t="s">
        <v>1748</v>
      </c>
      <c r="H371" s="87" t="s">
        <v>1749</v>
      </c>
      <c r="I371" s="87" t="s">
        <v>1750</v>
      </c>
      <c r="J371" s="87" t="s">
        <v>1751</v>
      </c>
      <c r="L371" s="96" t="str">
        <f t="shared" si="14"/>
        <v/>
      </c>
      <c r="M371" s="97" t="str">
        <f t="shared" si="15"/>
        <v/>
      </c>
    </row>
    <row r="372" spans="1:13" ht="15.6" x14ac:dyDescent="0.3">
      <c r="A372" s="199">
        <v>2</v>
      </c>
      <c r="B372" s="201">
        <v>36</v>
      </c>
      <c r="C372" s="203" t="s">
        <v>1752</v>
      </c>
      <c r="D372" s="203" t="s">
        <v>1520</v>
      </c>
      <c r="E372" s="205">
        <v>5.078125E-2</v>
      </c>
      <c r="F372" s="86" t="s">
        <v>1753</v>
      </c>
      <c r="G372" s="86" t="s">
        <v>1754</v>
      </c>
      <c r="H372" s="86" t="s">
        <v>1755</v>
      </c>
      <c r="I372" s="86" t="s">
        <v>1756</v>
      </c>
      <c r="J372" s="86" t="s">
        <v>1757</v>
      </c>
      <c r="L372" s="96" t="str">
        <f t="shared" si="14"/>
        <v>Audrius Trinka</v>
      </c>
      <c r="M372" s="97">
        <f t="shared" si="15"/>
        <v>829</v>
      </c>
    </row>
    <row r="373" spans="1:13" ht="15.6" x14ac:dyDescent="0.3">
      <c r="A373" s="200"/>
      <c r="B373" s="202"/>
      <c r="C373" s="204"/>
      <c r="D373" s="204"/>
      <c r="E373" s="206"/>
      <c r="F373" s="87" t="s">
        <v>1753</v>
      </c>
      <c r="G373" s="87" t="s">
        <v>1758</v>
      </c>
      <c r="H373" s="87" t="s">
        <v>1759</v>
      </c>
      <c r="I373" s="87" t="s">
        <v>1647</v>
      </c>
      <c r="J373" s="87" t="s">
        <v>1760</v>
      </c>
      <c r="L373" s="96" t="str">
        <f t="shared" si="14"/>
        <v/>
      </c>
      <c r="M373" s="97" t="str">
        <f t="shared" si="15"/>
        <v/>
      </c>
    </row>
    <row r="374" spans="1:13" ht="15.6" x14ac:dyDescent="0.3">
      <c r="A374" s="199">
        <v>3</v>
      </c>
      <c r="B374" s="201">
        <v>11</v>
      </c>
      <c r="C374" s="203" t="s">
        <v>1761</v>
      </c>
      <c r="D374" s="203" t="s">
        <v>1762</v>
      </c>
      <c r="E374" s="205">
        <v>5.2440972222222222E-2</v>
      </c>
      <c r="F374" s="86" t="s">
        <v>1763</v>
      </c>
      <c r="G374" s="86" t="s">
        <v>1764</v>
      </c>
      <c r="H374" s="86" t="s">
        <v>1765</v>
      </c>
      <c r="I374" s="86" t="s">
        <v>1766</v>
      </c>
      <c r="J374" s="86" t="s">
        <v>1767</v>
      </c>
      <c r="L374" s="96" t="str">
        <f t="shared" si="14"/>
        <v>Valdas Gudaitis</v>
      </c>
      <c r="M374" s="97">
        <f t="shared" si="15"/>
        <v>803</v>
      </c>
    </row>
    <row r="375" spans="1:13" ht="15.6" x14ac:dyDescent="0.3">
      <c r="A375" s="200"/>
      <c r="B375" s="202"/>
      <c r="C375" s="204"/>
      <c r="D375" s="204"/>
      <c r="E375" s="206"/>
      <c r="F375" s="87" t="s">
        <v>1763</v>
      </c>
      <c r="G375" s="87" t="s">
        <v>1768</v>
      </c>
      <c r="H375" s="87" t="s">
        <v>1769</v>
      </c>
      <c r="I375" s="87" t="s">
        <v>1770</v>
      </c>
      <c r="J375" s="87" t="s">
        <v>1771</v>
      </c>
      <c r="L375" s="96" t="str">
        <f t="shared" si="14"/>
        <v/>
      </c>
      <c r="M375" s="97" t="str">
        <f t="shared" si="15"/>
        <v/>
      </c>
    </row>
    <row r="376" spans="1:13" ht="15.6" x14ac:dyDescent="0.3">
      <c r="A376" s="199">
        <v>4</v>
      </c>
      <c r="B376" s="201">
        <v>20</v>
      </c>
      <c r="C376" s="203" t="s">
        <v>1772</v>
      </c>
      <c r="D376" s="203" t="s">
        <v>1773</v>
      </c>
      <c r="E376" s="205">
        <v>5.7199074074074076E-2</v>
      </c>
      <c r="F376" s="86" t="s">
        <v>1774</v>
      </c>
      <c r="G376" s="86" t="s">
        <v>1775</v>
      </c>
      <c r="H376" s="86" t="s">
        <v>1776</v>
      </c>
      <c r="I376" s="86" t="s">
        <v>1777</v>
      </c>
      <c r="J376" s="86" t="s">
        <v>1778</v>
      </c>
      <c r="L376" s="96" t="str">
        <f t="shared" si="14"/>
        <v>Arūnas Maciulevičius</v>
      </c>
      <c r="M376" s="97">
        <f t="shared" si="15"/>
        <v>736</v>
      </c>
    </row>
    <row r="377" spans="1:13" ht="15.6" x14ac:dyDescent="0.3">
      <c r="A377" s="200"/>
      <c r="B377" s="202"/>
      <c r="C377" s="204"/>
      <c r="D377" s="204"/>
      <c r="E377" s="206"/>
      <c r="F377" s="87" t="s">
        <v>1774</v>
      </c>
      <c r="G377" s="87" t="s">
        <v>1779</v>
      </c>
      <c r="H377" s="87" t="s">
        <v>1780</v>
      </c>
      <c r="I377" s="87" t="s">
        <v>1781</v>
      </c>
      <c r="J377" s="87" t="s">
        <v>1782</v>
      </c>
      <c r="L377" s="98" t="str">
        <f t="shared" si="14"/>
        <v/>
      </c>
      <c r="M377" s="99" t="str">
        <f t="shared" si="15"/>
        <v/>
      </c>
    </row>
    <row r="378" spans="1:13" ht="15.6" x14ac:dyDescent="0.3">
      <c r="A378" s="80"/>
      <c r="L378" s="1" t="str">
        <f t="shared" si="14"/>
        <v/>
      </c>
    </row>
  </sheetData>
  <mergeCells count="780">
    <mergeCell ref="A376:A377"/>
    <mergeCell ref="B376:B377"/>
    <mergeCell ref="C376:C377"/>
    <mergeCell ref="D376:D377"/>
    <mergeCell ref="E376:E377"/>
    <mergeCell ref="A372:A373"/>
    <mergeCell ref="B372:B373"/>
    <mergeCell ref="C372:C373"/>
    <mergeCell ref="D372:D373"/>
    <mergeCell ref="E372:E373"/>
    <mergeCell ref="A374:A375"/>
    <mergeCell ref="B374:B375"/>
    <mergeCell ref="C374:C375"/>
    <mergeCell ref="D374:D375"/>
    <mergeCell ref="E374:E375"/>
    <mergeCell ref="F368:J368"/>
    <mergeCell ref="A370:A371"/>
    <mergeCell ref="B370:B371"/>
    <mergeCell ref="C370:C371"/>
    <mergeCell ref="D370:D371"/>
    <mergeCell ref="E370:E371"/>
    <mergeCell ref="A364:A365"/>
    <mergeCell ref="B364:B365"/>
    <mergeCell ref="C364:C365"/>
    <mergeCell ref="D364:D365"/>
    <mergeCell ref="E364:E365"/>
    <mergeCell ref="A368:A369"/>
    <mergeCell ref="B368:B369"/>
    <mergeCell ref="C368:C369"/>
    <mergeCell ref="D368:D369"/>
    <mergeCell ref="A360:A361"/>
    <mergeCell ref="B360:B361"/>
    <mergeCell ref="C360:C361"/>
    <mergeCell ref="D360:D361"/>
    <mergeCell ref="E360:E361"/>
    <mergeCell ref="A362:A363"/>
    <mergeCell ref="B362:B363"/>
    <mergeCell ref="C362:C363"/>
    <mergeCell ref="D362:D363"/>
    <mergeCell ref="E362:E363"/>
    <mergeCell ref="A356:A357"/>
    <mergeCell ref="B356:B357"/>
    <mergeCell ref="C356:C357"/>
    <mergeCell ref="D356:D357"/>
    <mergeCell ref="E356:E357"/>
    <mergeCell ref="A358:A359"/>
    <mergeCell ref="B358:B359"/>
    <mergeCell ref="C358:C359"/>
    <mergeCell ref="D358:D359"/>
    <mergeCell ref="E358:E359"/>
    <mergeCell ref="A352:A353"/>
    <mergeCell ref="B352:B353"/>
    <mergeCell ref="C352:C353"/>
    <mergeCell ref="D352:D353"/>
    <mergeCell ref="F352:J352"/>
    <mergeCell ref="A354:A355"/>
    <mergeCell ref="B354:B355"/>
    <mergeCell ref="C354:C355"/>
    <mergeCell ref="D354:D355"/>
    <mergeCell ref="E354:E355"/>
    <mergeCell ref="A346:A347"/>
    <mergeCell ref="B346:B347"/>
    <mergeCell ref="C346:C347"/>
    <mergeCell ref="D346:D347"/>
    <mergeCell ref="E346:E347"/>
    <mergeCell ref="A348:A349"/>
    <mergeCell ref="B348:B349"/>
    <mergeCell ref="C348:C349"/>
    <mergeCell ref="D348:D349"/>
    <mergeCell ref="E348:E349"/>
    <mergeCell ref="A342:A343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38:A339"/>
    <mergeCell ref="B338:B339"/>
    <mergeCell ref="C338:C339"/>
    <mergeCell ref="D338:D339"/>
    <mergeCell ref="F338:J338"/>
    <mergeCell ref="A340:A341"/>
    <mergeCell ref="B340:B341"/>
    <mergeCell ref="C340:C341"/>
    <mergeCell ref="D340:D341"/>
    <mergeCell ref="E340:E341"/>
    <mergeCell ref="A332:A333"/>
    <mergeCell ref="B332:B333"/>
    <mergeCell ref="C332:C333"/>
    <mergeCell ref="D332:D333"/>
    <mergeCell ref="E332:E333"/>
    <mergeCell ref="A334:A335"/>
    <mergeCell ref="B334:B335"/>
    <mergeCell ref="C334:C335"/>
    <mergeCell ref="D334:D335"/>
    <mergeCell ref="E334:E335"/>
    <mergeCell ref="A328:A329"/>
    <mergeCell ref="B328:B329"/>
    <mergeCell ref="C328:C329"/>
    <mergeCell ref="D328:D329"/>
    <mergeCell ref="E328:E329"/>
    <mergeCell ref="A330:A331"/>
    <mergeCell ref="B330:B331"/>
    <mergeCell ref="C330:C331"/>
    <mergeCell ref="D330:D331"/>
    <mergeCell ref="E330:E331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0:A301"/>
    <mergeCell ref="B300:B301"/>
    <mergeCell ref="C300:C301"/>
    <mergeCell ref="D300:D301"/>
    <mergeCell ref="F300:J300"/>
    <mergeCell ref="A302:A303"/>
    <mergeCell ref="B302:B303"/>
    <mergeCell ref="C302:C303"/>
    <mergeCell ref="D302:D303"/>
    <mergeCell ref="E302:E303"/>
    <mergeCell ref="F289:J289"/>
    <mergeCell ref="A291:A292"/>
    <mergeCell ref="B291:B292"/>
    <mergeCell ref="C291:C292"/>
    <mergeCell ref="D291:D292"/>
    <mergeCell ref="E291:E292"/>
    <mergeCell ref="A285:A286"/>
    <mergeCell ref="B285:B286"/>
    <mergeCell ref="C285:C286"/>
    <mergeCell ref="D285:D286"/>
    <mergeCell ref="E285:E286"/>
    <mergeCell ref="A289:A290"/>
    <mergeCell ref="B289:B290"/>
    <mergeCell ref="C289:C290"/>
    <mergeCell ref="D289:D290"/>
    <mergeCell ref="A281:A282"/>
    <mergeCell ref="B281:B282"/>
    <mergeCell ref="C281:C282"/>
    <mergeCell ref="D281:D282"/>
    <mergeCell ref="F281:J281"/>
    <mergeCell ref="A283:A284"/>
    <mergeCell ref="B283:B284"/>
    <mergeCell ref="C283:C284"/>
    <mergeCell ref="D283:D284"/>
    <mergeCell ref="E283:E284"/>
    <mergeCell ref="F275:J275"/>
    <mergeCell ref="A277:A278"/>
    <mergeCell ref="B277:B278"/>
    <mergeCell ref="C277:C278"/>
    <mergeCell ref="D277:D278"/>
    <mergeCell ref="E277:E278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A263:A264"/>
    <mergeCell ref="B263:B264"/>
    <mergeCell ref="C263:C264"/>
    <mergeCell ref="D263:D264"/>
    <mergeCell ref="F263:J263"/>
    <mergeCell ref="A265:A266"/>
    <mergeCell ref="B265:B266"/>
    <mergeCell ref="C265:C266"/>
    <mergeCell ref="D265:D266"/>
    <mergeCell ref="E265:E266"/>
    <mergeCell ref="A257:A258"/>
    <mergeCell ref="B257:B258"/>
    <mergeCell ref="C257:C258"/>
    <mergeCell ref="D257:D258"/>
    <mergeCell ref="E257:E258"/>
    <mergeCell ref="A259:A260"/>
    <mergeCell ref="B259:B260"/>
    <mergeCell ref="C259:C260"/>
    <mergeCell ref="D259:D260"/>
    <mergeCell ref="E259:E260"/>
    <mergeCell ref="A253:A254"/>
    <mergeCell ref="B253:B254"/>
    <mergeCell ref="C253:C254"/>
    <mergeCell ref="D253:D254"/>
    <mergeCell ref="E253:E254"/>
    <mergeCell ref="A255:A256"/>
    <mergeCell ref="B255:B256"/>
    <mergeCell ref="C255:C256"/>
    <mergeCell ref="D255:D256"/>
    <mergeCell ref="E255:E256"/>
    <mergeCell ref="A249:A250"/>
    <mergeCell ref="B249:B250"/>
    <mergeCell ref="C249:C250"/>
    <mergeCell ref="D249:D250"/>
    <mergeCell ref="F249:J249"/>
    <mergeCell ref="A251:A252"/>
    <mergeCell ref="B251:B252"/>
    <mergeCell ref="C251:C252"/>
    <mergeCell ref="D251:D252"/>
    <mergeCell ref="E251:E252"/>
    <mergeCell ref="A243:A244"/>
    <mergeCell ref="B243:B244"/>
    <mergeCell ref="C243:C244"/>
    <mergeCell ref="D243:D244"/>
    <mergeCell ref="E243:E244"/>
    <mergeCell ref="A245:A246"/>
    <mergeCell ref="B245:B246"/>
    <mergeCell ref="C245:C246"/>
    <mergeCell ref="D245:D246"/>
    <mergeCell ref="E245:E246"/>
    <mergeCell ref="A239:A240"/>
    <mergeCell ref="B239:B240"/>
    <mergeCell ref="C239:C240"/>
    <mergeCell ref="D239:D240"/>
    <mergeCell ref="F239:J239"/>
    <mergeCell ref="A241:A242"/>
    <mergeCell ref="B241:B242"/>
    <mergeCell ref="C241:C242"/>
    <mergeCell ref="D241:D242"/>
    <mergeCell ref="E241:E242"/>
    <mergeCell ref="A233:A234"/>
    <mergeCell ref="B233:B234"/>
    <mergeCell ref="C233:C234"/>
    <mergeCell ref="D233:D234"/>
    <mergeCell ref="E233:E234"/>
    <mergeCell ref="A235:A236"/>
    <mergeCell ref="B235:B236"/>
    <mergeCell ref="C235:C236"/>
    <mergeCell ref="D235:D236"/>
    <mergeCell ref="E235:E236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F221:J221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21:A222"/>
    <mergeCell ref="B221:B222"/>
    <mergeCell ref="C221:C222"/>
    <mergeCell ref="D221:D222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F201:J201"/>
    <mergeCell ref="A203:A204"/>
    <mergeCell ref="B203:B204"/>
    <mergeCell ref="C203:C204"/>
    <mergeCell ref="D203:D204"/>
    <mergeCell ref="E203:E204"/>
    <mergeCell ref="A197:A198"/>
    <mergeCell ref="B197:B198"/>
    <mergeCell ref="C197:C198"/>
    <mergeCell ref="D197:D198"/>
    <mergeCell ref="E197:E198"/>
    <mergeCell ref="A201:A202"/>
    <mergeCell ref="B201:B202"/>
    <mergeCell ref="C201:C202"/>
    <mergeCell ref="D201:D202"/>
    <mergeCell ref="A193:A194"/>
    <mergeCell ref="B193:B194"/>
    <mergeCell ref="C193:C194"/>
    <mergeCell ref="D193:D194"/>
    <mergeCell ref="E193:E194"/>
    <mergeCell ref="A195:A196"/>
    <mergeCell ref="B195:B196"/>
    <mergeCell ref="C195:C196"/>
    <mergeCell ref="D195:D196"/>
    <mergeCell ref="E195:E196"/>
    <mergeCell ref="F189:J189"/>
    <mergeCell ref="A191:A192"/>
    <mergeCell ref="B191:B192"/>
    <mergeCell ref="C191:C192"/>
    <mergeCell ref="D191:D192"/>
    <mergeCell ref="E191:E192"/>
    <mergeCell ref="A185:A186"/>
    <mergeCell ref="B185:B186"/>
    <mergeCell ref="C185:C186"/>
    <mergeCell ref="D185:D186"/>
    <mergeCell ref="E185:E186"/>
    <mergeCell ref="A189:A190"/>
    <mergeCell ref="B189:B190"/>
    <mergeCell ref="C189:C190"/>
    <mergeCell ref="D189:D190"/>
    <mergeCell ref="A181:A182"/>
    <mergeCell ref="B181:B182"/>
    <mergeCell ref="C181:C182"/>
    <mergeCell ref="D181:D182"/>
    <mergeCell ref="E181:E182"/>
    <mergeCell ref="A183:A184"/>
    <mergeCell ref="B183:B184"/>
    <mergeCell ref="C183:C184"/>
    <mergeCell ref="D183:D184"/>
    <mergeCell ref="E183:E184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69:A170"/>
    <mergeCell ref="B169:B170"/>
    <mergeCell ref="C169:C170"/>
    <mergeCell ref="D169:D170"/>
    <mergeCell ref="E169:E170"/>
    <mergeCell ref="A171:A172"/>
    <mergeCell ref="B171:B172"/>
    <mergeCell ref="C171:C172"/>
    <mergeCell ref="D171:D172"/>
    <mergeCell ref="E171:E172"/>
    <mergeCell ref="A165:A166"/>
    <mergeCell ref="B165:B166"/>
    <mergeCell ref="C165:C166"/>
    <mergeCell ref="D165:D166"/>
    <mergeCell ref="F165:J165"/>
    <mergeCell ref="A167:A168"/>
    <mergeCell ref="B167:B168"/>
    <mergeCell ref="C167:C168"/>
    <mergeCell ref="D167:D168"/>
    <mergeCell ref="E167:E168"/>
    <mergeCell ref="A155:A156"/>
    <mergeCell ref="B155:B156"/>
    <mergeCell ref="C155:C156"/>
    <mergeCell ref="D155:D156"/>
    <mergeCell ref="E155:E156"/>
    <mergeCell ref="A157:A158"/>
    <mergeCell ref="B157:B158"/>
    <mergeCell ref="C157:C158"/>
    <mergeCell ref="D157:D158"/>
    <mergeCell ref="E157:E158"/>
    <mergeCell ref="A151:A152"/>
    <mergeCell ref="B151:B152"/>
    <mergeCell ref="C151:C152"/>
    <mergeCell ref="D151:D152"/>
    <mergeCell ref="E151:E152"/>
    <mergeCell ref="A153:A154"/>
    <mergeCell ref="B153:B154"/>
    <mergeCell ref="C153:C154"/>
    <mergeCell ref="D153:D154"/>
    <mergeCell ref="E153:E154"/>
    <mergeCell ref="A147:A148"/>
    <mergeCell ref="B147:B148"/>
    <mergeCell ref="C147:C148"/>
    <mergeCell ref="D147:D148"/>
    <mergeCell ref="E147:E148"/>
    <mergeCell ref="A149:A150"/>
    <mergeCell ref="B149:B150"/>
    <mergeCell ref="C149:C150"/>
    <mergeCell ref="D149:D150"/>
    <mergeCell ref="E149:E150"/>
    <mergeCell ref="A143:A144"/>
    <mergeCell ref="B143:B144"/>
    <mergeCell ref="C143:C144"/>
    <mergeCell ref="D143:D144"/>
    <mergeCell ref="E143:E144"/>
    <mergeCell ref="A145:A146"/>
    <mergeCell ref="B145:B146"/>
    <mergeCell ref="C145:C146"/>
    <mergeCell ref="D145:D146"/>
    <mergeCell ref="E145:E146"/>
    <mergeCell ref="A139:A140"/>
    <mergeCell ref="B139:B140"/>
    <mergeCell ref="C139:C140"/>
    <mergeCell ref="D139:D140"/>
    <mergeCell ref="F139:J139"/>
    <mergeCell ref="A141:A142"/>
    <mergeCell ref="B141:B142"/>
    <mergeCell ref="C141:C142"/>
    <mergeCell ref="D141:D142"/>
    <mergeCell ref="E141:E142"/>
    <mergeCell ref="A133:A134"/>
    <mergeCell ref="B133:B134"/>
    <mergeCell ref="C133:C134"/>
    <mergeCell ref="D133:D134"/>
    <mergeCell ref="E133:E134"/>
    <mergeCell ref="A135:A136"/>
    <mergeCell ref="B135:B136"/>
    <mergeCell ref="C135:C136"/>
    <mergeCell ref="D135:D136"/>
    <mergeCell ref="E135:E136"/>
    <mergeCell ref="A129:A130"/>
    <mergeCell ref="B129:B130"/>
    <mergeCell ref="C129:C130"/>
    <mergeCell ref="D129:D130"/>
    <mergeCell ref="E129:E130"/>
    <mergeCell ref="A131:A132"/>
    <mergeCell ref="B131:B132"/>
    <mergeCell ref="C131:C132"/>
    <mergeCell ref="D131:D132"/>
    <mergeCell ref="E131:E132"/>
    <mergeCell ref="A125:A126"/>
    <mergeCell ref="B125:B126"/>
    <mergeCell ref="C125:C126"/>
    <mergeCell ref="D125:D126"/>
    <mergeCell ref="E125:E126"/>
    <mergeCell ref="A127:A128"/>
    <mergeCell ref="B127:B128"/>
    <mergeCell ref="C127:C128"/>
    <mergeCell ref="D127:D128"/>
    <mergeCell ref="E127:E128"/>
    <mergeCell ref="A121:A122"/>
    <mergeCell ref="B121:B122"/>
    <mergeCell ref="C121:C122"/>
    <mergeCell ref="D121:D122"/>
    <mergeCell ref="E121:E122"/>
    <mergeCell ref="A123:A124"/>
    <mergeCell ref="B123:B124"/>
    <mergeCell ref="C123:C124"/>
    <mergeCell ref="D123:D124"/>
    <mergeCell ref="E123:E124"/>
    <mergeCell ref="F117:J117"/>
    <mergeCell ref="A119:A120"/>
    <mergeCell ref="B119:B120"/>
    <mergeCell ref="C119:C120"/>
    <mergeCell ref="D119:D120"/>
    <mergeCell ref="E119:E120"/>
    <mergeCell ref="A113:A114"/>
    <mergeCell ref="B113:B114"/>
    <mergeCell ref="C113:C114"/>
    <mergeCell ref="D113:D114"/>
    <mergeCell ref="E113:E114"/>
    <mergeCell ref="A117:A118"/>
    <mergeCell ref="B117:B118"/>
    <mergeCell ref="C117:C118"/>
    <mergeCell ref="D117:D118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1:A102"/>
    <mergeCell ref="B101:B102"/>
    <mergeCell ref="C101:C102"/>
    <mergeCell ref="D101:D102"/>
    <mergeCell ref="F101:J101"/>
    <mergeCell ref="A103:A104"/>
    <mergeCell ref="B103:B104"/>
    <mergeCell ref="C103:C104"/>
    <mergeCell ref="D103:D104"/>
    <mergeCell ref="E103:E104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F79:J79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9:A80"/>
    <mergeCell ref="B79:B80"/>
    <mergeCell ref="C79:C80"/>
    <mergeCell ref="D79:D80"/>
    <mergeCell ref="F71:J71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71:A72"/>
    <mergeCell ref="B71:B72"/>
    <mergeCell ref="C71:C72"/>
    <mergeCell ref="D71:D72"/>
    <mergeCell ref="A63:A64"/>
    <mergeCell ref="B63:B64"/>
    <mergeCell ref="C63:C64"/>
    <mergeCell ref="D63:D64"/>
    <mergeCell ref="F63:J63"/>
    <mergeCell ref="A65:A66"/>
    <mergeCell ref="B65:B66"/>
    <mergeCell ref="C65:C66"/>
    <mergeCell ref="D65:D66"/>
    <mergeCell ref="E65:E66"/>
    <mergeCell ref="F53:G53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3:A54"/>
    <mergeCell ref="B53:B54"/>
    <mergeCell ref="C53:C54"/>
    <mergeCell ref="D53:D5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F33:G33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3:A34"/>
    <mergeCell ref="B33:B34"/>
    <mergeCell ref="C33:C34"/>
    <mergeCell ref="D33:D34"/>
    <mergeCell ref="A25:A26"/>
    <mergeCell ref="B25:B26"/>
    <mergeCell ref="C25:C26"/>
    <mergeCell ref="D25:D26"/>
    <mergeCell ref="F25:G25"/>
    <mergeCell ref="A27:A28"/>
    <mergeCell ref="B27:B28"/>
    <mergeCell ref="C27:C28"/>
    <mergeCell ref="D27:D28"/>
    <mergeCell ref="E27:E2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7:A8"/>
    <mergeCell ref="B7:B8"/>
    <mergeCell ref="C7:C8"/>
    <mergeCell ref="D7:D8"/>
    <mergeCell ref="F7:G7"/>
    <mergeCell ref="A9:A10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18" workbookViewId="0">
      <selection activeCell="B134" sqref="B134"/>
    </sheetView>
  </sheetViews>
  <sheetFormatPr defaultRowHeight="14.4" x14ac:dyDescent="0.3"/>
  <cols>
    <col min="1" max="1" width="9.88671875" customWidth="1"/>
    <col min="2" max="2" width="22.5546875" customWidth="1"/>
    <col min="4" max="4" width="21.109375" customWidth="1"/>
    <col min="8" max="8" width="19.109375" customWidth="1"/>
  </cols>
  <sheetData>
    <row r="1" spans="1:8" x14ac:dyDescent="0.3">
      <c r="A1" t="s">
        <v>2008</v>
      </c>
    </row>
    <row r="4" spans="1:8" ht="16.2" thickBot="1" x14ac:dyDescent="0.35">
      <c r="A4" s="108" t="s">
        <v>1869</v>
      </c>
      <c r="B4" s="28"/>
      <c r="C4" s="28"/>
      <c r="D4" s="28"/>
      <c r="E4" s="28"/>
      <c r="F4" s="28"/>
    </row>
    <row r="5" spans="1:8" x14ac:dyDescent="0.3">
      <c r="A5" s="111" t="s">
        <v>1</v>
      </c>
      <c r="B5" s="112" t="s">
        <v>2</v>
      </c>
      <c r="C5" s="112" t="s">
        <v>1870</v>
      </c>
      <c r="D5" s="112" t="s">
        <v>27</v>
      </c>
      <c r="E5" s="113" t="s">
        <v>2009</v>
      </c>
      <c r="F5" s="121" t="s">
        <v>0</v>
      </c>
    </row>
    <row r="6" spans="1:8" x14ac:dyDescent="0.3">
      <c r="A6" s="114">
        <v>1</v>
      </c>
      <c r="B6" s="105" t="s">
        <v>302</v>
      </c>
      <c r="C6" s="106" t="s">
        <v>117</v>
      </c>
      <c r="D6" s="106" t="s">
        <v>1871</v>
      </c>
      <c r="E6" s="110">
        <v>2.4123148148148147E-2</v>
      </c>
      <c r="F6" s="119">
        <f>ROUND($E$6/E6*800,0)</f>
        <v>800</v>
      </c>
      <c r="H6" t="str">
        <f>IFERROR(RIGHT(B6,(LEN(B6)-FIND(",",B6,1)-1))&amp;" "&amp;(LEFT(B6,(FIND(",",B6,1)-1))),"")</f>
        <v>Beatričė Vinciūnaitė</v>
      </c>
    </row>
    <row r="7" spans="1:8" x14ac:dyDescent="0.3">
      <c r="A7" s="114">
        <v>2</v>
      </c>
      <c r="B7" s="105" t="s">
        <v>1872</v>
      </c>
      <c r="C7" s="106" t="s">
        <v>110</v>
      </c>
      <c r="D7" s="106" t="s">
        <v>1873</v>
      </c>
      <c r="E7" s="110">
        <v>2.4815127314814816E-2</v>
      </c>
      <c r="F7" s="119">
        <f t="shared" ref="F7:F20" si="0">ROUND($E$6/E7*800,0)</f>
        <v>778</v>
      </c>
      <c r="H7" s="28" t="str">
        <f t="shared" ref="H7:H20" si="1">IFERROR(RIGHT(B7,(LEN(B7)-FIND(",",B7,1)-1))&amp;" "&amp;(LEFT(B7,(FIND(",",B7,1)-1))),"")</f>
        <v>Robertas Zaicevas</v>
      </c>
    </row>
    <row r="8" spans="1:8" x14ac:dyDescent="0.3">
      <c r="A8" s="114">
        <v>3</v>
      </c>
      <c r="B8" s="105" t="s">
        <v>1786</v>
      </c>
      <c r="C8" s="106" t="s">
        <v>110</v>
      </c>
      <c r="D8" s="106" t="s">
        <v>1871</v>
      </c>
      <c r="E8" s="110">
        <v>2.5049421296296299E-2</v>
      </c>
      <c r="F8" s="119">
        <f t="shared" si="0"/>
        <v>770</v>
      </c>
      <c r="H8" s="28" t="str">
        <f t="shared" si="1"/>
        <v>Pijus Dapkus</v>
      </c>
    </row>
    <row r="9" spans="1:8" x14ac:dyDescent="0.3">
      <c r="A9" s="114">
        <v>4</v>
      </c>
      <c r="B9" s="105" t="s">
        <v>264</v>
      </c>
      <c r="C9" s="106" t="s">
        <v>110</v>
      </c>
      <c r="D9" s="106" t="s">
        <v>353</v>
      </c>
      <c r="E9" s="110">
        <v>2.5140162037037037E-2</v>
      </c>
      <c r="F9" s="119">
        <f t="shared" si="0"/>
        <v>768</v>
      </c>
      <c r="H9" s="28" t="str">
        <f t="shared" si="1"/>
        <v>Aurimas Gudaitis</v>
      </c>
    </row>
    <row r="10" spans="1:8" x14ac:dyDescent="0.3">
      <c r="A10" s="114">
        <v>5</v>
      </c>
      <c r="B10" s="105" t="s">
        <v>1874</v>
      </c>
      <c r="C10" s="106" t="s">
        <v>110</v>
      </c>
      <c r="D10" s="106" t="s">
        <v>1875</v>
      </c>
      <c r="E10" s="110">
        <v>2.5870023148148149E-2</v>
      </c>
      <c r="F10" s="119">
        <f t="shared" si="0"/>
        <v>746</v>
      </c>
      <c r="H10" s="28" t="str">
        <f t="shared" si="1"/>
        <v>Darius Borisas</v>
      </c>
    </row>
    <row r="11" spans="1:8" x14ac:dyDescent="0.3">
      <c r="A11" s="114">
        <v>6</v>
      </c>
      <c r="B11" s="105" t="s">
        <v>1876</v>
      </c>
      <c r="C11" s="106" t="s">
        <v>117</v>
      </c>
      <c r="D11" s="106" t="s">
        <v>1871</v>
      </c>
      <c r="E11" s="110">
        <v>2.6499456018518521E-2</v>
      </c>
      <c r="F11" s="119">
        <f t="shared" si="0"/>
        <v>728</v>
      </c>
      <c r="H11" s="28" t="str">
        <f t="shared" si="1"/>
        <v>Ugnė Paurytė</v>
      </c>
    </row>
    <row r="12" spans="1:8" x14ac:dyDescent="0.3">
      <c r="A12" s="114">
        <v>7</v>
      </c>
      <c r="B12" s="105" t="s">
        <v>1877</v>
      </c>
      <c r="C12" s="106" t="s">
        <v>110</v>
      </c>
      <c r="D12" s="106" t="s">
        <v>90</v>
      </c>
      <c r="E12" s="110">
        <v>2.7331712962962964E-2</v>
      </c>
      <c r="F12" s="119">
        <f t="shared" si="0"/>
        <v>706</v>
      </c>
      <c r="H12" s="28" t="str">
        <f t="shared" si="1"/>
        <v>Artūras Zaveckis</v>
      </c>
    </row>
    <row r="13" spans="1:8" x14ac:dyDescent="0.3">
      <c r="A13" s="114">
        <v>8</v>
      </c>
      <c r="B13" s="105" t="s">
        <v>1878</v>
      </c>
      <c r="C13" s="106" t="s">
        <v>110</v>
      </c>
      <c r="D13" s="106" t="s">
        <v>90</v>
      </c>
      <c r="E13" s="110">
        <v>2.7605590277777776E-2</v>
      </c>
      <c r="F13" s="119">
        <f t="shared" si="0"/>
        <v>699</v>
      </c>
      <c r="H13" s="28" t="str">
        <f t="shared" si="1"/>
        <v>Alvydas Armonas</v>
      </c>
    </row>
    <row r="14" spans="1:8" x14ac:dyDescent="0.3">
      <c r="A14" s="114">
        <v>9</v>
      </c>
      <c r="B14" s="105" t="s">
        <v>1879</v>
      </c>
      <c r="C14" s="106" t="s">
        <v>117</v>
      </c>
      <c r="D14" s="106" t="s">
        <v>65</v>
      </c>
      <c r="E14" s="110">
        <v>2.8056284722222224E-2</v>
      </c>
      <c r="F14" s="119">
        <f t="shared" si="0"/>
        <v>688</v>
      </c>
      <c r="H14" s="28" t="str">
        <f t="shared" si="1"/>
        <v>Valerija Jegorenko</v>
      </c>
    </row>
    <row r="15" spans="1:8" x14ac:dyDescent="0.3">
      <c r="A15" s="114">
        <v>10</v>
      </c>
      <c r="B15" s="105" t="s">
        <v>1880</v>
      </c>
      <c r="C15" s="106" t="s">
        <v>110</v>
      </c>
      <c r="D15" s="106" t="s">
        <v>90</v>
      </c>
      <c r="E15" s="110">
        <v>2.9388425925925925E-2</v>
      </c>
      <c r="F15" s="119">
        <f t="shared" si="0"/>
        <v>657</v>
      </c>
      <c r="H15" s="28" t="str">
        <f t="shared" si="1"/>
        <v>Aidas  Čerauskas</v>
      </c>
    </row>
    <row r="16" spans="1:8" x14ac:dyDescent="0.3">
      <c r="A16" s="114">
        <v>11</v>
      </c>
      <c r="B16" s="105" t="s">
        <v>1881</v>
      </c>
      <c r="C16" s="106" t="s">
        <v>110</v>
      </c>
      <c r="D16" s="106" t="s">
        <v>90</v>
      </c>
      <c r="E16" s="110">
        <v>3.0071527777777777E-2</v>
      </c>
      <c r="F16" s="119">
        <f t="shared" si="0"/>
        <v>642</v>
      </c>
      <c r="H16" s="28" t="str">
        <f t="shared" si="1"/>
        <v>Algis Čerauskas</v>
      </c>
    </row>
    <row r="17" spans="1:8" x14ac:dyDescent="0.3">
      <c r="A17" s="114">
        <v>12</v>
      </c>
      <c r="B17" s="105" t="s">
        <v>1882</v>
      </c>
      <c r="C17" s="106" t="s">
        <v>110</v>
      </c>
      <c r="D17" s="106" t="s">
        <v>183</v>
      </c>
      <c r="E17" s="110">
        <v>3.063136574074074E-2</v>
      </c>
      <c r="F17" s="119">
        <f t="shared" si="0"/>
        <v>630</v>
      </c>
      <c r="H17" s="28" t="str">
        <f t="shared" si="1"/>
        <v>Kasparas Navickas</v>
      </c>
    </row>
    <row r="18" spans="1:8" x14ac:dyDescent="0.3">
      <c r="A18" s="114">
        <v>13</v>
      </c>
      <c r="B18" s="105" t="s">
        <v>374</v>
      </c>
      <c r="C18" s="106" t="s">
        <v>110</v>
      </c>
      <c r="D18" s="106" t="s">
        <v>183</v>
      </c>
      <c r="E18" s="110">
        <v>3.116241898148148E-2</v>
      </c>
      <c r="F18" s="119">
        <f t="shared" si="0"/>
        <v>619</v>
      </c>
      <c r="H18" s="28" t="str">
        <f t="shared" si="1"/>
        <v>Audrius Rosinas</v>
      </c>
    </row>
    <row r="19" spans="1:8" x14ac:dyDescent="0.3">
      <c r="A19" s="114">
        <v>14</v>
      </c>
      <c r="B19" s="105" t="s">
        <v>1883</v>
      </c>
      <c r="C19" s="106" t="s">
        <v>110</v>
      </c>
      <c r="D19" s="106" t="s">
        <v>1884</v>
      </c>
      <c r="E19" s="110">
        <v>3.1660613425925931E-2</v>
      </c>
      <c r="F19" s="119">
        <f t="shared" si="0"/>
        <v>610</v>
      </c>
      <c r="H19" s="28" t="str">
        <f t="shared" si="1"/>
        <v>Egidijus Paulauskas</v>
      </c>
    </row>
    <row r="20" spans="1:8" ht="15" thickBot="1" x14ac:dyDescent="0.35">
      <c r="A20" s="115">
        <v>15</v>
      </c>
      <c r="B20" s="116" t="s">
        <v>1885</v>
      </c>
      <c r="C20" s="117" t="s">
        <v>117</v>
      </c>
      <c r="D20" s="117" t="s">
        <v>90</v>
      </c>
      <c r="E20" s="118">
        <v>3.1891979166666667E-2</v>
      </c>
      <c r="F20" s="120">
        <f t="shared" si="0"/>
        <v>605</v>
      </c>
      <c r="H20" s="28" t="str">
        <f t="shared" si="1"/>
        <v>Vida Šetkuvienė</v>
      </c>
    </row>
    <row r="23" spans="1:8" ht="15.6" x14ac:dyDescent="0.3">
      <c r="A23" s="108" t="s">
        <v>1925</v>
      </c>
    </row>
    <row r="24" spans="1:8" x14ac:dyDescent="0.3">
      <c r="A24" s="103" t="s">
        <v>1</v>
      </c>
      <c r="B24" s="104" t="s">
        <v>2</v>
      </c>
      <c r="C24" s="104" t="s">
        <v>1870</v>
      </c>
      <c r="D24" s="104" t="s">
        <v>27</v>
      </c>
      <c r="E24" s="104" t="s">
        <v>2009</v>
      </c>
      <c r="F24" s="122" t="s">
        <v>0</v>
      </c>
      <c r="G24" s="28"/>
      <c r="H24" s="28"/>
    </row>
    <row r="25" spans="1:8" x14ac:dyDescent="0.3">
      <c r="A25" s="103">
        <v>1</v>
      </c>
      <c r="B25" s="105" t="s">
        <v>215</v>
      </c>
      <c r="C25" s="106" t="s">
        <v>110</v>
      </c>
      <c r="D25" s="106" t="s">
        <v>1871</v>
      </c>
      <c r="E25" s="107">
        <v>4.6342592592592595E-2</v>
      </c>
      <c r="F25" s="123">
        <f>ROUND($E$25/E25*900,0)</f>
        <v>900</v>
      </c>
      <c r="G25" s="28"/>
      <c r="H25" s="28" t="str">
        <f>IFERROR(RIGHT(B25,(LEN(B25)-FIND(",",B25,1)-1))&amp;" "&amp;(LEFT(B25,(FIND(",",B25,1)-1))),"")</f>
        <v>Tadas Cesevičius</v>
      </c>
    </row>
    <row r="26" spans="1:8" x14ac:dyDescent="0.3">
      <c r="A26" s="103">
        <v>2</v>
      </c>
      <c r="B26" s="105" t="s">
        <v>2416</v>
      </c>
      <c r="C26" s="106" t="s">
        <v>110</v>
      </c>
      <c r="D26" s="106" t="s">
        <v>123</v>
      </c>
      <c r="E26" s="107">
        <v>4.6529085648148144E-2</v>
      </c>
      <c r="F26" s="123">
        <f t="shared" ref="F26:F65" si="2">ROUND($E$25/E26*900,0)</f>
        <v>896</v>
      </c>
      <c r="G26" s="28"/>
      <c r="H26" s="28" t="str">
        <f t="shared" ref="H26:H65" si="3">IFERROR(RIGHT(B26,(LEN(B26)-FIND(",",B26,1)-1))&amp;" "&amp;(LEFT(B26,(FIND(",",B26,1)-1))),"")</f>
        <v>Andrius Dapkevičius</v>
      </c>
    </row>
    <row r="27" spans="1:8" x14ac:dyDescent="0.3">
      <c r="A27" s="103">
        <v>3</v>
      </c>
      <c r="B27" s="105" t="s">
        <v>198</v>
      </c>
      <c r="C27" s="106" t="s">
        <v>110</v>
      </c>
      <c r="D27" s="106" t="s">
        <v>339</v>
      </c>
      <c r="E27" s="107">
        <v>4.7555324074074076E-2</v>
      </c>
      <c r="F27" s="123">
        <f t="shared" si="2"/>
        <v>877</v>
      </c>
      <c r="G27" s="28"/>
      <c r="H27" s="28" t="str">
        <f t="shared" si="3"/>
        <v>Žilvinas Grigaitis</v>
      </c>
    </row>
    <row r="28" spans="1:8" x14ac:dyDescent="0.3">
      <c r="A28" s="103">
        <v>4</v>
      </c>
      <c r="B28" s="105" t="s">
        <v>1886</v>
      </c>
      <c r="C28" s="106" t="s">
        <v>110</v>
      </c>
      <c r="D28" s="106" t="s">
        <v>29</v>
      </c>
      <c r="E28" s="107">
        <v>4.8136342592592599E-2</v>
      </c>
      <c r="F28" s="123">
        <f t="shared" si="2"/>
        <v>866</v>
      </c>
      <c r="G28" s="28"/>
      <c r="H28" s="28" t="str">
        <f t="shared" si="3"/>
        <v>Kęstutis Binkauskas</v>
      </c>
    </row>
    <row r="29" spans="1:8" x14ac:dyDescent="0.3">
      <c r="A29" s="103">
        <v>5</v>
      </c>
      <c r="B29" s="105" t="s">
        <v>1887</v>
      </c>
      <c r="C29" s="106" t="s">
        <v>110</v>
      </c>
      <c r="D29" s="106" t="s">
        <v>1888</v>
      </c>
      <c r="E29" s="107">
        <v>4.8930787037037043E-2</v>
      </c>
      <c r="F29" s="123">
        <f t="shared" si="2"/>
        <v>852</v>
      </c>
      <c r="G29" s="28"/>
      <c r="H29" s="28" t="str">
        <f t="shared" si="3"/>
        <v>Rokas Mikalauskas</v>
      </c>
    </row>
    <row r="30" spans="1:8" x14ac:dyDescent="0.3">
      <c r="A30" s="103">
        <v>6</v>
      </c>
      <c r="B30" s="105" t="s">
        <v>1889</v>
      </c>
      <c r="C30" s="106" t="s">
        <v>110</v>
      </c>
      <c r="D30" s="106" t="s">
        <v>1888</v>
      </c>
      <c r="E30" s="107">
        <v>4.9084259259259258E-2</v>
      </c>
      <c r="F30" s="123">
        <f t="shared" si="2"/>
        <v>850</v>
      </c>
      <c r="G30" s="28"/>
      <c r="H30" s="28" t="str">
        <f t="shared" si="3"/>
        <v>Aleksandr Kazanskij</v>
      </c>
    </row>
    <row r="31" spans="1:8" x14ac:dyDescent="0.3">
      <c r="A31" s="103">
        <v>7</v>
      </c>
      <c r="B31" s="105" t="s">
        <v>1890</v>
      </c>
      <c r="C31" s="106" t="s">
        <v>110</v>
      </c>
      <c r="D31" s="106" t="s">
        <v>1891</v>
      </c>
      <c r="E31" s="107">
        <v>5.0362615740740746E-2</v>
      </c>
      <c r="F31" s="123">
        <f t="shared" si="2"/>
        <v>828</v>
      </c>
      <c r="H31" s="28" t="str">
        <f t="shared" si="3"/>
        <v>Paulius Zurauskas</v>
      </c>
    </row>
    <row r="32" spans="1:8" x14ac:dyDescent="0.3">
      <c r="A32" s="103">
        <v>8</v>
      </c>
      <c r="B32" s="105" t="s">
        <v>355</v>
      </c>
      <c r="C32" s="106" t="s">
        <v>110</v>
      </c>
      <c r="D32" s="106" t="s">
        <v>1892</v>
      </c>
      <c r="E32" s="107">
        <v>5.0654282407407408E-2</v>
      </c>
      <c r="F32" s="123">
        <f t="shared" si="2"/>
        <v>823</v>
      </c>
      <c r="H32" s="28" t="str">
        <f t="shared" si="3"/>
        <v>Dainius Šimkaitis</v>
      </c>
    </row>
    <row r="33" spans="1:8" x14ac:dyDescent="0.3">
      <c r="A33" s="103">
        <v>9</v>
      </c>
      <c r="B33" s="105" t="s">
        <v>1893</v>
      </c>
      <c r="C33" s="106" t="s">
        <v>110</v>
      </c>
      <c r="D33" s="106" t="s">
        <v>183</v>
      </c>
      <c r="E33" s="107">
        <v>5.1089201388888894E-2</v>
      </c>
      <c r="F33" s="123">
        <f t="shared" si="2"/>
        <v>816</v>
      </c>
      <c r="H33" s="28" t="str">
        <f t="shared" si="3"/>
        <v>Tautvydas Vaškys</v>
      </c>
    </row>
    <row r="34" spans="1:8" x14ac:dyDescent="0.3">
      <c r="A34" s="103">
        <v>10</v>
      </c>
      <c r="B34" s="105" t="s">
        <v>1894</v>
      </c>
      <c r="C34" s="106" t="s">
        <v>110</v>
      </c>
      <c r="D34" s="106" t="s">
        <v>90</v>
      </c>
      <c r="E34" s="107">
        <v>5.1219675925925925E-2</v>
      </c>
      <c r="F34" s="123">
        <f t="shared" si="2"/>
        <v>814</v>
      </c>
      <c r="H34" s="28" t="str">
        <f t="shared" si="3"/>
        <v>Vilius Dičmonas</v>
      </c>
    </row>
    <row r="35" spans="1:8" x14ac:dyDescent="0.3">
      <c r="A35" s="103">
        <v>11</v>
      </c>
      <c r="B35" s="105" t="s">
        <v>225</v>
      </c>
      <c r="C35" s="106" t="s">
        <v>110</v>
      </c>
      <c r="D35" s="106" t="s">
        <v>59</v>
      </c>
      <c r="E35" s="107">
        <v>5.1667164351851855E-2</v>
      </c>
      <c r="F35" s="123">
        <f t="shared" si="2"/>
        <v>807</v>
      </c>
      <c r="H35" s="28" t="str">
        <f t="shared" si="3"/>
        <v>Laurynas Narkevičius</v>
      </c>
    </row>
    <row r="36" spans="1:8" x14ac:dyDescent="0.3">
      <c r="A36" s="103">
        <v>12</v>
      </c>
      <c r="B36" s="105" t="s">
        <v>200</v>
      </c>
      <c r="C36" s="106" t="s">
        <v>110</v>
      </c>
      <c r="D36" s="106" t="s">
        <v>201</v>
      </c>
      <c r="E36" s="107">
        <v>5.1922719907407405E-2</v>
      </c>
      <c r="F36" s="123">
        <f t="shared" si="2"/>
        <v>803</v>
      </c>
      <c r="H36" s="28" t="str">
        <f t="shared" si="3"/>
        <v>Romutis Ančlauskas</v>
      </c>
    </row>
    <row r="37" spans="1:8" x14ac:dyDescent="0.3">
      <c r="A37" s="103">
        <v>13</v>
      </c>
      <c r="B37" s="105" t="s">
        <v>1895</v>
      </c>
      <c r="C37" s="106" t="s">
        <v>110</v>
      </c>
      <c r="D37" s="106" t="s">
        <v>183</v>
      </c>
      <c r="E37" s="107">
        <v>5.306597222222223E-2</v>
      </c>
      <c r="F37" s="123">
        <f t="shared" si="2"/>
        <v>786</v>
      </c>
      <c r="H37" s="28" t="str">
        <f t="shared" si="3"/>
        <v>Vaidotas Rinkevicius</v>
      </c>
    </row>
    <row r="38" spans="1:8" x14ac:dyDescent="0.3">
      <c r="A38" s="103">
        <v>14</v>
      </c>
      <c r="B38" s="105" t="s">
        <v>1896</v>
      </c>
      <c r="C38" s="106" t="s">
        <v>110</v>
      </c>
      <c r="D38" s="106" t="s">
        <v>1897</v>
      </c>
      <c r="E38" s="107">
        <v>5.3666006944444455E-2</v>
      </c>
      <c r="F38" s="123">
        <f t="shared" si="2"/>
        <v>777</v>
      </c>
      <c r="H38" s="28" t="str">
        <f t="shared" si="3"/>
        <v>Laurynas Urbšys</v>
      </c>
    </row>
    <row r="39" spans="1:8" x14ac:dyDescent="0.3">
      <c r="A39" s="103">
        <v>15</v>
      </c>
      <c r="B39" s="105" t="s">
        <v>1898</v>
      </c>
      <c r="C39" s="106" t="s">
        <v>110</v>
      </c>
      <c r="D39" s="106" t="s">
        <v>1899</v>
      </c>
      <c r="E39" s="107">
        <v>5.3949849537037034E-2</v>
      </c>
      <c r="F39" s="123">
        <f t="shared" si="2"/>
        <v>773</v>
      </c>
      <c r="H39" s="28" t="str">
        <f t="shared" si="3"/>
        <v>Vytautas Vasiliauskas</v>
      </c>
    </row>
    <row r="40" spans="1:8" x14ac:dyDescent="0.3">
      <c r="A40" s="103">
        <v>16</v>
      </c>
      <c r="B40" s="105" t="s">
        <v>224</v>
      </c>
      <c r="C40" s="106" t="s">
        <v>117</v>
      </c>
      <c r="D40" s="106" t="s">
        <v>1871</v>
      </c>
      <c r="E40" s="107">
        <v>5.4305555555555551E-2</v>
      </c>
      <c r="F40" s="123">
        <f t="shared" si="2"/>
        <v>768</v>
      </c>
      <c r="H40" s="28" t="str">
        <f t="shared" si="3"/>
        <v>Viltė Narkūnaitė</v>
      </c>
    </row>
    <row r="41" spans="1:8" x14ac:dyDescent="0.3">
      <c r="A41" s="103">
        <v>17</v>
      </c>
      <c r="B41" s="105" t="s">
        <v>1900</v>
      </c>
      <c r="C41" s="106" t="s">
        <v>110</v>
      </c>
      <c r="D41" s="106" t="s">
        <v>1901</v>
      </c>
      <c r="E41" s="107">
        <v>5.5349849537037032E-2</v>
      </c>
      <c r="F41" s="123">
        <f t="shared" si="2"/>
        <v>754</v>
      </c>
      <c r="H41" s="28" t="str">
        <f t="shared" si="3"/>
        <v>Justinas Striška</v>
      </c>
    </row>
    <row r="42" spans="1:8" x14ac:dyDescent="0.3">
      <c r="A42" s="103">
        <v>18</v>
      </c>
      <c r="B42" s="105" t="s">
        <v>217</v>
      </c>
      <c r="C42" s="106" t="s">
        <v>110</v>
      </c>
      <c r="D42" s="106" t="s">
        <v>90</v>
      </c>
      <c r="E42" s="107">
        <v>5.6402511574074082E-2</v>
      </c>
      <c r="F42" s="123">
        <f t="shared" si="2"/>
        <v>739</v>
      </c>
      <c r="H42" s="28" t="str">
        <f t="shared" si="3"/>
        <v>Žygimantas Zaleckas</v>
      </c>
    </row>
    <row r="43" spans="1:8" x14ac:dyDescent="0.3">
      <c r="A43" s="103">
        <v>19</v>
      </c>
      <c r="B43" s="105" t="s">
        <v>1902</v>
      </c>
      <c r="C43" s="106" t="s">
        <v>110</v>
      </c>
      <c r="D43" s="106" t="s">
        <v>1888</v>
      </c>
      <c r="E43" s="107">
        <v>5.7003969907407415E-2</v>
      </c>
      <c r="F43" s="123">
        <f t="shared" si="2"/>
        <v>732</v>
      </c>
      <c r="H43" s="28" t="str">
        <f t="shared" si="3"/>
        <v>Edvinas Greičius</v>
      </c>
    </row>
    <row r="44" spans="1:8" x14ac:dyDescent="0.3">
      <c r="A44" s="103">
        <v>20</v>
      </c>
      <c r="B44" s="105" t="s">
        <v>2758</v>
      </c>
      <c r="C44" s="106" t="s">
        <v>110</v>
      </c>
      <c r="D44" s="106" t="s">
        <v>183</v>
      </c>
      <c r="E44" s="107">
        <v>5.7380636574074079E-2</v>
      </c>
      <c r="F44" s="123">
        <f t="shared" si="2"/>
        <v>727</v>
      </c>
      <c r="H44" s="28" t="str">
        <f t="shared" si="3"/>
        <v>Kęstutis Kaupas</v>
      </c>
    </row>
    <row r="45" spans="1:8" x14ac:dyDescent="0.3">
      <c r="A45" s="103">
        <v>21</v>
      </c>
      <c r="B45" s="105" t="s">
        <v>1903</v>
      </c>
      <c r="C45" s="106" t="s">
        <v>117</v>
      </c>
      <c r="D45" s="106" t="s">
        <v>1904</v>
      </c>
      <c r="E45" s="107">
        <v>5.7821527777777784E-2</v>
      </c>
      <c r="F45" s="123">
        <f t="shared" si="2"/>
        <v>721</v>
      </c>
      <c r="H45" s="28" t="str">
        <f t="shared" si="3"/>
        <v>Polina Čachovskaja</v>
      </c>
    </row>
    <row r="46" spans="1:8" x14ac:dyDescent="0.3">
      <c r="A46" s="103">
        <v>22</v>
      </c>
      <c r="B46" s="105" t="s">
        <v>1905</v>
      </c>
      <c r="C46" s="106" t="s">
        <v>110</v>
      </c>
      <c r="D46" s="106" t="s">
        <v>183</v>
      </c>
      <c r="E46" s="107">
        <v>5.7959108796296302E-2</v>
      </c>
      <c r="F46" s="123">
        <f t="shared" si="2"/>
        <v>720</v>
      </c>
      <c r="H46" s="28" t="str">
        <f t="shared" si="3"/>
        <v>Povilas Račkauskas</v>
      </c>
    </row>
    <row r="47" spans="1:8" x14ac:dyDescent="0.3">
      <c r="A47" s="103">
        <v>23</v>
      </c>
      <c r="B47" s="105" t="s">
        <v>1906</v>
      </c>
      <c r="C47" s="106" t="s">
        <v>110</v>
      </c>
      <c r="D47" s="106" t="s">
        <v>183</v>
      </c>
      <c r="E47" s="107">
        <v>5.8454317129629632E-2</v>
      </c>
      <c r="F47" s="123">
        <f t="shared" si="2"/>
        <v>714</v>
      </c>
      <c r="H47" s="28" t="str">
        <f t="shared" si="3"/>
        <v>Martynas Judickas</v>
      </c>
    </row>
    <row r="48" spans="1:8" x14ac:dyDescent="0.3">
      <c r="A48" s="103">
        <v>24</v>
      </c>
      <c r="B48" s="105" t="s">
        <v>1907</v>
      </c>
      <c r="C48" s="106" t="s">
        <v>117</v>
      </c>
      <c r="D48" s="106" t="s">
        <v>1888</v>
      </c>
      <c r="E48" s="107">
        <v>5.8622881944444455E-2</v>
      </c>
      <c r="F48" s="123">
        <f t="shared" si="2"/>
        <v>711</v>
      </c>
      <c r="H48" s="28" t="str">
        <f t="shared" si="3"/>
        <v>Milda Šmitaitė</v>
      </c>
    </row>
    <row r="49" spans="1:8" x14ac:dyDescent="0.3">
      <c r="A49" s="103">
        <v>25</v>
      </c>
      <c r="B49" s="105" t="s">
        <v>1908</v>
      </c>
      <c r="C49" s="106" t="s">
        <v>110</v>
      </c>
      <c r="D49" s="106" t="s">
        <v>1909</v>
      </c>
      <c r="E49" s="107">
        <v>5.8637418981481476E-2</v>
      </c>
      <c r="F49" s="123">
        <f t="shared" si="2"/>
        <v>711</v>
      </c>
      <c r="H49" s="28" t="str">
        <f t="shared" si="3"/>
        <v>Vytautas Geležinis</v>
      </c>
    </row>
    <row r="50" spans="1:8" x14ac:dyDescent="0.3">
      <c r="A50" s="103">
        <v>26</v>
      </c>
      <c r="B50" s="105" t="s">
        <v>1910</v>
      </c>
      <c r="C50" s="106" t="s">
        <v>117</v>
      </c>
      <c r="D50" s="106" t="s">
        <v>1899</v>
      </c>
      <c r="E50" s="107">
        <v>5.9472916666666667E-2</v>
      </c>
      <c r="F50" s="123">
        <f t="shared" si="2"/>
        <v>701</v>
      </c>
      <c r="H50" s="28" t="str">
        <f t="shared" si="3"/>
        <v>Viktorija Vasiliauskienė</v>
      </c>
    </row>
    <row r="51" spans="1:8" x14ac:dyDescent="0.3">
      <c r="A51" s="103">
        <v>27</v>
      </c>
      <c r="B51" s="105" t="s">
        <v>361</v>
      </c>
      <c r="C51" s="106" t="s">
        <v>110</v>
      </c>
      <c r="D51" s="106" t="s">
        <v>1911</v>
      </c>
      <c r="E51" s="107">
        <v>5.9578969907407409E-2</v>
      </c>
      <c r="F51" s="123">
        <f t="shared" si="2"/>
        <v>700</v>
      </c>
      <c r="H51" s="28" t="str">
        <f t="shared" si="3"/>
        <v>Olegas Ivanovas</v>
      </c>
    </row>
    <row r="52" spans="1:8" x14ac:dyDescent="0.3">
      <c r="A52" s="103">
        <v>28</v>
      </c>
      <c r="B52" s="105" t="s">
        <v>1912</v>
      </c>
      <c r="C52" s="106" t="s">
        <v>110</v>
      </c>
      <c r="D52" s="106" t="s">
        <v>1913</v>
      </c>
      <c r="E52" s="107">
        <v>5.9648495370370369E-2</v>
      </c>
      <c r="F52" s="123">
        <f t="shared" si="2"/>
        <v>699</v>
      </c>
      <c r="H52" s="28" t="str">
        <f t="shared" si="3"/>
        <v>Martinas Venskaitis</v>
      </c>
    </row>
    <row r="53" spans="1:8" x14ac:dyDescent="0.3">
      <c r="A53" s="103">
        <v>29</v>
      </c>
      <c r="B53" s="105" t="s">
        <v>2756</v>
      </c>
      <c r="C53" s="106" t="s">
        <v>110</v>
      </c>
      <c r="D53" s="106" t="s">
        <v>183</v>
      </c>
      <c r="E53" s="107">
        <v>6.0251620370370379E-2</v>
      </c>
      <c r="F53" s="123">
        <f t="shared" si="2"/>
        <v>692</v>
      </c>
      <c r="H53" s="28" t="str">
        <f t="shared" si="3"/>
        <v>Renatas Belevičius</v>
      </c>
    </row>
    <row r="54" spans="1:8" x14ac:dyDescent="0.3">
      <c r="A54" s="103">
        <v>30</v>
      </c>
      <c r="B54" s="105" t="s">
        <v>1914</v>
      </c>
      <c r="C54" s="106" t="s">
        <v>110</v>
      </c>
      <c r="D54" s="106" t="s">
        <v>183</v>
      </c>
      <c r="E54" s="107">
        <v>6.0361342592592598E-2</v>
      </c>
      <c r="F54" s="123">
        <f t="shared" si="2"/>
        <v>691</v>
      </c>
      <c r="H54" s="28" t="str">
        <f t="shared" si="3"/>
        <v>Aidas Jarušaitis</v>
      </c>
    </row>
    <row r="55" spans="1:8" x14ac:dyDescent="0.3">
      <c r="A55" s="103">
        <v>31</v>
      </c>
      <c r="B55" s="105" t="s">
        <v>1915</v>
      </c>
      <c r="C55" s="106" t="s">
        <v>110</v>
      </c>
      <c r="D55" s="106" t="s">
        <v>1913</v>
      </c>
      <c r="E55" s="107">
        <v>6.080393518518519E-2</v>
      </c>
      <c r="F55" s="123">
        <f t="shared" si="2"/>
        <v>686</v>
      </c>
      <c r="H55" s="28" t="str">
        <f t="shared" si="3"/>
        <v>Donatas Kazakauskas</v>
      </c>
    </row>
    <row r="56" spans="1:8" x14ac:dyDescent="0.3">
      <c r="A56" s="103">
        <v>32</v>
      </c>
      <c r="B56" s="105" t="s">
        <v>1916</v>
      </c>
      <c r="C56" s="106" t="s">
        <v>117</v>
      </c>
      <c r="D56" s="106" t="s">
        <v>183</v>
      </c>
      <c r="E56" s="107">
        <v>6.0891435185185194E-2</v>
      </c>
      <c r="F56" s="123">
        <f t="shared" si="2"/>
        <v>685</v>
      </c>
      <c r="H56" s="28" t="str">
        <f t="shared" si="3"/>
        <v>Anna Kiausas</v>
      </c>
    </row>
    <row r="57" spans="1:8" x14ac:dyDescent="0.3">
      <c r="A57" s="103">
        <v>33</v>
      </c>
      <c r="B57" s="105" t="s">
        <v>375</v>
      </c>
      <c r="C57" s="106" t="s">
        <v>110</v>
      </c>
      <c r="D57" s="106" t="s">
        <v>183</v>
      </c>
      <c r="E57" s="107">
        <v>6.190748842592593E-2</v>
      </c>
      <c r="F57" s="123">
        <f t="shared" si="2"/>
        <v>674</v>
      </c>
      <c r="H57" s="28" t="str">
        <f t="shared" si="3"/>
        <v>Julius Sakalauskas</v>
      </c>
    </row>
    <row r="58" spans="1:8" x14ac:dyDescent="0.3">
      <c r="A58" s="103">
        <v>34</v>
      </c>
      <c r="B58" s="105" t="s">
        <v>1917</v>
      </c>
      <c r="C58" s="106" t="s">
        <v>110</v>
      </c>
      <c r="D58" s="106" t="s">
        <v>183</v>
      </c>
      <c r="E58" s="107">
        <v>6.5401655092592603E-2</v>
      </c>
      <c r="F58" s="123">
        <f t="shared" si="2"/>
        <v>638</v>
      </c>
      <c r="H58" s="28" t="str">
        <f t="shared" si="3"/>
        <v>Linas Šinkūnas</v>
      </c>
    </row>
    <row r="59" spans="1:8" x14ac:dyDescent="0.3">
      <c r="A59" s="103">
        <v>35</v>
      </c>
      <c r="B59" s="105" t="s">
        <v>1918</v>
      </c>
      <c r="C59" s="106" t="s">
        <v>110</v>
      </c>
      <c r="D59" s="106" t="s">
        <v>183</v>
      </c>
      <c r="E59" s="107">
        <v>6.5413159722222225E-2</v>
      </c>
      <c r="F59" s="123">
        <f t="shared" si="2"/>
        <v>638</v>
      </c>
      <c r="H59" s="28" t="str">
        <f t="shared" si="3"/>
        <v>Jonas Kalinauskas</v>
      </c>
    </row>
    <row r="60" spans="1:8" x14ac:dyDescent="0.3">
      <c r="A60" s="103">
        <v>36</v>
      </c>
      <c r="B60" s="105" t="s">
        <v>1919</v>
      </c>
      <c r="C60" s="106" t="s">
        <v>110</v>
      </c>
      <c r="D60" s="106" t="s">
        <v>1920</v>
      </c>
      <c r="E60" s="107">
        <v>6.6411805555555564E-2</v>
      </c>
      <c r="F60" s="123">
        <f t="shared" si="2"/>
        <v>628</v>
      </c>
      <c r="H60" s="28" t="str">
        <f t="shared" si="3"/>
        <v>Tadas Ambrazas</v>
      </c>
    </row>
    <row r="61" spans="1:8" x14ac:dyDescent="0.3">
      <c r="A61" s="103">
        <v>37</v>
      </c>
      <c r="B61" s="105" t="s">
        <v>1921</v>
      </c>
      <c r="C61" s="106" t="s">
        <v>110</v>
      </c>
      <c r="D61" s="106" t="s">
        <v>183</v>
      </c>
      <c r="E61" s="107">
        <v>6.8065856481481474E-2</v>
      </c>
      <c r="F61" s="123">
        <f t="shared" si="2"/>
        <v>613</v>
      </c>
      <c r="H61" s="28" t="str">
        <f t="shared" si="3"/>
        <v>Povilas Balčiūnas</v>
      </c>
    </row>
    <row r="62" spans="1:8" x14ac:dyDescent="0.3">
      <c r="A62" s="103">
        <v>38</v>
      </c>
      <c r="B62" s="105" t="s">
        <v>382</v>
      </c>
      <c r="C62" s="106" t="s">
        <v>117</v>
      </c>
      <c r="D62" s="106" t="s">
        <v>155</v>
      </c>
      <c r="E62" s="107">
        <v>6.8944293981481483E-2</v>
      </c>
      <c r="F62" s="123">
        <f t="shared" si="2"/>
        <v>605</v>
      </c>
      <c r="H62" s="28" t="str">
        <f t="shared" si="3"/>
        <v>Eglė Raslavičienė</v>
      </c>
    </row>
    <row r="63" spans="1:8" x14ac:dyDescent="0.3">
      <c r="A63" s="103">
        <v>39</v>
      </c>
      <c r="B63" s="105" t="s">
        <v>1922</v>
      </c>
      <c r="C63" s="106" t="s">
        <v>110</v>
      </c>
      <c r="D63" s="106" t="s">
        <v>183</v>
      </c>
      <c r="E63" s="107">
        <v>7.0426817129629629E-2</v>
      </c>
      <c r="F63" s="123">
        <f t="shared" si="2"/>
        <v>592</v>
      </c>
      <c r="H63" s="28" t="str">
        <f t="shared" si="3"/>
        <v>Nerijus Bražionis</v>
      </c>
    </row>
    <row r="64" spans="1:8" x14ac:dyDescent="0.3">
      <c r="A64" s="103">
        <v>40</v>
      </c>
      <c r="B64" s="105" t="s">
        <v>1923</v>
      </c>
      <c r="C64" s="106" t="s">
        <v>110</v>
      </c>
      <c r="D64" s="106" t="s">
        <v>1913</v>
      </c>
      <c r="E64" s="107">
        <v>7.0601967592592588E-2</v>
      </c>
      <c r="F64" s="123">
        <f t="shared" si="2"/>
        <v>591</v>
      </c>
      <c r="H64" s="28" t="str">
        <f t="shared" si="3"/>
        <v>Jonas Ribokas</v>
      </c>
    </row>
    <row r="65" spans="1:8" x14ac:dyDescent="0.3">
      <c r="A65" s="103">
        <v>41</v>
      </c>
      <c r="B65" s="105" t="s">
        <v>203</v>
      </c>
      <c r="C65" s="106" t="s">
        <v>110</v>
      </c>
      <c r="D65" s="106" t="s">
        <v>1924</v>
      </c>
      <c r="E65" s="107">
        <v>7.3119328703703704E-2</v>
      </c>
      <c r="F65" s="123">
        <f t="shared" si="2"/>
        <v>570</v>
      </c>
      <c r="H65" s="28" t="str">
        <f t="shared" si="3"/>
        <v>Juozas Kieras</v>
      </c>
    </row>
    <row r="68" spans="1:8" ht="16.2" thickBot="1" x14ac:dyDescent="0.35">
      <c r="A68" s="108" t="s">
        <v>2007</v>
      </c>
    </row>
    <row r="69" spans="1:8" x14ac:dyDescent="0.3">
      <c r="A69" s="103" t="s">
        <v>1</v>
      </c>
      <c r="B69" s="104" t="s">
        <v>2</v>
      </c>
      <c r="C69" s="104" t="s">
        <v>1870</v>
      </c>
      <c r="D69" s="104" t="s">
        <v>27</v>
      </c>
      <c r="E69" s="109" t="s">
        <v>2009</v>
      </c>
      <c r="F69" s="121" t="s">
        <v>0</v>
      </c>
      <c r="G69" s="28"/>
      <c r="H69" s="28"/>
    </row>
    <row r="70" spans="1:8" x14ac:dyDescent="0.3">
      <c r="A70" s="103">
        <v>1</v>
      </c>
      <c r="B70" s="105" t="s">
        <v>210</v>
      </c>
      <c r="C70" s="106" t="s">
        <v>110</v>
      </c>
      <c r="D70" s="106" t="s">
        <v>183</v>
      </c>
      <c r="E70" s="110">
        <v>8.4872569444444448E-2</v>
      </c>
      <c r="F70" s="119">
        <f>ROUND($E$70/E70*1000,0)</f>
        <v>1000</v>
      </c>
      <c r="G70" s="28"/>
      <c r="H70" s="28" t="str">
        <f>IFERROR(RIGHT(B70,(LEN(B70)-FIND(",",B70,1)-1))&amp;" "&amp;(LEFT(B70,(FIND(",",B70,1)-1))),"")</f>
        <v>Martynas Tinfavičius</v>
      </c>
    </row>
    <row r="71" spans="1:8" x14ac:dyDescent="0.3">
      <c r="A71" s="103">
        <v>2</v>
      </c>
      <c r="B71" s="105" t="s">
        <v>1926</v>
      </c>
      <c r="C71" s="106" t="s">
        <v>110</v>
      </c>
      <c r="D71" s="106" t="s">
        <v>1927</v>
      </c>
      <c r="E71" s="110">
        <v>8.6009722222222224E-2</v>
      </c>
      <c r="F71" s="119">
        <f t="shared" ref="F71:F134" si="4">ROUND($E$70/E71*1000,0)</f>
        <v>987</v>
      </c>
      <c r="G71" s="28"/>
      <c r="H71" s="28" t="str">
        <f t="shared" ref="H71:H134" si="5">IFERROR(RIGHT(B71,(LEN(B71)-FIND(",",B71,1)-1))&amp;" "&amp;(LEFT(B71,(FIND(",",B71,1)-1))),"")</f>
        <v>Tautvydas Barštys</v>
      </c>
    </row>
    <row r="72" spans="1:8" x14ac:dyDescent="0.3">
      <c r="A72" s="103">
        <v>3</v>
      </c>
      <c r="B72" s="105" t="s">
        <v>2083</v>
      </c>
      <c r="C72" s="106" t="s">
        <v>110</v>
      </c>
      <c r="D72" s="106" t="s">
        <v>1928</v>
      </c>
      <c r="E72" s="110">
        <v>8.6291053240740739E-2</v>
      </c>
      <c r="F72" s="119">
        <f t="shared" si="4"/>
        <v>984</v>
      </c>
      <c r="G72" s="28"/>
      <c r="H72" s="28" t="str">
        <f t="shared" si="5"/>
        <v>Marijus Butrimavičius</v>
      </c>
    </row>
    <row r="73" spans="1:8" x14ac:dyDescent="0.3">
      <c r="A73" s="103">
        <v>4</v>
      </c>
      <c r="B73" s="105" t="s">
        <v>196</v>
      </c>
      <c r="C73" s="106" t="s">
        <v>110</v>
      </c>
      <c r="D73" s="106" t="s">
        <v>183</v>
      </c>
      <c r="E73" s="110">
        <v>8.7398067129629622E-2</v>
      </c>
      <c r="F73" s="119">
        <f t="shared" si="4"/>
        <v>971</v>
      </c>
      <c r="G73" s="28"/>
      <c r="H73" s="28" t="str">
        <f t="shared" si="5"/>
        <v>Andrius Murauskas</v>
      </c>
    </row>
    <row r="74" spans="1:8" x14ac:dyDescent="0.3">
      <c r="A74" s="103">
        <v>5</v>
      </c>
      <c r="B74" s="105" t="s">
        <v>1929</v>
      </c>
      <c r="C74" s="106" t="s">
        <v>110</v>
      </c>
      <c r="D74" s="106" t="s">
        <v>1930</v>
      </c>
      <c r="E74" s="110">
        <v>8.81443287037037E-2</v>
      </c>
      <c r="F74" s="119">
        <f t="shared" si="4"/>
        <v>963</v>
      </c>
      <c r="H74" s="28" t="str">
        <f t="shared" si="5"/>
        <v>Laurynas Mykolaitis</v>
      </c>
    </row>
    <row r="75" spans="1:8" x14ac:dyDescent="0.3">
      <c r="A75" s="103">
        <v>6</v>
      </c>
      <c r="B75" s="105" t="s">
        <v>1931</v>
      </c>
      <c r="C75" s="106" t="s">
        <v>110</v>
      </c>
      <c r="D75" s="106" t="s">
        <v>1932</v>
      </c>
      <c r="E75" s="110">
        <v>8.9004976851851852E-2</v>
      </c>
      <c r="F75" s="119">
        <f t="shared" si="4"/>
        <v>954</v>
      </c>
      <c r="H75" s="28" t="str">
        <f t="shared" si="5"/>
        <v>Vilgaudas Kaupa</v>
      </c>
    </row>
    <row r="76" spans="1:8" x14ac:dyDescent="0.3">
      <c r="A76" s="103">
        <v>7</v>
      </c>
      <c r="B76" s="105" t="s">
        <v>1933</v>
      </c>
      <c r="C76" s="106" t="s">
        <v>110</v>
      </c>
      <c r="D76" s="106" t="s">
        <v>1934</v>
      </c>
      <c r="E76" s="110">
        <v>8.9924224537037037E-2</v>
      </c>
      <c r="F76" s="119">
        <f t="shared" si="4"/>
        <v>944</v>
      </c>
      <c r="H76" s="28" t="str">
        <f t="shared" si="5"/>
        <v>Raimondas Žigutis</v>
      </c>
    </row>
    <row r="77" spans="1:8" x14ac:dyDescent="0.3">
      <c r="A77" s="103">
        <v>8</v>
      </c>
      <c r="B77" s="105" t="s">
        <v>1784</v>
      </c>
      <c r="C77" s="106" t="s">
        <v>110</v>
      </c>
      <c r="D77" s="106" t="s">
        <v>183</v>
      </c>
      <c r="E77" s="110">
        <v>9.1150081018518528E-2</v>
      </c>
      <c r="F77" s="119">
        <f t="shared" si="4"/>
        <v>931</v>
      </c>
      <c r="H77" s="28" t="str">
        <f t="shared" si="5"/>
        <v>Ignas Gelžinis</v>
      </c>
    </row>
    <row r="78" spans="1:8" x14ac:dyDescent="0.3">
      <c r="A78" s="103">
        <v>9</v>
      </c>
      <c r="B78" s="105" t="s">
        <v>1935</v>
      </c>
      <c r="C78" s="106" t="s">
        <v>110</v>
      </c>
      <c r="D78" s="106" t="s">
        <v>1936</v>
      </c>
      <c r="E78" s="110">
        <v>9.1226585648148145E-2</v>
      </c>
      <c r="F78" s="119">
        <f t="shared" si="4"/>
        <v>930</v>
      </c>
      <c r="H78" s="28" t="str">
        <f t="shared" si="5"/>
        <v>Mantas Jonikas</v>
      </c>
    </row>
    <row r="79" spans="1:8" x14ac:dyDescent="0.3">
      <c r="A79" s="103">
        <v>10</v>
      </c>
      <c r="B79" s="105" t="s">
        <v>1937</v>
      </c>
      <c r="C79" s="106" t="s">
        <v>110</v>
      </c>
      <c r="D79" s="106" t="s">
        <v>1938</v>
      </c>
      <c r="E79" s="110">
        <v>9.2069594907407418E-2</v>
      </c>
      <c r="F79" s="119">
        <f t="shared" si="4"/>
        <v>922</v>
      </c>
      <c r="H79" s="28" t="str">
        <f t="shared" si="5"/>
        <v>Justas Volungevičius</v>
      </c>
    </row>
    <row r="80" spans="1:8" x14ac:dyDescent="0.3">
      <c r="A80" s="103">
        <v>11</v>
      </c>
      <c r="B80" s="105" t="s">
        <v>1939</v>
      </c>
      <c r="C80" s="106" t="s">
        <v>110</v>
      </c>
      <c r="D80" s="106" t="s">
        <v>183</v>
      </c>
      <c r="E80" s="110">
        <v>9.4405671296296303E-2</v>
      </c>
      <c r="F80" s="119">
        <f t="shared" si="4"/>
        <v>899</v>
      </c>
      <c r="H80" s="28" t="str">
        <f t="shared" si="5"/>
        <v>Armandas Rokas</v>
      </c>
    </row>
    <row r="81" spans="1:8" x14ac:dyDescent="0.3">
      <c r="A81" s="103">
        <v>12</v>
      </c>
      <c r="B81" s="105" t="s">
        <v>2752</v>
      </c>
      <c r="C81" s="106" t="s">
        <v>110</v>
      </c>
      <c r="D81" s="106" t="s">
        <v>61</v>
      </c>
      <c r="E81" s="110">
        <v>9.4561423611111112E-2</v>
      </c>
      <c r="F81" s="119">
        <f t="shared" si="4"/>
        <v>898</v>
      </c>
      <c r="H81" s="28" t="str">
        <f t="shared" si="5"/>
        <v>Saulius Batavičius</v>
      </c>
    </row>
    <row r="82" spans="1:8" x14ac:dyDescent="0.3">
      <c r="A82" s="103">
        <v>13</v>
      </c>
      <c r="B82" s="105" t="s">
        <v>1940</v>
      </c>
      <c r="C82" s="106" t="s">
        <v>110</v>
      </c>
      <c r="D82" s="106" t="s">
        <v>1888</v>
      </c>
      <c r="E82" s="110">
        <v>9.4944328703703701E-2</v>
      </c>
      <c r="F82" s="119">
        <f t="shared" si="4"/>
        <v>894</v>
      </c>
      <c r="H82" s="28" t="str">
        <f t="shared" si="5"/>
        <v>Edvard Sokolovskij</v>
      </c>
    </row>
    <row r="83" spans="1:8" x14ac:dyDescent="0.3">
      <c r="A83" s="103">
        <v>14</v>
      </c>
      <c r="B83" s="105" t="s">
        <v>1941</v>
      </c>
      <c r="C83" s="106" t="s">
        <v>110</v>
      </c>
      <c r="D83" s="106" t="s">
        <v>1942</v>
      </c>
      <c r="E83" s="110">
        <v>9.6429861111111112E-2</v>
      </c>
      <c r="F83" s="119">
        <f t="shared" si="4"/>
        <v>880</v>
      </c>
      <c r="H83" s="28" t="str">
        <f t="shared" si="5"/>
        <v>Jevgenijus Tolstokorovas</v>
      </c>
    </row>
    <row r="84" spans="1:8" x14ac:dyDescent="0.3">
      <c r="A84" s="103">
        <v>15</v>
      </c>
      <c r="B84" s="105" t="s">
        <v>195</v>
      </c>
      <c r="C84" s="106" t="s">
        <v>110</v>
      </c>
      <c r="D84" s="106" t="s">
        <v>183</v>
      </c>
      <c r="E84" s="110">
        <v>9.7205706018518509E-2</v>
      </c>
      <c r="F84" s="119">
        <f t="shared" si="4"/>
        <v>873</v>
      </c>
      <c r="H84" s="28" t="str">
        <f t="shared" si="5"/>
        <v>Petras Gotautas</v>
      </c>
    </row>
    <row r="85" spans="1:8" x14ac:dyDescent="0.3">
      <c r="A85" s="103">
        <v>16</v>
      </c>
      <c r="B85" s="105" t="s">
        <v>1943</v>
      </c>
      <c r="C85" s="106" t="s">
        <v>110</v>
      </c>
      <c r="D85" s="106" t="s">
        <v>1944</v>
      </c>
      <c r="E85" s="110">
        <v>9.8354247685185178E-2</v>
      </c>
      <c r="F85" s="119">
        <f t="shared" si="4"/>
        <v>863</v>
      </c>
      <c r="H85" s="28" t="str">
        <f t="shared" si="5"/>
        <v>Kasparas Žiūraitis</v>
      </c>
    </row>
    <row r="86" spans="1:8" x14ac:dyDescent="0.3">
      <c r="A86" s="103">
        <v>17</v>
      </c>
      <c r="B86" s="105" t="s">
        <v>1945</v>
      </c>
      <c r="C86" s="106" t="s">
        <v>110</v>
      </c>
      <c r="D86" s="106" t="s">
        <v>1946</v>
      </c>
      <c r="E86" s="110">
        <v>9.8730243055555542E-2</v>
      </c>
      <c r="F86" s="119">
        <f t="shared" si="4"/>
        <v>860</v>
      </c>
      <c r="H86" s="28" t="str">
        <f t="shared" si="5"/>
        <v>Martynas Janėnas</v>
      </c>
    </row>
    <row r="87" spans="1:8" x14ac:dyDescent="0.3">
      <c r="A87" s="103">
        <v>18</v>
      </c>
      <c r="B87" s="105" t="s">
        <v>1947</v>
      </c>
      <c r="C87" s="106" t="s">
        <v>110</v>
      </c>
      <c r="D87" s="106" t="s">
        <v>183</v>
      </c>
      <c r="E87" s="110">
        <v>9.8879282407407412E-2</v>
      </c>
      <c r="F87" s="119">
        <f t="shared" si="4"/>
        <v>858</v>
      </c>
      <c r="H87" s="28" t="str">
        <f t="shared" si="5"/>
        <v>Domas Bagdonavičius</v>
      </c>
    </row>
    <row r="88" spans="1:8" x14ac:dyDescent="0.3">
      <c r="A88" s="103">
        <v>19</v>
      </c>
      <c r="B88" s="105" t="s">
        <v>354</v>
      </c>
      <c r="C88" s="106" t="s">
        <v>110</v>
      </c>
      <c r="D88" s="106" t="s">
        <v>1948</v>
      </c>
      <c r="E88" s="110">
        <v>9.9011111111111119E-2</v>
      </c>
      <c r="F88" s="119">
        <f t="shared" si="4"/>
        <v>857</v>
      </c>
      <c r="H88" s="28" t="str">
        <f t="shared" si="5"/>
        <v>Vytas Vasilevičius</v>
      </c>
    </row>
    <row r="89" spans="1:8" x14ac:dyDescent="0.3">
      <c r="A89" s="103">
        <v>20</v>
      </c>
      <c r="B89" s="105" t="s">
        <v>1949</v>
      </c>
      <c r="C89" s="106" t="s">
        <v>110</v>
      </c>
      <c r="D89" s="106" t="s">
        <v>183</v>
      </c>
      <c r="E89" s="110">
        <v>9.9095104166666656E-2</v>
      </c>
      <c r="F89" s="119">
        <f t="shared" si="4"/>
        <v>856</v>
      </c>
      <c r="H89" s="28" t="str">
        <f t="shared" si="5"/>
        <v>Laurynas Dovydaitis</v>
      </c>
    </row>
    <row r="90" spans="1:8" x14ac:dyDescent="0.3">
      <c r="A90" s="103">
        <v>21</v>
      </c>
      <c r="B90" s="105" t="s">
        <v>2419</v>
      </c>
      <c r="C90" s="106" t="s">
        <v>110</v>
      </c>
      <c r="D90" s="106" t="s">
        <v>1950</v>
      </c>
      <c r="E90" s="110">
        <v>9.9150844907407401E-2</v>
      </c>
      <c r="F90" s="119">
        <f t="shared" si="4"/>
        <v>856</v>
      </c>
      <c r="H90" s="28" t="str">
        <f t="shared" si="5"/>
        <v>Rasius  Kerbedis</v>
      </c>
    </row>
    <row r="91" spans="1:8" x14ac:dyDescent="0.3">
      <c r="A91" s="103">
        <v>22</v>
      </c>
      <c r="B91" s="105" t="s">
        <v>1951</v>
      </c>
      <c r="C91" s="106" t="s">
        <v>110</v>
      </c>
      <c r="D91" s="106" t="s">
        <v>155</v>
      </c>
      <c r="E91" s="110">
        <v>9.9307835648148143E-2</v>
      </c>
      <c r="F91" s="119">
        <f t="shared" si="4"/>
        <v>855</v>
      </c>
      <c r="H91" s="28" t="str">
        <f t="shared" si="5"/>
        <v>Liutauras Šakalis</v>
      </c>
    </row>
    <row r="92" spans="1:8" x14ac:dyDescent="0.3">
      <c r="A92" s="103">
        <v>23</v>
      </c>
      <c r="B92" s="105" t="s">
        <v>1952</v>
      </c>
      <c r="C92" s="106" t="s">
        <v>110</v>
      </c>
      <c r="D92" s="106" t="s">
        <v>1953</v>
      </c>
      <c r="E92" s="110">
        <v>0.10013052083333332</v>
      </c>
      <c r="F92" s="119">
        <f t="shared" si="4"/>
        <v>848</v>
      </c>
      <c r="H92" s="28" t="str">
        <f t="shared" si="5"/>
        <v>Audrius Žakas</v>
      </c>
    </row>
    <row r="93" spans="1:8" x14ac:dyDescent="0.3">
      <c r="A93" s="103">
        <v>24</v>
      </c>
      <c r="B93" s="105" t="s">
        <v>357</v>
      </c>
      <c r="C93" s="106" t="s">
        <v>117</v>
      </c>
      <c r="D93" s="106" t="s">
        <v>65</v>
      </c>
      <c r="E93" s="110">
        <v>0.10080640046296295</v>
      </c>
      <c r="F93" s="119">
        <f t="shared" si="4"/>
        <v>842</v>
      </c>
      <c r="H93" s="28" t="str">
        <f t="shared" si="5"/>
        <v>Inga Aukselytė</v>
      </c>
    </row>
    <row r="94" spans="1:8" x14ac:dyDescent="0.3">
      <c r="A94" s="103">
        <v>25</v>
      </c>
      <c r="B94" s="105" t="s">
        <v>216</v>
      </c>
      <c r="C94" s="106" t="s">
        <v>110</v>
      </c>
      <c r="D94" s="106" t="s">
        <v>1954</v>
      </c>
      <c r="E94" s="110">
        <v>0.10084464120370371</v>
      </c>
      <c r="F94" s="119">
        <f t="shared" si="4"/>
        <v>842</v>
      </c>
      <c r="H94" s="28" t="str">
        <f t="shared" si="5"/>
        <v>Mantas Bartkus</v>
      </c>
    </row>
    <row r="95" spans="1:8" x14ac:dyDescent="0.3">
      <c r="A95" s="103">
        <v>26</v>
      </c>
      <c r="B95" s="105" t="s">
        <v>1955</v>
      </c>
      <c r="C95" s="106" t="s">
        <v>110</v>
      </c>
      <c r="D95" s="106" t="s">
        <v>391</v>
      </c>
      <c r="E95" s="110">
        <v>0.10095008101851852</v>
      </c>
      <c r="F95" s="119">
        <f t="shared" si="4"/>
        <v>841</v>
      </c>
      <c r="H95" s="28" t="str">
        <f t="shared" si="5"/>
        <v>Viktoras Lukaševičius</v>
      </c>
    </row>
    <row r="96" spans="1:8" x14ac:dyDescent="0.3">
      <c r="A96" s="103">
        <v>27</v>
      </c>
      <c r="B96" s="105" t="s">
        <v>1956</v>
      </c>
      <c r="C96" s="106" t="s">
        <v>110</v>
      </c>
      <c r="D96" s="106" t="s">
        <v>1957</v>
      </c>
      <c r="E96" s="110">
        <v>0.10135335648148149</v>
      </c>
      <c r="F96" s="119">
        <f t="shared" si="4"/>
        <v>837</v>
      </c>
      <c r="H96" s="28" t="str">
        <f t="shared" si="5"/>
        <v>Karolis Devyzis</v>
      </c>
    </row>
    <row r="97" spans="1:8" x14ac:dyDescent="0.3">
      <c r="A97" s="103">
        <v>28</v>
      </c>
      <c r="B97" s="105" t="s">
        <v>202</v>
      </c>
      <c r="C97" s="106" t="s">
        <v>110</v>
      </c>
      <c r="D97" s="106" t="s">
        <v>1958</v>
      </c>
      <c r="E97" s="110">
        <v>0.10187403935185184</v>
      </c>
      <c r="F97" s="119">
        <f t="shared" si="4"/>
        <v>833</v>
      </c>
      <c r="H97" s="28" t="str">
        <f t="shared" si="5"/>
        <v>Adas Ridikas</v>
      </c>
    </row>
    <row r="98" spans="1:8" x14ac:dyDescent="0.3">
      <c r="A98" s="103">
        <v>29</v>
      </c>
      <c r="B98" s="105" t="s">
        <v>1959</v>
      </c>
      <c r="C98" s="106" t="s">
        <v>110</v>
      </c>
      <c r="D98" s="106" t="s">
        <v>155</v>
      </c>
      <c r="E98" s="110">
        <v>0.10219907407407407</v>
      </c>
      <c r="F98" s="119">
        <f t="shared" si="4"/>
        <v>830</v>
      </c>
      <c r="H98" s="28" t="str">
        <f t="shared" si="5"/>
        <v>Laurynas Bertašavičius</v>
      </c>
    </row>
    <row r="99" spans="1:8" x14ac:dyDescent="0.3">
      <c r="A99" s="103">
        <v>30</v>
      </c>
      <c r="B99" s="105" t="s">
        <v>1960</v>
      </c>
      <c r="C99" s="106" t="s">
        <v>110</v>
      </c>
      <c r="D99" s="106" t="s">
        <v>1961</v>
      </c>
      <c r="E99" s="110">
        <v>0.10285520833333332</v>
      </c>
      <c r="F99" s="119">
        <f t="shared" si="4"/>
        <v>825</v>
      </c>
      <c r="H99" s="28" t="str">
        <f t="shared" si="5"/>
        <v>Dovydas Valiuška</v>
      </c>
    </row>
    <row r="100" spans="1:8" x14ac:dyDescent="0.3">
      <c r="A100" s="103">
        <v>31</v>
      </c>
      <c r="B100" s="105" t="s">
        <v>1962</v>
      </c>
      <c r="C100" s="106" t="s">
        <v>110</v>
      </c>
      <c r="D100" s="106" t="s">
        <v>1963</v>
      </c>
      <c r="E100" s="110">
        <v>0.10291797453703704</v>
      </c>
      <c r="F100" s="119">
        <f t="shared" si="4"/>
        <v>825</v>
      </c>
      <c r="H100" s="28" t="str">
        <f t="shared" si="5"/>
        <v>Matas Milius</v>
      </c>
    </row>
    <row r="101" spans="1:8" x14ac:dyDescent="0.3">
      <c r="A101" s="103">
        <v>32</v>
      </c>
      <c r="B101" s="105" t="s">
        <v>1964</v>
      </c>
      <c r="C101" s="106" t="s">
        <v>110</v>
      </c>
      <c r="D101" s="106" t="s">
        <v>183</v>
      </c>
      <c r="E101" s="110">
        <v>0.10316716435185184</v>
      </c>
      <c r="F101" s="119">
        <f t="shared" si="4"/>
        <v>823</v>
      </c>
      <c r="H101" s="28" t="str">
        <f t="shared" si="5"/>
        <v>Simonas Paketūras</v>
      </c>
    </row>
    <row r="102" spans="1:8" x14ac:dyDescent="0.3">
      <c r="A102" s="103">
        <v>33</v>
      </c>
      <c r="B102" s="105" t="s">
        <v>1965</v>
      </c>
      <c r="C102" s="106" t="s">
        <v>110</v>
      </c>
      <c r="D102" s="106" t="s">
        <v>1966</v>
      </c>
      <c r="E102" s="110">
        <v>0.10438753472222222</v>
      </c>
      <c r="F102" s="119">
        <f t="shared" si="4"/>
        <v>813</v>
      </c>
      <c r="H102" s="28" t="str">
        <f t="shared" si="5"/>
        <v>Vaidas Velutis</v>
      </c>
    </row>
    <row r="103" spans="1:8" x14ac:dyDescent="0.3">
      <c r="A103" s="103">
        <v>34</v>
      </c>
      <c r="B103" s="105" t="s">
        <v>1967</v>
      </c>
      <c r="C103" s="106" t="s">
        <v>110</v>
      </c>
      <c r="D103" s="106" t="s">
        <v>1968</v>
      </c>
      <c r="E103" s="110">
        <v>0.10448915509259259</v>
      </c>
      <c r="F103" s="119">
        <f t="shared" si="4"/>
        <v>812</v>
      </c>
      <c r="H103" s="28" t="str">
        <f t="shared" si="5"/>
        <v>Dainius Miežys</v>
      </c>
    </row>
    <row r="104" spans="1:8" x14ac:dyDescent="0.3">
      <c r="A104" s="103">
        <v>35</v>
      </c>
      <c r="B104" s="105" t="s">
        <v>1969</v>
      </c>
      <c r="C104" s="106" t="s">
        <v>110</v>
      </c>
      <c r="D104" s="106" t="s">
        <v>1970</v>
      </c>
      <c r="E104" s="110">
        <v>0.10460737268518519</v>
      </c>
      <c r="F104" s="119">
        <f t="shared" si="4"/>
        <v>811</v>
      </c>
      <c r="H104" s="28" t="str">
        <f t="shared" si="5"/>
        <v>Andrius Jurksaitis</v>
      </c>
    </row>
    <row r="105" spans="1:8" x14ac:dyDescent="0.3">
      <c r="A105" s="103">
        <v>36</v>
      </c>
      <c r="B105" s="105" t="s">
        <v>1971</v>
      </c>
      <c r="C105" s="106" t="s">
        <v>110</v>
      </c>
      <c r="D105" s="106" t="s">
        <v>62</v>
      </c>
      <c r="E105" s="110">
        <v>0.10478480324074073</v>
      </c>
      <c r="F105" s="119">
        <f t="shared" si="4"/>
        <v>810</v>
      </c>
      <c r="H105" s="28" t="str">
        <f t="shared" si="5"/>
        <v>Vitalis Gricius</v>
      </c>
    </row>
    <row r="106" spans="1:8" x14ac:dyDescent="0.3">
      <c r="A106" s="103">
        <v>37</v>
      </c>
      <c r="B106" s="105" t="s">
        <v>1972</v>
      </c>
      <c r="C106" s="106" t="s">
        <v>110</v>
      </c>
      <c r="D106" s="106" t="s">
        <v>62</v>
      </c>
      <c r="E106" s="110">
        <v>0.10480778935185185</v>
      </c>
      <c r="F106" s="119">
        <f t="shared" si="4"/>
        <v>810</v>
      </c>
      <c r="H106" s="28" t="str">
        <f t="shared" si="5"/>
        <v>Justas Bagdonavičius</v>
      </c>
    </row>
    <row r="107" spans="1:8" x14ac:dyDescent="0.3">
      <c r="A107" s="103">
        <v>38</v>
      </c>
      <c r="B107" s="105" t="s">
        <v>1973</v>
      </c>
      <c r="C107" s="106" t="s">
        <v>110</v>
      </c>
      <c r="D107" s="106" t="s">
        <v>1974</v>
      </c>
      <c r="E107" s="110">
        <v>0.10492774305555555</v>
      </c>
      <c r="F107" s="119">
        <f t="shared" si="4"/>
        <v>809</v>
      </c>
      <c r="H107" s="28" t="str">
        <f t="shared" si="5"/>
        <v>Vytautas Jazepčikas</v>
      </c>
    </row>
    <row r="108" spans="1:8" x14ac:dyDescent="0.3">
      <c r="A108" s="103">
        <v>39</v>
      </c>
      <c r="B108" s="105" t="s">
        <v>1975</v>
      </c>
      <c r="C108" s="106" t="s">
        <v>110</v>
      </c>
      <c r="D108" s="106" t="s">
        <v>1976</v>
      </c>
      <c r="E108" s="110">
        <v>0.10497577546296297</v>
      </c>
      <c r="F108" s="119">
        <f t="shared" si="4"/>
        <v>808</v>
      </c>
      <c r="H108" s="28" t="str">
        <f t="shared" si="5"/>
        <v>Raimondas Pasternackis</v>
      </c>
    </row>
    <row r="109" spans="1:8" x14ac:dyDescent="0.3">
      <c r="A109" s="103">
        <v>40</v>
      </c>
      <c r="B109" s="105" t="s">
        <v>2759</v>
      </c>
      <c r="C109" s="106" t="s">
        <v>117</v>
      </c>
      <c r="D109" s="106" t="s">
        <v>1899</v>
      </c>
      <c r="E109" s="110">
        <v>0.10504548611111111</v>
      </c>
      <c r="F109" s="119">
        <f t="shared" si="4"/>
        <v>808</v>
      </c>
      <c r="H109" s="28" t="str">
        <f t="shared" si="5"/>
        <v>Inga Paplauskė</v>
      </c>
    </row>
    <row r="110" spans="1:8" x14ac:dyDescent="0.3">
      <c r="A110" s="103">
        <v>41</v>
      </c>
      <c r="B110" s="105" t="s">
        <v>1977</v>
      </c>
      <c r="C110" s="106" t="s">
        <v>110</v>
      </c>
      <c r="D110" s="106" t="s">
        <v>1888</v>
      </c>
      <c r="E110" s="110">
        <v>0.10515254629629629</v>
      </c>
      <c r="F110" s="119">
        <f t="shared" si="4"/>
        <v>807</v>
      </c>
      <c r="H110" s="28" t="str">
        <f t="shared" si="5"/>
        <v>Saulius Narvilas</v>
      </c>
    </row>
    <row r="111" spans="1:8" x14ac:dyDescent="0.3">
      <c r="A111" s="103">
        <v>42</v>
      </c>
      <c r="B111" s="105" t="s">
        <v>199</v>
      </c>
      <c r="C111" s="106" t="s">
        <v>110</v>
      </c>
      <c r="D111" s="106" t="s">
        <v>1978</v>
      </c>
      <c r="E111" s="110">
        <v>0.1053991087962963</v>
      </c>
      <c r="F111" s="119">
        <f t="shared" si="4"/>
        <v>805</v>
      </c>
      <c r="H111" s="28" t="str">
        <f t="shared" si="5"/>
        <v>Aloyzas Urbikas</v>
      </c>
    </row>
    <row r="112" spans="1:8" x14ac:dyDescent="0.3">
      <c r="A112" s="103">
        <v>43</v>
      </c>
      <c r="B112" s="105" t="s">
        <v>1979</v>
      </c>
      <c r="C112" s="106" t="s">
        <v>110</v>
      </c>
      <c r="D112" s="106" t="s">
        <v>183</v>
      </c>
      <c r="E112" s="110">
        <v>0.1054252662037037</v>
      </c>
      <c r="F112" s="119">
        <f t="shared" si="4"/>
        <v>805</v>
      </c>
      <c r="H112" s="28" t="str">
        <f t="shared" si="5"/>
        <v>Audrius Perminas</v>
      </c>
    </row>
    <row r="113" spans="1:8" x14ac:dyDescent="0.3">
      <c r="A113" s="103">
        <v>44</v>
      </c>
      <c r="B113" s="105" t="s">
        <v>1980</v>
      </c>
      <c r="C113" s="106" t="s">
        <v>110</v>
      </c>
      <c r="D113" s="106" t="s">
        <v>1981</v>
      </c>
      <c r="E113" s="110">
        <v>0.10563935185185185</v>
      </c>
      <c r="F113" s="119">
        <f t="shared" si="4"/>
        <v>803</v>
      </c>
      <c r="H113" s="28" t="str">
        <f t="shared" si="5"/>
        <v>Povilas Uosaitis</v>
      </c>
    </row>
    <row r="114" spans="1:8" x14ac:dyDescent="0.3">
      <c r="A114" s="103">
        <v>45</v>
      </c>
      <c r="B114" s="105" t="s">
        <v>1982</v>
      </c>
      <c r="C114" s="106" t="s">
        <v>110</v>
      </c>
      <c r="D114" s="106" t="s">
        <v>183</v>
      </c>
      <c r="E114" s="110">
        <v>0.10588449074074073</v>
      </c>
      <c r="F114" s="119">
        <f t="shared" si="4"/>
        <v>802</v>
      </c>
      <c r="H114" s="28" t="str">
        <f t="shared" si="5"/>
        <v>Vytenis Čukauskas</v>
      </c>
    </row>
    <row r="115" spans="1:8" x14ac:dyDescent="0.3">
      <c r="A115" s="103">
        <v>46</v>
      </c>
      <c r="B115" s="105" t="s">
        <v>1983</v>
      </c>
      <c r="C115" s="106" t="s">
        <v>110</v>
      </c>
      <c r="D115" s="106" t="s">
        <v>1984</v>
      </c>
      <c r="E115" s="110">
        <v>0.10639887731481482</v>
      </c>
      <c r="F115" s="119">
        <f t="shared" si="4"/>
        <v>798</v>
      </c>
      <c r="H115" s="28" t="str">
        <f t="shared" si="5"/>
        <v>Arvydas Čiužas</v>
      </c>
    </row>
    <row r="116" spans="1:8" x14ac:dyDescent="0.3">
      <c r="A116" s="103">
        <v>47</v>
      </c>
      <c r="B116" s="105" t="s">
        <v>194</v>
      </c>
      <c r="C116" s="106" t="s">
        <v>117</v>
      </c>
      <c r="D116" s="106" t="s">
        <v>183</v>
      </c>
      <c r="E116" s="110">
        <v>0.1065784375</v>
      </c>
      <c r="F116" s="119">
        <f t="shared" si="4"/>
        <v>796</v>
      </c>
      <c r="H116" s="28" t="str">
        <f t="shared" si="5"/>
        <v>Giedrė Ambrazevičiūtė</v>
      </c>
    </row>
    <row r="117" spans="1:8" x14ac:dyDescent="0.3">
      <c r="A117" s="103">
        <v>48</v>
      </c>
      <c r="B117" s="105" t="s">
        <v>1985</v>
      </c>
      <c r="C117" s="106" t="s">
        <v>110</v>
      </c>
      <c r="D117" s="106" t="s">
        <v>183</v>
      </c>
      <c r="E117" s="110">
        <v>0.10737484953703703</v>
      </c>
      <c r="F117" s="119">
        <f t="shared" si="4"/>
        <v>790</v>
      </c>
      <c r="H117" s="28" t="str">
        <f t="shared" si="5"/>
        <v>Rolandas Krušinskas</v>
      </c>
    </row>
    <row r="118" spans="1:8" x14ac:dyDescent="0.3">
      <c r="A118" s="103">
        <v>49</v>
      </c>
      <c r="B118" s="105" t="s">
        <v>1986</v>
      </c>
      <c r="C118" s="106" t="s">
        <v>110</v>
      </c>
      <c r="D118" s="106" t="s">
        <v>353</v>
      </c>
      <c r="E118" s="110">
        <v>0.10749193287037037</v>
      </c>
      <c r="F118" s="119">
        <f t="shared" si="4"/>
        <v>790</v>
      </c>
      <c r="H118" s="28" t="str">
        <f t="shared" si="5"/>
        <v>Audrius Trinka</v>
      </c>
    </row>
    <row r="119" spans="1:8" x14ac:dyDescent="0.3">
      <c r="A119" s="103">
        <v>50</v>
      </c>
      <c r="B119" s="105" t="s">
        <v>1987</v>
      </c>
      <c r="C119" s="106" t="s">
        <v>110</v>
      </c>
      <c r="D119" s="106" t="s">
        <v>1988</v>
      </c>
      <c r="E119" s="110">
        <v>0.10789695601851852</v>
      </c>
      <c r="F119" s="119">
        <f t="shared" si="4"/>
        <v>787</v>
      </c>
      <c r="H119" s="28" t="str">
        <f t="shared" si="5"/>
        <v>RIMAS KAREIVA</v>
      </c>
    </row>
    <row r="120" spans="1:8" x14ac:dyDescent="0.3">
      <c r="A120" s="103">
        <v>51</v>
      </c>
      <c r="B120" s="105" t="s">
        <v>1989</v>
      </c>
      <c r="C120" s="106" t="s">
        <v>110</v>
      </c>
      <c r="D120" s="106" t="s">
        <v>353</v>
      </c>
      <c r="E120" s="110">
        <v>0.1082838773148148</v>
      </c>
      <c r="F120" s="119">
        <f t="shared" si="4"/>
        <v>784</v>
      </c>
      <c r="H120" s="28" t="str">
        <f t="shared" si="5"/>
        <v>Audrius Čėsna</v>
      </c>
    </row>
    <row r="121" spans="1:8" x14ac:dyDescent="0.3">
      <c r="A121" s="103">
        <v>52</v>
      </c>
      <c r="B121" s="105" t="s">
        <v>1990</v>
      </c>
      <c r="C121" s="106" t="s">
        <v>110</v>
      </c>
      <c r="D121" s="106" t="s">
        <v>1991</v>
      </c>
      <c r="E121" s="110">
        <v>0.10902496527777779</v>
      </c>
      <c r="F121" s="119">
        <f t="shared" si="4"/>
        <v>778</v>
      </c>
      <c r="H121" s="28" t="str">
        <f t="shared" si="5"/>
        <v>Vidas Staveckas</v>
      </c>
    </row>
    <row r="122" spans="1:8" x14ac:dyDescent="0.3">
      <c r="A122" s="103">
        <v>53</v>
      </c>
      <c r="B122" s="105" t="s">
        <v>1992</v>
      </c>
      <c r="C122" s="106" t="s">
        <v>110</v>
      </c>
      <c r="D122" s="106" t="s">
        <v>138</v>
      </c>
      <c r="E122" s="110">
        <v>0.10930320601851852</v>
      </c>
      <c r="F122" s="119">
        <f t="shared" si="4"/>
        <v>776</v>
      </c>
      <c r="H122" s="28" t="str">
        <f t="shared" si="5"/>
        <v>Vygantas Vitkus</v>
      </c>
    </row>
    <row r="123" spans="1:8" x14ac:dyDescent="0.3">
      <c r="A123" s="103">
        <v>54</v>
      </c>
      <c r="B123" s="105" t="s">
        <v>193</v>
      </c>
      <c r="C123" s="106" t="s">
        <v>110</v>
      </c>
      <c r="D123" s="106" t="s">
        <v>61</v>
      </c>
      <c r="E123" s="110">
        <v>0.10946785879629629</v>
      </c>
      <c r="F123" s="119">
        <f t="shared" si="4"/>
        <v>775</v>
      </c>
      <c r="H123" s="28" t="str">
        <f t="shared" si="5"/>
        <v>Arūnas Maciulevičius</v>
      </c>
    </row>
    <row r="124" spans="1:8" x14ac:dyDescent="0.3">
      <c r="A124" s="103">
        <v>55</v>
      </c>
      <c r="B124" s="105" t="s">
        <v>1993</v>
      </c>
      <c r="C124" s="106" t="s">
        <v>110</v>
      </c>
      <c r="D124" s="106" t="s">
        <v>123</v>
      </c>
      <c r="E124" s="110">
        <v>0.11103032407407407</v>
      </c>
      <c r="F124" s="119">
        <f t="shared" si="4"/>
        <v>764</v>
      </c>
      <c r="H124" s="28" t="str">
        <f t="shared" si="5"/>
        <v>Rimantas Butkevičius</v>
      </c>
    </row>
    <row r="125" spans="1:8" x14ac:dyDescent="0.3">
      <c r="A125" s="103">
        <v>56</v>
      </c>
      <c r="B125" s="105" t="s">
        <v>1994</v>
      </c>
      <c r="C125" s="106" t="s">
        <v>110</v>
      </c>
      <c r="D125" s="106" t="s">
        <v>1995</v>
      </c>
      <c r="E125" s="110">
        <v>0.11144884259259259</v>
      </c>
      <c r="F125" s="119">
        <f t="shared" si="4"/>
        <v>762</v>
      </c>
      <c r="H125" s="28" t="str">
        <f t="shared" si="5"/>
        <v>Egidijus Buožys</v>
      </c>
    </row>
    <row r="126" spans="1:8" x14ac:dyDescent="0.3">
      <c r="A126" s="103">
        <v>57</v>
      </c>
      <c r="B126" s="105" t="s">
        <v>1996</v>
      </c>
      <c r="C126" s="106" t="s">
        <v>110</v>
      </c>
      <c r="D126" s="106" t="s">
        <v>183</v>
      </c>
      <c r="E126" s="110">
        <v>0.11278804398148148</v>
      </c>
      <c r="F126" s="119">
        <f t="shared" si="4"/>
        <v>752</v>
      </c>
      <c r="H126" s="28" t="str">
        <f t="shared" si="5"/>
        <v>Kęstutis Virbickas</v>
      </c>
    </row>
    <row r="127" spans="1:8" x14ac:dyDescent="0.3">
      <c r="A127" s="103">
        <v>58</v>
      </c>
      <c r="B127" s="105" t="s">
        <v>1997</v>
      </c>
      <c r="C127" s="106" t="s">
        <v>110</v>
      </c>
      <c r="D127" s="106" t="s">
        <v>1998</v>
      </c>
      <c r="E127" s="110">
        <v>0.11302156249999999</v>
      </c>
      <c r="F127" s="119">
        <f t="shared" si="4"/>
        <v>751</v>
      </c>
      <c r="H127" s="28" t="str">
        <f t="shared" si="5"/>
        <v>Rolandas Kriugžda</v>
      </c>
    </row>
    <row r="128" spans="1:8" x14ac:dyDescent="0.3">
      <c r="A128" s="103">
        <v>59</v>
      </c>
      <c r="B128" s="105" t="s">
        <v>1999</v>
      </c>
      <c r="C128" s="106" t="s">
        <v>110</v>
      </c>
      <c r="D128" s="106" t="s">
        <v>2000</v>
      </c>
      <c r="E128" s="110">
        <v>0.11326836805555554</v>
      </c>
      <c r="F128" s="119">
        <f t="shared" si="4"/>
        <v>749</v>
      </c>
      <c r="H128" s="28" t="str">
        <f t="shared" si="5"/>
        <v>Romualdas Kniuksta</v>
      </c>
    </row>
    <row r="129" spans="1:8" x14ac:dyDescent="0.3">
      <c r="A129" s="103">
        <v>60</v>
      </c>
      <c r="B129" s="105" t="s">
        <v>2001</v>
      </c>
      <c r="C129" s="106" t="s">
        <v>110</v>
      </c>
      <c r="D129" s="106" t="s">
        <v>183</v>
      </c>
      <c r="E129" s="110">
        <v>0.11466489583333332</v>
      </c>
      <c r="F129" s="119">
        <f t="shared" si="4"/>
        <v>740</v>
      </c>
      <c r="H129" s="28" t="str">
        <f t="shared" si="5"/>
        <v>Audrius Rudys</v>
      </c>
    </row>
    <row r="130" spans="1:8" x14ac:dyDescent="0.3">
      <c r="A130" s="103">
        <v>61</v>
      </c>
      <c r="B130" s="105" t="s">
        <v>2002</v>
      </c>
      <c r="C130" s="106" t="s">
        <v>110</v>
      </c>
      <c r="D130" s="106" t="s">
        <v>62</v>
      </c>
      <c r="E130" s="110">
        <v>0.11523923611111112</v>
      </c>
      <c r="F130" s="119">
        <f t="shared" si="4"/>
        <v>736</v>
      </c>
      <c r="H130" s="28" t="str">
        <f t="shared" si="5"/>
        <v>Nedas Kardelis</v>
      </c>
    </row>
    <row r="131" spans="1:8" x14ac:dyDescent="0.3">
      <c r="A131" s="103">
        <v>62</v>
      </c>
      <c r="B131" s="105" t="s">
        <v>2003</v>
      </c>
      <c r="C131" s="106" t="s">
        <v>110</v>
      </c>
      <c r="D131" s="106" t="s">
        <v>123</v>
      </c>
      <c r="E131" s="110">
        <v>0.1152502662037037</v>
      </c>
      <c r="F131" s="119">
        <f t="shared" si="4"/>
        <v>736</v>
      </c>
      <c r="H131" s="28" t="str">
        <f t="shared" si="5"/>
        <v>Marius Turulis</v>
      </c>
    </row>
    <row r="132" spans="1:8" x14ac:dyDescent="0.3">
      <c r="A132" s="103">
        <v>63</v>
      </c>
      <c r="B132" s="105" t="s">
        <v>2004</v>
      </c>
      <c r="C132" s="106" t="s">
        <v>110</v>
      </c>
      <c r="D132" s="106" t="s">
        <v>90</v>
      </c>
      <c r="E132" s="110">
        <v>0.1154642361111111</v>
      </c>
      <c r="F132" s="119">
        <f t="shared" si="4"/>
        <v>735</v>
      </c>
      <c r="H132" s="28" t="str">
        <f t="shared" si="5"/>
        <v>Dovydas Kaminskas</v>
      </c>
    </row>
    <row r="133" spans="1:8" x14ac:dyDescent="0.3">
      <c r="A133" s="103">
        <v>64</v>
      </c>
      <c r="B133" s="105" t="s">
        <v>3100</v>
      </c>
      <c r="C133" s="106" t="s">
        <v>110</v>
      </c>
      <c r="D133" s="106" t="s">
        <v>207</v>
      </c>
      <c r="E133" s="110">
        <v>0.11906640046296295</v>
      </c>
      <c r="F133" s="119">
        <f t="shared" si="4"/>
        <v>713</v>
      </c>
      <c r="H133" s="28" t="str">
        <f t="shared" si="5"/>
        <v>Pavel Ladziato</v>
      </c>
    </row>
    <row r="134" spans="1:8" x14ac:dyDescent="0.3">
      <c r="A134" s="103">
        <v>65</v>
      </c>
      <c r="B134" s="105" t="s">
        <v>2005</v>
      </c>
      <c r="C134" s="106" t="s">
        <v>110</v>
      </c>
      <c r="D134" s="106" t="s">
        <v>183</v>
      </c>
      <c r="E134" s="110">
        <v>0.12208831018518519</v>
      </c>
      <c r="F134" s="119">
        <f t="shared" si="4"/>
        <v>695</v>
      </c>
      <c r="H134" s="28" t="str">
        <f t="shared" si="5"/>
        <v>Vaidas Valatkevičius</v>
      </c>
    </row>
    <row r="135" spans="1:8" x14ac:dyDescent="0.3">
      <c r="A135" s="103">
        <v>66</v>
      </c>
      <c r="B135" s="105" t="s">
        <v>370</v>
      </c>
      <c r="C135" s="106" t="s">
        <v>110</v>
      </c>
      <c r="D135" s="106" t="s">
        <v>29</v>
      </c>
      <c r="E135" s="110">
        <v>0.12334938657407409</v>
      </c>
      <c r="F135" s="119">
        <f t="shared" ref="F135:F137" si="6">ROUND($E$70/E135*1000,0)</f>
        <v>688</v>
      </c>
      <c r="H135" s="28" t="str">
        <f t="shared" ref="H135:H137" si="7">IFERROR(RIGHT(B135,(LEN(B135)-FIND(",",B135,1)-1))&amp;" "&amp;(LEFT(B135,(FIND(",",B135,1)-1))),"")</f>
        <v>Tomas Gedvilas</v>
      </c>
    </row>
    <row r="136" spans="1:8" x14ac:dyDescent="0.3">
      <c r="A136" s="103">
        <v>67</v>
      </c>
      <c r="B136" s="105" t="s">
        <v>2006</v>
      </c>
      <c r="C136" s="106" t="s">
        <v>110</v>
      </c>
      <c r="D136" s="106" t="s">
        <v>183</v>
      </c>
      <c r="E136" s="110">
        <v>0.12843440972222223</v>
      </c>
      <c r="F136" s="119">
        <f t="shared" si="6"/>
        <v>661</v>
      </c>
      <c r="H136" s="28" t="str">
        <f t="shared" si="7"/>
        <v>Edgaras Malachovskis</v>
      </c>
    </row>
    <row r="137" spans="1:8" ht="15" thickBot="1" x14ac:dyDescent="0.35">
      <c r="A137" s="103">
        <v>68</v>
      </c>
      <c r="B137" s="105" t="s">
        <v>220</v>
      </c>
      <c r="C137" s="106" t="s">
        <v>110</v>
      </c>
      <c r="D137" s="106" t="s">
        <v>61</v>
      </c>
      <c r="E137" s="110" t="s">
        <v>118</v>
      </c>
      <c r="F137" s="120" t="e">
        <f t="shared" si="6"/>
        <v>#VALUE!</v>
      </c>
      <c r="H137" s="28" t="str">
        <f t="shared" si="7"/>
        <v>Gytis Junevičius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topLeftCell="A96" workbookViewId="0">
      <selection activeCell="B111" sqref="B111"/>
    </sheetView>
  </sheetViews>
  <sheetFormatPr defaultRowHeight="14.4" x14ac:dyDescent="0.3"/>
  <cols>
    <col min="1" max="1" width="11.33203125" customWidth="1"/>
    <col min="2" max="2" width="16.5546875" customWidth="1"/>
    <col min="3" max="5" width="8.88671875" style="3"/>
    <col min="6" max="7" width="11.5546875" customWidth="1"/>
    <col min="8" max="8" width="19" customWidth="1"/>
    <col min="9" max="19" width="8.6640625" style="28" customWidth="1"/>
    <col min="20" max="20" width="13.33203125" customWidth="1"/>
  </cols>
  <sheetData>
    <row r="1" spans="1:23" s="28" customFormat="1" ht="18" x14ac:dyDescent="0.35">
      <c r="A1" s="56" t="s">
        <v>2414</v>
      </c>
      <c r="C1" s="3"/>
      <c r="D1" s="3"/>
      <c r="E1" s="3"/>
    </row>
    <row r="2" spans="1:23" s="28" customFormat="1" x14ac:dyDescent="0.3">
      <c r="C2" s="3"/>
      <c r="D2" s="3"/>
      <c r="E2" s="3"/>
    </row>
    <row r="3" spans="1:23" x14ac:dyDescent="0.3">
      <c r="A3" s="21" t="s">
        <v>2232</v>
      </c>
    </row>
    <row r="4" spans="1:23" ht="41.4" x14ac:dyDescent="0.3">
      <c r="A4" s="135" t="s">
        <v>2084</v>
      </c>
      <c r="B4" s="135" t="s">
        <v>2085</v>
      </c>
      <c r="C4" s="136" t="s">
        <v>189</v>
      </c>
      <c r="D4" s="137" t="s">
        <v>2086</v>
      </c>
      <c r="E4" s="135" t="s">
        <v>190</v>
      </c>
      <c r="F4" s="138" t="s">
        <v>4</v>
      </c>
      <c r="G4" s="138" t="s">
        <v>6</v>
      </c>
      <c r="H4" s="139" t="s">
        <v>27</v>
      </c>
      <c r="I4" s="144" t="s">
        <v>208</v>
      </c>
      <c r="J4" s="145" t="s">
        <v>2473</v>
      </c>
      <c r="K4" s="146" t="s">
        <v>2474</v>
      </c>
      <c r="L4" s="145" t="s">
        <v>2475</v>
      </c>
      <c r="M4" s="144" t="s">
        <v>2476</v>
      </c>
      <c r="N4" s="145" t="s">
        <v>2477</v>
      </c>
      <c r="O4" s="146" t="s">
        <v>2478</v>
      </c>
      <c r="P4" s="145" t="s">
        <v>2479</v>
      </c>
      <c r="Q4" s="144" t="s">
        <v>209</v>
      </c>
      <c r="R4" s="145" t="s">
        <v>2480</v>
      </c>
      <c r="S4" s="146" t="s">
        <v>2481</v>
      </c>
      <c r="T4" s="140" t="s">
        <v>2087</v>
      </c>
      <c r="U4" s="142" t="s">
        <v>0</v>
      </c>
    </row>
    <row r="5" spans="1:23" x14ac:dyDescent="0.3">
      <c r="A5" s="131" t="s">
        <v>2088</v>
      </c>
      <c r="B5" s="131" t="s">
        <v>2089</v>
      </c>
      <c r="C5" s="132">
        <v>1</v>
      </c>
      <c r="D5" s="133">
        <v>1</v>
      </c>
      <c r="E5" s="132">
        <v>7</v>
      </c>
      <c r="F5" s="131" t="s">
        <v>2090</v>
      </c>
      <c r="G5" s="131" t="s">
        <v>28</v>
      </c>
      <c r="H5" s="131" t="s">
        <v>1927</v>
      </c>
      <c r="I5" s="147">
        <v>16</v>
      </c>
      <c r="J5" s="148">
        <v>1.8252314814814815E-2</v>
      </c>
      <c r="K5" s="148">
        <v>1.2168209876543211E-3</v>
      </c>
      <c r="L5" s="148">
        <v>4.7453703703703704E-4</v>
      </c>
      <c r="M5" s="147">
        <v>2</v>
      </c>
      <c r="N5" s="148">
        <v>4.2638888888888893E-2</v>
      </c>
      <c r="O5" s="149">
        <v>39.087947882736152</v>
      </c>
      <c r="P5" s="148">
        <v>3.2407407407407406E-4</v>
      </c>
      <c r="Q5" s="147">
        <v>1</v>
      </c>
      <c r="R5" s="148">
        <v>2.5879629629629627E-2</v>
      </c>
      <c r="S5" s="148">
        <v>2.5879629629629629E-3</v>
      </c>
      <c r="T5" s="141">
        <v>8.7607812499999993E-2</v>
      </c>
      <c r="U5" s="123">
        <f>ROUND($T$5/T5*1000,0)</f>
        <v>1000</v>
      </c>
      <c r="W5" t="str">
        <f t="shared" ref="W5:W36" si="0">A5&amp;" "&amp;B5</f>
        <v>Tautvydas Barštys</v>
      </c>
    </row>
    <row r="6" spans="1:23" x14ac:dyDescent="0.3">
      <c r="A6" s="131" t="s">
        <v>2091</v>
      </c>
      <c r="B6" s="131" t="s">
        <v>2092</v>
      </c>
      <c r="C6" s="132">
        <v>2</v>
      </c>
      <c r="D6" s="133">
        <v>2</v>
      </c>
      <c r="E6" s="132">
        <v>44</v>
      </c>
      <c r="F6" s="131" t="s">
        <v>2090</v>
      </c>
      <c r="G6" s="131" t="s">
        <v>8</v>
      </c>
      <c r="H6" s="131" t="s">
        <v>1930</v>
      </c>
      <c r="I6" s="147">
        <v>5</v>
      </c>
      <c r="J6" s="148">
        <v>1.7662037037037035E-2</v>
      </c>
      <c r="K6" s="148">
        <v>1.1774691358024691E-3</v>
      </c>
      <c r="L6" s="148">
        <v>8.7962962962962962E-4</v>
      </c>
      <c r="M6" s="147">
        <v>5</v>
      </c>
      <c r="N6" s="148">
        <v>4.355324074074074E-2</v>
      </c>
      <c r="O6" s="149">
        <v>38.267339888386928</v>
      </c>
      <c r="P6" s="148">
        <v>4.0509259259259258E-4</v>
      </c>
      <c r="Q6" s="147">
        <v>2</v>
      </c>
      <c r="R6" s="148">
        <v>2.7418981481481485E-2</v>
      </c>
      <c r="S6" s="148">
        <v>2.7418981481481487E-3</v>
      </c>
      <c r="T6" s="141">
        <v>8.994550925925926E-2</v>
      </c>
      <c r="U6" s="123">
        <f t="shared" ref="U6:U69" si="1">ROUND($T$5/T6*1000,0)</f>
        <v>974</v>
      </c>
      <c r="W6" s="28" t="str">
        <f t="shared" si="0"/>
        <v>Laurynas Mykolaitis</v>
      </c>
    </row>
    <row r="7" spans="1:23" x14ac:dyDescent="0.3">
      <c r="A7" s="131" t="s">
        <v>2093</v>
      </c>
      <c r="B7" s="131" t="s">
        <v>2094</v>
      </c>
      <c r="C7" s="132">
        <v>3</v>
      </c>
      <c r="D7" s="133">
        <v>3</v>
      </c>
      <c r="E7" s="132">
        <v>46</v>
      </c>
      <c r="F7" s="131" t="s">
        <v>2090</v>
      </c>
      <c r="G7" s="131" t="s">
        <v>63</v>
      </c>
      <c r="H7" s="131" t="s">
        <v>339</v>
      </c>
      <c r="I7" s="147">
        <v>1</v>
      </c>
      <c r="J7" s="148">
        <v>1.53125E-2</v>
      </c>
      <c r="K7" s="148">
        <v>1.0208333333333334E-3</v>
      </c>
      <c r="L7" s="148">
        <v>5.0925925925925921E-4</v>
      </c>
      <c r="M7" s="147">
        <v>9</v>
      </c>
      <c r="N7" s="148">
        <v>4.6168981481481484E-2</v>
      </c>
      <c r="O7" s="149">
        <v>36.099273000752071</v>
      </c>
      <c r="P7" s="148">
        <v>3.1250000000000001E-4</v>
      </c>
      <c r="Q7" s="147">
        <v>3</v>
      </c>
      <c r="R7" s="148">
        <v>2.7719907407407405E-2</v>
      </c>
      <c r="S7" s="148">
        <v>2.7719907407407407E-3</v>
      </c>
      <c r="T7" s="141">
        <v>9.004789351851851E-2</v>
      </c>
      <c r="U7" s="123">
        <f t="shared" si="1"/>
        <v>973</v>
      </c>
      <c r="W7" s="28" t="str">
        <f t="shared" si="0"/>
        <v>Andrius Murauskas</v>
      </c>
    </row>
    <row r="8" spans="1:23" x14ac:dyDescent="0.3">
      <c r="A8" s="131" t="s">
        <v>2095</v>
      </c>
      <c r="B8" s="131" t="s">
        <v>2096</v>
      </c>
      <c r="C8" s="132">
        <v>4</v>
      </c>
      <c r="D8" s="133">
        <v>4</v>
      </c>
      <c r="E8" s="132">
        <v>33</v>
      </c>
      <c r="F8" s="131" t="s">
        <v>2090</v>
      </c>
      <c r="G8" s="131" t="s">
        <v>8</v>
      </c>
      <c r="H8" s="131" t="s">
        <v>1888</v>
      </c>
      <c r="I8" s="147">
        <v>12</v>
      </c>
      <c r="J8" s="148">
        <v>1.8194444444444444E-2</v>
      </c>
      <c r="K8" s="148">
        <v>1.212962962962963E-3</v>
      </c>
      <c r="L8" s="148">
        <v>5.0925925925925921E-4</v>
      </c>
      <c r="M8" s="147">
        <v>4</v>
      </c>
      <c r="N8" s="148">
        <v>4.3229166666666673E-2</v>
      </c>
      <c r="O8" s="149">
        <v>38.554216867469876</v>
      </c>
      <c r="P8" s="148">
        <v>5.9027777777777778E-4</v>
      </c>
      <c r="Q8" s="147">
        <v>7</v>
      </c>
      <c r="R8" s="148">
        <v>2.8576388888888887E-2</v>
      </c>
      <c r="S8" s="148">
        <v>2.8576388888888887E-3</v>
      </c>
      <c r="T8" s="141">
        <v>9.1115937500000008E-2</v>
      </c>
      <c r="U8" s="123">
        <f t="shared" si="1"/>
        <v>961</v>
      </c>
      <c r="W8" s="28" t="str">
        <f t="shared" si="0"/>
        <v>Vilgaudas Kaupa</v>
      </c>
    </row>
    <row r="9" spans="1:23" x14ac:dyDescent="0.3">
      <c r="A9" s="131" t="s">
        <v>2097</v>
      </c>
      <c r="B9" s="131" t="s">
        <v>2098</v>
      </c>
      <c r="C9" s="132">
        <v>5</v>
      </c>
      <c r="D9" s="133">
        <v>5</v>
      </c>
      <c r="E9" s="132">
        <v>29</v>
      </c>
      <c r="F9" s="131" t="s">
        <v>2090</v>
      </c>
      <c r="G9" s="131" t="s">
        <v>8</v>
      </c>
      <c r="H9" s="131" t="s">
        <v>1888</v>
      </c>
      <c r="I9" s="147">
        <v>3</v>
      </c>
      <c r="J9" s="148">
        <v>1.7106481481481483E-2</v>
      </c>
      <c r="K9" s="148">
        <v>1.1404320987654321E-3</v>
      </c>
      <c r="L9" s="148">
        <v>1.0300925925925926E-3</v>
      </c>
      <c r="M9" s="147">
        <v>8</v>
      </c>
      <c r="N9" s="148">
        <v>4.5069444444444447E-2</v>
      </c>
      <c r="O9" s="149">
        <v>36.97996918335901</v>
      </c>
      <c r="P9" s="148">
        <v>5.0925925925925921E-4</v>
      </c>
      <c r="Q9" s="147">
        <v>4</v>
      </c>
      <c r="R9" s="148">
        <v>2.7777777777777776E-2</v>
      </c>
      <c r="S9" s="148">
        <v>2.7777777777777775E-3</v>
      </c>
      <c r="T9" s="141">
        <v>9.1522743055555564E-2</v>
      </c>
      <c r="U9" s="123">
        <f t="shared" si="1"/>
        <v>957</v>
      </c>
      <c r="W9" s="28" t="str">
        <f t="shared" si="0"/>
        <v>Mantas Jonikas</v>
      </c>
    </row>
    <row r="10" spans="1:23" x14ac:dyDescent="0.3">
      <c r="A10" s="131" t="s">
        <v>2099</v>
      </c>
      <c r="B10" s="131" t="s">
        <v>2100</v>
      </c>
      <c r="C10" s="132">
        <v>6</v>
      </c>
      <c r="D10" s="133">
        <v>6</v>
      </c>
      <c r="E10" s="132">
        <v>76</v>
      </c>
      <c r="F10" s="131" t="s">
        <v>2090</v>
      </c>
      <c r="G10" s="131" t="s">
        <v>2101</v>
      </c>
      <c r="H10" s="131" t="s">
        <v>2102</v>
      </c>
      <c r="I10" s="147">
        <v>11</v>
      </c>
      <c r="J10" s="148">
        <v>1.8020833333333333E-2</v>
      </c>
      <c r="K10" s="148">
        <v>1.2013888888888888E-3</v>
      </c>
      <c r="L10" s="148">
        <v>7.175925925925927E-4</v>
      </c>
      <c r="M10" s="147">
        <v>3</v>
      </c>
      <c r="N10" s="148">
        <v>4.3124999999999997E-2</v>
      </c>
      <c r="O10" s="149">
        <v>38.647342995169083</v>
      </c>
      <c r="P10" s="148">
        <v>5.3240740740740744E-4</v>
      </c>
      <c r="Q10" s="147">
        <v>14</v>
      </c>
      <c r="R10" s="148">
        <v>3.0081018518518521E-2</v>
      </c>
      <c r="S10" s="148">
        <v>3.0081018518518521E-3</v>
      </c>
      <c r="T10" s="141">
        <v>9.2510949074074075E-2</v>
      </c>
      <c r="U10" s="123">
        <f t="shared" si="1"/>
        <v>947</v>
      </c>
      <c r="W10" s="28" t="str">
        <f t="shared" si="0"/>
        <v>Justas Volungevičius</v>
      </c>
    </row>
    <row r="11" spans="1:23" x14ac:dyDescent="0.3">
      <c r="A11" s="131" t="s">
        <v>2103</v>
      </c>
      <c r="B11" s="131" t="s">
        <v>2104</v>
      </c>
      <c r="C11" s="132">
        <v>7</v>
      </c>
      <c r="D11" s="133">
        <v>7</v>
      </c>
      <c r="E11" s="132">
        <v>23</v>
      </c>
      <c r="F11" s="131" t="s">
        <v>2090</v>
      </c>
      <c r="G11" s="131" t="s">
        <v>28</v>
      </c>
      <c r="H11" s="131" t="s">
        <v>353</v>
      </c>
      <c r="I11" s="147">
        <v>4</v>
      </c>
      <c r="J11" s="148">
        <v>1.741898148148148E-2</v>
      </c>
      <c r="K11" s="148">
        <v>1.1612654320987653E-3</v>
      </c>
      <c r="L11" s="148">
        <v>8.9120370370370362E-4</v>
      </c>
      <c r="M11" s="147">
        <v>6</v>
      </c>
      <c r="N11" s="148">
        <v>4.3715277777777777E-2</v>
      </c>
      <c r="O11" s="149">
        <v>38.12549642573471</v>
      </c>
      <c r="P11" s="148">
        <v>5.0925925925925921E-4</v>
      </c>
      <c r="Q11" s="147">
        <v>13</v>
      </c>
      <c r="R11" s="148">
        <v>3.006944444444444E-2</v>
      </c>
      <c r="S11" s="148">
        <v>3.006944444444444E-3</v>
      </c>
      <c r="T11" s="141">
        <v>9.2626666666666677E-2</v>
      </c>
      <c r="U11" s="123">
        <f t="shared" si="1"/>
        <v>946</v>
      </c>
      <c r="W11" s="28" t="str">
        <f t="shared" si="0"/>
        <v>Ignas Gelžinis</v>
      </c>
    </row>
    <row r="12" spans="1:23" x14ac:dyDescent="0.3">
      <c r="A12" s="131" t="s">
        <v>2105</v>
      </c>
      <c r="B12" s="131" t="s">
        <v>2106</v>
      </c>
      <c r="C12" s="132">
        <v>8</v>
      </c>
      <c r="D12" s="133">
        <v>8</v>
      </c>
      <c r="E12" s="132">
        <v>79</v>
      </c>
      <c r="F12" s="131" t="s">
        <v>2090</v>
      </c>
      <c r="G12" s="131" t="s">
        <v>8</v>
      </c>
      <c r="H12" s="131" t="s">
        <v>1934</v>
      </c>
      <c r="I12" s="147">
        <v>20</v>
      </c>
      <c r="J12" s="148">
        <v>1.8437499999999999E-2</v>
      </c>
      <c r="K12" s="148">
        <v>1.2291666666666666E-3</v>
      </c>
      <c r="L12" s="148">
        <v>6.9444444444444447E-4</v>
      </c>
      <c r="M12" s="147">
        <v>7</v>
      </c>
      <c r="N12" s="148">
        <v>4.4791666666666667E-2</v>
      </c>
      <c r="O12" s="149">
        <v>37.209302325581397</v>
      </c>
      <c r="P12" s="148">
        <v>6.018518518518519E-4</v>
      </c>
      <c r="Q12" s="147">
        <v>10</v>
      </c>
      <c r="R12" s="148">
        <v>2.9675925925925925E-2</v>
      </c>
      <c r="S12" s="148">
        <v>2.9675925925925924E-3</v>
      </c>
      <c r="T12" s="141">
        <v>9.424733796296296E-2</v>
      </c>
      <c r="U12" s="123">
        <f t="shared" si="1"/>
        <v>930</v>
      </c>
      <c r="W12" s="28" t="str">
        <f t="shared" si="0"/>
        <v>Raimondas Žigutis</v>
      </c>
    </row>
    <row r="13" spans="1:23" x14ac:dyDescent="0.3">
      <c r="A13" s="131" t="s">
        <v>2107</v>
      </c>
      <c r="B13" s="131" t="s">
        <v>2108</v>
      </c>
      <c r="C13" s="132">
        <v>9</v>
      </c>
      <c r="D13" s="133">
        <v>9</v>
      </c>
      <c r="E13" s="132">
        <v>13</v>
      </c>
      <c r="F13" s="131" t="s">
        <v>2090</v>
      </c>
      <c r="G13" s="131" t="s">
        <v>129</v>
      </c>
      <c r="H13" s="131" t="s">
        <v>1928</v>
      </c>
      <c r="I13" s="147">
        <v>54</v>
      </c>
      <c r="J13" s="148">
        <v>2.2418981481481481E-2</v>
      </c>
      <c r="K13" s="148">
        <v>1.4945987654320988E-3</v>
      </c>
      <c r="L13" s="148">
        <v>1.8171296296296297E-3</v>
      </c>
      <c r="M13" s="147">
        <v>1</v>
      </c>
      <c r="N13" s="148">
        <v>4.2094907407407407E-2</v>
      </c>
      <c r="O13" s="149">
        <v>39.593071212537801</v>
      </c>
      <c r="P13" s="148">
        <v>3.9351851851851852E-4</v>
      </c>
      <c r="Q13" s="147">
        <v>5</v>
      </c>
      <c r="R13" s="148">
        <v>2.7881944444444445E-2</v>
      </c>
      <c r="S13" s="148">
        <v>2.7881944444444447E-3</v>
      </c>
      <c r="T13" s="141">
        <v>9.4628402777777773E-2</v>
      </c>
      <c r="U13" s="123">
        <f t="shared" si="1"/>
        <v>926</v>
      </c>
      <c r="W13" s="28" t="str">
        <f t="shared" si="0"/>
        <v>Marijus Butrimavičius</v>
      </c>
    </row>
    <row r="14" spans="1:23" x14ac:dyDescent="0.3">
      <c r="A14" s="131" t="s">
        <v>2109</v>
      </c>
      <c r="B14" s="131" t="s">
        <v>2110</v>
      </c>
      <c r="C14" s="132">
        <v>10</v>
      </c>
      <c r="D14" s="133">
        <v>10</v>
      </c>
      <c r="E14" s="132">
        <v>80</v>
      </c>
      <c r="F14" s="131" t="s">
        <v>2090</v>
      </c>
      <c r="G14" s="131" t="s">
        <v>28</v>
      </c>
      <c r="H14" s="131" t="s">
        <v>1944</v>
      </c>
      <c r="I14" s="147">
        <v>9</v>
      </c>
      <c r="J14" s="148">
        <v>1.7986111111111109E-2</v>
      </c>
      <c r="K14" s="148">
        <v>1.199074074074074E-3</v>
      </c>
      <c r="L14" s="148">
        <v>1.0648148148148147E-3</v>
      </c>
      <c r="M14" s="147">
        <v>15</v>
      </c>
      <c r="N14" s="148">
        <v>4.8240740740740744E-2</v>
      </c>
      <c r="O14" s="149">
        <v>34.548944337811896</v>
      </c>
      <c r="P14" s="148">
        <v>7.175925925925927E-4</v>
      </c>
      <c r="Q14" s="147">
        <v>6</v>
      </c>
      <c r="R14" s="148">
        <v>2.8101851851851854E-2</v>
      </c>
      <c r="S14" s="148">
        <v>2.8101851851851855E-3</v>
      </c>
      <c r="T14" s="141">
        <v>9.6140995370370366E-2</v>
      </c>
      <c r="U14" s="123">
        <f t="shared" si="1"/>
        <v>911</v>
      </c>
      <c r="W14" s="28" t="str">
        <f t="shared" si="0"/>
        <v>Kasparas Žiūraitis</v>
      </c>
    </row>
    <row r="15" spans="1:23" x14ac:dyDescent="0.3">
      <c r="A15" s="131" t="s">
        <v>2111</v>
      </c>
      <c r="B15" s="131" t="s">
        <v>2112</v>
      </c>
      <c r="C15" s="132">
        <v>11</v>
      </c>
      <c r="D15" s="133">
        <v>1</v>
      </c>
      <c r="E15" s="132">
        <v>56</v>
      </c>
      <c r="F15" s="131" t="s">
        <v>2113</v>
      </c>
      <c r="G15" s="131" t="s">
        <v>8</v>
      </c>
      <c r="H15" s="131" t="s">
        <v>183</v>
      </c>
      <c r="I15" s="147">
        <v>10</v>
      </c>
      <c r="J15" s="148">
        <v>1.7997685185185186E-2</v>
      </c>
      <c r="K15" s="148">
        <v>1.1998456790123459E-3</v>
      </c>
      <c r="L15" s="148">
        <v>9.3750000000000007E-4</v>
      </c>
      <c r="M15" s="147">
        <v>13</v>
      </c>
      <c r="N15" s="148">
        <v>4.7418981481481486E-2</v>
      </c>
      <c r="O15" s="149">
        <v>35.147669026116667</v>
      </c>
      <c r="P15" s="148">
        <v>4.3981481481481481E-4</v>
      </c>
      <c r="Q15" s="147">
        <v>11</v>
      </c>
      <c r="R15" s="148">
        <v>2.9710648148148149E-2</v>
      </c>
      <c r="S15" s="148">
        <v>2.9710648148148148E-3</v>
      </c>
      <c r="T15" s="141">
        <v>9.6534768518518513E-2</v>
      </c>
      <c r="U15" s="123">
        <f t="shared" si="1"/>
        <v>908</v>
      </c>
      <c r="W15" s="28" t="str">
        <f t="shared" si="0"/>
        <v>Marko Seppä</v>
      </c>
    </row>
    <row r="16" spans="1:23" x14ac:dyDescent="0.3">
      <c r="A16" s="131" t="s">
        <v>2114</v>
      </c>
      <c r="B16" s="131" t="s">
        <v>2753</v>
      </c>
      <c r="C16" s="132">
        <v>12</v>
      </c>
      <c r="D16" s="133">
        <v>2</v>
      </c>
      <c r="E16" s="132">
        <v>9</v>
      </c>
      <c r="F16" s="131" t="s">
        <v>2113</v>
      </c>
      <c r="G16" s="131" t="s">
        <v>8</v>
      </c>
      <c r="H16" s="131" t="s">
        <v>61</v>
      </c>
      <c r="I16" s="147">
        <v>42</v>
      </c>
      <c r="J16" s="148">
        <v>2.0844907407407406E-2</v>
      </c>
      <c r="K16" s="148">
        <v>1.3896604938271604E-3</v>
      </c>
      <c r="L16" s="148">
        <v>8.3333333333333339E-4</v>
      </c>
      <c r="M16" s="147">
        <v>12</v>
      </c>
      <c r="N16" s="148">
        <v>4.7199074074074067E-2</v>
      </c>
      <c r="O16" s="149">
        <v>35.311427170181467</v>
      </c>
      <c r="P16" s="148">
        <v>4.6296296296296293E-4</v>
      </c>
      <c r="Q16" s="147">
        <v>8</v>
      </c>
      <c r="R16" s="148">
        <v>2.8576388888888887E-2</v>
      </c>
      <c r="S16" s="148">
        <v>2.8576388888888887E-3</v>
      </c>
      <c r="T16" s="141">
        <v>9.7962534722222216E-2</v>
      </c>
      <c r="U16" s="123">
        <f t="shared" si="1"/>
        <v>894</v>
      </c>
      <c r="W16" s="28" t="str">
        <f t="shared" si="0"/>
        <v>Saulius Batavičius</v>
      </c>
    </row>
    <row r="17" spans="1:23" x14ac:dyDescent="0.3">
      <c r="A17" s="131" t="s">
        <v>2115</v>
      </c>
      <c r="B17" s="131" t="s">
        <v>2116</v>
      </c>
      <c r="C17" s="132">
        <v>13</v>
      </c>
      <c r="D17" s="133">
        <v>11</v>
      </c>
      <c r="E17" s="132">
        <v>58</v>
      </c>
      <c r="F17" s="131" t="s">
        <v>2090</v>
      </c>
      <c r="G17" s="131" t="s">
        <v>8</v>
      </c>
      <c r="H17" s="131" t="s">
        <v>1888</v>
      </c>
      <c r="I17" s="147">
        <v>14</v>
      </c>
      <c r="J17" s="148">
        <v>1.8217592592592594E-2</v>
      </c>
      <c r="K17" s="148">
        <v>1.2145061728395063E-3</v>
      </c>
      <c r="L17" s="148">
        <v>9.7222222222222209E-4</v>
      </c>
      <c r="M17" s="147">
        <v>11</v>
      </c>
      <c r="N17" s="148">
        <v>4.6863425925925926E-2</v>
      </c>
      <c r="O17" s="149">
        <v>35.564336873302054</v>
      </c>
      <c r="P17" s="148">
        <v>4.1666666666666669E-4</v>
      </c>
      <c r="Q17" s="147">
        <v>26</v>
      </c>
      <c r="R17" s="148">
        <v>3.1655092592592596E-2</v>
      </c>
      <c r="S17" s="148">
        <v>3.1655092592592594E-3</v>
      </c>
      <c r="T17" s="141">
        <v>9.8154270833333335E-2</v>
      </c>
      <c r="U17" s="123">
        <f t="shared" si="1"/>
        <v>893</v>
      </c>
      <c r="W17" s="28" t="str">
        <f t="shared" si="0"/>
        <v>Edvard Sokolovskij</v>
      </c>
    </row>
    <row r="18" spans="1:23" x14ac:dyDescent="0.3">
      <c r="A18" s="131" t="s">
        <v>2117</v>
      </c>
      <c r="B18" s="131" t="s">
        <v>2118</v>
      </c>
      <c r="C18" s="132">
        <v>14</v>
      </c>
      <c r="D18" s="133">
        <v>12</v>
      </c>
      <c r="E18" s="132">
        <v>67</v>
      </c>
      <c r="F18" s="131" t="s">
        <v>2090</v>
      </c>
      <c r="G18" s="131" t="s">
        <v>8</v>
      </c>
      <c r="H18" s="131" t="s">
        <v>29</v>
      </c>
      <c r="I18" s="147">
        <v>15</v>
      </c>
      <c r="J18" s="148">
        <v>1.8240740740740741E-2</v>
      </c>
      <c r="K18" s="148">
        <v>1.2160493827160495E-3</v>
      </c>
      <c r="L18" s="148">
        <v>7.8703703703703705E-4</v>
      </c>
      <c r="M18" s="147">
        <v>17</v>
      </c>
      <c r="N18" s="148">
        <v>4.8402777777777774E-2</v>
      </c>
      <c r="O18" s="149">
        <v>34.433285509325685</v>
      </c>
      <c r="P18" s="148">
        <v>4.3981481481481481E-4</v>
      </c>
      <c r="Q18" s="147">
        <v>24</v>
      </c>
      <c r="R18" s="148">
        <v>3.142361111111111E-2</v>
      </c>
      <c r="S18" s="148">
        <v>3.142361111111111E-3</v>
      </c>
      <c r="T18" s="141">
        <v>9.9317164351851853E-2</v>
      </c>
      <c r="U18" s="123">
        <f t="shared" si="1"/>
        <v>882</v>
      </c>
      <c r="W18" s="28" t="str">
        <f t="shared" si="0"/>
        <v>Vytautas Vaičiulis</v>
      </c>
    </row>
    <row r="19" spans="1:23" x14ac:dyDescent="0.3">
      <c r="A19" s="131" t="s">
        <v>2119</v>
      </c>
      <c r="B19" s="131" t="s">
        <v>2120</v>
      </c>
      <c r="C19" s="132">
        <v>15</v>
      </c>
      <c r="D19" s="133">
        <v>13</v>
      </c>
      <c r="E19" s="132">
        <v>27</v>
      </c>
      <c r="F19" s="131" t="s">
        <v>2090</v>
      </c>
      <c r="G19" s="131" t="s">
        <v>8</v>
      </c>
      <c r="H19" s="131" t="s">
        <v>1946</v>
      </c>
      <c r="I19" s="147">
        <v>18</v>
      </c>
      <c r="J19" s="148">
        <v>1.8263888888888889E-2</v>
      </c>
      <c r="K19" s="148">
        <v>1.2175925925925926E-3</v>
      </c>
      <c r="L19" s="148">
        <v>1.0763888888888889E-3</v>
      </c>
      <c r="M19" s="147">
        <v>23</v>
      </c>
      <c r="N19" s="148">
        <v>4.9942129629629628E-2</v>
      </c>
      <c r="O19" s="149">
        <v>33.371958285052145</v>
      </c>
      <c r="P19" s="148">
        <v>4.6296296296296293E-4</v>
      </c>
      <c r="Q19" s="147">
        <v>12</v>
      </c>
      <c r="R19" s="148">
        <v>2.9803240740740741E-2</v>
      </c>
      <c r="S19" s="148">
        <v>2.980324074074074E-3</v>
      </c>
      <c r="T19" s="141">
        <v>9.9572893518518515E-2</v>
      </c>
      <c r="U19" s="123">
        <f t="shared" si="1"/>
        <v>880</v>
      </c>
      <c r="W19" s="28" t="str">
        <f t="shared" si="0"/>
        <v>Martynas Janėnas</v>
      </c>
    </row>
    <row r="20" spans="1:23" x14ac:dyDescent="0.3">
      <c r="A20" s="131" t="s">
        <v>2121</v>
      </c>
      <c r="B20" s="131" t="s">
        <v>2122</v>
      </c>
      <c r="C20" s="132">
        <v>16</v>
      </c>
      <c r="D20" s="133">
        <v>14</v>
      </c>
      <c r="E20" s="132">
        <v>41</v>
      </c>
      <c r="F20" s="131" t="s">
        <v>2090</v>
      </c>
      <c r="G20" s="131" t="s">
        <v>8</v>
      </c>
      <c r="H20" s="131" t="s">
        <v>1888</v>
      </c>
      <c r="I20" s="147">
        <v>23</v>
      </c>
      <c r="J20" s="148">
        <v>1.9259259259259261E-2</v>
      </c>
      <c r="K20" s="148">
        <v>1.2839506172839506E-3</v>
      </c>
      <c r="L20" s="148">
        <v>9.3750000000000007E-4</v>
      </c>
      <c r="M20" s="147">
        <v>10</v>
      </c>
      <c r="N20" s="148">
        <v>4.6180555555555558E-2</v>
      </c>
      <c r="O20" s="149">
        <v>36.090225563909776</v>
      </c>
      <c r="P20" s="148">
        <v>4.9768518518518521E-4</v>
      </c>
      <c r="Q20" s="147">
        <v>35</v>
      </c>
      <c r="R20" s="148">
        <v>3.2939814814814811E-2</v>
      </c>
      <c r="S20" s="148">
        <v>3.2939814814814811E-3</v>
      </c>
      <c r="T20" s="141">
        <v>9.9845127314814819E-2</v>
      </c>
      <c r="U20" s="123">
        <f t="shared" si="1"/>
        <v>877</v>
      </c>
      <c r="W20" s="28" t="str">
        <f t="shared" si="0"/>
        <v>Viktoras Lukaševičius</v>
      </c>
    </row>
    <row r="21" spans="1:23" x14ac:dyDescent="0.3">
      <c r="A21" s="131" t="s">
        <v>2123</v>
      </c>
      <c r="B21" s="131" t="s">
        <v>2124</v>
      </c>
      <c r="C21" s="132">
        <v>17</v>
      </c>
      <c r="D21" s="133">
        <v>15</v>
      </c>
      <c r="E21" s="132">
        <v>5</v>
      </c>
      <c r="F21" s="131" t="s">
        <v>2090</v>
      </c>
      <c r="G21" s="131" t="s">
        <v>8</v>
      </c>
      <c r="H21" s="131" t="s">
        <v>183</v>
      </c>
      <c r="I21" s="147">
        <v>29</v>
      </c>
      <c r="J21" s="148">
        <v>1.9907407407407408E-2</v>
      </c>
      <c r="K21" s="148">
        <v>1.3271604938271606E-3</v>
      </c>
      <c r="L21" s="148">
        <v>1.4467592592592594E-3</v>
      </c>
      <c r="M21" s="147">
        <v>16</v>
      </c>
      <c r="N21" s="148">
        <v>4.836805555555556E-2</v>
      </c>
      <c r="O21" s="149">
        <v>34.45800430725054</v>
      </c>
      <c r="P21" s="148">
        <v>3.9351851851851852E-4</v>
      </c>
      <c r="Q21" s="147">
        <v>16</v>
      </c>
      <c r="R21" s="148">
        <v>3.0393518518518518E-2</v>
      </c>
      <c r="S21" s="148">
        <v>3.0393518518518517E-3</v>
      </c>
      <c r="T21" s="141">
        <v>0.10052863425925924</v>
      </c>
      <c r="U21" s="123">
        <f t="shared" si="1"/>
        <v>871</v>
      </c>
      <c r="W21" s="28" t="str">
        <f t="shared" si="0"/>
        <v>Domas Bagdonavičius</v>
      </c>
    </row>
    <row r="22" spans="1:23" x14ac:dyDescent="0.3">
      <c r="A22" s="131" t="s">
        <v>2125</v>
      </c>
      <c r="B22" s="131" t="s">
        <v>2126</v>
      </c>
      <c r="C22" s="132">
        <v>18</v>
      </c>
      <c r="D22" s="133">
        <v>16</v>
      </c>
      <c r="E22" s="132">
        <v>61</v>
      </c>
      <c r="F22" s="131" t="s">
        <v>2090</v>
      </c>
      <c r="G22" s="131" t="s">
        <v>135</v>
      </c>
      <c r="H22" s="131" t="s">
        <v>1942</v>
      </c>
      <c r="I22" s="147">
        <v>8</v>
      </c>
      <c r="J22" s="148">
        <v>1.7939814814814815E-2</v>
      </c>
      <c r="K22" s="148">
        <v>1.1959876543209875E-3</v>
      </c>
      <c r="L22" s="148">
        <v>1.1111111111111111E-3</v>
      </c>
      <c r="M22" s="147">
        <v>22</v>
      </c>
      <c r="N22" s="148">
        <v>4.9918981481481474E-2</v>
      </c>
      <c r="O22" s="149">
        <v>33.387433341061907</v>
      </c>
      <c r="P22" s="148">
        <v>8.2175925925925917E-4</v>
      </c>
      <c r="Q22" s="147">
        <v>25</v>
      </c>
      <c r="R22" s="148">
        <v>3.155092592592592E-2</v>
      </c>
      <c r="S22" s="148">
        <v>3.1550925925925922E-3</v>
      </c>
      <c r="T22" s="141">
        <v>0.10138972222222221</v>
      </c>
      <c r="U22" s="123">
        <f t="shared" si="1"/>
        <v>864</v>
      </c>
      <c r="W22" s="28" t="str">
        <f t="shared" si="0"/>
        <v>Jevgenijus Tolstokorovas</v>
      </c>
    </row>
    <row r="23" spans="1:23" x14ac:dyDescent="0.3">
      <c r="A23" s="131" t="s">
        <v>2127</v>
      </c>
      <c r="B23" s="131" t="s">
        <v>2128</v>
      </c>
      <c r="C23" s="132">
        <v>19</v>
      </c>
      <c r="D23" s="133">
        <v>1</v>
      </c>
      <c r="E23" s="132">
        <v>34</v>
      </c>
      <c r="F23" s="131" t="s">
        <v>2129</v>
      </c>
      <c r="G23" s="131" t="s">
        <v>28</v>
      </c>
      <c r="H23" s="131" t="s">
        <v>1950</v>
      </c>
      <c r="I23" s="147">
        <v>2</v>
      </c>
      <c r="J23" s="148">
        <v>1.6840277777777777E-2</v>
      </c>
      <c r="K23" s="148">
        <v>1.1226851851851851E-3</v>
      </c>
      <c r="L23" s="148">
        <v>1.4814814814814814E-3</v>
      </c>
      <c r="M23" s="147">
        <v>14</v>
      </c>
      <c r="N23" s="148">
        <v>4.8159722222222222E-2</v>
      </c>
      <c r="O23" s="149">
        <v>34.607065609228556</v>
      </c>
      <c r="P23" s="148">
        <v>6.018518518518519E-4</v>
      </c>
      <c r="Q23" s="147">
        <v>52</v>
      </c>
      <c r="R23" s="148">
        <v>3.5243055555555555E-2</v>
      </c>
      <c r="S23" s="148">
        <v>3.5243055555555557E-3</v>
      </c>
      <c r="T23" s="141">
        <v>0.10234190972222222</v>
      </c>
      <c r="U23" s="123">
        <f t="shared" si="1"/>
        <v>856</v>
      </c>
      <c r="W23" s="28" t="str">
        <f t="shared" si="0"/>
        <v>Rasius Kerbedis</v>
      </c>
    </row>
    <row r="24" spans="1:23" x14ac:dyDescent="0.3">
      <c r="A24" s="131" t="s">
        <v>2097</v>
      </c>
      <c r="B24" s="131" t="s">
        <v>2130</v>
      </c>
      <c r="C24" s="132">
        <v>20</v>
      </c>
      <c r="D24" s="133">
        <v>17</v>
      </c>
      <c r="E24" s="132">
        <v>8</v>
      </c>
      <c r="F24" s="131" t="s">
        <v>2090</v>
      </c>
      <c r="G24" s="131" t="s">
        <v>28</v>
      </c>
      <c r="H24" s="131" t="s">
        <v>1961</v>
      </c>
      <c r="I24" s="147">
        <v>39</v>
      </c>
      <c r="J24" s="148">
        <v>2.0613425925925927E-2</v>
      </c>
      <c r="K24" s="148">
        <v>1.3742283950617285E-3</v>
      </c>
      <c r="L24" s="148">
        <v>8.1018518518518516E-4</v>
      </c>
      <c r="M24" s="147">
        <v>27</v>
      </c>
      <c r="N24" s="148">
        <v>5.1168981481481489E-2</v>
      </c>
      <c r="O24" s="149">
        <v>32.571816331146799</v>
      </c>
      <c r="P24" s="148">
        <v>2.7777777777777778E-4</v>
      </c>
      <c r="Q24" s="147">
        <v>19</v>
      </c>
      <c r="R24" s="148">
        <v>3.0659722222222224E-2</v>
      </c>
      <c r="S24" s="148">
        <v>3.0659722222222225E-3</v>
      </c>
      <c r="T24" s="141">
        <v>0.10355067129629629</v>
      </c>
      <c r="U24" s="123">
        <f t="shared" si="1"/>
        <v>846</v>
      </c>
      <c r="W24" s="28" t="str">
        <f t="shared" si="0"/>
        <v>Mantas Bartkus</v>
      </c>
    </row>
    <row r="25" spans="1:23" x14ac:dyDescent="0.3">
      <c r="A25" s="131" t="s">
        <v>2091</v>
      </c>
      <c r="B25" s="131" t="s">
        <v>2131</v>
      </c>
      <c r="C25" s="132">
        <v>21</v>
      </c>
      <c r="D25" s="133">
        <v>3</v>
      </c>
      <c r="E25" s="132">
        <v>10</v>
      </c>
      <c r="F25" s="131" t="s">
        <v>2113</v>
      </c>
      <c r="G25" s="131" t="s">
        <v>28</v>
      </c>
      <c r="H25" s="131" t="s">
        <v>155</v>
      </c>
      <c r="I25" s="147">
        <v>27</v>
      </c>
      <c r="J25" s="148">
        <v>1.9675925925925927E-2</v>
      </c>
      <c r="K25" s="148">
        <v>1.3117283950617284E-3</v>
      </c>
      <c r="L25" s="148">
        <v>1.1689814814814816E-3</v>
      </c>
      <c r="M25" s="147">
        <v>29</v>
      </c>
      <c r="N25" s="148">
        <v>5.122685185185185E-2</v>
      </c>
      <c r="O25" s="149">
        <v>32.53502033438771</v>
      </c>
      <c r="P25" s="148">
        <v>6.2500000000000001E-4</v>
      </c>
      <c r="Q25" s="147">
        <v>21</v>
      </c>
      <c r="R25" s="148">
        <v>3.0995370370370371E-2</v>
      </c>
      <c r="S25" s="148">
        <v>3.0995370370370369E-3</v>
      </c>
      <c r="T25" s="141">
        <v>0.10371699074074074</v>
      </c>
      <c r="U25" s="123">
        <f t="shared" si="1"/>
        <v>845</v>
      </c>
      <c r="W25" s="28" t="str">
        <f t="shared" si="0"/>
        <v>Laurynas Bertašavičius</v>
      </c>
    </row>
    <row r="26" spans="1:23" x14ac:dyDescent="0.3">
      <c r="A26" s="131" t="s">
        <v>2132</v>
      </c>
      <c r="B26" s="131" t="s">
        <v>2133</v>
      </c>
      <c r="C26" s="132">
        <v>22</v>
      </c>
      <c r="D26" s="133">
        <v>18</v>
      </c>
      <c r="E26" s="132">
        <v>39</v>
      </c>
      <c r="F26" s="131" t="s">
        <v>2090</v>
      </c>
      <c r="G26" s="131" t="s">
        <v>2134</v>
      </c>
      <c r="H26" s="131" t="s">
        <v>183</v>
      </c>
      <c r="I26" s="147">
        <v>25</v>
      </c>
      <c r="J26" s="148">
        <v>1.9664351851851853E-2</v>
      </c>
      <c r="K26" s="148">
        <v>1.310956790123457E-3</v>
      </c>
      <c r="L26" s="148">
        <v>1.2384259259259258E-3</v>
      </c>
      <c r="M26" s="147">
        <v>31</v>
      </c>
      <c r="N26" s="148">
        <v>5.1562500000000004E-2</v>
      </c>
      <c r="O26" s="149">
        <v>32.323232323232325</v>
      </c>
      <c r="P26" s="148">
        <v>6.4814814814814813E-4</v>
      </c>
      <c r="Q26" s="147">
        <v>23</v>
      </c>
      <c r="R26" s="148">
        <v>3.1111111111111107E-2</v>
      </c>
      <c r="S26" s="148">
        <v>3.1111111111111105E-3</v>
      </c>
      <c r="T26" s="141">
        <v>0.10425098379629628</v>
      </c>
      <c r="U26" s="123">
        <f t="shared" si="1"/>
        <v>840</v>
      </c>
      <c r="W26" s="28" t="str">
        <f t="shared" si="0"/>
        <v>Povilas Kvajauskas</v>
      </c>
    </row>
    <row r="27" spans="1:23" x14ac:dyDescent="0.3">
      <c r="A27" s="131" t="s">
        <v>2135</v>
      </c>
      <c r="B27" s="131" t="s">
        <v>2136</v>
      </c>
      <c r="C27" s="132">
        <v>23</v>
      </c>
      <c r="D27" s="133">
        <v>19</v>
      </c>
      <c r="E27" s="132">
        <v>11</v>
      </c>
      <c r="F27" s="131" t="s">
        <v>2090</v>
      </c>
      <c r="G27" s="131" t="s">
        <v>8</v>
      </c>
      <c r="H27" s="131" t="s">
        <v>1995</v>
      </c>
      <c r="I27" s="147">
        <v>61</v>
      </c>
      <c r="J27" s="148">
        <v>2.3645833333333335E-2</v>
      </c>
      <c r="K27" s="148">
        <v>1.5763888888888891E-3</v>
      </c>
      <c r="L27" s="148">
        <v>1.0416666666666667E-3</v>
      </c>
      <c r="M27" s="147">
        <v>20</v>
      </c>
      <c r="N27" s="148">
        <v>4.9490740740740745E-2</v>
      </c>
      <c r="O27" s="149">
        <v>33.676333021515433</v>
      </c>
      <c r="P27" s="148">
        <v>8.6805555555555551E-4</v>
      </c>
      <c r="Q27" s="147">
        <v>9</v>
      </c>
      <c r="R27" s="148">
        <v>2.9224537037037038E-2</v>
      </c>
      <c r="S27" s="148">
        <v>2.922453703703704E-3</v>
      </c>
      <c r="T27" s="141">
        <v>0.10430314814814816</v>
      </c>
      <c r="U27" s="123">
        <f t="shared" si="1"/>
        <v>840</v>
      </c>
      <c r="W27" s="28" t="str">
        <f t="shared" si="0"/>
        <v>Egidijus Buožys</v>
      </c>
    </row>
    <row r="28" spans="1:23" x14ac:dyDescent="0.3">
      <c r="A28" s="131" t="s">
        <v>2137</v>
      </c>
      <c r="B28" s="131" t="s">
        <v>2138</v>
      </c>
      <c r="C28" s="132">
        <v>24</v>
      </c>
      <c r="D28" s="133">
        <v>1</v>
      </c>
      <c r="E28" s="132">
        <v>4</v>
      </c>
      <c r="F28" s="131" t="s">
        <v>2139</v>
      </c>
      <c r="G28" s="131" t="s">
        <v>183</v>
      </c>
      <c r="H28" s="131" t="s">
        <v>65</v>
      </c>
      <c r="I28" s="147">
        <v>36</v>
      </c>
      <c r="J28" s="148">
        <v>2.0520833333333332E-2</v>
      </c>
      <c r="K28" s="148">
        <v>1.3680555555555555E-3</v>
      </c>
      <c r="L28" s="148">
        <v>1.4467592592592594E-3</v>
      </c>
      <c r="M28" s="147">
        <v>19</v>
      </c>
      <c r="N28" s="148">
        <v>4.9131944444444443E-2</v>
      </c>
      <c r="O28" s="149">
        <v>33.922261484098939</v>
      </c>
      <c r="P28" s="148">
        <v>7.407407407407407E-4</v>
      </c>
      <c r="Q28" s="147">
        <v>33</v>
      </c>
      <c r="R28" s="148">
        <v>3.2638888888888891E-2</v>
      </c>
      <c r="S28" s="148">
        <v>3.2638888888888891E-3</v>
      </c>
      <c r="T28" s="141">
        <v>0.10450569444444445</v>
      </c>
      <c r="U28" s="123">
        <f t="shared" si="1"/>
        <v>838</v>
      </c>
      <c r="W28" s="28" t="str">
        <f t="shared" si="0"/>
        <v>Inga Aukselytė</v>
      </c>
    </row>
    <row r="29" spans="1:23" x14ac:dyDescent="0.3">
      <c r="A29" s="131" t="s">
        <v>2140</v>
      </c>
      <c r="B29" s="131" t="s">
        <v>2141</v>
      </c>
      <c r="C29" s="132">
        <v>25</v>
      </c>
      <c r="D29" s="133">
        <v>20</v>
      </c>
      <c r="E29" s="132">
        <v>55</v>
      </c>
      <c r="F29" s="131" t="s">
        <v>2090</v>
      </c>
      <c r="G29" s="131" t="s">
        <v>8</v>
      </c>
      <c r="H29" s="131" t="s">
        <v>353</v>
      </c>
      <c r="I29" s="147">
        <v>37</v>
      </c>
      <c r="J29" s="148">
        <v>2.0532407407407405E-2</v>
      </c>
      <c r="K29" s="148">
        <v>1.3688271604938272E-3</v>
      </c>
      <c r="L29" s="148">
        <v>1.2152777777777778E-3</v>
      </c>
      <c r="M29" s="147">
        <v>40</v>
      </c>
      <c r="N29" s="148">
        <v>5.288194444444444E-2</v>
      </c>
      <c r="O29" s="149">
        <v>31.516743269862118</v>
      </c>
      <c r="P29" s="148">
        <v>5.4398148148148144E-4</v>
      </c>
      <c r="Q29" s="147">
        <v>17</v>
      </c>
      <c r="R29" s="148">
        <v>3.0439814814814819E-2</v>
      </c>
      <c r="S29" s="148">
        <v>3.0439814814814817E-3</v>
      </c>
      <c r="T29" s="141">
        <v>0.10564243055555556</v>
      </c>
      <c r="U29" s="123">
        <f t="shared" si="1"/>
        <v>829</v>
      </c>
      <c r="W29" s="28" t="str">
        <f t="shared" si="0"/>
        <v>Adas Ridikas</v>
      </c>
    </row>
    <row r="30" spans="1:23" x14ac:dyDescent="0.3">
      <c r="A30" s="131" t="s">
        <v>2142</v>
      </c>
      <c r="B30" s="131" t="s">
        <v>2143</v>
      </c>
      <c r="C30" s="132">
        <v>26</v>
      </c>
      <c r="D30" s="133">
        <v>4</v>
      </c>
      <c r="E30" s="132">
        <v>62</v>
      </c>
      <c r="F30" s="131" t="s">
        <v>2113</v>
      </c>
      <c r="G30" s="131" t="s">
        <v>8</v>
      </c>
      <c r="H30" s="131" t="s">
        <v>353</v>
      </c>
      <c r="I30" s="147">
        <v>43</v>
      </c>
      <c r="J30" s="148">
        <v>2.0937499999999998E-2</v>
      </c>
      <c r="K30" s="148">
        <v>1.3958333333333331E-3</v>
      </c>
      <c r="L30" s="148">
        <v>1.7592592592592592E-3</v>
      </c>
      <c r="M30" s="147">
        <v>35</v>
      </c>
      <c r="N30" s="148">
        <v>5.2164351851851858E-2</v>
      </c>
      <c r="O30" s="149">
        <v>31.950299534058129</v>
      </c>
      <c r="P30" s="148">
        <v>7.291666666666667E-4</v>
      </c>
      <c r="Q30" s="147">
        <v>15</v>
      </c>
      <c r="R30" s="148">
        <v>3.0162037037037032E-2</v>
      </c>
      <c r="S30" s="148">
        <v>3.0162037037037032E-3</v>
      </c>
      <c r="T30" s="141">
        <v>0.10578269675925926</v>
      </c>
      <c r="U30" s="123">
        <f t="shared" si="1"/>
        <v>828</v>
      </c>
      <c r="W30" s="28" t="str">
        <f t="shared" si="0"/>
        <v>Audrius Trinka</v>
      </c>
    </row>
    <row r="31" spans="1:23" x14ac:dyDescent="0.3">
      <c r="A31" s="131" t="s">
        <v>2144</v>
      </c>
      <c r="B31" s="131" t="s">
        <v>2145</v>
      </c>
      <c r="C31" s="132">
        <v>27</v>
      </c>
      <c r="D31" s="133">
        <v>21</v>
      </c>
      <c r="E31" s="132">
        <v>70</v>
      </c>
      <c r="F31" s="131" t="s">
        <v>2090</v>
      </c>
      <c r="G31" s="131" t="s">
        <v>28</v>
      </c>
      <c r="H31" s="131" t="s">
        <v>1961</v>
      </c>
      <c r="I31" s="147">
        <v>24</v>
      </c>
      <c r="J31" s="148">
        <v>1.9618055555555555E-2</v>
      </c>
      <c r="K31" s="148">
        <v>1.3078703703703705E-3</v>
      </c>
      <c r="L31" s="148">
        <v>1.1689814814814816E-3</v>
      </c>
      <c r="M31" s="147">
        <v>38</v>
      </c>
      <c r="N31" s="148">
        <v>5.2800925925925925E-2</v>
      </c>
      <c r="O31" s="149">
        <v>31.565103024989039</v>
      </c>
      <c r="P31" s="148">
        <v>4.3981481481481481E-4</v>
      </c>
      <c r="Q31" s="147">
        <v>32</v>
      </c>
      <c r="R31" s="148">
        <v>3.24537037037037E-2</v>
      </c>
      <c r="S31" s="148">
        <v>3.2453703703703698E-3</v>
      </c>
      <c r="T31" s="141">
        <v>0.10650302083333334</v>
      </c>
      <c r="U31" s="123">
        <f t="shared" si="1"/>
        <v>823</v>
      </c>
      <c r="W31" s="28" t="str">
        <f t="shared" si="0"/>
        <v>Dovydas Valiuška</v>
      </c>
    </row>
    <row r="32" spans="1:23" x14ac:dyDescent="0.3">
      <c r="A32" s="131" t="s">
        <v>2146</v>
      </c>
      <c r="B32" s="131" t="s">
        <v>2147</v>
      </c>
      <c r="C32" s="132">
        <v>28</v>
      </c>
      <c r="D32" s="133">
        <v>22</v>
      </c>
      <c r="E32" s="132">
        <v>17</v>
      </c>
      <c r="F32" s="131" t="s">
        <v>2090</v>
      </c>
      <c r="G32" s="131" t="s">
        <v>8</v>
      </c>
      <c r="H32" s="131" t="s">
        <v>353</v>
      </c>
      <c r="I32" s="147">
        <v>26</v>
      </c>
      <c r="J32" s="148">
        <v>1.9664351851851853E-2</v>
      </c>
      <c r="K32" s="148">
        <v>1.310956790123457E-3</v>
      </c>
      <c r="L32" s="148">
        <v>1.0763888888888889E-3</v>
      </c>
      <c r="M32" s="147">
        <v>39</v>
      </c>
      <c r="N32" s="148">
        <v>5.2835648148148145E-2</v>
      </c>
      <c r="O32" s="149">
        <v>31.544359255202629</v>
      </c>
      <c r="P32" s="148">
        <v>7.0601851851851847E-4</v>
      </c>
      <c r="Q32" s="147">
        <v>29</v>
      </c>
      <c r="R32" s="148">
        <v>3.229166666666667E-2</v>
      </c>
      <c r="S32" s="148">
        <v>3.2291666666666671E-3</v>
      </c>
      <c r="T32" s="141">
        <v>0.10659306712962963</v>
      </c>
      <c r="U32" s="123">
        <f t="shared" si="1"/>
        <v>822</v>
      </c>
      <c r="W32" s="28" t="str">
        <f t="shared" si="0"/>
        <v>Vytenis Čukauskas</v>
      </c>
    </row>
    <row r="33" spans="1:23" x14ac:dyDescent="0.3">
      <c r="A33" s="131" t="s">
        <v>2148</v>
      </c>
      <c r="B33" s="131" t="s">
        <v>2149</v>
      </c>
      <c r="C33" s="132">
        <v>29</v>
      </c>
      <c r="D33" s="133">
        <v>23</v>
      </c>
      <c r="E33" s="132">
        <v>25</v>
      </c>
      <c r="F33" s="131" t="s">
        <v>2090</v>
      </c>
      <c r="G33" s="131" t="s">
        <v>28</v>
      </c>
      <c r="H33" s="131" t="s">
        <v>183</v>
      </c>
      <c r="I33" s="147">
        <v>47</v>
      </c>
      <c r="J33" s="148">
        <v>2.1087962962962961E-2</v>
      </c>
      <c r="K33" s="148">
        <v>1.405864197530864E-3</v>
      </c>
      <c r="L33" s="148">
        <v>1.2152777777777778E-3</v>
      </c>
      <c r="M33" s="147">
        <v>34</v>
      </c>
      <c r="N33" s="148">
        <v>5.2141203703703703E-2</v>
      </c>
      <c r="O33" s="149">
        <v>31.964483906770255</v>
      </c>
      <c r="P33" s="148">
        <v>5.5555555555555556E-4</v>
      </c>
      <c r="Q33" s="147">
        <v>27</v>
      </c>
      <c r="R33" s="148">
        <v>3.1898148148148148E-2</v>
      </c>
      <c r="S33" s="148">
        <v>3.1898148148148146E-3</v>
      </c>
      <c r="T33" s="141">
        <v>0.10692292824074075</v>
      </c>
      <c r="U33" s="123">
        <f t="shared" si="1"/>
        <v>819</v>
      </c>
      <c r="W33" s="28" t="str">
        <f t="shared" si="0"/>
        <v>Petras Gotautas</v>
      </c>
    </row>
    <row r="34" spans="1:23" x14ac:dyDescent="0.3">
      <c r="A34" s="131" t="s">
        <v>2150</v>
      </c>
      <c r="B34" s="131" t="s">
        <v>2151</v>
      </c>
      <c r="C34" s="132">
        <v>30</v>
      </c>
      <c r="D34" s="133">
        <v>24</v>
      </c>
      <c r="E34" s="132">
        <v>71</v>
      </c>
      <c r="F34" s="131" t="s">
        <v>2090</v>
      </c>
      <c r="G34" s="131" t="s">
        <v>2152</v>
      </c>
      <c r="H34" s="131" t="s">
        <v>1966</v>
      </c>
      <c r="I34" s="147">
        <v>48</v>
      </c>
      <c r="J34" s="148">
        <v>2.165509259259259E-2</v>
      </c>
      <c r="K34" s="148">
        <v>1.4436728395061727E-3</v>
      </c>
      <c r="L34" s="148">
        <v>1.0648148148148147E-3</v>
      </c>
      <c r="M34" s="147">
        <v>21</v>
      </c>
      <c r="N34" s="148">
        <v>4.9606481481481481E-2</v>
      </c>
      <c r="O34" s="149">
        <v>33.597760149323378</v>
      </c>
      <c r="P34" s="148">
        <v>6.4814814814814813E-4</v>
      </c>
      <c r="Q34" s="147">
        <v>45</v>
      </c>
      <c r="R34" s="148">
        <v>3.4293981481481481E-2</v>
      </c>
      <c r="S34" s="148">
        <v>3.429398148148148E-3</v>
      </c>
      <c r="T34" s="141">
        <v>0.10728480324074074</v>
      </c>
      <c r="U34" s="123">
        <f t="shared" si="1"/>
        <v>817</v>
      </c>
      <c r="W34" s="28" t="str">
        <f t="shared" si="0"/>
        <v>Vaidas Velutis</v>
      </c>
    </row>
    <row r="35" spans="1:23" x14ac:dyDescent="0.3">
      <c r="A35" s="131" t="s">
        <v>2153</v>
      </c>
      <c r="B35" s="131" t="s">
        <v>2154</v>
      </c>
      <c r="C35" s="132">
        <v>31</v>
      </c>
      <c r="D35" s="133">
        <v>25</v>
      </c>
      <c r="E35" s="132">
        <v>50</v>
      </c>
      <c r="F35" s="131" t="s">
        <v>2090</v>
      </c>
      <c r="G35" s="131" t="s">
        <v>8</v>
      </c>
      <c r="H35" s="131" t="s">
        <v>183</v>
      </c>
      <c r="I35" s="147">
        <v>45</v>
      </c>
      <c r="J35" s="148">
        <v>2.0972222222222222E-2</v>
      </c>
      <c r="K35" s="148">
        <v>1.3981481481481481E-3</v>
      </c>
      <c r="L35" s="148">
        <v>1.0879629629629629E-3</v>
      </c>
      <c r="M35" s="147">
        <v>24</v>
      </c>
      <c r="N35" s="148">
        <v>5.0011574074074076E-2</v>
      </c>
      <c r="O35" s="149">
        <v>33.325619069659801</v>
      </c>
      <c r="P35" s="148">
        <v>4.3981481481481481E-4</v>
      </c>
      <c r="Q35" s="147">
        <v>49</v>
      </c>
      <c r="R35" s="148">
        <v>3.4861111111111114E-2</v>
      </c>
      <c r="S35" s="148">
        <v>3.4861111111111113E-3</v>
      </c>
      <c r="T35" s="141">
        <v>0.10739853009259259</v>
      </c>
      <c r="U35" s="123">
        <f t="shared" si="1"/>
        <v>816</v>
      </c>
      <c r="W35" s="28" t="str">
        <f t="shared" si="0"/>
        <v>Simonas Paketūras</v>
      </c>
    </row>
    <row r="36" spans="1:23" x14ac:dyDescent="0.3">
      <c r="A36" s="131" t="s">
        <v>2137</v>
      </c>
      <c r="B36" s="131" t="s">
        <v>2760</v>
      </c>
      <c r="C36" s="132">
        <v>32</v>
      </c>
      <c r="D36" s="133">
        <v>2</v>
      </c>
      <c r="E36" s="132">
        <v>51</v>
      </c>
      <c r="F36" s="131" t="s">
        <v>2139</v>
      </c>
      <c r="G36" s="131" t="s">
        <v>8</v>
      </c>
      <c r="H36" s="131" t="s">
        <v>1899</v>
      </c>
      <c r="I36" s="147">
        <v>6</v>
      </c>
      <c r="J36" s="148">
        <v>1.7719907407407406E-2</v>
      </c>
      <c r="K36" s="148">
        <v>1.181327160493827E-3</v>
      </c>
      <c r="L36" s="148">
        <v>1.1226851851851851E-3</v>
      </c>
      <c r="M36" s="147">
        <v>60</v>
      </c>
      <c r="N36" s="148">
        <v>5.5428240740740743E-2</v>
      </c>
      <c r="O36" s="149">
        <v>30.068907913969511</v>
      </c>
      <c r="P36" s="148">
        <v>4.8611111111111104E-4</v>
      </c>
      <c r="Q36" s="147">
        <v>34</v>
      </c>
      <c r="R36" s="148">
        <v>3.2708333333333332E-2</v>
      </c>
      <c r="S36" s="148">
        <v>3.2708333333333331E-3</v>
      </c>
      <c r="T36" s="141">
        <v>0.10749408564814815</v>
      </c>
      <c r="U36" s="123">
        <f t="shared" si="1"/>
        <v>815</v>
      </c>
      <c r="W36" s="28" t="str">
        <f t="shared" si="0"/>
        <v>Inga Paplauskė</v>
      </c>
    </row>
    <row r="37" spans="1:23" x14ac:dyDescent="0.3">
      <c r="A37" s="131" t="s">
        <v>2155</v>
      </c>
      <c r="B37" s="131" t="s">
        <v>2156</v>
      </c>
      <c r="C37" s="132">
        <v>33</v>
      </c>
      <c r="D37" s="133">
        <v>26</v>
      </c>
      <c r="E37" s="132">
        <v>16</v>
      </c>
      <c r="F37" s="131" t="s">
        <v>2090</v>
      </c>
      <c r="G37" s="131" t="s">
        <v>135</v>
      </c>
      <c r="H37" s="131" t="s">
        <v>1984</v>
      </c>
      <c r="I37" s="147">
        <v>28</v>
      </c>
      <c r="J37" s="148">
        <v>1.9837962962962963E-2</v>
      </c>
      <c r="K37" s="148">
        <v>1.322530864197531E-3</v>
      </c>
      <c r="L37" s="148">
        <v>1.1342592592592591E-3</v>
      </c>
      <c r="M37" s="147">
        <v>51</v>
      </c>
      <c r="N37" s="148">
        <v>5.3680555555555558E-2</v>
      </c>
      <c r="O37" s="149">
        <v>31.047865459249678</v>
      </c>
      <c r="P37" s="148">
        <v>6.2500000000000001E-4</v>
      </c>
      <c r="Q37" s="147">
        <v>28</v>
      </c>
      <c r="R37" s="148">
        <v>3.2233796296296295E-2</v>
      </c>
      <c r="S37" s="148">
        <v>3.2233796296296294E-3</v>
      </c>
      <c r="T37" s="141">
        <v>0.10753740740740741</v>
      </c>
      <c r="U37" s="123">
        <f t="shared" si="1"/>
        <v>815</v>
      </c>
      <c r="W37" s="28" t="str">
        <f t="shared" ref="W37:W68" si="2">A37&amp;" "&amp;B37</f>
        <v>Arvydas Čiužas</v>
      </c>
    </row>
    <row r="38" spans="1:23" x14ac:dyDescent="0.3">
      <c r="A38" s="131" t="s">
        <v>2099</v>
      </c>
      <c r="B38" s="131" t="s">
        <v>2124</v>
      </c>
      <c r="C38" s="132">
        <v>34</v>
      </c>
      <c r="D38" s="133">
        <v>27</v>
      </c>
      <c r="E38" s="132">
        <v>6</v>
      </c>
      <c r="F38" s="131" t="s">
        <v>2090</v>
      </c>
      <c r="G38" s="131" t="s">
        <v>8</v>
      </c>
      <c r="H38" s="131" t="s">
        <v>62</v>
      </c>
      <c r="I38" s="147">
        <v>17</v>
      </c>
      <c r="J38" s="148">
        <v>1.8252314814814815E-2</v>
      </c>
      <c r="K38" s="148">
        <v>1.2168209876543211E-3</v>
      </c>
      <c r="L38" s="148">
        <v>1.0300925925925926E-3</v>
      </c>
      <c r="M38" s="147">
        <v>41</v>
      </c>
      <c r="N38" s="148">
        <v>5.288194444444444E-2</v>
      </c>
      <c r="O38" s="149">
        <v>31.516743269862118</v>
      </c>
      <c r="P38" s="148">
        <v>5.0925925925925921E-4</v>
      </c>
      <c r="Q38" s="147">
        <v>51</v>
      </c>
      <c r="R38" s="148">
        <v>3.5092592592592592E-2</v>
      </c>
      <c r="S38" s="148">
        <v>3.5092592592592593E-3</v>
      </c>
      <c r="T38" s="141">
        <v>0.1078005324074074</v>
      </c>
      <c r="U38" s="123">
        <f t="shared" si="1"/>
        <v>813</v>
      </c>
      <c r="W38" s="28" t="str">
        <f t="shared" si="2"/>
        <v>Justas Bagdonavičius</v>
      </c>
    </row>
    <row r="39" spans="1:23" x14ac:dyDescent="0.3">
      <c r="A39" s="131" t="s">
        <v>2157</v>
      </c>
      <c r="B39" s="131" t="s">
        <v>2158</v>
      </c>
      <c r="C39" s="132">
        <v>35</v>
      </c>
      <c r="D39" s="133">
        <v>28</v>
      </c>
      <c r="E39" s="132">
        <v>45</v>
      </c>
      <c r="F39" s="131" t="s">
        <v>2090</v>
      </c>
      <c r="G39" s="131" t="s">
        <v>8</v>
      </c>
      <c r="H39" s="131" t="s">
        <v>1963</v>
      </c>
      <c r="I39" s="147">
        <v>38</v>
      </c>
      <c r="J39" s="148">
        <v>2.056712962962963E-2</v>
      </c>
      <c r="K39" s="148">
        <v>1.371141975308642E-3</v>
      </c>
      <c r="L39" s="148">
        <v>1.4120370370370369E-3</v>
      </c>
      <c r="M39" s="147">
        <v>25</v>
      </c>
      <c r="N39" s="148">
        <v>5.0798611111111114E-2</v>
      </c>
      <c r="O39" s="149">
        <v>32.8092959671907</v>
      </c>
      <c r="P39" s="148">
        <v>8.2175925925925917E-4</v>
      </c>
      <c r="Q39" s="147">
        <v>48</v>
      </c>
      <c r="R39" s="148">
        <v>3.4814814814814812E-2</v>
      </c>
      <c r="S39" s="148">
        <v>3.4814814814814812E-3</v>
      </c>
      <c r="T39" s="141">
        <v>0.10845607638888888</v>
      </c>
      <c r="U39" s="123">
        <f t="shared" si="1"/>
        <v>808</v>
      </c>
      <c r="W39" s="28" t="str">
        <f t="shared" si="2"/>
        <v>Matas Milius</v>
      </c>
    </row>
    <row r="40" spans="1:23" x14ac:dyDescent="0.3">
      <c r="A40" s="131" t="s">
        <v>2091</v>
      </c>
      <c r="B40" s="131" t="s">
        <v>2159</v>
      </c>
      <c r="C40" s="132">
        <v>36</v>
      </c>
      <c r="D40" s="133">
        <v>29</v>
      </c>
      <c r="E40" s="132">
        <v>20</v>
      </c>
      <c r="F40" s="131" t="s">
        <v>2090</v>
      </c>
      <c r="G40" s="131" t="s">
        <v>8</v>
      </c>
      <c r="H40" s="131" t="s">
        <v>183</v>
      </c>
      <c r="I40" s="147">
        <v>41</v>
      </c>
      <c r="J40" s="148">
        <v>2.0787037037037038E-2</v>
      </c>
      <c r="K40" s="148">
        <v>1.3858024691358025E-3</v>
      </c>
      <c r="L40" s="148">
        <v>1.3310185185185185E-3</v>
      </c>
      <c r="M40" s="147">
        <v>42</v>
      </c>
      <c r="N40" s="148">
        <v>5.2997685185185182E-2</v>
      </c>
      <c r="O40" s="149">
        <v>31.447914391788604</v>
      </c>
      <c r="P40" s="148">
        <v>6.2500000000000001E-4</v>
      </c>
      <c r="Q40" s="147">
        <v>39</v>
      </c>
      <c r="R40" s="148">
        <v>3.3414351851851855E-2</v>
      </c>
      <c r="S40" s="148">
        <v>3.3414351851851856E-3</v>
      </c>
      <c r="T40" s="141">
        <v>0.10917554398148148</v>
      </c>
      <c r="U40" s="123">
        <f t="shared" si="1"/>
        <v>802</v>
      </c>
      <c r="W40" s="28" t="str">
        <f t="shared" si="2"/>
        <v>Laurynas Dovydaitis</v>
      </c>
    </row>
    <row r="41" spans="1:23" x14ac:dyDescent="0.3">
      <c r="A41" s="131" t="s">
        <v>2160</v>
      </c>
      <c r="B41" s="131" t="s">
        <v>2161</v>
      </c>
      <c r="C41" s="132">
        <v>37</v>
      </c>
      <c r="D41" s="133">
        <v>30</v>
      </c>
      <c r="E41" s="132">
        <v>81</v>
      </c>
      <c r="F41" s="131" t="s">
        <v>2090</v>
      </c>
      <c r="G41" s="131" t="s">
        <v>28</v>
      </c>
      <c r="H41" s="131" t="s">
        <v>183</v>
      </c>
      <c r="I41" s="147">
        <v>49</v>
      </c>
      <c r="J41" s="148">
        <v>2.1736111111111112E-2</v>
      </c>
      <c r="K41" s="148">
        <v>1.4490740740740742E-3</v>
      </c>
      <c r="L41" s="148">
        <v>1.3194444444444443E-3</v>
      </c>
      <c r="M41" s="147">
        <v>47</v>
      </c>
      <c r="N41" s="148">
        <v>5.3437499999999999E-2</v>
      </c>
      <c r="O41" s="149">
        <v>31.18908382066277</v>
      </c>
      <c r="P41" s="148">
        <v>5.2083333333333333E-4</v>
      </c>
      <c r="Q41" s="147">
        <v>30</v>
      </c>
      <c r="R41" s="148">
        <v>3.243055555555556E-2</v>
      </c>
      <c r="S41" s="148">
        <v>3.2430555555555559E-3</v>
      </c>
      <c r="T41" s="141">
        <v>0.1094809837962963</v>
      </c>
      <c r="U41" s="123">
        <f t="shared" si="1"/>
        <v>800</v>
      </c>
      <c r="W41" s="28" t="str">
        <f t="shared" si="2"/>
        <v>Šarūnas Povilaitis</v>
      </c>
    </row>
    <row r="42" spans="1:23" x14ac:dyDescent="0.3">
      <c r="A42" s="131" t="s">
        <v>2162</v>
      </c>
      <c r="B42" s="131" t="s">
        <v>2163</v>
      </c>
      <c r="C42" s="132">
        <v>38</v>
      </c>
      <c r="D42" s="133">
        <v>2</v>
      </c>
      <c r="E42" s="132">
        <v>43</v>
      </c>
      <c r="F42" s="131" t="s">
        <v>2129</v>
      </c>
      <c r="G42" s="131" t="s">
        <v>8</v>
      </c>
      <c r="H42" s="131" t="s">
        <v>1968</v>
      </c>
      <c r="I42" s="147">
        <v>34</v>
      </c>
      <c r="J42" s="148">
        <v>2.0312500000000001E-2</v>
      </c>
      <c r="K42" s="148">
        <v>1.3541666666666667E-3</v>
      </c>
      <c r="L42" s="148">
        <v>1.3078703703703705E-3</v>
      </c>
      <c r="M42" s="147">
        <v>43</v>
      </c>
      <c r="N42" s="148">
        <v>5.3159722222222226E-2</v>
      </c>
      <c r="O42" s="149">
        <v>31.352057478772043</v>
      </c>
      <c r="P42" s="148">
        <v>1.261574074074074E-3</v>
      </c>
      <c r="Q42" s="147">
        <v>40</v>
      </c>
      <c r="R42" s="148">
        <v>3.3530092592592591E-2</v>
      </c>
      <c r="S42" s="148">
        <v>3.3530092592592591E-3</v>
      </c>
      <c r="T42" s="141">
        <v>0.10960655092592593</v>
      </c>
      <c r="U42" s="123">
        <f t="shared" si="1"/>
        <v>799</v>
      </c>
      <c r="W42" s="28" t="str">
        <f t="shared" si="2"/>
        <v>Dainius Miežys</v>
      </c>
    </row>
    <row r="43" spans="1:23" x14ac:dyDescent="0.3">
      <c r="A43" s="131" t="s">
        <v>2164</v>
      </c>
      <c r="B43" s="131" t="s">
        <v>2165</v>
      </c>
      <c r="C43" s="132">
        <v>39</v>
      </c>
      <c r="D43" s="133">
        <v>3</v>
      </c>
      <c r="E43" s="132">
        <v>38</v>
      </c>
      <c r="F43" s="131" t="s">
        <v>2129</v>
      </c>
      <c r="G43" s="131" t="s">
        <v>8</v>
      </c>
      <c r="H43" s="131" t="s">
        <v>183</v>
      </c>
      <c r="I43" s="147">
        <v>56</v>
      </c>
      <c r="J43" s="148">
        <v>2.2847222222222224E-2</v>
      </c>
      <c r="K43" s="148">
        <v>1.5231481481481483E-3</v>
      </c>
      <c r="L43" s="148">
        <v>1.6666666666666668E-3</v>
      </c>
      <c r="M43" s="147">
        <v>53</v>
      </c>
      <c r="N43" s="148">
        <v>5.3969907407407404E-2</v>
      </c>
      <c r="O43" s="149">
        <v>30.881406819644006</v>
      </c>
      <c r="P43" s="148">
        <v>6.3657407407407402E-4</v>
      </c>
      <c r="Q43" s="147">
        <v>18</v>
      </c>
      <c r="R43" s="148">
        <v>3.0543981481481481E-2</v>
      </c>
      <c r="S43" s="148">
        <v>3.0543981481481481E-3</v>
      </c>
      <c r="T43" s="141">
        <v>0.10969549768518518</v>
      </c>
      <c r="U43" s="123">
        <f t="shared" si="1"/>
        <v>799</v>
      </c>
      <c r="W43" s="28" t="str">
        <f t="shared" si="2"/>
        <v>Arūnas Kumpis</v>
      </c>
    </row>
    <row r="44" spans="1:23" x14ac:dyDescent="0.3">
      <c r="A44" s="131" t="s">
        <v>2114</v>
      </c>
      <c r="B44" s="131" t="s">
        <v>2166</v>
      </c>
      <c r="C44" s="132">
        <v>40</v>
      </c>
      <c r="D44" s="133">
        <v>31</v>
      </c>
      <c r="E44" s="132">
        <v>48</v>
      </c>
      <c r="F44" s="131" t="s">
        <v>2090</v>
      </c>
      <c r="G44" s="131" t="s">
        <v>8</v>
      </c>
      <c r="H44" s="131" t="s">
        <v>1888</v>
      </c>
      <c r="I44" s="147">
        <v>63</v>
      </c>
      <c r="J44" s="148">
        <v>2.4050925925925924E-2</v>
      </c>
      <c r="K44" s="148">
        <v>1.603395061728395E-3</v>
      </c>
      <c r="L44" s="148">
        <v>6.7129629629629625E-4</v>
      </c>
      <c r="M44" s="147">
        <v>52</v>
      </c>
      <c r="N44" s="148">
        <v>5.393518518518519E-2</v>
      </c>
      <c r="O44" s="149">
        <v>30.901287553648068</v>
      </c>
      <c r="P44" s="148">
        <v>3.7037037037037035E-4</v>
      </c>
      <c r="Q44" s="147">
        <v>20</v>
      </c>
      <c r="R44" s="148">
        <v>3.0972222222222224E-2</v>
      </c>
      <c r="S44" s="148">
        <v>3.0972222222222226E-3</v>
      </c>
      <c r="T44" s="141">
        <v>0.11002574074074074</v>
      </c>
      <c r="U44" s="123">
        <f t="shared" si="1"/>
        <v>796</v>
      </c>
      <c r="W44" s="28" t="str">
        <f t="shared" si="2"/>
        <v>Saulius Narvilas</v>
      </c>
    </row>
    <row r="45" spans="1:23" x14ac:dyDescent="0.3">
      <c r="A45" s="131" t="s">
        <v>2103</v>
      </c>
      <c r="B45" s="131" t="s">
        <v>2167</v>
      </c>
      <c r="C45" s="132">
        <v>41</v>
      </c>
      <c r="D45" s="133">
        <v>32</v>
      </c>
      <c r="E45" s="132">
        <v>68</v>
      </c>
      <c r="F45" s="131" t="s">
        <v>2090</v>
      </c>
      <c r="G45" s="131" t="s">
        <v>8</v>
      </c>
      <c r="H45" s="131" t="s">
        <v>183</v>
      </c>
      <c r="I45" s="147">
        <v>22</v>
      </c>
      <c r="J45" s="148">
        <v>1.8993055555555558E-2</v>
      </c>
      <c r="K45" s="148">
        <v>1.2662037037037038E-3</v>
      </c>
      <c r="L45" s="148">
        <v>1.3194444444444443E-3</v>
      </c>
      <c r="M45" s="147">
        <v>58</v>
      </c>
      <c r="N45" s="148">
        <v>5.4606481481481478E-2</v>
      </c>
      <c r="O45" s="149">
        <v>30.521407376006785</v>
      </c>
      <c r="P45" s="148">
        <v>4.7453703703703704E-4</v>
      </c>
      <c r="Q45" s="147">
        <v>50</v>
      </c>
      <c r="R45" s="148">
        <v>3.5069444444444445E-2</v>
      </c>
      <c r="S45" s="148">
        <v>3.5069444444444445E-3</v>
      </c>
      <c r="T45" s="141">
        <v>0.11049945601851852</v>
      </c>
      <c r="U45" s="123">
        <f t="shared" si="1"/>
        <v>793</v>
      </c>
      <c r="W45" s="28" t="str">
        <f t="shared" si="2"/>
        <v>Ignas Valančius</v>
      </c>
    </row>
    <row r="46" spans="1:23" x14ac:dyDescent="0.3">
      <c r="A46" s="131" t="s">
        <v>2142</v>
      </c>
      <c r="B46" s="131" t="s">
        <v>2168</v>
      </c>
      <c r="C46" s="132">
        <v>42</v>
      </c>
      <c r="D46" s="133">
        <v>33</v>
      </c>
      <c r="E46" s="132">
        <v>53</v>
      </c>
      <c r="F46" s="131" t="s">
        <v>2090</v>
      </c>
      <c r="G46" s="131" t="s">
        <v>28</v>
      </c>
      <c r="H46" s="131" t="s">
        <v>183</v>
      </c>
      <c r="I46" s="147">
        <v>40</v>
      </c>
      <c r="J46" s="148">
        <v>2.0671296296296295E-2</v>
      </c>
      <c r="K46" s="148">
        <v>1.3780864197530864E-3</v>
      </c>
      <c r="L46" s="148">
        <v>1.5624999999999999E-3</v>
      </c>
      <c r="M46" s="147">
        <v>45</v>
      </c>
      <c r="N46" s="148">
        <v>5.3275462962962962E-2</v>
      </c>
      <c r="O46" s="149">
        <v>31.283945253095805</v>
      </c>
      <c r="P46" s="148">
        <v>6.9444444444444447E-4</v>
      </c>
      <c r="Q46" s="147">
        <v>47</v>
      </c>
      <c r="R46" s="148">
        <v>3.4548611111111113E-2</v>
      </c>
      <c r="S46" s="148">
        <v>3.4548611111111112E-3</v>
      </c>
      <c r="T46" s="141">
        <v>0.11077553240740741</v>
      </c>
      <c r="U46" s="123">
        <f t="shared" si="1"/>
        <v>791</v>
      </c>
      <c r="W46" s="28" t="str">
        <f t="shared" si="2"/>
        <v>Audrius Perminas</v>
      </c>
    </row>
    <row r="47" spans="1:23" x14ac:dyDescent="0.3">
      <c r="A47" s="131" t="s">
        <v>2169</v>
      </c>
      <c r="B47" s="131" t="s">
        <v>2170</v>
      </c>
      <c r="C47" s="132">
        <v>43</v>
      </c>
      <c r="D47" s="133">
        <v>34</v>
      </c>
      <c r="E47" s="132">
        <v>59</v>
      </c>
      <c r="F47" s="131" t="s">
        <v>2090</v>
      </c>
      <c r="G47" s="131" t="s">
        <v>2171</v>
      </c>
      <c r="H47" s="131" t="s">
        <v>1901</v>
      </c>
      <c r="I47" s="147">
        <v>53</v>
      </c>
      <c r="J47" s="148">
        <v>2.2407407407407407E-2</v>
      </c>
      <c r="K47" s="148">
        <v>1.4938271604938271E-3</v>
      </c>
      <c r="L47" s="148">
        <v>1.1111111111111111E-3</v>
      </c>
      <c r="M47" s="147">
        <v>37</v>
      </c>
      <c r="N47" s="148">
        <v>5.2777777777777778E-2</v>
      </c>
      <c r="O47" s="149">
        <v>31.578947368421055</v>
      </c>
      <c r="P47" s="148">
        <v>7.9861111111111105E-4</v>
      </c>
      <c r="Q47" s="147">
        <v>42</v>
      </c>
      <c r="R47" s="148">
        <v>3.3912037037037039E-2</v>
      </c>
      <c r="S47" s="148">
        <v>3.391203703703704E-3</v>
      </c>
      <c r="T47" s="141">
        <v>0.1110460763888889</v>
      </c>
      <c r="U47" s="123">
        <f t="shared" si="1"/>
        <v>789</v>
      </c>
      <c r="W47" s="28" t="str">
        <f t="shared" si="2"/>
        <v>Justinas Striška</v>
      </c>
    </row>
    <row r="48" spans="1:23" x14ac:dyDescent="0.3">
      <c r="A48" s="131" t="s">
        <v>2172</v>
      </c>
      <c r="B48" s="131" t="s">
        <v>2173</v>
      </c>
      <c r="C48" s="132">
        <v>44</v>
      </c>
      <c r="D48" s="133">
        <v>1</v>
      </c>
      <c r="E48" s="132">
        <v>47</v>
      </c>
      <c r="F48" s="131" t="s">
        <v>2174</v>
      </c>
      <c r="G48" s="131" t="s">
        <v>60</v>
      </c>
      <c r="H48" s="131" t="s">
        <v>1871</v>
      </c>
      <c r="I48" s="147">
        <v>19</v>
      </c>
      <c r="J48" s="148">
        <v>1.8263888888888889E-2</v>
      </c>
      <c r="K48" s="148">
        <v>1.2175925925925926E-3</v>
      </c>
      <c r="L48" s="148">
        <v>6.5972222222222213E-4</v>
      </c>
      <c r="M48" s="147">
        <v>65</v>
      </c>
      <c r="N48" s="148">
        <v>5.8263888888888893E-2</v>
      </c>
      <c r="O48" s="149">
        <v>28.605482717520857</v>
      </c>
      <c r="P48" s="148">
        <v>3.0092592592592595E-4</v>
      </c>
      <c r="Q48" s="147">
        <v>43</v>
      </c>
      <c r="R48" s="148">
        <v>3.394675925925926E-2</v>
      </c>
      <c r="S48" s="148">
        <v>3.394675925925926E-3</v>
      </c>
      <c r="T48" s="141">
        <v>0.11146974537037037</v>
      </c>
      <c r="U48" s="123">
        <f t="shared" si="1"/>
        <v>786</v>
      </c>
      <c r="W48" s="28" t="str">
        <f t="shared" si="2"/>
        <v>Unė Narkūnaitė</v>
      </c>
    </row>
    <row r="49" spans="1:23" x14ac:dyDescent="0.3">
      <c r="A49" s="131" t="s">
        <v>2142</v>
      </c>
      <c r="B49" s="131" t="s">
        <v>2175</v>
      </c>
      <c r="C49" s="132">
        <v>45</v>
      </c>
      <c r="D49" s="133">
        <v>35</v>
      </c>
      <c r="E49" s="132">
        <v>15</v>
      </c>
      <c r="F49" s="131" t="s">
        <v>2090</v>
      </c>
      <c r="G49" s="131" t="s">
        <v>8</v>
      </c>
      <c r="H49" s="131" t="s">
        <v>353</v>
      </c>
      <c r="I49" s="147">
        <v>57</v>
      </c>
      <c r="J49" s="148">
        <v>2.2905092592592591E-2</v>
      </c>
      <c r="K49" s="148">
        <v>1.5270061728395062E-3</v>
      </c>
      <c r="L49" s="148">
        <v>1.3888888888888889E-3</v>
      </c>
      <c r="M49" s="147">
        <v>30</v>
      </c>
      <c r="N49" s="148">
        <v>5.151620370370371E-2</v>
      </c>
      <c r="O49" s="149">
        <v>32.35228038643001</v>
      </c>
      <c r="P49" s="148">
        <v>6.018518518518519E-4</v>
      </c>
      <c r="Q49" s="147">
        <v>54</v>
      </c>
      <c r="R49" s="148">
        <v>3.5358796296296298E-2</v>
      </c>
      <c r="S49" s="148">
        <v>3.5358796296296297E-3</v>
      </c>
      <c r="T49" s="141">
        <v>0.11179694444444443</v>
      </c>
      <c r="U49" s="123">
        <f t="shared" si="1"/>
        <v>784</v>
      </c>
      <c r="W49" s="28" t="str">
        <f t="shared" si="2"/>
        <v>Audrius Čėsna</v>
      </c>
    </row>
    <row r="50" spans="1:23" x14ac:dyDescent="0.3">
      <c r="A50" s="131" t="s">
        <v>2176</v>
      </c>
      <c r="B50" s="131" t="s">
        <v>2177</v>
      </c>
      <c r="C50" s="132">
        <v>46</v>
      </c>
      <c r="D50" s="133">
        <v>36</v>
      </c>
      <c r="E50" s="132">
        <v>60</v>
      </c>
      <c r="F50" s="131" t="s">
        <v>2090</v>
      </c>
      <c r="G50" s="131" t="s">
        <v>2178</v>
      </c>
      <c r="H50" s="131" t="s">
        <v>155</v>
      </c>
      <c r="I50" s="147">
        <v>35</v>
      </c>
      <c r="J50" s="148">
        <v>2.0405092592592593E-2</v>
      </c>
      <c r="K50" s="148">
        <v>1.3603395061728397E-3</v>
      </c>
      <c r="L50" s="148">
        <v>1.2152777777777778E-3</v>
      </c>
      <c r="M50" s="147">
        <v>26</v>
      </c>
      <c r="N50" s="148">
        <v>5.1145833333333335E-2</v>
      </c>
      <c r="O50" s="149">
        <v>32.586558044806516</v>
      </c>
      <c r="P50" s="148">
        <v>6.8287037037037025E-4</v>
      </c>
      <c r="Q50" s="147">
        <v>63</v>
      </c>
      <c r="R50" s="148">
        <v>3.8425925925925926E-2</v>
      </c>
      <c r="S50" s="148">
        <v>3.8425925925925928E-3</v>
      </c>
      <c r="T50" s="141">
        <v>0.11190871527777778</v>
      </c>
      <c r="U50" s="123">
        <f t="shared" si="1"/>
        <v>783</v>
      </c>
      <c r="W50" s="28" t="str">
        <f t="shared" si="2"/>
        <v>Liutauras Šakalis</v>
      </c>
    </row>
    <row r="51" spans="1:23" x14ac:dyDescent="0.3">
      <c r="A51" s="131" t="s">
        <v>2179</v>
      </c>
      <c r="B51" s="131" t="s">
        <v>2180</v>
      </c>
      <c r="C51" s="132">
        <v>47</v>
      </c>
      <c r="D51" s="133">
        <v>4</v>
      </c>
      <c r="E51" s="132">
        <v>75</v>
      </c>
      <c r="F51" s="131" t="s">
        <v>2129</v>
      </c>
      <c r="G51" s="131" t="s">
        <v>28</v>
      </c>
      <c r="H51" s="131" t="s">
        <v>138</v>
      </c>
      <c r="I51" s="147">
        <v>59</v>
      </c>
      <c r="J51" s="148">
        <v>2.3356481481481482E-2</v>
      </c>
      <c r="K51" s="148">
        <v>1.5570987654320986E-3</v>
      </c>
      <c r="L51" s="148">
        <v>1.3078703703703705E-3</v>
      </c>
      <c r="M51" s="147">
        <v>44</v>
      </c>
      <c r="N51" s="148">
        <v>5.3240740740740734E-2</v>
      </c>
      <c r="O51" s="149">
        <v>31.304347826086961</v>
      </c>
      <c r="P51" s="148">
        <v>5.7870370370370378E-4</v>
      </c>
      <c r="Q51" s="147">
        <v>41</v>
      </c>
      <c r="R51" s="148">
        <v>3.3750000000000002E-2</v>
      </c>
      <c r="S51" s="148">
        <v>3.3750000000000004E-3</v>
      </c>
      <c r="T51" s="141">
        <v>0.11226478009259259</v>
      </c>
      <c r="U51" s="123">
        <f t="shared" si="1"/>
        <v>780</v>
      </c>
      <c r="W51" s="28" t="str">
        <f t="shared" si="2"/>
        <v>Vygantas Vitkus</v>
      </c>
    </row>
    <row r="52" spans="1:23" x14ac:dyDescent="0.3">
      <c r="A52" s="131" t="s">
        <v>2181</v>
      </c>
      <c r="B52" s="131" t="s">
        <v>2182</v>
      </c>
      <c r="C52" s="132">
        <v>48</v>
      </c>
      <c r="D52" s="133">
        <v>37</v>
      </c>
      <c r="E52" s="132">
        <v>35</v>
      </c>
      <c r="F52" s="131" t="s">
        <v>2090</v>
      </c>
      <c r="G52" s="131" t="s">
        <v>8</v>
      </c>
      <c r="H52" s="131" t="s">
        <v>1946</v>
      </c>
      <c r="I52" s="147">
        <v>46</v>
      </c>
      <c r="J52" s="148">
        <v>2.1006944444444443E-2</v>
      </c>
      <c r="K52" s="148">
        <v>1.4004629629629627E-3</v>
      </c>
      <c r="L52" s="148">
        <v>1.1574074074074073E-3</v>
      </c>
      <c r="M52" s="147">
        <v>56</v>
      </c>
      <c r="N52" s="148">
        <v>5.4201388888888889E-2</v>
      </c>
      <c r="O52" s="149">
        <v>30.749519538757209</v>
      </c>
      <c r="P52" s="148">
        <v>7.291666666666667E-4</v>
      </c>
      <c r="Q52" s="147">
        <v>53</v>
      </c>
      <c r="R52" s="148">
        <v>3.5312500000000004E-2</v>
      </c>
      <c r="S52" s="148">
        <v>3.5312500000000005E-3</v>
      </c>
      <c r="T52" s="141">
        <v>0.11242487268518518</v>
      </c>
      <c r="U52" s="123">
        <f t="shared" si="1"/>
        <v>779</v>
      </c>
      <c r="W52" s="28" t="str">
        <f t="shared" si="2"/>
        <v>Marius Kybartas</v>
      </c>
    </row>
    <row r="53" spans="1:23" x14ac:dyDescent="0.3">
      <c r="A53" s="131" t="s">
        <v>2183</v>
      </c>
      <c r="B53" s="131" t="s">
        <v>2184</v>
      </c>
      <c r="C53" s="132">
        <v>49</v>
      </c>
      <c r="D53" s="133">
        <v>3</v>
      </c>
      <c r="E53" s="132">
        <v>54</v>
      </c>
      <c r="F53" s="131" t="s">
        <v>2139</v>
      </c>
      <c r="G53" s="131" t="s">
        <v>60</v>
      </c>
      <c r="H53" s="131" t="s">
        <v>59</v>
      </c>
      <c r="I53" s="147">
        <v>30</v>
      </c>
      <c r="J53" s="148">
        <v>1.996527777777778E-2</v>
      </c>
      <c r="K53" s="148">
        <v>1.3310185185185187E-3</v>
      </c>
      <c r="L53" s="148">
        <v>8.449074074074075E-4</v>
      </c>
      <c r="M53" s="147">
        <v>55</v>
      </c>
      <c r="N53" s="148">
        <v>5.4189814814814809E-2</v>
      </c>
      <c r="O53" s="149">
        <v>30.756087142246905</v>
      </c>
      <c r="P53" s="148">
        <v>4.8611111111111104E-4</v>
      </c>
      <c r="Q53" s="147">
        <v>58</v>
      </c>
      <c r="R53" s="148">
        <v>3.7465277777777778E-2</v>
      </c>
      <c r="S53" s="148">
        <v>3.7465277777777779E-3</v>
      </c>
      <c r="T53" s="141">
        <v>0.11298156250000001</v>
      </c>
      <c r="U53" s="123">
        <f t="shared" si="1"/>
        <v>775</v>
      </c>
      <c r="W53" s="28" t="str">
        <f t="shared" si="2"/>
        <v>Alina Ranceva</v>
      </c>
    </row>
    <row r="54" spans="1:23" x14ac:dyDescent="0.3">
      <c r="A54" s="131" t="s">
        <v>2185</v>
      </c>
      <c r="B54" s="131" t="s">
        <v>2186</v>
      </c>
      <c r="C54" s="132">
        <v>50</v>
      </c>
      <c r="D54" s="133">
        <v>38</v>
      </c>
      <c r="E54" s="132">
        <v>26</v>
      </c>
      <c r="F54" s="131" t="s">
        <v>2090</v>
      </c>
      <c r="G54" s="131" t="s">
        <v>8</v>
      </c>
      <c r="H54" s="131" t="s">
        <v>62</v>
      </c>
      <c r="I54" s="147">
        <v>31</v>
      </c>
      <c r="J54" s="148">
        <v>1.996527777777778E-2</v>
      </c>
      <c r="K54" s="148">
        <v>1.3310185185185187E-3</v>
      </c>
      <c r="L54" s="148">
        <v>1.1805555555555556E-3</v>
      </c>
      <c r="M54" s="147">
        <v>28</v>
      </c>
      <c r="N54" s="148">
        <v>5.1215277777777783E-2</v>
      </c>
      <c r="O54" s="149">
        <v>32.542372881355931</v>
      </c>
      <c r="P54" s="148">
        <v>7.8703703703703705E-4</v>
      </c>
      <c r="Q54" s="147">
        <v>68</v>
      </c>
      <c r="R54" s="148">
        <v>3.9814814814814817E-2</v>
      </c>
      <c r="S54" s="148">
        <v>3.9814814814814817E-3</v>
      </c>
      <c r="T54" s="141">
        <v>0.11298828703703705</v>
      </c>
      <c r="U54" s="123">
        <f t="shared" si="1"/>
        <v>775</v>
      </c>
      <c r="W54" s="28" t="str">
        <f t="shared" si="2"/>
        <v>Vitalis Gricius</v>
      </c>
    </row>
    <row r="55" spans="1:23" x14ac:dyDescent="0.3">
      <c r="A55" s="131" t="s">
        <v>2164</v>
      </c>
      <c r="B55" s="131" t="s">
        <v>2187</v>
      </c>
      <c r="C55" s="132">
        <v>51</v>
      </c>
      <c r="D55" s="133">
        <v>5</v>
      </c>
      <c r="E55" s="132">
        <v>42</v>
      </c>
      <c r="F55" s="131" t="s">
        <v>2113</v>
      </c>
      <c r="G55" s="131" t="s">
        <v>8</v>
      </c>
      <c r="H55" s="131" t="s">
        <v>61</v>
      </c>
      <c r="I55" s="147">
        <v>64</v>
      </c>
      <c r="J55" s="148">
        <v>2.4120370370370372E-2</v>
      </c>
      <c r="K55" s="148">
        <v>1.6080246913580249E-3</v>
      </c>
      <c r="L55" s="148">
        <v>8.9120370370370362E-4</v>
      </c>
      <c r="M55" s="147">
        <v>54</v>
      </c>
      <c r="N55" s="148">
        <v>5.4178240740740735E-2</v>
      </c>
      <c r="O55" s="149">
        <v>30.762657551805173</v>
      </c>
      <c r="P55" s="148">
        <v>6.5972222222222213E-4</v>
      </c>
      <c r="Q55" s="147">
        <v>36</v>
      </c>
      <c r="R55" s="148">
        <v>3.3252314814814811E-2</v>
      </c>
      <c r="S55" s="148">
        <v>3.3252314814814811E-3</v>
      </c>
      <c r="T55" s="141">
        <v>0.11311991898148148</v>
      </c>
      <c r="U55" s="123">
        <f t="shared" si="1"/>
        <v>774</v>
      </c>
      <c r="W55" s="28" t="str">
        <f t="shared" si="2"/>
        <v>Arūnas Maciulevičius</v>
      </c>
    </row>
    <row r="56" spans="1:23" x14ac:dyDescent="0.3">
      <c r="A56" s="131" t="s">
        <v>2188</v>
      </c>
      <c r="B56" s="131" t="s">
        <v>2757</v>
      </c>
      <c r="C56" s="132">
        <v>52</v>
      </c>
      <c r="D56" s="133">
        <v>39</v>
      </c>
      <c r="E56" s="132">
        <v>24</v>
      </c>
      <c r="F56" s="131" t="s">
        <v>2090</v>
      </c>
      <c r="G56" s="131" t="s">
        <v>8</v>
      </c>
      <c r="H56" s="131" t="s">
        <v>2189</v>
      </c>
      <c r="I56" s="147">
        <v>13</v>
      </c>
      <c r="J56" s="148">
        <v>1.8206018518518517E-2</v>
      </c>
      <c r="K56" s="148">
        <v>1.2137345679012345E-3</v>
      </c>
      <c r="L56" s="148">
        <v>1.4120370370370369E-3</v>
      </c>
      <c r="M56" s="147">
        <v>61</v>
      </c>
      <c r="N56" s="148">
        <v>5.5995370370370369E-2</v>
      </c>
      <c r="O56" s="149">
        <v>29.764365440264573</v>
      </c>
      <c r="P56" s="148">
        <v>1.0763888888888889E-3</v>
      </c>
      <c r="Q56" s="147">
        <v>60</v>
      </c>
      <c r="R56" s="148">
        <v>3.7951388888888889E-2</v>
      </c>
      <c r="S56" s="148">
        <v>3.7951388888888887E-3</v>
      </c>
      <c r="T56" s="141">
        <v>0.11466339120370371</v>
      </c>
      <c r="U56" s="123">
        <f t="shared" si="1"/>
        <v>764</v>
      </c>
      <c r="W56" s="28" t="str">
        <f t="shared" si="2"/>
        <v>Pijus Genevičius</v>
      </c>
    </row>
    <row r="57" spans="1:23" x14ac:dyDescent="0.3">
      <c r="A57" s="131" t="s">
        <v>2190</v>
      </c>
      <c r="B57" s="131" t="s">
        <v>2191</v>
      </c>
      <c r="C57" s="132">
        <v>53</v>
      </c>
      <c r="D57" s="133">
        <v>5</v>
      </c>
      <c r="E57" s="132">
        <v>64</v>
      </c>
      <c r="F57" s="131" t="s">
        <v>2129</v>
      </c>
      <c r="G57" s="131" t="s">
        <v>149</v>
      </c>
      <c r="H57" s="131" t="s">
        <v>90</v>
      </c>
      <c r="I57" s="147">
        <v>52</v>
      </c>
      <c r="J57" s="148">
        <v>2.2013888888888888E-2</v>
      </c>
      <c r="K57" s="148">
        <v>1.4675925925925926E-3</v>
      </c>
      <c r="L57" s="148">
        <v>1.5277777777777779E-3</v>
      </c>
      <c r="M57" s="147">
        <v>36</v>
      </c>
      <c r="N57" s="148">
        <v>5.2523148148148145E-2</v>
      </c>
      <c r="O57" s="149">
        <v>31.732040546496258</v>
      </c>
      <c r="P57" s="148">
        <v>7.5231481481481471E-4</v>
      </c>
      <c r="Q57" s="147">
        <v>61</v>
      </c>
      <c r="R57" s="148">
        <v>3.8171296296296293E-2</v>
      </c>
      <c r="S57" s="148">
        <v>3.8171296296296295E-3</v>
      </c>
      <c r="T57" s="141">
        <v>0.11501717592592592</v>
      </c>
      <c r="U57" s="123">
        <f t="shared" si="1"/>
        <v>762</v>
      </c>
      <c r="W57" s="28" t="str">
        <f t="shared" si="2"/>
        <v>Aloyzas Urbikas</v>
      </c>
    </row>
    <row r="58" spans="1:23" x14ac:dyDescent="0.3">
      <c r="A58" s="131" t="s">
        <v>2192</v>
      </c>
      <c r="B58" s="131" t="s">
        <v>2193</v>
      </c>
      <c r="C58" s="132">
        <v>54</v>
      </c>
      <c r="D58" s="133">
        <v>40</v>
      </c>
      <c r="E58" s="132">
        <v>32</v>
      </c>
      <c r="F58" s="131" t="s">
        <v>2090</v>
      </c>
      <c r="G58" s="131" t="s">
        <v>8</v>
      </c>
      <c r="H58" s="131" t="s">
        <v>1988</v>
      </c>
      <c r="I58" s="147">
        <v>69</v>
      </c>
      <c r="J58" s="148">
        <v>2.5462962962962962E-2</v>
      </c>
      <c r="K58" s="148">
        <v>1.6975308641975309E-3</v>
      </c>
      <c r="L58" s="148">
        <v>1.3078703703703705E-3</v>
      </c>
      <c r="M58" s="147">
        <v>18</v>
      </c>
      <c r="N58" s="148">
        <v>4.9016203703703708E-2</v>
      </c>
      <c r="O58" s="149">
        <v>34.002361275088546</v>
      </c>
      <c r="P58" s="148">
        <v>1.2037037037037038E-3</v>
      </c>
      <c r="Q58" s="147">
        <v>65</v>
      </c>
      <c r="R58" s="148">
        <v>3.8784722222222227E-2</v>
      </c>
      <c r="S58" s="148">
        <v>3.8784722222222228E-3</v>
      </c>
      <c r="T58" s="141">
        <v>0.11580427083333333</v>
      </c>
      <c r="U58" s="123">
        <f t="shared" si="1"/>
        <v>757</v>
      </c>
      <c r="W58" s="28" t="str">
        <f t="shared" si="2"/>
        <v>Rimas Kareiva</v>
      </c>
    </row>
    <row r="59" spans="1:23" x14ac:dyDescent="0.3">
      <c r="A59" s="131" t="s">
        <v>2194</v>
      </c>
      <c r="B59" s="131" t="s">
        <v>2195</v>
      </c>
      <c r="C59" s="132">
        <v>55</v>
      </c>
      <c r="D59" s="133">
        <v>6</v>
      </c>
      <c r="E59" s="132">
        <v>12</v>
      </c>
      <c r="F59" s="131" t="s">
        <v>2129</v>
      </c>
      <c r="G59" s="131" t="s">
        <v>2196</v>
      </c>
      <c r="H59" s="131" t="s">
        <v>123</v>
      </c>
      <c r="I59" s="147">
        <v>71</v>
      </c>
      <c r="J59" s="148">
        <v>2.5937500000000002E-2</v>
      </c>
      <c r="K59" s="148">
        <v>1.7291666666666668E-3</v>
      </c>
      <c r="L59" s="148">
        <v>1.5624999999999999E-3</v>
      </c>
      <c r="M59" s="147">
        <v>50</v>
      </c>
      <c r="N59" s="148">
        <v>5.3576388888888889E-2</v>
      </c>
      <c r="O59" s="149">
        <v>31.108230719377833</v>
      </c>
      <c r="P59" s="148">
        <v>7.7546296296296304E-4</v>
      </c>
      <c r="Q59" s="147">
        <v>44</v>
      </c>
      <c r="R59" s="148">
        <v>3.4039351851851855E-2</v>
      </c>
      <c r="S59" s="148">
        <v>3.4039351851851856E-3</v>
      </c>
      <c r="T59" s="141">
        <v>0.11592115740740742</v>
      </c>
      <c r="U59" s="123">
        <f t="shared" si="1"/>
        <v>756</v>
      </c>
      <c r="W59" s="28" t="str">
        <f t="shared" si="2"/>
        <v>Rimantas Butkevičius</v>
      </c>
    </row>
    <row r="60" spans="1:23" x14ac:dyDescent="0.3">
      <c r="A60" s="131" t="s">
        <v>2197</v>
      </c>
      <c r="B60" s="131" t="s">
        <v>2198</v>
      </c>
      <c r="C60" s="132">
        <v>56</v>
      </c>
      <c r="D60" s="133">
        <v>7</v>
      </c>
      <c r="E60" s="132">
        <v>36</v>
      </c>
      <c r="F60" s="131" t="s">
        <v>2129</v>
      </c>
      <c r="G60" s="131" t="s">
        <v>8</v>
      </c>
      <c r="H60" s="131" t="s">
        <v>2000</v>
      </c>
      <c r="I60" s="147">
        <v>68</v>
      </c>
      <c r="J60" s="148">
        <v>2.5231481481481483E-2</v>
      </c>
      <c r="K60" s="148">
        <v>1.6820987654320989E-3</v>
      </c>
      <c r="L60" s="148">
        <v>1.6435185185185183E-3</v>
      </c>
      <c r="M60" s="147">
        <v>32</v>
      </c>
      <c r="N60" s="148">
        <v>5.1655092592592593E-2</v>
      </c>
      <c r="O60" s="149">
        <v>32.265292404212417</v>
      </c>
      <c r="P60" s="148">
        <v>6.3657407407407402E-4</v>
      </c>
      <c r="Q60" s="147">
        <v>56</v>
      </c>
      <c r="R60" s="148">
        <v>3.6828703703703704E-2</v>
      </c>
      <c r="S60" s="148">
        <v>3.6828703703703702E-3</v>
      </c>
      <c r="T60" s="141">
        <v>0.11602402777777777</v>
      </c>
      <c r="U60" s="123">
        <f t="shared" si="1"/>
        <v>755</v>
      </c>
      <c r="W60" s="28" t="str">
        <f t="shared" si="2"/>
        <v>Romualdas Kniuksta</v>
      </c>
    </row>
    <row r="61" spans="1:23" x14ac:dyDescent="0.3">
      <c r="A61" s="131" t="s">
        <v>2199</v>
      </c>
      <c r="B61" s="131" t="s">
        <v>2200</v>
      </c>
      <c r="C61" s="132">
        <v>57</v>
      </c>
      <c r="D61" s="133">
        <v>41</v>
      </c>
      <c r="E61" s="132">
        <v>57</v>
      </c>
      <c r="F61" s="131" t="s">
        <v>2090</v>
      </c>
      <c r="G61" s="131" t="s">
        <v>8</v>
      </c>
      <c r="H61" s="131" t="s">
        <v>1888</v>
      </c>
      <c r="I61" s="147">
        <v>72</v>
      </c>
      <c r="J61" s="148">
        <v>2.7592592592592596E-2</v>
      </c>
      <c r="K61" s="148">
        <v>1.8395061728395062E-3</v>
      </c>
      <c r="L61" s="148">
        <v>1.2384259259259258E-3</v>
      </c>
      <c r="M61" s="147">
        <v>49</v>
      </c>
      <c r="N61" s="148">
        <v>5.3506944444444447E-2</v>
      </c>
      <c r="O61" s="149">
        <v>31.148604802076573</v>
      </c>
      <c r="P61" s="148">
        <v>6.4814814814814813E-4</v>
      </c>
      <c r="Q61" s="147">
        <v>37</v>
      </c>
      <c r="R61" s="148">
        <v>3.3344907407407406E-2</v>
      </c>
      <c r="S61" s="148">
        <v>3.3344907407407407E-3</v>
      </c>
      <c r="T61" s="141">
        <v>0.11636961805555555</v>
      </c>
      <c r="U61" s="123">
        <f t="shared" si="1"/>
        <v>753</v>
      </c>
      <c r="W61" s="28" t="str">
        <f t="shared" si="2"/>
        <v>Mindaugas Slapšys</v>
      </c>
    </row>
    <row r="62" spans="1:23" x14ac:dyDescent="0.3">
      <c r="A62" s="131" t="s">
        <v>2117</v>
      </c>
      <c r="B62" s="131" t="s">
        <v>2201</v>
      </c>
      <c r="C62" s="132">
        <v>58</v>
      </c>
      <c r="D62" s="133">
        <v>42</v>
      </c>
      <c r="E62" s="132">
        <v>74</v>
      </c>
      <c r="F62" s="131" t="s">
        <v>2090</v>
      </c>
      <c r="G62" s="131" t="s">
        <v>2101</v>
      </c>
      <c r="H62" s="131" t="s">
        <v>183</v>
      </c>
      <c r="I62" s="147">
        <v>62</v>
      </c>
      <c r="J62" s="148">
        <v>2.3738425925925923E-2</v>
      </c>
      <c r="K62" s="148">
        <v>1.5825617283950614E-3</v>
      </c>
      <c r="L62" s="148">
        <v>2.3611111111111111E-3</v>
      </c>
      <c r="M62" s="147">
        <v>59</v>
      </c>
      <c r="N62" s="148">
        <v>5.5185185185185191E-2</v>
      </c>
      <c r="O62" s="149">
        <v>30.201342281879192</v>
      </c>
      <c r="P62" s="148">
        <v>1.0763888888888889E-3</v>
      </c>
      <c r="Q62" s="147">
        <v>46</v>
      </c>
      <c r="R62" s="148">
        <v>3.4432870370370371E-2</v>
      </c>
      <c r="S62" s="148">
        <v>3.4432870370370372E-3</v>
      </c>
      <c r="T62" s="141">
        <v>0.11682614583333334</v>
      </c>
      <c r="U62" s="123">
        <f t="shared" si="1"/>
        <v>750</v>
      </c>
      <c r="W62" s="28" t="str">
        <f t="shared" si="2"/>
        <v>Vytautas Viščius</v>
      </c>
    </row>
    <row r="63" spans="1:23" x14ac:dyDescent="0.3">
      <c r="A63" s="131" t="s">
        <v>2202</v>
      </c>
      <c r="B63" s="131" t="s">
        <v>2203</v>
      </c>
      <c r="C63" s="132">
        <v>59</v>
      </c>
      <c r="D63" s="133">
        <v>43</v>
      </c>
      <c r="E63" s="132">
        <v>72</v>
      </c>
      <c r="F63" s="131" t="s">
        <v>2090</v>
      </c>
      <c r="G63" s="131" t="s">
        <v>8</v>
      </c>
      <c r="H63" s="131" t="s">
        <v>2204</v>
      </c>
      <c r="I63" s="147">
        <v>58</v>
      </c>
      <c r="J63" s="148">
        <v>2.3067129629629632E-2</v>
      </c>
      <c r="K63" s="148">
        <v>1.537808641975309E-3</v>
      </c>
      <c r="L63" s="148">
        <v>2.2337962962962967E-3</v>
      </c>
      <c r="M63" s="147">
        <v>67</v>
      </c>
      <c r="N63" s="148">
        <v>5.9050925925925923E-2</v>
      </c>
      <c r="O63" s="149">
        <v>28.224225793806351</v>
      </c>
      <c r="P63" s="148">
        <v>8.449074074074075E-4</v>
      </c>
      <c r="Q63" s="147">
        <v>31</v>
      </c>
      <c r="R63" s="148">
        <v>3.243055555555556E-2</v>
      </c>
      <c r="S63" s="148">
        <v>3.2430555555555559E-3</v>
      </c>
      <c r="T63" s="141">
        <v>0.11765475694444444</v>
      </c>
      <c r="U63" s="123">
        <f t="shared" si="1"/>
        <v>745</v>
      </c>
      <c r="W63" s="28" t="str">
        <f t="shared" si="2"/>
        <v>Simas Vilkelis</v>
      </c>
    </row>
    <row r="64" spans="1:23" x14ac:dyDescent="0.3">
      <c r="A64" s="131" t="s">
        <v>2205</v>
      </c>
      <c r="B64" s="131" t="s">
        <v>2206</v>
      </c>
      <c r="C64" s="132">
        <v>60</v>
      </c>
      <c r="D64" s="133">
        <v>4</v>
      </c>
      <c r="E64" s="132">
        <v>2</v>
      </c>
      <c r="F64" s="131" t="s">
        <v>2139</v>
      </c>
      <c r="G64" s="131" t="s">
        <v>8</v>
      </c>
      <c r="H64" s="131" t="s">
        <v>183</v>
      </c>
      <c r="I64" s="147">
        <v>21</v>
      </c>
      <c r="J64" s="148">
        <v>1.8587962962962962E-2</v>
      </c>
      <c r="K64" s="148">
        <v>1.2391975308641975E-3</v>
      </c>
      <c r="L64" s="148">
        <v>6.5972222222222213E-4</v>
      </c>
      <c r="M64" s="147">
        <v>48</v>
      </c>
      <c r="N64" s="148">
        <v>5.3449074074074072E-2</v>
      </c>
      <c r="O64" s="149">
        <v>31.182330012992637</v>
      </c>
      <c r="P64" s="148">
        <v>5.4398148148148144E-4</v>
      </c>
      <c r="Q64" s="147">
        <v>71</v>
      </c>
      <c r="R64" s="148">
        <v>4.5034722222222219E-2</v>
      </c>
      <c r="S64" s="148">
        <v>4.5034722222222221E-3</v>
      </c>
      <c r="T64" s="141">
        <v>0.11830474537037038</v>
      </c>
      <c r="U64" s="123">
        <f t="shared" si="1"/>
        <v>741</v>
      </c>
      <c r="W64" s="28" t="str">
        <f t="shared" si="2"/>
        <v>Giedrė Ambrazevičiūtė</v>
      </c>
    </row>
    <row r="65" spans="1:23" x14ac:dyDescent="0.3">
      <c r="A65" s="131" t="s">
        <v>2160</v>
      </c>
      <c r="B65" s="131" t="s">
        <v>2207</v>
      </c>
      <c r="C65" s="132">
        <v>61</v>
      </c>
      <c r="D65" s="133">
        <v>44</v>
      </c>
      <c r="E65" s="132">
        <v>19</v>
      </c>
      <c r="F65" s="131" t="s">
        <v>2090</v>
      </c>
      <c r="G65" s="131" t="s">
        <v>8</v>
      </c>
      <c r="H65" s="131" t="s">
        <v>2208</v>
      </c>
      <c r="I65" s="147">
        <v>7</v>
      </c>
      <c r="J65" s="148">
        <v>1.7893518518518517E-2</v>
      </c>
      <c r="K65" s="148">
        <v>1.192901234567901E-3</v>
      </c>
      <c r="L65" s="148">
        <v>3.2754629629629631E-3</v>
      </c>
      <c r="M65" s="147">
        <v>64</v>
      </c>
      <c r="N65" s="148">
        <v>5.8159722222222217E-2</v>
      </c>
      <c r="O65" s="149">
        <v>28.656716417910449</v>
      </c>
      <c r="P65" s="148">
        <v>2.7430555555555559E-3</v>
      </c>
      <c r="Q65" s="147">
        <v>55</v>
      </c>
      <c r="R65" s="148">
        <v>3.6655092592592593E-2</v>
      </c>
      <c r="S65" s="148">
        <v>3.6655092592592594E-3</v>
      </c>
      <c r="T65" s="141">
        <v>0.11875234953703705</v>
      </c>
      <c r="U65" s="123">
        <f t="shared" si="1"/>
        <v>738</v>
      </c>
      <c r="W65" s="28" t="str">
        <f t="shared" si="2"/>
        <v>Šarūnas Dignaitis</v>
      </c>
    </row>
    <row r="66" spans="1:23" x14ac:dyDescent="0.3">
      <c r="A66" s="131" t="s">
        <v>2209</v>
      </c>
      <c r="B66" s="131" t="s">
        <v>2210</v>
      </c>
      <c r="C66" s="132">
        <v>62</v>
      </c>
      <c r="D66" s="133">
        <v>45</v>
      </c>
      <c r="E66" s="132">
        <v>49</v>
      </c>
      <c r="F66" s="131" t="s">
        <v>2090</v>
      </c>
      <c r="G66" s="131" t="s">
        <v>28</v>
      </c>
      <c r="H66" s="131" t="s">
        <v>155</v>
      </c>
      <c r="I66" s="147">
        <v>55</v>
      </c>
      <c r="J66" s="148">
        <v>2.2442129629629631E-2</v>
      </c>
      <c r="K66" s="148">
        <v>1.4961419753086421E-3</v>
      </c>
      <c r="L66" s="148">
        <v>1.2731481481481483E-3</v>
      </c>
      <c r="M66" s="147">
        <v>33</v>
      </c>
      <c r="N66" s="148">
        <v>5.1828703703703703E-2</v>
      </c>
      <c r="O66" s="149">
        <v>32.157213041536401</v>
      </c>
      <c r="P66" s="148">
        <v>1.0069444444444444E-3</v>
      </c>
      <c r="Q66" s="147">
        <v>69</v>
      </c>
      <c r="R66" s="148">
        <v>4.2615740740740739E-2</v>
      </c>
      <c r="S66" s="148">
        <v>4.2615740740740739E-3</v>
      </c>
      <c r="T66" s="141">
        <v>0.11921451388888889</v>
      </c>
      <c r="U66" s="123">
        <f t="shared" si="1"/>
        <v>735</v>
      </c>
      <c r="W66" s="28" t="str">
        <f t="shared" si="2"/>
        <v>Antanas Norkevičius</v>
      </c>
    </row>
    <row r="67" spans="1:23" x14ac:dyDescent="0.3">
      <c r="A67" s="131" t="s">
        <v>2123</v>
      </c>
      <c r="B67" s="131" t="s">
        <v>2211</v>
      </c>
      <c r="C67" s="132">
        <v>63</v>
      </c>
      <c r="D67" s="133">
        <v>46</v>
      </c>
      <c r="E67" s="132">
        <v>66</v>
      </c>
      <c r="F67" s="131" t="s">
        <v>2090</v>
      </c>
      <c r="G67" s="131" t="s">
        <v>2212</v>
      </c>
      <c r="H67" s="131" t="s">
        <v>183</v>
      </c>
      <c r="I67" s="147">
        <v>32</v>
      </c>
      <c r="J67" s="148">
        <v>2.0023148148148148E-2</v>
      </c>
      <c r="K67" s="148">
        <v>1.3348765432098764E-3</v>
      </c>
      <c r="L67" s="148">
        <v>1.423611111111111E-3</v>
      </c>
      <c r="M67" s="147">
        <v>46</v>
      </c>
      <c r="N67" s="148">
        <v>5.3368055555555551E-2</v>
      </c>
      <c r="O67" s="149">
        <v>31.229668184775537</v>
      </c>
      <c r="P67" s="148">
        <v>9.0277777777777784E-4</v>
      </c>
      <c r="Q67" s="147">
        <v>70</v>
      </c>
      <c r="R67" s="148">
        <v>4.3472222222222225E-2</v>
      </c>
      <c r="S67" s="148">
        <v>4.3472222222222228E-3</v>
      </c>
      <c r="T67" s="141">
        <v>0.1192197337962963</v>
      </c>
      <c r="U67" s="123">
        <f t="shared" si="1"/>
        <v>735</v>
      </c>
      <c r="W67" s="28" t="str">
        <f t="shared" si="2"/>
        <v>Domas Uselis</v>
      </c>
    </row>
    <row r="68" spans="1:23" x14ac:dyDescent="0.3">
      <c r="A68" s="131" t="s">
        <v>2213</v>
      </c>
      <c r="B68" s="131" t="s">
        <v>2214</v>
      </c>
      <c r="C68" s="132">
        <v>64</v>
      </c>
      <c r="D68" s="133">
        <v>47</v>
      </c>
      <c r="E68" s="132">
        <v>37</v>
      </c>
      <c r="F68" s="131" t="s">
        <v>2090</v>
      </c>
      <c r="G68" s="131" t="s">
        <v>80</v>
      </c>
      <c r="H68" s="131" t="s">
        <v>1998</v>
      </c>
      <c r="I68" s="147">
        <v>50</v>
      </c>
      <c r="J68" s="148">
        <v>2.1736111111111112E-2</v>
      </c>
      <c r="K68" s="148">
        <v>1.4490740740740742E-3</v>
      </c>
      <c r="L68" s="148">
        <v>1.6435185185185183E-3</v>
      </c>
      <c r="M68" s="147">
        <v>71</v>
      </c>
      <c r="N68" s="148">
        <v>6.3738425925925921E-2</v>
      </c>
      <c r="O68" s="149">
        <v>26.14853822407845</v>
      </c>
      <c r="P68" s="148">
        <v>1.3310185185185185E-3</v>
      </c>
      <c r="Q68" s="147">
        <v>22</v>
      </c>
      <c r="R68" s="148">
        <v>3.1006944444444445E-2</v>
      </c>
      <c r="S68" s="148">
        <v>3.1006944444444445E-3</v>
      </c>
      <c r="T68" s="141">
        <v>0.11948440972222223</v>
      </c>
      <c r="U68" s="123">
        <f t="shared" si="1"/>
        <v>733</v>
      </c>
      <c r="W68" s="28" t="str">
        <f t="shared" si="2"/>
        <v>Rolandas Kriugžda</v>
      </c>
    </row>
    <row r="69" spans="1:23" x14ac:dyDescent="0.3">
      <c r="A69" s="131" t="s">
        <v>2215</v>
      </c>
      <c r="B69" s="131" t="s">
        <v>2216</v>
      </c>
      <c r="C69" s="132">
        <v>65</v>
      </c>
      <c r="D69" s="133">
        <v>8</v>
      </c>
      <c r="E69" s="132">
        <v>21</v>
      </c>
      <c r="F69" s="131" t="s">
        <v>2129</v>
      </c>
      <c r="G69" s="131" t="s">
        <v>2217</v>
      </c>
      <c r="H69" s="131" t="s">
        <v>2218</v>
      </c>
      <c r="I69" s="147">
        <v>66</v>
      </c>
      <c r="J69" s="148">
        <v>2.4143518518518519E-2</v>
      </c>
      <c r="K69" s="148">
        <v>1.609567901234568E-3</v>
      </c>
      <c r="L69" s="148">
        <v>1.2384259259259258E-3</v>
      </c>
      <c r="M69" s="147">
        <v>62</v>
      </c>
      <c r="N69" s="148">
        <v>5.6597222222222222E-2</v>
      </c>
      <c r="O69" s="149">
        <v>29.447852760736193</v>
      </c>
      <c r="P69" s="148">
        <v>9.9537037037037042E-4</v>
      </c>
      <c r="Q69" s="147">
        <v>59</v>
      </c>
      <c r="R69" s="148">
        <v>3.7615740740740741E-2</v>
      </c>
      <c r="S69" s="148">
        <v>3.7615740740740743E-3</v>
      </c>
      <c r="T69" s="141">
        <v>0.12061112268518519</v>
      </c>
      <c r="U69" s="123">
        <f t="shared" si="1"/>
        <v>726</v>
      </c>
      <c r="W69" s="28" t="str">
        <f t="shared" ref="W69:W76" si="3">A69&amp;" "&amp;B69</f>
        <v>Alexander Fedotenkov</v>
      </c>
    </row>
    <row r="70" spans="1:23" x14ac:dyDescent="0.3">
      <c r="A70" s="131" t="s">
        <v>2219</v>
      </c>
      <c r="B70" s="131" t="s">
        <v>2220</v>
      </c>
      <c r="C70" s="132">
        <v>66</v>
      </c>
      <c r="D70" s="133">
        <v>48</v>
      </c>
      <c r="E70" s="132">
        <v>22</v>
      </c>
      <c r="F70" s="131" t="s">
        <v>2090</v>
      </c>
      <c r="G70" s="131" t="s">
        <v>8</v>
      </c>
      <c r="H70" s="131" t="s">
        <v>29</v>
      </c>
      <c r="I70" s="147">
        <v>51</v>
      </c>
      <c r="J70" s="148">
        <v>2.1747685185185186E-2</v>
      </c>
      <c r="K70" s="148">
        <v>1.4498456790123459E-3</v>
      </c>
      <c r="L70" s="148">
        <v>1.9097222222222222E-3</v>
      </c>
      <c r="M70" s="147">
        <v>63</v>
      </c>
      <c r="N70" s="148">
        <v>5.7465277777777775E-2</v>
      </c>
      <c r="O70" s="149">
        <v>29.003021148036254</v>
      </c>
      <c r="P70" s="148">
        <v>7.291666666666667E-4</v>
      </c>
      <c r="Q70" s="147">
        <v>67</v>
      </c>
      <c r="R70" s="148">
        <v>3.9710648148148148E-2</v>
      </c>
      <c r="S70" s="148">
        <v>3.9710648148148144E-3</v>
      </c>
      <c r="T70" s="141">
        <v>0.12158357638888889</v>
      </c>
      <c r="U70" s="123">
        <f t="shared" ref="U70:U76" si="4">ROUND($T$5/T70*1000,0)</f>
        <v>721</v>
      </c>
      <c r="W70" s="28" t="str">
        <f t="shared" si="3"/>
        <v>Tomas Gedvilas</v>
      </c>
    </row>
    <row r="71" spans="1:23" x14ac:dyDescent="0.3">
      <c r="A71" s="131" t="s">
        <v>2221</v>
      </c>
      <c r="B71" s="131" t="s">
        <v>2222</v>
      </c>
      <c r="C71" s="132">
        <v>67</v>
      </c>
      <c r="D71" s="133">
        <v>49</v>
      </c>
      <c r="E71" s="132">
        <v>77</v>
      </c>
      <c r="F71" s="131" t="s">
        <v>2090</v>
      </c>
      <c r="G71" s="131" t="s">
        <v>149</v>
      </c>
      <c r="H71" s="131" t="s">
        <v>90</v>
      </c>
      <c r="I71" s="147">
        <v>65</v>
      </c>
      <c r="J71" s="148">
        <v>2.4131944444444445E-2</v>
      </c>
      <c r="K71" s="148">
        <v>1.6087962962962963E-3</v>
      </c>
      <c r="L71" s="148">
        <v>1.5509259259259261E-3</v>
      </c>
      <c r="M71" s="147">
        <v>70</v>
      </c>
      <c r="N71" s="148">
        <v>6.2534722222222228E-2</v>
      </c>
      <c r="O71" s="149">
        <v>26.65186007773459</v>
      </c>
      <c r="P71" s="148">
        <v>4.7453703703703704E-4</v>
      </c>
      <c r="Q71" s="147">
        <v>38</v>
      </c>
      <c r="R71" s="148">
        <v>3.3402777777777774E-2</v>
      </c>
      <c r="S71" s="148">
        <v>3.3402777777777775E-3</v>
      </c>
      <c r="T71" s="141">
        <v>0.12213054398148149</v>
      </c>
      <c r="U71" s="123">
        <f t="shared" si="4"/>
        <v>717</v>
      </c>
      <c r="W71" s="28" t="str">
        <f t="shared" si="3"/>
        <v>Žygimantas Zaleckas</v>
      </c>
    </row>
    <row r="72" spans="1:23" x14ac:dyDescent="0.3">
      <c r="A72" s="131" t="s">
        <v>2223</v>
      </c>
      <c r="B72" s="131" t="s">
        <v>2224</v>
      </c>
      <c r="C72" s="132">
        <v>68</v>
      </c>
      <c r="D72" s="133">
        <v>9</v>
      </c>
      <c r="E72" s="132">
        <v>73</v>
      </c>
      <c r="F72" s="131" t="s">
        <v>2129</v>
      </c>
      <c r="G72" s="131" t="s">
        <v>8</v>
      </c>
      <c r="H72" s="131" t="s">
        <v>1888</v>
      </c>
      <c r="I72" s="147">
        <v>60</v>
      </c>
      <c r="J72" s="148">
        <v>2.3391203703703702E-2</v>
      </c>
      <c r="K72" s="148">
        <v>1.5594135802469134E-3</v>
      </c>
      <c r="L72" s="148">
        <v>3.8310185185185183E-3</v>
      </c>
      <c r="M72" s="147">
        <v>57</v>
      </c>
      <c r="N72" s="148">
        <v>5.451388888888889E-2</v>
      </c>
      <c r="O72" s="149">
        <v>30.573248407643312</v>
      </c>
      <c r="P72" s="148">
        <v>1.0763888888888889E-3</v>
      </c>
      <c r="Q72" s="147">
        <v>66</v>
      </c>
      <c r="R72" s="148">
        <v>3.9456018518518522E-2</v>
      </c>
      <c r="S72" s="148">
        <v>3.945601851851852E-3</v>
      </c>
      <c r="T72" s="141">
        <v>0.12231344907407408</v>
      </c>
      <c r="U72" s="123">
        <f t="shared" si="4"/>
        <v>716</v>
      </c>
      <c r="W72" s="28" t="str">
        <f t="shared" si="3"/>
        <v>Kęstutis Virbickas</v>
      </c>
    </row>
    <row r="73" spans="1:23" x14ac:dyDescent="0.3">
      <c r="A73" s="131" t="s">
        <v>2219</v>
      </c>
      <c r="B73" s="131" t="s">
        <v>2225</v>
      </c>
      <c r="C73" s="132">
        <v>69</v>
      </c>
      <c r="D73" s="133">
        <v>50</v>
      </c>
      <c r="E73" s="132">
        <v>65</v>
      </c>
      <c r="F73" s="131" t="s">
        <v>2090</v>
      </c>
      <c r="G73" s="131" t="s">
        <v>156</v>
      </c>
      <c r="H73" s="131" t="s">
        <v>2226</v>
      </c>
      <c r="I73" s="147">
        <v>44</v>
      </c>
      <c r="J73" s="148">
        <v>2.0960648148148148E-2</v>
      </c>
      <c r="K73" s="148">
        <v>1.3973765432098765E-3</v>
      </c>
      <c r="L73" s="148">
        <v>1.6782407407407406E-3</v>
      </c>
      <c r="M73" s="147">
        <v>68</v>
      </c>
      <c r="N73" s="148">
        <v>6.0995370370370366E-2</v>
      </c>
      <c r="O73" s="149">
        <v>27.324478178368125</v>
      </c>
      <c r="P73" s="148">
        <v>9.7222222222222209E-4</v>
      </c>
      <c r="Q73" s="147">
        <v>62</v>
      </c>
      <c r="R73" s="148">
        <v>3.8402777777777779E-2</v>
      </c>
      <c r="S73" s="148">
        <v>3.840277777777778E-3</v>
      </c>
      <c r="T73" s="141">
        <v>0.12303118055555556</v>
      </c>
      <c r="U73" s="123">
        <f t="shared" si="4"/>
        <v>712</v>
      </c>
      <c r="W73" s="28" t="str">
        <f t="shared" si="3"/>
        <v>Tomas Urmanavičius</v>
      </c>
    </row>
    <row r="74" spans="1:23" x14ac:dyDescent="0.3">
      <c r="A74" s="131" t="s">
        <v>2150</v>
      </c>
      <c r="B74" s="131" t="s">
        <v>2227</v>
      </c>
      <c r="C74" s="132">
        <v>70</v>
      </c>
      <c r="D74" s="133">
        <v>51</v>
      </c>
      <c r="E74" s="132">
        <v>69</v>
      </c>
      <c r="F74" s="131" t="s">
        <v>2090</v>
      </c>
      <c r="G74" s="131" t="s">
        <v>8</v>
      </c>
      <c r="H74" s="131" t="s">
        <v>353</v>
      </c>
      <c r="I74" s="147">
        <v>70</v>
      </c>
      <c r="J74" s="148">
        <v>2.5474537037037035E-2</v>
      </c>
      <c r="K74" s="148">
        <v>1.6983024691358025E-3</v>
      </c>
      <c r="L74" s="148">
        <v>2.4305555555555556E-3</v>
      </c>
      <c r="M74" s="147">
        <v>66</v>
      </c>
      <c r="N74" s="148">
        <v>5.8321759259259261E-2</v>
      </c>
      <c r="O74" s="149">
        <v>28.577098630680688</v>
      </c>
      <c r="P74" s="148">
        <v>8.9120370370370362E-4</v>
      </c>
      <c r="Q74" s="147">
        <v>57</v>
      </c>
      <c r="R74" s="148">
        <v>3.6874999999999998E-2</v>
      </c>
      <c r="S74" s="148">
        <v>3.6874999999999998E-3</v>
      </c>
      <c r="T74" s="141">
        <v>0.12401086805555556</v>
      </c>
      <c r="U74" s="123">
        <f t="shared" si="4"/>
        <v>706</v>
      </c>
      <c r="W74" s="28" t="str">
        <f t="shared" si="3"/>
        <v>Vaidas Valatkevičius</v>
      </c>
    </row>
    <row r="75" spans="1:23" x14ac:dyDescent="0.3">
      <c r="A75" s="131" t="s">
        <v>2228</v>
      </c>
      <c r="B75" s="131" t="s">
        <v>2229</v>
      </c>
      <c r="C75" s="132">
        <v>71</v>
      </c>
      <c r="D75" s="133">
        <v>5</v>
      </c>
      <c r="E75" s="132">
        <v>14</v>
      </c>
      <c r="F75" s="131" t="s">
        <v>2139</v>
      </c>
      <c r="G75" s="131" t="s">
        <v>8</v>
      </c>
      <c r="H75" s="131" t="s">
        <v>1888</v>
      </c>
      <c r="I75" s="147">
        <v>67</v>
      </c>
      <c r="J75" s="148">
        <v>2.4155092592592589E-2</v>
      </c>
      <c r="K75" s="148">
        <v>1.6103395061728392E-3</v>
      </c>
      <c r="L75" s="148">
        <v>1.6203703703703703E-3</v>
      </c>
      <c r="M75" s="147">
        <v>69</v>
      </c>
      <c r="N75" s="148">
        <v>6.1504629629629631E-2</v>
      </c>
      <c r="O75" s="149">
        <v>27.098231087692884</v>
      </c>
      <c r="P75" s="148">
        <v>4.6296296296296293E-4</v>
      </c>
      <c r="Q75" s="147">
        <v>64</v>
      </c>
      <c r="R75" s="148">
        <v>3.8726851851851853E-2</v>
      </c>
      <c r="S75" s="148">
        <v>3.8726851851851852E-3</v>
      </c>
      <c r="T75" s="141">
        <v>0.12650196759259261</v>
      </c>
      <c r="U75" s="123">
        <f t="shared" si="4"/>
        <v>693</v>
      </c>
      <c r="W75" s="28" t="str">
        <f t="shared" si="3"/>
        <v>Polina Čachovskaja</v>
      </c>
    </row>
    <row r="76" spans="1:23" x14ac:dyDescent="0.3">
      <c r="A76" s="131" t="s">
        <v>2230</v>
      </c>
      <c r="B76" s="131" t="s">
        <v>2231</v>
      </c>
      <c r="C76" s="132">
        <v>72</v>
      </c>
      <c r="D76" s="133" t="s">
        <v>183</v>
      </c>
      <c r="E76" s="132">
        <v>18</v>
      </c>
      <c r="F76" s="131" t="s">
        <v>2090</v>
      </c>
      <c r="G76" s="131" t="s">
        <v>8</v>
      </c>
      <c r="H76" s="131" t="s">
        <v>1957</v>
      </c>
      <c r="I76" s="147">
        <v>33</v>
      </c>
      <c r="J76" s="148">
        <v>2.0150462962962964E-2</v>
      </c>
      <c r="K76" s="148">
        <v>1.3433641975308642E-3</v>
      </c>
      <c r="L76" s="148" t="s">
        <v>118</v>
      </c>
      <c r="M76" s="147" t="s">
        <v>56</v>
      </c>
      <c r="N76" s="148" t="s">
        <v>118</v>
      </c>
      <c r="O76" s="149" t="s">
        <v>56</v>
      </c>
      <c r="P76" s="148" t="s">
        <v>118</v>
      </c>
      <c r="Q76" s="147" t="s">
        <v>56</v>
      </c>
      <c r="R76" s="148" t="s">
        <v>118</v>
      </c>
      <c r="S76" s="148" t="s">
        <v>56</v>
      </c>
      <c r="T76" s="141" t="s">
        <v>118</v>
      </c>
      <c r="U76" s="123" t="e">
        <f t="shared" si="4"/>
        <v>#VALUE!</v>
      </c>
      <c r="W76" s="28" t="str">
        <f t="shared" si="3"/>
        <v>Karolis Devyzis</v>
      </c>
    </row>
    <row r="77" spans="1:23" x14ac:dyDescent="0.3">
      <c r="A77" s="36"/>
      <c r="B77" s="36"/>
      <c r="C77" s="130"/>
      <c r="D77" s="130"/>
      <c r="E77" s="13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3" x14ac:dyDescent="0.3">
      <c r="A78" s="36"/>
      <c r="B78" s="36"/>
      <c r="C78" s="130"/>
      <c r="D78" s="130"/>
      <c r="E78" s="13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3" x14ac:dyDescent="0.3">
      <c r="A79" s="36"/>
      <c r="B79" s="36"/>
      <c r="C79" s="130"/>
      <c r="D79" s="130"/>
      <c r="E79" s="13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3" x14ac:dyDescent="0.3">
      <c r="A80" s="36"/>
      <c r="B80" s="36"/>
      <c r="C80" s="130"/>
      <c r="D80" s="130"/>
      <c r="E80" s="13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3" ht="41.4" x14ac:dyDescent="0.3">
      <c r="A81" s="124" t="s">
        <v>2084</v>
      </c>
      <c r="B81" s="124" t="s">
        <v>2085</v>
      </c>
      <c r="C81" s="125" t="s">
        <v>189</v>
      </c>
      <c r="D81" s="126" t="s">
        <v>2086</v>
      </c>
      <c r="E81" s="124" t="s">
        <v>190</v>
      </c>
      <c r="F81" s="127" t="s">
        <v>4</v>
      </c>
      <c r="G81" s="127" t="s">
        <v>6</v>
      </c>
      <c r="H81" s="128" t="s">
        <v>27</v>
      </c>
      <c r="I81" s="144" t="s">
        <v>208</v>
      </c>
      <c r="J81" s="145" t="s">
        <v>2473</v>
      </c>
      <c r="K81" s="146" t="s">
        <v>2474</v>
      </c>
      <c r="L81" s="145" t="s">
        <v>2475</v>
      </c>
      <c r="M81" s="144" t="s">
        <v>2476</v>
      </c>
      <c r="N81" s="145" t="s">
        <v>2477</v>
      </c>
      <c r="O81" s="146" t="s">
        <v>2478</v>
      </c>
      <c r="P81" s="145" t="s">
        <v>2479</v>
      </c>
      <c r="Q81" s="144" t="s">
        <v>209</v>
      </c>
      <c r="R81" s="145" t="s">
        <v>2480</v>
      </c>
      <c r="S81" s="146" t="s">
        <v>2481</v>
      </c>
      <c r="T81" s="129" t="s">
        <v>2087</v>
      </c>
      <c r="U81" s="142" t="s">
        <v>0</v>
      </c>
    </row>
    <row r="82" spans="1:23" x14ac:dyDescent="0.3">
      <c r="A82" s="131" t="s">
        <v>2233</v>
      </c>
      <c r="B82" s="131" t="s">
        <v>2234</v>
      </c>
      <c r="C82" s="132">
        <v>1</v>
      </c>
      <c r="D82" s="133">
        <v>1</v>
      </c>
      <c r="E82" s="132">
        <v>245</v>
      </c>
      <c r="F82" s="131" t="s">
        <v>2235</v>
      </c>
      <c r="G82" s="131" t="s">
        <v>8</v>
      </c>
      <c r="H82" s="131" t="s">
        <v>2236</v>
      </c>
      <c r="I82" s="147">
        <v>6</v>
      </c>
      <c r="J82" s="148">
        <v>8.819444444444444E-3</v>
      </c>
      <c r="K82" s="148">
        <v>1.175925925925926E-3</v>
      </c>
      <c r="L82" s="148">
        <v>6.3657407407407402E-4</v>
      </c>
      <c r="M82" s="147">
        <v>2</v>
      </c>
      <c r="N82" s="148">
        <v>2.3171296296296297E-2</v>
      </c>
      <c r="O82" s="149">
        <v>35.964035964035965</v>
      </c>
      <c r="P82" s="148">
        <v>4.5138888888888892E-4</v>
      </c>
      <c r="Q82" s="147">
        <v>1</v>
      </c>
      <c r="R82" s="148">
        <v>1.2939814814814814E-2</v>
      </c>
      <c r="S82" s="148">
        <v>2.5879629629629629E-3</v>
      </c>
      <c r="T82" s="134">
        <v>4.6050115740740742E-2</v>
      </c>
      <c r="U82" s="123">
        <f>ROUND($T$82/T82*900,0)</f>
        <v>900</v>
      </c>
      <c r="W82" s="28" t="str">
        <f t="shared" ref="W82:W113" si="5">A82&amp;" "&amp;B82</f>
        <v>Gediminas Pajėda</v>
      </c>
    </row>
    <row r="83" spans="1:23" x14ac:dyDescent="0.3">
      <c r="A83" s="131" t="s">
        <v>2237</v>
      </c>
      <c r="B83" s="131" t="s">
        <v>2238</v>
      </c>
      <c r="C83" s="132">
        <v>2</v>
      </c>
      <c r="D83" s="133">
        <v>1</v>
      </c>
      <c r="E83" s="132">
        <v>200</v>
      </c>
      <c r="F83" s="131" t="s">
        <v>2239</v>
      </c>
      <c r="G83" s="131" t="s">
        <v>60</v>
      </c>
      <c r="H83" s="131" t="s">
        <v>1871</v>
      </c>
      <c r="I83" s="147">
        <v>1</v>
      </c>
      <c r="J83" s="148">
        <v>7.743055555555556E-3</v>
      </c>
      <c r="K83" s="148">
        <v>1.0324074074074074E-3</v>
      </c>
      <c r="L83" s="148">
        <v>3.5879629629629635E-4</v>
      </c>
      <c r="M83" s="147">
        <v>10</v>
      </c>
      <c r="N83" s="148">
        <v>2.478009259259259E-2</v>
      </c>
      <c r="O83" s="149">
        <v>33.629145259224664</v>
      </c>
      <c r="P83" s="148">
        <v>2.6620370370370372E-4</v>
      </c>
      <c r="Q83" s="147">
        <v>4</v>
      </c>
      <c r="R83" s="148">
        <v>1.3877314814814815E-2</v>
      </c>
      <c r="S83" s="148">
        <v>2.7754629629629631E-3</v>
      </c>
      <c r="T83" s="134">
        <v>4.7059236111111104E-2</v>
      </c>
      <c r="U83" s="123">
        <f t="shared" ref="U83:U145" si="6">ROUND($T$82/T83*900,0)</f>
        <v>881</v>
      </c>
      <c r="W83" s="28" t="str">
        <f t="shared" si="5"/>
        <v>Tadas Cesevičius</v>
      </c>
    </row>
    <row r="84" spans="1:23" x14ac:dyDescent="0.3">
      <c r="A84" s="131" t="s">
        <v>2093</v>
      </c>
      <c r="B84" s="131" t="s">
        <v>2240</v>
      </c>
      <c r="C84" s="132">
        <v>3</v>
      </c>
      <c r="D84" s="133">
        <v>2</v>
      </c>
      <c r="E84" s="132">
        <v>267</v>
      </c>
      <c r="F84" s="131" t="s">
        <v>2235</v>
      </c>
      <c r="G84" s="131" t="s">
        <v>63</v>
      </c>
      <c r="H84" s="131" t="s">
        <v>123</v>
      </c>
      <c r="I84" s="147">
        <v>16</v>
      </c>
      <c r="J84" s="148">
        <v>9.7222222222222224E-3</v>
      </c>
      <c r="K84" s="148">
        <v>1.2962962962962963E-3</v>
      </c>
      <c r="L84" s="148">
        <v>4.5138888888888892E-4</v>
      </c>
      <c r="M84" s="147">
        <v>4</v>
      </c>
      <c r="N84" s="148">
        <v>2.3414351851851853E-2</v>
      </c>
      <c r="O84" s="149">
        <v>35.590706870983688</v>
      </c>
      <c r="P84" s="148">
        <v>3.3564814814814812E-4</v>
      </c>
      <c r="Q84" s="147">
        <v>2</v>
      </c>
      <c r="R84" s="148">
        <v>1.3136574074074077E-2</v>
      </c>
      <c r="S84" s="148">
        <v>2.6273148148148154E-3</v>
      </c>
      <c r="T84" s="134">
        <v>4.7090555555555552E-2</v>
      </c>
      <c r="U84" s="123">
        <f t="shared" si="6"/>
        <v>880</v>
      </c>
      <c r="W84" s="28" t="str">
        <f t="shared" si="5"/>
        <v>Andrius Dapkevičius</v>
      </c>
    </row>
    <row r="85" spans="1:23" x14ac:dyDescent="0.3">
      <c r="A85" s="131" t="s">
        <v>2181</v>
      </c>
      <c r="B85" s="131" t="s">
        <v>2241</v>
      </c>
      <c r="C85" s="132">
        <v>4</v>
      </c>
      <c r="D85" s="133">
        <v>3</v>
      </c>
      <c r="E85" s="132">
        <v>205</v>
      </c>
      <c r="F85" s="131" t="s">
        <v>2235</v>
      </c>
      <c r="G85" s="131" t="s">
        <v>8</v>
      </c>
      <c r="H85" s="131" t="s">
        <v>1888</v>
      </c>
      <c r="I85" s="147">
        <v>28</v>
      </c>
      <c r="J85" s="148">
        <v>1.1018518518518518E-2</v>
      </c>
      <c r="K85" s="148">
        <v>1.4691358024691357E-3</v>
      </c>
      <c r="L85" s="148">
        <v>9.4907407407407408E-4</v>
      </c>
      <c r="M85" s="147">
        <v>1</v>
      </c>
      <c r="N85" s="148">
        <v>2.0625000000000001E-2</v>
      </c>
      <c r="O85" s="149">
        <v>40.404040404040401</v>
      </c>
      <c r="P85" s="148">
        <v>5.4398148148148144E-4</v>
      </c>
      <c r="Q85" s="147">
        <v>9</v>
      </c>
      <c r="R85" s="148">
        <v>1.4768518518518519E-2</v>
      </c>
      <c r="S85" s="148">
        <v>2.953703703703704E-3</v>
      </c>
      <c r="T85" s="134">
        <v>4.7924189814814812E-2</v>
      </c>
      <c r="U85" s="123">
        <f t="shared" si="6"/>
        <v>865</v>
      </c>
      <c r="W85" s="28" t="str">
        <f t="shared" si="5"/>
        <v>Marius Bernatonis</v>
      </c>
    </row>
    <row r="86" spans="1:23" x14ac:dyDescent="0.3">
      <c r="A86" s="131" t="s">
        <v>2242</v>
      </c>
      <c r="B86" s="131" t="s">
        <v>2243</v>
      </c>
      <c r="C86" s="132">
        <v>5</v>
      </c>
      <c r="D86" s="133">
        <v>2</v>
      </c>
      <c r="E86" s="132">
        <v>247</v>
      </c>
      <c r="F86" s="131" t="s">
        <v>2239</v>
      </c>
      <c r="G86" s="131" t="s">
        <v>60</v>
      </c>
      <c r="H86" s="131" t="s">
        <v>59</v>
      </c>
      <c r="I86" s="147">
        <v>3</v>
      </c>
      <c r="J86" s="148">
        <v>7.9398148148148145E-3</v>
      </c>
      <c r="K86" s="148">
        <v>1.0586419753086419E-3</v>
      </c>
      <c r="L86" s="148">
        <v>4.8611111111111104E-4</v>
      </c>
      <c r="M86" s="147">
        <v>7</v>
      </c>
      <c r="N86" s="148">
        <v>2.4432870370370369E-2</v>
      </c>
      <c r="O86" s="149">
        <v>34.107058266224541</v>
      </c>
      <c r="P86" s="148">
        <v>3.0092592592592595E-4</v>
      </c>
      <c r="Q86" s="147">
        <v>14</v>
      </c>
      <c r="R86" s="148">
        <v>1.5324074074074073E-2</v>
      </c>
      <c r="S86" s="148">
        <v>3.0648148148148145E-3</v>
      </c>
      <c r="T86" s="134">
        <v>4.8526238425925926E-2</v>
      </c>
      <c r="U86" s="123">
        <f t="shared" si="6"/>
        <v>854</v>
      </c>
      <c r="W86" s="28" t="str">
        <f t="shared" si="5"/>
        <v>Lukas Prokopavičius</v>
      </c>
    </row>
    <row r="87" spans="1:23" x14ac:dyDescent="0.3">
      <c r="A87" s="131" t="s">
        <v>2244</v>
      </c>
      <c r="B87" s="131" t="s">
        <v>2245</v>
      </c>
      <c r="C87" s="132">
        <v>6</v>
      </c>
      <c r="D87" s="133">
        <v>4</v>
      </c>
      <c r="E87" s="132">
        <v>218</v>
      </c>
      <c r="F87" s="131" t="s">
        <v>2235</v>
      </c>
      <c r="G87" s="131" t="s">
        <v>63</v>
      </c>
      <c r="H87" s="131" t="s">
        <v>339</v>
      </c>
      <c r="I87" s="147">
        <v>2</v>
      </c>
      <c r="J87" s="148">
        <v>7.7546296296296287E-3</v>
      </c>
      <c r="K87" s="148">
        <v>1.0339506172839506E-3</v>
      </c>
      <c r="L87" s="148">
        <v>4.8611111111111104E-4</v>
      </c>
      <c r="M87" s="147">
        <v>17</v>
      </c>
      <c r="N87" s="148">
        <v>2.613425925925926E-2</v>
      </c>
      <c r="O87" s="149">
        <v>31.886625332152345</v>
      </c>
      <c r="P87" s="148">
        <v>3.3564814814814812E-4</v>
      </c>
      <c r="Q87" s="147">
        <v>5</v>
      </c>
      <c r="R87" s="148">
        <v>1.3877314814814815E-2</v>
      </c>
      <c r="S87" s="148">
        <v>2.7754629629629631E-3</v>
      </c>
      <c r="T87" s="134">
        <v>4.860747685185185E-2</v>
      </c>
      <c r="U87" s="123">
        <f t="shared" si="6"/>
        <v>853</v>
      </c>
      <c r="W87" s="28" t="str">
        <f t="shared" si="5"/>
        <v>Žilvinas Grigaitis</v>
      </c>
    </row>
    <row r="88" spans="1:23" x14ac:dyDescent="0.3">
      <c r="A88" s="131" t="s">
        <v>2093</v>
      </c>
      <c r="B88" s="131" t="s">
        <v>2246</v>
      </c>
      <c r="C88" s="132">
        <v>7</v>
      </c>
      <c r="D88" s="133">
        <v>5</v>
      </c>
      <c r="E88" s="132">
        <v>223</v>
      </c>
      <c r="F88" s="131" t="s">
        <v>2235</v>
      </c>
      <c r="G88" s="131" t="s">
        <v>2247</v>
      </c>
      <c r="H88" s="131" t="s">
        <v>2248</v>
      </c>
      <c r="I88" s="147">
        <v>5</v>
      </c>
      <c r="J88" s="148">
        <v>8.773148148148148E-3</v>
      </c>
      <c r="K88" s="148">
        <v>1.169753086419753E-3</v>
      </c>
      <c r="L88" s="148">
        <v>1.0532407407407407E-3</v>
      </c>
      <c r="M88" s="147">
        <v>3</v>
      </c>
      <c r="N88" s="148">
        <v>2.326388888888889E-2</v>
      </c>
      <c r="O88" s="149">
        <v>35.820895522388057</v>
      </c>
      <c r="P88" s="148">
        <v>4.9768518518518521E-4</v>
      </c>
      <c r="Q88" s="147">
        <v>12</v>
      </c>
      <c r="R88" s="148">
        <v>1.5046296296296295E-2</v>
      </c>
      <c r="S88" s="148">
        <v>3.0092592592592593E-3</v>
      </c>
      <c r="T88" s="134">
        <v>4.8660787037037044E-2</v>
      </c>
      <c r="U88" s="123">
        <f t="shared" si="6"/>
        <v>852</v>
      </c>
      <c r="W88" s="28" t="str">
        <f t="shared" si="5"/>
        <v>Andrius Jurkus</v>
      </c>
    </row>
    <row r="89" spans="1:23" x14ac:dyDescent="0.3">
      <c r="A89" s="131" t="s">
        <v>2223</v>
      </c>
      <c r="B89" s="131" t="s">
        <v>2249</v>
      </c>
      <c r="C89" s="132">
        <v>8</v>
      </c>
      <c r="D89" s="133">
        <v>6</v>
      </c>
      <c r="E89" s="132">
        <v>206</v>
      </c>
      <c r="F89" s="131" t="s">
        <v>2235</v>
      </c>
      <c r="G89" s="131" t="s">
        <v>8</v>
      </c>
      <c r="H89" s="131" t="s">
        <v>2250</v>
      </c>
      <c r="I89" s="147">
        <v>4</v>
      </c>
      <c r="J89" s="148">
        <v>8.6805555555555559E-3</v>
      </c>
      <c r="K89" s="148">
        <v>1.1574074074074076E-3</v>
      </c>
      <c r="L89" s="148">
        <v>6.7129629629629625E-4</v>
      </c>
      <c r="M89" s="147">
        <v>5</v>
      </c>
      <c r="N89" s="148">
        <v>2.3530092592592592E-2</v>
      </c>
      <c r="O89" s="149">
        <v>35.415641908509592</v>
      </c>
      <c r="P89" s="148">
        <v>4.1666666666666669E-4</v>
      </c>
      <c r="Q89" s="147">
        <v>18</v>
      </c>
      <c r="R89" s="148">
        <v>1.5636574074074074E-2</v>
      </c>
      <c r="S89" s="148">
        <v>3.1273148148148145E-3</v>
      </c>
      <c r="T89" s="134">
        <v>4.8964722222222222E-2</v>
      </c>
      <c r="U89" s="123">
        <f t="shared" si="6"/>
        <v>846</v>
      </c>
      <c r="W89" s="28" t="str">
        <f t="shared" si="5"/>
        <v>Kęstutis Binkauskas</v>
      </c>
    </row>
    <row r="90" spans="1:23" x14ac:dyDescent="0.3">
      <c r="A90" s="131" t="s">
        <v>2251</v>
      </c>
      <c r="B90" s="131" t="s">
        <v>2252</v>
      </c>
      <c r="C90" s="132">
        <v>9</v>
      </c>
      <c r="D90" s="133">
        <v>7</v>
      </c>
      <c r="E90" s="132">
        <v>229</v>
      </c>
      <c r="F90" s="131" t="s">
        <v>2235</v>
      </c>
      <c r="G90" s="131" t="s">
        <v>8</v>
      </c>
      <c r="H90" s="131" t="s">
        <v>1888</v>
      </c>
      <c r="I90" s="147">
        <v>13</v>
      </c>
      <c r="J90" s="148">
        <v>9.6759259259259264E-3</v>
      </c>
      <c r="K90" s="148">
        <v>1.2901234567901235E-3</v>
      </c>
      <c r="L90" s="148">
        <v>9.3750000000000007E-4</v>
      </c>
      <c r="M90" s="147">
        <v>6</v>
      </c>
      <c r="N90" s="148">
        <v>2.3668981481481485E-2</v>
      </c>
      <c r="O90" s="149">
        <v>35.207823960880191</v>
      </c>
      <c r="P90" s="148">
        <v>4.6296296296296293E-4</v>
      </c>
      <c r="Q90" s="147">
        <v>7</v>
      </c>
      <c r="R90" s="148">
        <v>1.4594907407407405E-2</v>
      </c>
      <c r="S90" s="148">
        <v>2.9189814814814812E-3</v>
      </c>
      <c r="T90" s="134">
        <v>4.9381388888888884E-2</v>
      </c>
      <c r="U90" s="123">
        <f t="shared" si="6"/>
        <v>839</v>
      </c>
      <c r="W90" s="28" t="str">
        <f t="shared" si="5"/>
        <v>Aleksandr Kazanskij</v>
      </c>
    </row>
    <row r="91" spans="1:23" x14ac:dyDescent="0.3">
      <c r="A91" s="131" t="s">
        <v>2253</v>
      </c>
      <c r="B91" s="131" t="s">
        <v>2254</v>
      </c>
      <c r="C91" s="132">
        <v>10</v>
      </c>
      <c r="D91" s="133">
        <v>8</v>
      </c>
      <c r="E91" s="132">
        <v>241</v>
      </c>
      <c r="F91" s="131" t="s">
        <v>2235</v>
      </c>
      <c r="G91" s="131" t="s">
        <v>8</v>
      </c>
      <c r="H91" s="131" t="s">
        <v>1888</v>
      </c>
      <c r="I91" s="147">
        <v>10</v>
      </c>
      <c r="J91" s="148">
        <v>9.5138888888888894E-3</v>
      </c>
      <c r="K91" s="148">
        <v>1.2685185185185186E-3</v>
      </c>
      <c r="L91" s="148">
        <v>9.9537037037037042E-4</v>
      </c>
      <c r="M91" s="147">
        <v>9</v>
      </c>
      <c r="N91" s="148">
        <v>2.4687499999999998E-2</v>
      </c>
      <c r="O91" s="149">
        <v>33.755274261603383</v>
      </c>
      <c r="P91" s="148">
        <v>5.2083333333333333E-4</v>
      </c>
      <c r="Q91" s="147">
        <v>22</v>
      </c>
      <c r="R91" s="148">
        <v>1.5914351851851853E-2</v>
      </c>
      <c r="S91" s="148">
        <v>3.1828703703703706E-3</v>
      </c>
      <c r="T91" s="134">
        <v>5.165690972222222E-2</v>
      </c>
      <c r="U91" s="123">
        <f t="shared" si="6"/>
        <v>802</v>
      </c>
      <c r="W91" s="28" t="str">
        <f t="shared" si="5"/>
        <v>Rokas Mikalauskas</v>
      </c>
    </row>
    <row r="92" spans="1:23" x14ac:dyDescent="0.3">
      <c r="A92" s="131" t="s">
        <v>2088</v>
      </c>
      <c r="B92" s="131" t="s">
        <v>2255</v>
      </c>
      <c r="C92" s="132">
        <v>11</v>
      </c>
      <c r="D92" s="133">
        <v>9</v>
      </c>
      <c r="E92" s="132">
        <v>260</v>
      </c>
      <c r="F92" s="131" t="s">
        <v>2235</v>
      </c>
      <c r="G92" s="131" t="s">
        <v>63</v>
      </c>
      <c r="H92" s="131" t="s">
        <v>183</v>
      </c>
      <c r="I92" s="147">
        <v>22</v>
      </c>
      <c r="J92" s="148">
        <v>1.0405092592592593E-2</v>
      </c>
      <c r="K92" s="148">
        <v>1.3873456790123456E-3</v>
      </c>
      <c r="L92" s="148">
        <v>9.9537037037037042E-4</v>
      </c>
      <c r="M92" s="147">
        <v>16</v>
      </c>
      <c r="N92" s="148">
        <v>2.6087962962962966E-2</v>
      </c>
      <c r="O92" s="149">
        <v>31.943212067435667</v>
      </c>
      <c r="P92" s="148">
        <v>4.8611111111111104E-4</v>
      </c>
      <c r="Q92" s="147">
        <v>3</v>
      </c>
      <c r="R92" s="148">
        <v>1.3807870370370371E-2</v>
      </c>
      <c r="S92" s="148">
        <v>2.7615740740740743E-3</v>
      </c>
      <c r="T92" s="134">
        <v>5.1800787037037034E-2</v>
      </c>
      <c r="U92" s="123">
        <f t="shared" si="6"/>
        <v>800</v>
      </c>
      <c r="W92" s="28" t="str">
        <f t="shared" si="5"/>
        <v>Tautvydas Vaškys</v>
      </c>
    </row>
    <row r="93" spans="1:23" x14ac:dyDescent="0.3">
      <c r="A93" s="131" t="s">
        <v>2256</v>
      </c>
      <c r="B93" s="131" t="s">
        <v>2257</v>
      </c>
      <c r="C93" s="132">
        <v>12</v>
      </c>
      <c r="D93" s="133">
        <v>10</v>
      </c>
      <c r="E93" s="132">
        <v>264</v>
      </c>
      <c r="F93" s="131" t="s">
        <v>2235</v>
      </c>
      <c r="G93" s="131" t="s">
        <v>8</v>
      </c>
      <c r="H93" s="131" t="s">
        <v>1891</v>
      </c>
      <c r="I93" s="147">
        <v>16</v>
      </c>
      <c r="J93" s="148">
        <v>9.7106481481481471E-3</v>
      </c>
      <c r="K93" s="148">
        <v>1.2947530864197529E-3</v>
      </c>
      <c r="L93" s="148">
        <v>1.0879629629629629E-3</v>
      </c>
      <c r="M93" s="147">
        <v>11</v>
      </c>
      <c r="N93" s="148">
        <v>2.4849537037037035E-2</v>
      </c>
      <c r="O93" s="149">
        <v>33.535165346995811</v>
      </c>
      <c r="P93" s="148">
        <v>6.4814814814814813E-4</v>
      </c>
      <c r="Q93" s="147">
        <v>19</v>
      </c>
      <c r="R93" s="148">
        <v>1.577546296296296E-2</v>
      </c>
      <c r="S93" s="148">
        <v>3.1550925925925922E-3</v>
      </c>
      <c r="T93" s="134">
        <v>5.210118055555555E-2</v>
      </c>
      <c r="U93" s="123">
        <f t="shared" si="6"/>
        <v>795</v>
      </c>
      <c r="W93" s="28" t="str">
        <f t="shared" si="5"/>
        <v>Paulius Zurauskas</v>
      </c>
    </row>
    <row r="94" spans="1:23" x14ac:dyDescent="0.3">
      <c r="A94" s="131" t="s">
        <v>2258</v>
      </c>
      <c r="B94" s="131" t="s">
        <v>2259</v>
      </c>
      <c r="C94" s="132">
        <v>13</v>
      </c>
      <c r="D94" s="133">
        <v>11</v>
      </c>
      <c r="E94" s="132">
        <v>212</v>
      </c>
      <c r="F94" s="131" t="s">
        <v>2235</v>
      </c>
      <c r="G94" s="131" t="s">
        <v>149</v>
      </c>
      <c r="H94" s="131" t="s">
        <v>90</v>
      </c>
      <c r="I94" s="147">
        <v>24</v>
      </c>
      <c r="J94" s="148">
        <v>1.0439814814814813E-2</v>
      </c>
      <c r="K94" s="148">
        <v>1.3919753086419752E-3</v>
      </c>
      <c r="L94" s="148">
        <v>1.2384259259259258E-3</v>
      </c>
      <c r="M94" s="147">
        <v>14</v>
      </c>
      <c r="N94" s="148">
        <v>2.5833333333333333E-2</v>
      </c>
      <c r="O94" s="149">
        <v>32.258064516129032</v>
      </c>
      <c r="P94" s="148">
        <v>2.7777777777777778E-4</v>
      </c>
      <c r="Q94" s="147">
        <v>6</v>
      </c>
      <c r="R94" s="148">
        <v>1.4467592592592593E-2</v>
      </c>
      <c r="S94" s="148">
        <v>2.8935185185185184E-3</v>
      </c>
      <c r="T94" s="134">
        <v>5.2287210648148147E-2</v>
      </c>
      <c r="U94" s="123">
        <f t="shared" si="6"/>
        <v>793</v>
      </c>
      <c r="W94" s="28" t="str">
        <f t="shared" si="5"/>
        <v>Vilius Dičmonas</v>
      </c>
    </row>
    <row r="95" spans="1:23" x14ac:dyDescent="0.3">
      <c r="A95" s="131" t="s">
        <v>2260</v>
      </c>
      <c r="B95" s="131" t="s">
        <v>2261</v>
      </c>
      <c r="C95" s="132">
        <v>14</v>
      </c>
      <c r="D95" s="133">
        <v>12</v>
      </c>
      <c r="E95" s="132">
        <v>226</v>
      </c>
      <c r="F95" s="131" t="s">
        <v>2235</v>
      </c>
      <c r="G95" s="131" t="s">
        <v>8</v>
      </c>
      <c r="H95" s="131" t="s">
        <v>183</v>
      </c>
      <c r="I95" s="147">
        <v>9</v>
      </c>
      <c r="J95" s="148">
        <v>9.4907407407407406E-3</v>
      </c>
      <c r="K95" s="148">
        <v>1.2654320987654322E-3</v>
      </c>
      <c r="L95" s="148">
        <v>1.6087962962962963E-3</v>
      </c>
      <c r="M95" s="147">
        <v>15</v>
      </c>
      <c r="N95" s="148">
        <v>2.6030092592592594E-2</v>
      </c>
      <c r="O95" s="149">
        <v>32.014228546020448</v>
      </c>
      <c r="P95" s="148">
        <v>4.2824074074074075E-4</v>
      </c>
      <c r="Q95" s="147">
        <v>15</v>
      </c>
      <c r="R95" s="148">
        <v>1.5428240740740741E-2</v>
      </c>
      <c r="S95" s="148">
        <v>3.0856481481481481E-3</v>
      </c>
      <c r="T95" s="134">
        <v>5.3025520833333339E-2</v>
      </c>
      <c r="U95" s="123">
        <f t="shared" si="6"/>
        <v>782</v>
      </c>
      <c r="W95" s="28" t="str">
        <f t="shared" si="5"/>
        <v>Aleksej Kaminskij</v>
      </c>
    </row>
    <row r="96" spans="1:23" x14ac:dyDescent="0.3">
      <c r="A96" s="131" t="s">
        <v>2262</v>
      </c>
      <c r="B96" s="131" t="s">
        <v>2263</v>
      </c>
      <c r="C96" s="132">
        <v>15</v>
      </c>
      <c r="D96" s="133">
        <v>1</v>
      </c>
      <c r="E96" s="132">
        <v>203</v>
      </c>
      <c r="F96" s="131" t="s">
        <v>2264</v>
      </c>
      <c r="G96" s="131" t="s">
        <v>28</v>
      </c>
      <c r="H96" s="131" t="s">
        <v>201</v>
      </c>
      <c r="I96" s="147">
        <v>19</v>
      </c>
      <c r="J96" s="148">
        <v>1.0069444444444445E-2</v>
      </c>
      <c r="K96" s="148">
        <v>1.3425925925925927E-3</v>
      </c>
      <c r="L96" s="148">
        <v>1.0069444444444444E-3</v>
      </c>
      <c r="M96" s="147">
        <v>18</v>
      </c>
      <c r="N96" s="148">
        <v>2.6342592592592588E-2</v>
      </c>
      <c r="O96" s="149">
        <v>31.634446397188054</v>
      </c>
      <c r="P96" s="148">
        <v>3.9351851851851852E-4</v>
      </c>
      <c r="Q96" s="147">
        <v>16</v>
      </c>
      <c r="R96" s="148">
        <v>1.5474537037037038E-2</v>
      </c>
      <c r="S96" s="148">
        <v>3.0949074074074078E-3</v>
      </c>
      <c r="T96" s="134">
        <v>5.3310289351851857E-2</v>
      </c>
      <c r="U96" s="123">
        <f t="shared" si="6"/>
        <v>777</v>
      </c>
      <c r="W96" s="28" t="str">
        <f t="shared" si="5"/>
        <v>Romutis Ančlauskas</v>
      </c>
    </row>
    <row r="97" spans="1:23" x14ac:dyDescent="0.3">
      <c r="A97" s="131" t="s">
        <v>2265</v>
      </c>
      <c r="B97" s="131" t="s">
        <v>2266</v>
      </c>
      <c r="C97" s="132">
        <v>16</v>
      </c>
      <c r="D97" s="133">
        <v>2</v>
      </c>
      <c r="E97" s="132">
        <v>208</v>
      </c>
      <c r="F97" s="131" t="s">
        <v>2264</v>
      </c>
      <c r="G97" s="131" t="s">
        <v>60</v>
      </c>
      <c r="H97" s="131" t="s">
        <v>59</v>
      </c>
      <c r="I97" s="147">
        <v>20</v>
      </c>
      <c r="J97" s="148">
        <v>1.0127314814814815E-2</v>
      </c>
      <c r="K97" s="148">
        <v>1.3503086419753086E-3</v>
      </c>
      <c r="L97" s="148">
        <v>7.8703703703703705E-4</v>
      </c>
      <c r="M97" s="147">
        <v>23</v>
      </c>
      <c r="N97" s="148">
        <v>2.6724537037037036E-2</v>
      </c>
      <c r="O97" s="149">
        <v>31.182330012992637</v>
      </c>
      <c r="P97" s="148">
        <v>4.1666666666666669E-4</v>
      </c>
      <c r="Q97" s="147">
        <v>20</v>
      </c>
      <c r="R97" s="148">
        <v>1.5787037037037037E-2</v>
      </c>
      <c r="S97" s="148">
        <v>3.1574074074074074E-3</v>
      </c>
      <c r="T97" s="134">
        <v>5.3879710648148151E-2</v>
      </c>
      <c r="U97" s="123">
        <f t="shared" si="6"/>
        <v>769</v>
      </c>
      <c r="W97" s="28" t="str">
        <f t="shared" si="5"/>
        <v>Virgilijus Buzas</v>
      </c>
    </row>
    <row r="98" spans="1:23" x14ac:dyDescent="0.3">
      <c r="A98" s="131" t="s">
        <v>2230</v>
      </c>
      <c r="B98" s="131" t="s">
        <v>2267</v>
      </c>
      <c r="C98" s="132">
        <v>17</v>
      </c>
      <c r="D98" s="133">
        <v>13</v>
      </c>
      <c r="E98" s="132">
        <v>266</v>
      </c>
      <c r="F98" s="131" t="s">
        <v>2235</v>
      </c>
      <c r="G98" s="131" t="s">
        <v>8</v>
      </c>
      <c r="H98" s="131" t="s">
        <v>150</v>
      </c>
      <c r="I98" s="147">
        <v>28</v>
      </c>
      <c r="J98" s="148">
        <v>1.0763888888888891E-2</v>
      </c>
      <c r="K98" s="148">
        <v>1.4351851851851854E-3</v>
      </c>
      <c r="L98" s="148">
        <v>1.2384259259259258E-3</v>
      </c>
      <c r="M98" s="147">
        <v>8</v>
      </c>
      <c r="N98" s="148">
        <v>2.4467592592592593E-2</v>
      </c>
      <c r="O98" s="149">
        <v>34.058656575212865</v>
      </c>
      <c r="P98" s="148">
        <v>5.9027777777777778E-4</v>
      </c>
      <c r="Q98" s="147">
        <v>34</v>
      </c>
      <c r="R98" s="148">
        <v>1.7164351851851851E-2</v>
      </c>
      <c r="S98" s="148">
        <v>3.43287037037037E-3</v>
      </c>
      <c r="T98" s="134">
        <v>5.4246759259259258E-2</v>
      </c>
      <c r="U98" s="123">
        <f t="shared" si="6"/>
        <v>764</v>
      </c>
      <c r="W98" s="28" t="str">
        <f t="shared" si="5"/>
        <v>Karolis Skanas</v>
      </c>
    </row>
    <row r="99" spans="1:23" x14ac:dyDescent="0.3">
      <c r="A99" s="131" t="s">
        <v>2268</v>
      </c>
      <c r="B99" s="131" t="s">
        <v>2269</v>
      </c>
      <c r="C99" s="132">
        <v>18</v>
      </c>
      <c r="D99" s="133">
        <v>14</v>
      </c>
      <c r="E99" s="132">
        <v>232</v>
      </c>
      <c r="F99" s="131" t="s">
        <v>2235</v>
      </c>
      <c r="G99" s="131" t="s">
        <v>2270</v>
      </c>
      <c r="H99" s="131" t="s">
        <v>2248</v>
      </c>
      <c r="I99" s="147">
        <v>46</v>
      </c>
      <c r="J99" s="148">
        <v>1.255787037037037E-2</v>
      </c>
      <c r="K99" s="148">
        <v>1.6743827160493828E-3</v>
      </c>
      <c r="L99" s="148">
        <v>1.2268518518518518E-3</v>
      </c>
      <c r="M99" s="147">
        <v>12</v>
      </c>
      <c r="N99" s="148">
        <v>2.5648148148148146E-2</v>
      </c>
      <c r="O99" s="149">
        <v>32.490974729241877</v>
      </c>
      <c r="P99" s="148">
        <v>6.7129629629629625E-4</v>
      </c>
      <c r="Q99" s="147">
        <v>11</v>
      </c>
      <c r="R99" s="148">
        <v>1.4976851851851852E-2</v>
      </c>
      <c r="S99" s="148">
        <v>2.9953703703703705E-3</v>
      </c>
      <c r="T99" s="134">
        <v>5.5108159722222223E-2</v>
      </c>
      <c r="U99" s="123">
        <f t="shared" si="6"/>
        <v>752</v>
      </c>
      <c r="W99" s="28" t="str">
        <f t="shared" si="5"/>
        <v>Darius Kilbauskas</v>
      </c>
    </row>
    <row r="100" spans="1:23" x14ac:dyDescent="0.3">
      <c r="A100" s="131" t="s">
        <v>2117</v>
      </c>
      <c r="B100" s="131" t="s">
        <v>2271</v>
      </c>
      <c r="C100" s="132">
        <v>19</v>
      </c>
      <c r="D100" s="133">
        <v>15</v>
      </c>
      <c r="E100" s="132">
        <v>258</v>
      </c>
      <c r="F100" s="131" t="s">
        <v>2235</v>
      </c>
      <c r="G100" s="131" t="s">
        <v>8</v>
      </c>
      <c r="H100" s="131" t="s">
        <v>1899</v>
      </c>
      <c r="I100" s="147">
        <v>30</v>
      </c>
      <c r="J100" s="148">
        <v>1.1041666666666667E-2</v>
      </c>
      <c r="K100" s="148">
        <v>1.4722222222222222E-3</v>
      </c>
      <c r="L100" s="148">
        <v>1.4004629629629629E-3</v>
      </c>
      <c r="M100" s="147">
        <v>19</v>
      </c>
      <c r="N100" s="148">
        <v>2.642361111111111E-2</v>
      </c>
      <c r="O100" s="149">
        <v>31.537450722733247</v>
      </c>
      <c r="P100" s="148">
        <v>5.7870370370370378E-4</v>
      </c>
      <c r="Q100" s="147">
        <v>25</v>
      </c>
      <c r="R100" s="148">
        <v>1.6041666666666666E-2</v>
      </c>
      <c r="S100" s="148">
        <v>3.208333333333333E-3</v>
      </c>
      <c r="T100" s="134">
        <v>5.5512754629629631E-2</v>
      </c>
      <c r="U100" s="123">
        <f t="shared" si="6"/>
        <v>747</v>
      </c>
      <c r="W100" s="28" t="str">
        <f t="shared" si="5"/>
        <v>Vytautas Vasiliauskas</v>
      </c>
    </row>
    <row r="101" spans="1:23" x14ac:dyDescent="0.3">
      <c r="A101" s="131" t="s">
        <v>2219</v>
      </c>
      <c r="B101" s="131" t="s">
        <v>2272</v>
      </c>
      <c r="C101" s="132">
        <v>20</v>
      </c>
      <c r="D101" s="133">
        <v>16</v>
      </c>
      <c r="E101" s="132">
        <v>215</v>
      </c>
      <c r="F101" s="131" t="s">
        <v>2235</v>
      </c>
      <c r="G101" s="131" t="s">
        <v>8</v>
      </c>
      <c r="H101" s="131" t="s">
        <v>1946</v>
      </c>
      <c r="I101" s="147">
        <v>23</v>
      </c>
      <c r="J101" s="148">
        <v>1.042824074074074E-2</v>
      </c>
      <c r="K101" s="148">
        <v>1.3904320987654319E-3</v>
      </c>
      <c r="L101" s="148">
        <v>1.4930555555555556E-3</v>
      </c>
      <c r="M101" s="147">
        <v>41</v>
      </c>
      <c r="N101" s="148">
        <v>2.8530092592592593E-2</v>
      </c>
      <c r="O101" s="149">
        <v>29.208924949290061</v>
      </c>
      <c r="P101" s="148">
        <v>4.1666666666666669E-4</v>
      </c>
      <c r="Q101" s="147">
        <v>8</v>
      </c>
      <c r="R101" s="148">
        <v>1.4722222222222222E-2</v>
      </c>
      <c r="S101" s="148">
        <v>2.9444444444444444E-3</v>
      </c>
      <c r="T101" s="134">
        <v>5.5610034722222222E-2</v>
      </c>
      <c r="U101" s="123">
        <f t="shared" si="6"/>
        <v>745</v>
      </c>
      <c r="W101" s="28" t="str">
        <f t="shared" si="5"/>
        <v>Tomas Gorelčionka</v>
      </c>
    </row>
    <row r="102" spans="1:23" x14ac:dyDescent="0.3">
      <c r="A102" s="131" t="s">
        <v>2135</v>
      </c>
      <c r="B102" s="131" t="s">
        <v>2273</v>
      </c>
      <c r="C102" s="132">
        <v>21</v>
      </c>
      <c r="D102" s="133">
        <v>17</v>
      </c>
      <c r="E102" s="132">
        <v>236</v>
      </c>
      <c r="F102" s="131" t="s">
        <v>2235</v>
      </c>
      <c r="G102" s="131" t="s">
        <v>2171</v>
      </c>
      <c r="H102" s="131" t="s">
        <v>1888</v>
      </c>
      <c r="I102" s="147">
        <v>7</v>
      </c>
      <c r="J102" s="148">
        <v>8.9699074074074073E-3</v>
      </c>
      <c r="K102" s="148">
        <v>1.1959876543209875E-3</v>
      </c>
      <c r="L102" s="148">
        <v>1.0416666666666667E-3</v>
      </c>
      <c r="M102" s="147">
        <v>29</v>
      </c>
      <c r="N102" s="148">
        <v>2.704861111111111E-2</v>
      </c>
      <c r="O102" s="149">
        <v>30.808729139922978</v>
      </c>
      <c r="P102" s="148">
        <v>3.3564814814814812E-4</v>
      </c>
      <c r="Q102" s="147">
        <v>46</v>
      </c>
      <c r="R102" s="148">
        <v>1.8703703703703705E-2</v>
      </c>
      <c r="S102" s="148">
        <v>3.7407407407407411E-3</v>
      </c>
      <c r="T102" s="134">
        <v>5.6141979166666668E-2</v>
      </c>
      <c r="U102" s="123">
        <f t="shared" si="6"/>
        <v>738</v>
      </c>
      <c r="W102" s="28" t="str">
        <f t="shared" si="5"/>
        <v>Egidijus Lunskis</v>
      </c>
    </row>
    <row r="103" spans="1:23" x14ac:dyDescent="0.3">
      <c r="A103" s="131" t="s">
        <v>2091</v>
      </c>
      <c r="B103" s="131" t="s">
        <v>2274</v>
      </c>
      <c r="C103" s="132">
        <v>22</v>
      </c>
      <c r="D103" s="133">
        <v>18</v>
      </c>
      <c r="E103" s="132">
        <v>242</v>
      </c>
      <c r="F103" s="131" t="s">
        <v>2235</v>
      </c>
      <c r="G103" s="131" t="s">
        <v>60</v>
      </c>
      <c r="H103" s="131" t="s">
        <v>59</v>
      </c>
      <c r="I103" s="147">
        <v>21</v>
      </c>
      <c r="J103" s="148">
        <v>1.0231481481481482E-2</v>
      </c>
      <c r="K103" s="148">
        <v>1.3641975308641976E-3</v>
      </c>
      <c r="L103" s="148">
        <v>6.7129629629629625E-4</v>
      </c>
      <c r="M103" s="147">
        <v>30</v>
      </c>
      <c r="N103" s="148">
        <v>2.7280092592592592E-2</v>
      </c>
      <c r="O103" s="149">
        <v>30.54730589732711</v>
      </c>
      <c r="P103" s="148">
        <v>4.0509259259259258E-4</v>
      </c>
      <c r="Q103" s="147">
        <v>38</v>
      </c>
      <c r="R103" s="148">
        <v>1.7743055555555557E-2</v>
      </c>
      <c r="S103" s="148">
        <v>3.5486111111111113E-3</v>
      </c>
      <c r="T103" s="134">
        <v>5.6351956018518522E-2</v>
      </c>
      <c r="U103" s="123">
        <f t="shared" si="6"/>
        <v>735</v>
      </c>
      <c r="W103" s="28" t="str">
        <f t="shared" si="5"/>
        <v>Laurynas Narkevičius</v>
      </c>
    </row>
    <row r="104" spans="1:23" x14ac:dyDescent="0.3">
      <c r="A104" s="131" t="s">
        <v>2275</v>
      </c>
      <c r="B104" s="131" t="s">
        <v>2276</v>
      </c>
      <c r="C104" s="132">
        <v>23</v>
      </c>
      <c r="D104" s="133">
        <v>19</v>
      </c>
      <c r="E104" s="132">
        <v>216</v>
      </c>
      <c r="F104" s="131" t="s">
        <v>2235</v>
      </c>
      <c r="G104" s="131" t="s">
        <v>8</v>
      </c>
      <c r="H104" s="131" t="s">
        <v>1888</v>
      </c>
      <c r="I104" s="147">
        <v>36</v>
      </c>
      <c r="J104" s="148">
        <v>1.1527777777777777E-2</v>
      </c>
      <c r="K104" s="148">
        <v>1.5370370370370368E-3</v>
      </c>
      <c r="L104" s="148">
        <v>1.5046296296296294E-3</v>
      </c>
      <c r="M104" s="147">
        <v>22</v>
      </c>
      <c r="N104" s="148">
        <v>2.6712962962962966E-2</v>
      </c>
      <c r="O104" s="149">
        <v>31.195840554592717</v>
      </c>
      <c r="P104" s="148">
        <v>5.3240740740740744E-4</v>
      </c>
      <c r="Q104" s="147">
        <v>26</v>
      </c>
      <c r="R104" s="148">
        <v>1.621527777777778E-2</v>
      </c>
      <c r="S104" s="148">
        <v>3.2430555555555559E-3</v>
      </c>
      <c r="T104" s="134">
        <v>5.6526412037037038E-2</v>
      </c>
      <c r="U104" s="123">
        <f t="shared" si="6"/>
        <v>733</v>
      </c>
      <c r="W104" s="28" t="str">
        <f t="shared" si="5"/>
        <v>Edvinas Greičius</v>
      </c>
    </row>
    <row r="105" spans="1:23" x14ac:dyDescent="0.3">
      <c r="A105" s="131" t="s">
        <v>2277</v>
      </c>
      <c r="B105" s="131" t="s">
        <v>2173</v>
      </c>
      <c r="C105" s="132">
        <v>24</v>
      </c>
      <c r="D105" s="133">
        <v>1</v>
      </c>
      <c r="E105" s="132">
        <v>243</v>
      </c>
      <c r="F105" s="131" t="s">
        <v>2278</v>
      </c>
      <c r="G105" s="131" t="s">
        <v>60</v>
      </c>
      <c r="H105" s="131" t="s">
        <v>1871</v>
      </c>
      <c r="I105" s="147">
        <v>12</v>
      </c>
      <c r="J105" s="148">
        <v>9.571759259259259E-3</v>
      </c>
      <c r="K105" s="148">
        <v>1.2762345679012345E-3</v>
      </c>
      <c r="L105" s="148">
        <v>7.9861111111111105E-4</v>
      </c>
      <c r="M105" s="147">
        <v>47</v>
      </c>
      <c r="N105" s="148">
        <v>3.0011574074074076E-2</v>
      </c>
      <c r="O105" s="149">
        <v>27.767065175472425</v>
      </c>
      <c r="P105" s="148">
        <v>3.3564814814814812E-4</v>
      </c>
      <c r="Q105" s="147">
        <v>23</v>
      </c>
      <c r="R105" s="148">
        <v>1.5995370370370372E-2</v>
      </c>
      <c r="S105" s="148">
        <v>3.1990740740740742E-3</v>
      </c>
      <c r="T105" s="134">
        <v>5.6748101851851855E-2</v>
      </c>
      <c r="U105" s="123">
        <f t="shared" si="6"/>
        <v>730</v>
      </c>
      <c r="W105" s="28" t="str">
        <f t="shared" si="5"/>
        <v>Viltė Narkūnaitė</v>
      </c>
    </row>
    <row r="106" spans="1:23" x14ac:dyDescent="0.3">
      <c r="A106" s="131" t="s">
        <v>2279</v>
      </c>
      <c r="B106" s="131" t="s">
        <v>2280</v>
      </c>
      <c r="C106" s="132">
        <v>25</v>
      </c>
      <c r="D106" s="133">
        <v>20</v>
      </c>
      <c r="E106" s="132">
        <v>251</v>
      </c>
      <c r="F106" s="131" t="s">
        <v>2235</v>
      </c>
      <c r="G106" s="131" t="s">
        <v>28</v>
      </c>
      <c r="H106" s="131" t="s">
        <v>183</v>
      </c>
      <c r="I106" s="147">
        <v>11</v>
      </c>
      <c r="J106" s="148">
        <v>9.5486111111111101E-3</v>
      </c>
      <c r="K106" s="148">
        <v>1.273148148148148E-3</v>
      </c>
      <c r="L106" s="148">
        <v>9.8379629629629642E-4</v>
      </c>
      <c r="M106" s="147">
        <v>13</v>
      </c>
      <c r="N106" s="148">
        <v>2.56712962962963E-2</v>
      </c>
      <c r="O106" s="149">
        <v>32.46167718665464</v>
      </c>
      <c r="P106" s="148">
        <v>6.3657407407407402E-4</v>
      </c>
      <c r="Q106" s="147">
        <v>54</v>
      </c>
      <c r="R106" s="148">
        <v>0.02</v>
      </c>
      <c r="S106" s="148">
        <v>4.0000000000000001E-3</v>
      </c>
      <c r="T106" s="134">
        <v>5.6857013888888891E-2</v>
      </c>
      <c r="U106" s="123">
        <f t="shared" si="6"/>
        <v>729</v>
      </c>
      <c r="W106" s="28" t="str">
        <f t="shared" si="5"/>
        <v>Vaidotas Rinkevicius</v>
      </c>
    </row>
    <row r="107" spans="1:23" x14ac:dyDescent="0.3">
      <c r="A107" s="131" t="s">
        <v>2281</v>
      </c>
      <c r="B107" s="131" t="s">
        <v>2282</v>
      </c>
      <c r="C107" s="132">
        <v>26</v>
      </c>
      <c r="D107" s="133">
        <v>2</v>
      </c>
      <c r="E107" s="132">
        <v>235</v>
      </c>
      <c r="F107" s="131" t="s">
        <v>2278</v>
      </c>
      <c r="G107" s="131" t="s">
        <v>60</v>
      </c>
      <c r="H107" s="131" t="s">
        <v>59</v>
      </c>
      <c r="I107" s="147">
        <v>15</v>
      </c>
      <c r="J107" s="148">
        <v>9.6874999999999999E-3</v>
      </c>
      <c r="K107" s="148">
        <v>1.2916666666666667E-3</v>
      </c>
      <c r="L107" s="148">
        <v>3.3564814814814812E-4</v>
      </c>
      <c r="M107" s="147">
        <v>36</v>
      </c>
      <c r="N107" s="148">
        <v>2.7743055555555559E-2</v>
      </c>
      <c r="O107" s="149">
        <v>30.03754693366708</v>
      </c>
      <c r="P107" s="148">
        <v>3.3564814814814812E-4</v>
      </c>
      <c r="Q107" s="147">
        <v>49</v>
      </c>
      <c r="R107" s="148">
        <v>1.8842592592592591E-2</v>
      </c>
      <c r="S107" s="148">
        <v>3.7685185185185183E-3</v>
      </c>
      <c r="T107" s="134">
        <v>5.6971886574074072E-2</v>
      </c>
      <c r="U107" s="123">
        <f t="shared" si="6"/>
        <v>727</v>
      </c>
      <c r="W107" s="28" t="str">
        <f t="shared" si="5"/>
        <v>Karolina Lukšytė</v>
      </c>
    </row>
    <row r="108" spans="1:23" x14ac:dyDescent="0.3">
      <c r="A108" s="131" t="s">
        <v>2199</v>
      </c>
      <c r="B108" s="131" t="s">
        <v>2283</v>
      </c>
      <c r="C108" s="132">
        <v>27</v>
      </c>
      <c r="D108" s="133">
        <v>21</v>
      </c>
      <c r="E108" s="132">
        <v>246</v>
      </c>
      <c r="F108" s="131" t="s">
        <v>2235</v>
      </c>
      <c r="G108" s="131" t="s">
        <v>8</v>
      </c>
      <c r="H108" s="131" t="s">
        <v>2284</v>
      </c>
      <c r="I108" s="147">
        <v>41</v>
      </c>
      <c r="J108" s="148">
        <v>1.238425925925926E-2</v>
      </c>
      <c r="K108" s="148">
        <v>1.6512345679012344E-3</v>
      </c>
      <c r="L108" s="148">
        <v>1.7708333333333332E-3</v>
      </c>
      <c r="M108" s="147">
        <v>20</v>
      </c>
      <c r="N108" s="148">
        <v>2.6550925925925926E-2</v>
      </c>
      <c r="O108" s="149">
        <v>31.386224934612031</v>
      </c>
      <c r="P108" s="148">
        <v>6.3657407407407402E-4</v>
      </c>
      <c r="Q108" s="147">
        <v>21</v>
      </c>
      <c r="R108" s="148">
        <v>1.5891203703703703E-2</v>
      </c>
      <c r="S108" s="148">
        <v>3.1782407407407406E-3</v>
      </c>
      <c r="T108" s="134">
        <v>5.7257361111111106E-2</v>
      </c>
      <c r="U108" s="123">
        <f t="shared" si="6"/>
        <v>724</v>
      </c>
      <c r="W108" s="28" t="str">
        <f t="shared" si="5"/>
        <v>Mindaugas Pašvenskas</v>
      </c>
    </row>
    <row r="109" spans="1:23" x14ac:dyDescent="0.3">
      <c r="A109" s="131" t="s">
        <v>2285</v>
      </c>
      <c r="B109" s="131" t="s">
        <v>2286</v>
      </c>
      <c r="C109" s="132">
        <v>28</v>
      </c>
      <c r="D109" s="133">
        <v>22</v>
      </c>
      <c r="E109" s="132">
        <v>254</v>
      </c>
      <c r="F109" s="131" t="s">
        <v>2235</v>
      </c>
      <c r="G109" s="131" t="s">
        <v>8</v>
      </c>
      <c r="H109" s="131" t="s">
        <v>183</v>
      </c>
      <c r="I109" s="147">
        <v>42</v>
      </c>
      <c r="J109" s="148">
        <v>1.2442129629629629E-2</v>
      </c>
      <c r="K109" s="148">
        <v>1.6589506172839507E-3</v>
      </c>
      <c r="L109" s="148">
        <v>1.2731481481481483E-3</v>
      </c>
      <c r="M109" s="147">
        <v>21</v>
      </c>
      <c r="N109" s="148">
        <v>2.6666666666666668E-2</v>
      </c>
      <c r="O109" s="149">
        <v>31.25</v>
      </c>
      <c r="P109" s="148">
        <v>6.8287037037037025E-4</v>
      </c>
      <c r="Q109" s="147">
        <v>27</v>
      </c>
      <c r="R109" s="148">
        <v>1.6493055555555556E-2</v>
      </c>
      <c r="S109" s="148">
        <v>3.2986111111111111E-3</v>
      </c>
      <c r="T109" s="134">
        <v>5.759685185185185E-2</v>
      </c>
      <c r="U109" s="123">
        <f t="shared" si="6"/>
        <v>720</v>
      </c>
      <c r="W109" s="28" t="str">
        <f t="shared" si="5"/>
        <v>Deimantas Šyvokas</v>
      </c>
    </row>
    <row r="110" spans="1:23" x14ac:dyDescent="0.3">
      <c r="A110" s="131" t="s">
        <v>2287</v>
      </c>
      <c r="B110" s="131" t="s">
        <v>2288</v>
      </c>
      <c r="C110" s="132">
        <v>29</v>
      </c>
      <c r="D110" s="133">
        <v>1</v>
      </c>
      <c r="E110" s="132">
        <v>220</v>
      </c>
      <c r="F110" s="131" t="s">
        <v>2289</v>
      </c>
      <c r="G110" s="131" t="s">
        <v>28</v>
      </c>
      <c r="H110" s="131" t="s">
        <v>1911</v>
      </c>
      <c r="I110" s="147">
        <v>18</v>
      </c>
      <c r="J110" s="148">
        <v>9.9074074074074082E-3</v>
      </c>
      <c r="K110" s="148">
        <v>1.3209876543209878E-3</v>
      </c>
      <c r="L110" s="148">
        <v>1.5046296296296294E-3</v>
      </c>
      <c r="M110" s="147">
        <v>43</v>
      </c>
      <c r="N110" s="148">
        <v>2.8854166666666667E-2</v>
      </c>
      <c r="O110" s="149">
        <v>28.880866425992778</v>
      </c>
      <c r="P110" s="148">
        <v>7.5231481481481471E-4</v>
      </c>
      <c r="Q110" s="147">
        <v>29</v>
      </c>
      <c r="R110" s="148">
        <v>1.6747685185185185E-2</v>
      </c>
      <c r="S110" s="148">
        <v>3.3495370370370372E-3</v>
      </c>
      <c r="T110" s="134">
        <v>5.7786805555555563E-2</v>
      </c>
      <c r="U110" s="123">
        <f t="shared" si="6"/>
        <v>717</v>
      </c>
      <c r="W110" s="28" t="str">
        <f t="shared" si="5"/>
        <v>Olegas Ivanovas</v>
      </c>
    </row>
    <row r="111" spans="1:23" x14ac:dyDescent="0.3">
      <c r="A111" s="131" t="s">
        <v>2223</v>
      </c>
      <c r="B111" s="131" t="s">
        <v>2290</v>
      </c>
      <c r="C111" s="132">
        <v>30</v>
      </c>
      <c r="D111" s="133">
        <v>23</v>
      </c>
      <c r="E111" s="132">
        <v>228</v>
      </c>
      <c r="F111" s="131" t="s">
        <v>2235</v>
      </c>
      <c r="G111" s="131" t="s">
        <v>28</v>
      </c>
      <c r="H111" s="131" t="s">
        <v>183</v>
      </c>
      <c r="I111" s="147">
        <v>40</v>
      </c>
      <c r="J111" s="148">
        <v>1.2314814814814815E-2</v>
      </c>
      <c r="K111" s="148">
        <v>1.6419753086419752E-3</v>
      </c>
      <c r="L111" s="148">
        <v>5.9027777777777778E-4</v>
      </c>
      <c r="M111" s="147">
        <v>31</v>
      </c>
      <c r="N111" s="148">
        <v>2.7407407407407408E-2</v>
      </c>
      <c r="O111" s="149">
        <v>30.405405405405403</v>
      </c>
      <c r="P111" s="148">
        <v>4.1666666666666669E-4</v>
      </c>
      <c r="Q111" s="147">
        <v>33</v>
      </c>
      <c r="R111" s="148">
        <v>1.7094907407407409E-2</v>
      </c>
      <c r="S111" s="148">
        <v>3.418981481481482E-3</v>
      </c>
      <c r="T111" s="134">
        <v>5.7858067129629633E-2</v>
      </c>
      <c r="U111" s="123">
        <f t="shared" si="6"/>
        <v>716</v>
      </c>
      <c r="W111" s="28" t="str">
        <f t="shared" si="5"/>
        <v>Kęstutis Kaupas</v>
      </c>
    </row>
    <row r="112" spans="1:23" x14ac:dyDescent="0.3">
      <c r="A112" s="131" t="s">
        <v>2119</v>
      </c>
      <c r="B112" s="131" t="s">
        <v>2291</v>
      </c>
      <c r="C112" s="132">
        <v>31</v>
      </c>
      <c r="D112" s="133">
        <v>24</v>
      </c>
      <c r="E112" s="132">
        <v>221</v>
      </c>
      <c r="F112" s="131" t="s">
        <v>2235</v>
      </c>
      <c r="G112" s="131" t="s">
        <v>28</v>
      </c>
      <c r="H112" s="131" t="s">
        <v>183</v>
      </c>
      <c r="I112" s="147">
        <v>48</v>
      </c>
      <c r="J112" s="148">
        <v>1.269675925925926E-2</v>
      </c>
      <c r="K112" s="148">
        <v>1.6929012345679015E-3</v>
      </c>
      <c r="L112" s="148">
        <v>1.6435185185185183E-3</v>
      </c>
      <c r="M112" s="147">
        <v>34</v>
      </c>
      <c r="N112" s="148">
        <v>2.7592592592592596E-2</v>
      </c>
      <c r="O112" s="149">
        <v>30.201342281879192</v>
      </c>
      <c r="P112" s="148">
        <v>4.3981481481481481E-4</v>
      </c>
      <c r="Q112" s="147">
        <v>17</v>
      </c>
      <c r="R112" s="148">
        <v>1.5474537037037038E-2</v>
      </c>
      <c r="S112" s="148">
        <v>3.0949074074074078E-3</v>
      </c>
      <c r="T112" s="134">
        <v>5.7875555555555562E-2</v>
      </c>
      <c r="U112" s="123">
        <f t="shared" si="6"/>
        <v>716</v>
      </c>
      <c r="W112" s="28" t="str">
        <f t="shared" si="5"/>
        <v>Martynas Judickas</v>
      </c>
    </row>
    <row r="113" spans="1:23" x14ac:dyDescent="0.3">
      <c r="A113" s="131" t="s">
        <v>2292</v>
      </c>
      <c r="B113" s="131" t="s">
        <v>2293</v>
      </c>
      <c r="C113" s="132">
        <v>32</v>
      </c>
      <c r="D113" s="133">
        <v>25</v>
      </c>
      <c r="E113" s="132">
        <v>268</v>
      </c>
      <c r="F113" s="131" t="s">
        <v>2235</v>
      </c>
      <c r="G113" s="131" t="s">
        <v>28</v>
      </c>
      <c r="H113" s="131" t="s">
        <v>2294</v>
      </c>
      <c r="I113" s="147">
        <v>51</v>
      </c>
      <c r="J113" s="148">
        <v>1.3032407407407407E-2</v>
      </c>
      <c r="K113" s="148">
        <v>1.7376543209876544E-3</v>
      </c>
      <c r="L113" s="148">
        <v>9.3750000000000007E-4</v>
      </c>
      <c r="M113" s="147">
        <v>24</v>
      </c>
      <c r="N113" s="148">
        <v>2.6782407407407408E-2</v>
      </c>
      <c r="O113" s="149">
        <v>31.11495246326707</v>
      </c>
      <c r="P113" s="148">
        <v>5.7870370370370378E-4</v>
      </c>
      <c r="Q113" s="147">
        <v>32</v>
      </c>
      <c r="R113" s="148">
        <v>1.7083333333333336E-2</v>
      </c>
      <c r="S113" s="148">
        <v>3.4166666666666672E-3</v>
      </c>
      <c r="T113" s="134">
        <v>5.84322337962963E-2</v>
      </c>
      <c r="U113" s="123">
        <f t="shared" si="6"/>
        <v>709</v>
      </c>
      <c r="W113" s="28" t="str">
        <f t="shared" si="5"/>
        <v>Aidas Jarušaitis</v>
      </c>
    </row>
    <row r="114" spans="1:23" x14ac:dyDescent="0.3">
      <c r="A114" s="131" t="s">
        <v>2132</v>
      </c>
      <c r="B114" s="131" t="s">
        <v>2295</v>
      </c>
      <c r="C114" s="132">
        <v>33</v>
      </c>
      <c r="D114" s="133">
        <v>26</v>
      </c>
      <c r="E114" s="132">
        <v>249</v>
      </c>
      <c r="F114" s="131" t="s">
        <v>2235</v>
      </c>
      <c r="G114" s="131" t="s">
        <v>8</v>
      </c>
      <c r="H114" s="131" t="s">
        <v>183</v>
      </c>
      <c r="I114" s="147">
        <v>8</v>
      </c>
      <c r="J114" s="148">
        <v>9.1203703703703707E-3</v>
      </c>
      <c r="K114" s="148">
        <v>1.2160493827160495E-3</v>
      </c>
      <c r="L114" s="148">
        <v>1.0995370370370371E-3</v>
      </c>
      <c r="M114" s="147">
        <v>42</v>
      </c>
      <c r="N114" s="148">
        <v>2.883101851851852E-2</v>
      </c>
      <c r="O114" s="149">
        <v>28.904054596547571</v>
      </c>
      <c r="P114" s="148">
        <v>7.6388888888888893E-4</v>
      </c>
      <c r="Q114" s="147">
        <v>45</v>
      </c>
      <c r="R114" s="148">
        <v>1.8587962962962962E-2</v>
      </c>
      <c r="S114" s="148">
        <v>3.7175925925925926E-3</v>
      </c>
      <c r="T114" s="134">
        <v>5.8433831018518519E-2</v>
      </c>
      <c r="U114" s="123">
        <f t="shared" si="6"/>
        <v>709</v>
      </c>
      <c r="W114" s="28" t="str">
        <f t="shared" ref="W114:W145" si="7">A114&amp;" "&amp;B114</f>
        <v>Povilas Račkauskas</v>
      </c>
    </row>
    <row r="115" spans="1:23" x14ac:dyDescent="0.3">
      <c r="A115" s="131" t="s">
        <v>2233</v>
      </c>
      <c r="B115" s="131" t="s">
        <v>2296</v>
      </c>
      <c r="C115" s="132">
        <v>34</v>
      </c>
      <c r="D115" s="133">
        <v>27</v>
      </c>
      <c r="E115" s="132">
        <v>227</v>
      </c>
      <c r="F115" s="131" t="s">
        <v>2235</v>
      </c>
      <c r="G115" s="131" t="s">
        <v>8</v>
      </c>
      <c r="H115" s="131" t="s">
        <v>2297</v>
      </c>
      <c r="I115" s="147">
        <v>25</v>
      </c>
      <c r="J115" s="148">
        <v>1.0462962962962964E-2</v>
      </c>
      <c r="K115" s="148">
        <v>1.3950617283950619E-3</v>
      </c>
      <c r="L115" s="148">
        <v>1.7013888888888892E-3</v>
      </c>
      <c r="M115" s="147">
        <v>39</v>
      </c>
      <c r="N115" s="148">
        <v>2.8483796296296295E-2</v>
      </c>
      <c r="O115" s="149">
        <v>29.256399837464446</v>
      </c>
      <c r="P115" s="148">
        <v>6.2500000000000001E-4</v>
      </c>
      <c r="Q115" s="147">
        <v>35</v>
      </c>
      <c r="R115" s="148">
        <v>1.7245370370370369E-2</v>
      </c>
      <c r="S115" s="148">
        <v>3.449074074074074E-3</v>
      </c>
      <c r="T115" s="134">
        <v>5.8553657407407401E-2</v>
      </c>
      <c r="U115" s="123">
        <f t="shared" si="6"/>
        <v>708</v>
      </c>
      <c r="W115" s="28" t="str">
        <f t="shared" si="7"/>
        <v>Gediminas Karveckas</v>
      </c>
    </row>
    <row r="116" spans="1:23" x14ac:dyDescent="0.3">
      <c r="A116" s="131" t="s">
        <v>2298</v>
      </c>
      <c r="B116" s="131" t="s">
        <v>2299</v>
      </c>
      <c r="C116" s="132">
        <v>35</v>
      </c>
      <c r="D116" s="133">
        <v>1</v>
      </c>
      <c r="E116" s="132">
        <v>248</v>
      </c>
      <c r="F116" s="131" t="s">
        <v>2300</v>
      </c>
      <c r="G116" s="131" t="s">
        <v>8</v>
      </c>
      <c r="H116" s="131" t="s">
        <v>2301</v>
      </c>
      <c r="I116" s="147">
        <v>52</v>
      </c>
      <c r="J116" s="148">
        <v>1.3206018518518518E-2</v>
      </c>
      <c r="K116" s="148">
        <v>1.7608024691358024E-3</v>
      </c>
      <c r="L116" s="148">
        <v>1.3888888888888889E-3</v>
      </c>
      <c r="M116" s="147">
        <v>25</v>
      </c>
      <c r="N116" s="148">
        <v>2.6782407407407408E-2</v>
      </c>
      <c r="O116" s="149">
        <v>31.11495246326707</v>
      </c>
      <c r="P116" s="148">
        <v>7.7546296296296304E-4</v>
      </c>
      <c r="Q116" s="147">
        <v>28</v>
      </c>
      <c r="R116" s="148">
        <v>1.650462962962963E-2</v>
      </c>
      <c r="S116" s="148">
        <v>3.3009259259259259E-3</v>
      </c>
      <c r="T116" s="134">
        <v>5.8688310185185187E-2</v>
      </c>
      <c r="U116" s="123">
        <f t="shared" si="6"/>
        <v>706</v>
      </c>
      <c r="W116" s="28" t="str">
        <f t="shared" si="7"/>
        <v>Roma Puišienė</v>
      </c>
    </row>
    <row r="117" spans="1:23" x14ac:dyDescent="0.3">
      <c r="A117" s="131" t="s">
        <v>2142</v>
      </c>
      <c r="B117" s="131" t="s">
        <v>2224</v>
      </c>
      <c r="C117" s="132">
        <v>36</v>
      </c>
      <c r="D117" s="133">
        <v>2</v>
      </c>
      <c r="E117" s="132">
        <v>263</v>
      </c>
      <c r="F117" s="131" t="s">
        <v>2289</v>
      </c>
      <c r="G117" s="131" t="s">
        <v>2302</v>
      </c>
      <c r="H117" s="131" t="s">
        <v>2303</v>
      </c>
      <c r="I117" s="147">
        <v>49</v>
      </c>
      <c r="J117" s="148">
        <v>1.2893518518518519E-2</v>
      </c>
      <c r="K117" s="148">
        <v>1.719135802469136E-3</v>
      </c>
      <c r="L117" s="148">
        <v>2.5462962962962961E-3</v>
      </c>
      <c r="M117" s="147">
        <v>32</v>
      </c>
      <c r="N117" s="148">
        <v>2.7453703703703702E-2</v>
      </c>
      <c r="O117" s="149">
        <v>30.354131534569984</v>
      </c>
      <c r="P117" s="148">
        <v>1.3425925925925925E-3</v>
      </c>
      <c r="Q117" s="147">
        <v>10</v>
      </c>
      <c r="R117" s="148">
        <v>1.4895833333333332E-2</v>
      </c>
      <c r="S117" s="148">
        <v>2.9791666666666664E-3</v>
      </c>
      <c r="T117" s="134">
        <v>5.916164351851852E-2</v>
      </c>
      <c r="U117" s="123">
        <f t="shared" si="6"/>
        <v>701</v>
      </c>
      <c r="W117" s="28" t="str">
        <f t="shared" si="7"/>
        <v>Audrius Virbickas</v>
      </c>
    </row>
    <row r="118" spans="1:23" x14ac:dyDescent="0.3">
      <c r="A118" s="131" t="s">
        <v>2213</v>
      </c>
      <c r="B118" s="131" t="s">
        <v>2304</v>
      </c>
      <c r="C118" s="132">
        <v>37</v>
      </c>
      <c r="D118" s="133">
        <v>28</v>
      </c>
      <c r="E118" s="132">
        <v>270</v>
      </c>
      <c r="F118" s="131" t="s">
        <v>2235</v>
      </c>
      <c r="G118" s="131" t="s">
        <v>2305</v>
      </c>
      <c r="H118" s="131" t="s">
        <v>183</v>
      </c>
      <c r="I118" s="147">
        <v>39</v>
      </c>
      <c r="J118" s="148">
        <v>1.2175925925925929E-2</v>
      </c>
      <c r="K118" s="148">
        <v>1.623456790123457E-3</v>
      </c>
      <c r="L118" s="148">
        <v>1.2962962962962963E-3</v>
      </c>
      <c r="M118" s="147">
        <v>33</v>
      </c>
      <c r="N118" s="148">
        <v>2.7488425925925927E-2</v>
      </c>
      <c r="O118" s="149">
        <v>30.315789473684212</v>
      </c>
      <c r="P118" s="148">
        <v>2.6620370370370372E-4</v>
      </c>
      <c r="Q118" s="147">
        <v>48</v>
      </c>
      <c r="R118" s="148">
        <v>1.8761574074074073E-2</v>
      </c>
      <c r="S118" s="148">
        <v>3.7523148148148147E-3</v>
      </c>
      <c r="T118" s="134">
        <v>6.0005358796296294E-2</v>
      </c>
      <c r="U118" s="123">
        <f t="shared" si="6"/>
        <v>691</v>
      </c>
      <c r="W118" s="28" t="str">
        <f t="shared" si="7"/>
        <v>Rolandas Jankauskas</v>
      </c>
    </row>
    <row r="119" spans="1:23" x14ac:dyDescent="0.3">
      <c r="A119" s="131" t="s">
        <v>2306</v>
      </c>
      <c r="B119" s="131" t="s">
        <v>3011</v>
      </c>
      <c r="C119" s="132">
        <v>38</v>
      </c>
      <c r="D119" s="133">
        <v>1</v>
      </c>
      <c r="E119" s="132">
        <v>257</v>
      </c>
      <c r="F119" s="131" t="s">
        <v>2307</v>
      </c>
      <c r="G119" s="131" t="s">
        <v>114</v>
      </c>
      <c r="H119" s="131" t="s">
        <v>1899</v>
      </c>
      <c r="I119" s="147">
        <v>26</v>
      </c>
      <c r="J119" s="148">
        <v>1.050925925925926E-2</v>
      </c>
      <c r="K119" s="148">
        <v>1.4012345679012346E-3</v>
      </c>
      <c r="L119" s="148">
        <v>1.0300925925925926E-3</v>
      </c>
      <c r="M119" s="147">
        <v>56</v>
      </c>
      <c r="N119" s="148">
        <v>3.1377314814814809E-2</v>
      </c>
      <c r="O119" s="149">
        <v>26.5584655108816</v>
      </c>
      <c r="P119" s="148">
        <v>7.175925925925927E-4</v>
      </c>
      <c r="Q119" s="147">
        <v>30</v>
      </c>
      <c r="R119" s="148">
        <v>1.6886574074074075E-2</v>
      </c>
      <c r="S119" s="148">
        <v>3.3773148148148148E-3</v>
      </c>
      <c r="T119" s="134">
        <v>6.0555775462962959E-2</v>
      </c>
      <c r="U119" s="123">
        <f t="shared" si="6"/>
        <v>684</v>
      </c>
      <c r="W119" s="28" t="str">
        <f t="shared" si="7"/>
        <v>Ieva Urbonavičiūtė</v>
      </c>
    </row>
    <row r="120" spans="1:23" x14ac:dyDescent="0.3">
      <c r="A120" s="131" t="s">
        <v>2308</v>
      </c>
      <c r="B120" s="131" t="s">
        <v>2309</v>
      </c>
      <c r="C120" s="132">
        <v>39</v>
      </c>
      <c r="D120" s="133">
        <v>29</v>
      </c>
      <c r="E120" s="132">
        <v>262</v>
      </c>
      <c r="F120" s="131" t="s">
        <v>2235</v>
      </c>
      <c r="G120" s="131" t="s">
        <v>28</v>
      </c>
      <c r="H120" s="131" t="s">
        <v>1913</v>
      </c>
      <c r="I120" s="147">
        <v>43</v>
      </c>
      <c r="J120" s="148">
        <v>1.2453703703703703E-2</v>
      </c>
      <c r="K120" s="148">
        <v>1.6604938271604938E-3</v>
      </c>
      <c r="L120" s="148">
        <v>1.2847222222222223E-3</v>
      </c>
      <c r="M120" s="147">
        <v>27</v>
      </c>
      <c r="N120" s="148">
        <v>2.6921296296296294E-2</v>
      </c>
      <c r="O120" s="149">
        <v>30.954428202923474</v>
      </c>
      <c r="P120" s="148">
        <v>6.8287037037037025E-4</v>
      </c>
      <c r="Q120" s="147">
        <v>52</v>
      </c>
      <c r="R120" s="148">
        <v>1.9375E-2</v>
      </c>
      <c r="S120" s="148">
        <v>3.875E-3</v>
      </c>
      <c r="T120" s="134">
        <v>6.0760115740740743E-2</v>
      </c>
      <c r="U120" s="123">
        <f t="shared" si="6"/>
        <v>682</v>
      </c>
      <c r="W120" s="28" t="str">
        <f t="shared" si="7"/>
        <v>Martinas Venskaitis</v>
      </c>
    </row>
    <row r="121" spans="1:23" x14ac:dyDescent="0.3">
      <c r="A121" s="131" t="s">
        <v>2144</v>
      </c>
      <c r="B121" s="131" t="s">
        <v>2310</v>
      </c>
      <c r="C121" s="132">
        <v>40</v>
      </c>
      <c r="D121" s="133">
        <v>30</v>
      </c>
      <c r="E121" s="132">
        <v>201</v>
      </c>
      <c r="F121" s="131" t="s">
        <v>2235</v>
      </c>
      <c r="G121" s="131" t="s">
        <v>8</v>
      </c>
      <c r="H121" s="131" t="s">
        <v>2311</v>
      </c>
      <c r="I121" s="147">
        <v>47</v>
      </c>
      <c r="J121" s="148">
        <v>1.2592592592592593E-2</v>
      </c>
      <c r="K121" s="148">
        <v>1.6790123456790122E-3</v>
      </c>
      <c r="L121" s="148">
        <v>1.3194444444444443E-3</v>
      </c>
      <c r="M121" s="147">
        <v>38</v>
      </c>
      <c r="N121" s="148">
        <v>2.8472222222222222E-2</v>
      </c>
      <c r="O121" s="149">
        <v>29.26829268292683</v>
      </c>
      <c r="P121" s="148">
        <v>6.9444444444444447E-4</v>
      </c>
      <c r="Q121" s="147">
        <v>40</v>
      </c>
      <c r="R121" s="148">
        <v>1.7881944444444443E-2</v>
      </c>
      <c r="S121" s="148">
        <v>3.5763888888888885E-3</v>
      </c>
      <c r="T121" s="134">
        <v>6.0987870370370373E-2</v>
      </c>
      <c r="U121" s="123">
        <f t="shared" si="6"/>
        <v>680</v>
      </c>
      <c r="W121" s="28" t="str">
        <f t="shared" si="7"/>
        <v>Dovydas Aidziulis</v>
      </c>
    </row>
    <row r="122" spans="1:23" x14ac:dyDescent="0.3">
      <c r="A122" s="131" t="s">
        <v>2312</v>
      </c>
      <c r="B122" s="131" t="s">
        <v>2313</v>
      </c>
      <c r="C122" s="132">
        <v>41</v>
      </c>
      <c r="D122" s="133">
        <v>2</v>
      </c>
      <c r="E122" s="132">
        <v>214</v>
      </c>
      <c r="F122" s="131" t="s">
        <v>2307</v>
      </c>
      <c r="G122" s="131" t="s">
        <v>28</v>
      </c>
      <c r="H122" s="131" t="s">
        <v>183</v>
      </c>
      <c r="I122" s="147">
        <v>34</v>
      </c>
      <c r="J122" s="148">
        <v>1.1481481481481483E-2</v>
      </c>
      <c r="K122" s="148">
        <v>1.5308641975308643E-3</v>
      </c>
      <c r="L122" s="148">
        <v>1.3194444444444443E-3</v>
      </c>
      <c r="M122" s="147">
        <v>48</v>
      </c>
      <c r="N122" s="148">
        <v>3.0023148148148149E-2</v>
      </c>
      <c r="O122" s="149">
        <v>27.756360832690824</v>
      </c>
      <c r="P122" s="148">
        <v>4.9768518518518521E-4</v>
      </c>
      <c r="Q122" s="147">
        <v>42</v>
      </c>
      <c r="R122" s="148">
        <v>1.7951388888888888E-2</v>
      </c>
      <c r="S122" s="148">
        <v>3.5902777777777777E-3</v>
      </c>
      <c r="T122" s="134">
        <v>6.1303703703703701E-2</v>
      </c>
      <c r="U122" s="123">
        <f t="shared" si="6"/>
        <v>676</v>
      </c>
      <c r="W122" s="28" t="str">
        <f t="shared" si="7"/>
        <v>Ula Giniotyte</v>
      </c>
    </row>
    <row r="123" spans="1:23" x14ac:dyDescent="0.3">
      <c r="A123" s="131" t="s">
        <v>2314</v>
      </c>
      <c r="B123" s="131" t="s">
        <v>2315</v>
      </c>
      <c r="C123" s="132">
        <v>42</v>
      </c>
      <c r="D123" s="133">
        <v>3</v>
      </c>
      <c r="E123" s="132">
        <v>255</v>
      </c>
      <c r="F123" s="131" t="s">
        <v>2307</v>
      </c>
      <c r="G123" s="131" t="s">
        <v>8</v>
      </c>
      <c r="H123" s="131" t="s">
        <v>1888</v>
      </c>
      <c r="I123" s="147">
        <v>45</v>
      </c>
      <c r="J123" s="148">
        <v>1.252314814814815E-2</v>
      </c>
      <c r="K123" s="148">
        <v>1.6697530864197535E-3</v>
      </c>
      <c r="L123" s="148">
        <v>1.423611111111111E-3</v>
      </c>
      <c r="M123" s="147">
        <v>45</v>
      </c>
      <c r="N123" s="148">
        <v>2.9513888888888892E-2</v>
      </c>
      <c r="O123" s="149">
        <v>28.235294117647058</v>
      </c>
      <c r="P123" s="148">
        <v>6.4814814814814813E-4</v>
      </c>
      <c r="Q123" s="147">
        <v>36</v>
      </c>
      <c r="R123" s="148">
        <v>1.7245370370370369E-2</v>
      </c>
      <c r="S123" s="148">
        <v>3.449074074074074E-3</v>
      </c>
      <c r="T123" s="134">
        <v>6.1376550925925921E-2</v>
      </c>
      <c r="U123" s="123">
        <f t="shared" si="6"/>
        <v>675</v>
      </c>
      <c r="W123" s="28" t="str">
        <f t="shared" si="7"/>
        <v>Milda Šmitaitė</v>
      </c>
    </row>
    <row r="124" spans="1:23" x14ac:dyDescent="0.3">
      <c r="A124" s="131" t="s">
        <v>2316</v>
      </c>
      <c r="B124" s="131" t="s">
        <v>2317</v>
      </c>
      <c r="C124" s="132">
        <v>43</v>
      </c>
      <c r="D124" s="133">
        <v>4</v>
      </c>
      <c r="E124" s="132">
        <v>259</v>
      </c>
      <c r="F124" s="131" t="s">
        <v>2307</v>
      </c>
      <c r="G124" s="131" t="s">
        <v>8</v>
      </c>
      <c r="H124" s="131" t="s">
        <v>1899</v>
      </c>
      <c r="I124" s="147">
        <v>37</v>
      </c>
      <c r="J124" s="148">
        <v>1.1932870370370371E-2</v>
      </c>
      <c r="K124" s="148">
        <v>1.5910493827160494E-3</v>
      </c>
      <c r="L124" s="148">
        <v>1.3888888888888889E-3</v>
      </c>
      <c r="M124" s="147">
        <v>40</v>
      </c>
      <c r="N124" s="148">
        <v>2.8518518518518523E-2</v>
      </c>
      <c r="O124" s="149">
        <v>29.220779220779217</v>
      </c>
      <c r="P124" s="148">
        <v>7.6388888888888893E-4</v>
      </c>
      <c r="Q124" s="147">
        <v>51</v>
      </c>
      <c r="R124" s="148">
        <v>1.9027777777777779E-2</v>
      </c>
      <c r="S124" s="148">
        <v>3.8055555555555559E-3</v>
      </c>
      <c r="T124" s="134">
        <v>6.1653530092592591E-2</v>
      </c>
      <c r="U124" s="123">
        <f t="shared" si="6"/>
        <v>672</v>
      </c>
      <c r="W124" s="28" t="str">
        <f t="shared" si="7"/>
        <v>Viktorija Vasiliauskienė</v>
      </c>
    </row>
    <row r="125" spans="1:23" x14ac:dyDescent="0.3">
      <c r="A125" s="131" t="s">
        <v>2318</v>
      </c>
      <c r="B125" s="131" t="s">
        <v>2319</v>
      </c>
      <c r="C125" s="132">
        <v>44</v>
      </c>
      <c r="D125" s="133">
        <v>3</v>
      </c>
      <c r="E125" s="132">
        <v>239</v>
      </c>
      <c r="F125" s="131" t="s">
        <v>2289</v>
      </c>
      <c r="G125" s="131" t="s">
        <v>8</v>
      </c>
      <c r="H125" s="131" t="s">
        <v>183</v>
      </c>
      <c r="I125" s="147">
        <v>53</v>
      </c>
      <c r="J125" s="148">
        <v>1.3738425925925926E-2</v>
      </c>
      <c r="K125" s="148">
        <v>1.8317901234567902E-3</v>
      </c>
      <c r="L125" s="148">
        <v>1.4814814814814814E-3</v>
      </c>
      <c r="M125" s="147">
        <v>26</v>
      </c>
      <c r="N125" s="148">
        <v>2.6817129629629632E-2</v>
      </c>
      <c r="O125" s="149">
        <v>31.074665515753129</v>
      </c>
      <c r="P125" s="148">
        <v>1.1921296296296296E-3</v>
      </c>
      <c r="Q125" s="147">
        <v>47</v>
      </c>
      <c r="R125" s="148">
        <v>1.8726851851851852E-2</v>
      </c>
      <c r="S125" s="148">
        <v>3.7453703703703703E-3</v>
      </c>
      <c r="T125" s="134">
        <v>6.1989212962962968E-2</v>
      </c>
      <c r="U125" s="123">
        <f t="shared" si="6"/>
        <v>669</v>
      </c>
      <c r="W125" s="28" t="str">
        <f t="shared" si="7"/>
        <v>Edgaras Malachovskis</v>
      </c>
    </row>
    <row r="126" spans="1:23" x14ac:dyDescent="0.3">
      <c r="A126" s="131" t="s">
        <v>2117</v>
      </c>
      <c r="B126" s="131" t="s">
        <v>2320</v>
      </c>
      <c r="C126" s="132">
        <v>45</v>
      </c>
      <c r="D126" s="133">
        <v>31</v>
      </c>
      <c r="E126" s="132">
        <v>213</v>
      </c>
      <c r="F126" s="131" t="s">
        <v>2235</v>
      </c>
      <c r="G126" s="131" t="s">
        <v>8</v>
      </c>
      <c r="H126" s="131" t="s">
        <v>1909</v>
      </c>
      <c r="I126" s="147">
        <v>60</v>
      </c>
      <c r="J126" s="148">
        <v>1.539351851851852E-2</v>
      </c>
      <c r="K126" s="148">
        <v>2.0524691358024694E-3</v>
      </c>
      <c r="L126" s="148">
        <v>1.8981481481481482E-3</v>
      </c>
      <c r="M126" s="147">
        <v>28</v>
      </c>
      <c r="N126" s="148">
        <v>2.7013888888888889E-2</v>
      </c>
      <c r="O126" s="149">
        <v>30.848329048843187</v>
      </c>
      <c r="P126" s="148">
        <v>6.4814814814814813E-4</v>
      </c>
      <c r="Q126" s="147">
        <v>31</v>
      </c>
      <c r="R126" s="148">
        <v>1.7002314814814814E-2</v>
      </c>
      <c r="S126" s="148">
        <v>3.4004629629629628E-3</v>
      </c>
      <c r="T126" s="134">
        <v>6.1994583333333332E-2</v>
      </c>
      <c r="U126" s="123">
        <f t="shared" si="6"/>
        <v>669</v>
      </c>
      <c r="W126" s="28" t="str">
        <f t="shared" si="7"/>
        <v>Vytautas Geležinis</v>
      </c>
    </row>
    <row r="127" spans="1:23" x14ac:dyDescent="0.3">
      <c r="A127" s="131" t="s">
        <v>2321</v>
      </c>
      <c r="B127" s="131" t="s">
        <v>2418</v>
      </c>
      <c r="C127" s="132">
        <v>46</v>
      </c>
      <c r="D127" s="133">
        <v>32</v>
      </c>
      <c r="E127" s="132">
        <v>207</v>
      </c>
      <c r="F127" s="131" t="s">
        <v>2235</v>
      </c>
      <c r="G127" s="131" t="s">
        <v>28</v>
      </c>
      <c r="H127" s="131" t="s">
        <v>2294</v>
      </c>
      <c r="I127" s="147">
        <v>27</v>
      </c>
      <c r="J127" s="148">
        <v>1.0659722222222221E-2</v>
      </c>
      <c r="K127" s="148">
        <v>1.4212962962962962E-3</v>
      </c>
      <c r="L127" s="148">
        <v>1.3078703703703705E-3</v>
      </c>
      <c r="M127" s="147">
        <v>57</v>
      </c>
      <c r="N127" s="148">
        <v>3.2094907407407412E-2</v>
      </c>
      <c r="O127" s="149">
        <v>25.964659213847817</v>
      </c>
      <c r="P127" s="148">
        <v>3.2407407407407406E-4</v>
      </c>
      <c r="Q127" s="147">
        <v>39</v>
      </c>
      <c r="R127" s="148">
        <v>1.7812499999999998E-2</v>
      </c>
      <c r="S127" s="148">
        <v>3.5624999999999997E-3</v>
      </c>
      <c r="T127" s="134">
        <v>6.2240115740740738E-2</v>
      </c>
      <c r="U127" s="123">
        <f t="shared" si="6"/>
        <v>666</v>
      </c>
      <c r="W127" s="28" t="str">
        <f t="shared" si="7"/>
        <v>Nerijus Bražionis</v>
      </c>
    </row>
    <row r="128" spans="1:23" x14ac:dyDescent="0.3">
      <c r="A128" s="131" t="s">
        <v>2755</v>
      </c>
      <c r="B128" s="131" t="s">
        <v>2754</v>
      </c>
      <c r="C128" s="132">
        <v>47</v>
      </c>
      <c r="D128" s="133">
        <v>5</v>
      </c>
      <c r="E128" s="132">
        <v>224</v>
      </c>
      <c r="F128" s="131" t="s">
        <v>2307</v>
      </c>
      <c r="G128" s="131" t="s">
        <v>8</v>
      </c>
      <c r="H128" s="131" t="s">
        <v>1891</v>
      </c>
      <c r="I128" s="147">
        <v>57</v>
      </c>
      <c r="J128" s="148">
        <v>1.4363425925925925E-2</v>
      </c>
      <c r="K128" s="148">
        <v>1.9151234567901232E-3</v>
      </c>
      <c r="L128" s="148">
        <v>1.8865740740740742E-3</v>
      </c>
      <c r="M128" s="147">
        <v>49</v>
      </c>
      <c r="N128" s="148">
        <v>3.0405092592592591E-2</v>
      </c>
      <c r="O128" s="149">
        <v>27.407689379520367</v>
      </c>
      <c r="P128" s="148">
        <v>5.2083333333333333E-4</v>
      </c>
      <c r="Q128" s="147">
        <v>13</v>
      </c>
      <c r="R128" s="148">
        <v>1.5046296296296295E-2</v>
      </c>
      <c r="S128" s="148">
        <v>3.0092592592592593E-3</v>
      </c>
      <c r="T128" s="134">
        <v>6.2249027777777778E-2</v>
      </c>
      <c r="U128" s="123">
        <f t="shared" si="6"/>
        <v>666</v>
      </c>
      <c r="W128" s="28" t="str">
        <f t="shared" si="7"/>
        <v>Rūta Juškevičiūtė</v>
      </c>
    </row>
    <row r="129" spans="1:23" x14ac:dyDescent="0.3">
      <c r="A129" s="131" t="s">
        <v>2322</v>
      </c>
      <c r="B129" s="131" t="s">
        <v>2323</v>
      </c>
      <c r="C129" s="132">
        <v>48</v>
      </c>
      <c r="D129" s="133">
        <v>4</v>
      </c>
      <c r="E129" s="132">
        <v>256</v>
      </c>
      <c r="F129" s="131" t="s">
        <v>2289</v>
      </c>
      <c r="G129" s="131" t="s">
        <v>2324</v>
      </c>
      <c r="H129" s="131" t="s">
        <v>183</v>
      </c>
      <c r="I129" s="147">
        <v>32</v>
      </c>
      <c r="J129" s="148">
        <v>1.1354166666666667E-2</v>
      </c>
      <c r="K129" s="148">
        <v>1.5138888888888888E-3</v>
      </c>
      <c r="L129" s="148">
        <v>2.0833333333333333E-3</v>
      </c>
      <c r="M129" s="147">
        <v>52</v>
      </c>
      <c r="N129" s="148">
        <v>3.0590277777777775E-2</v>
      </c>
      <c r="O129" s="149">
        <v>27.241770715096482</v>
      </c>
      <c r="P129" s="148">
        <v>1.2731481481481483E-3</v>
      </c>
      <c r="Q129" s="147">
        <v>43</v>
      </c>
      <c r="R129" s="148">
        <v>1.8287037037037036E-2</v>
      </c>
      <c r="S129" s="148">
        <v>3.657407407407407E-3</v>
      </c>
      <c r="T129" s="134">
        <v>6.3605659722222221E-2</v>
      </c>
      <c r="U129" s="123">
        <f t="shared" si="6"/>
        <v>652</v>
      </c>
      <c r="W129" s="28" t="str">
        <f t="shared" si="7"/>
        <v>Edvardas Tarasevičius</v>
      </c>
    </row>
    <row r="130" spans="1:23" x14ac:dyDescent="0.3">
      <c r="A130" s="131" t="s">
        <v>2325</v>
      </c>
      <c r="B130" s="131" t="s">
        <v>2326</v>
      </c>
      <c r="C130" s="132">
        <v>49</v>
      </c>
      <c r="D130" s="133">
        <v>5</v>
      </c>
      <c r="E130" s="132">
        <v>210</v>
      </c>
      <c r="F130" s="131" t="s">
        <v>2289</v>
      </c>
      <c r="G130" s="131" t="s">
        <v>8</v>
      </c>
      <c r="H130" s="131" t="s">
        <v>183</v>
      </c>
      <c r="I130" s="147">
        <v>62</v>
      </c>
      <c r="J130" s="148">
        <v>1.5509259259259257E-2</v>
      </c>
      <c r="K130" s="148">
        <v>2.0679012345679012E-3</v>
      </c>
      <c r="L130" s="148">
        <v>1.4583333333333334E-3</v>
      </c>
      <c r="M130" s="147">
        <v>50</v>
      </c>
      <c r="N130" s="148">
        <v>3.0567129629629628E-2</v>
      </c>
      <c r="O130" s="149">
        <v>27.262400605831125</v>
      </c>
      <c r="P130" s="148">
        <v>4.5138888888888892E-4</v>
      </c>
      <c r="Q130" s="147">
        <v>24</v>
      </c>
      <c r="R130" s="148">
        <v>1.6030092592592592E-2</v>
      </c>
      <c r="S130" s="148">
        <v>3.2060185185185186E-3</v>
      </c>
      <c r="T130" s="134">
        <v>6.4041550925925936E-2</v>
      </c>
      <c r="U130" s="123">
        <f t="shared" si="6"/>
        <v>647</v>
      </c>
      <c r="W130" s="28" t="str">
        <f t="shared" si="7"/>
        <v>Giedrius Danėlius</v>
      </c>
    </row>
    <row r="131" spans="1:23" x14ac:dyDescent="0.3">
      <c r="A131" s="131" t="s">
        <v>2327</v>
      </c>
      <c r="B131" s="131" t="s">
        <v>2328</v>
      </c>
      <c r="C131" s="132">
        <v>50</v>
      </c>
      <c r="D131" s="133">
        <v>6</v>
      </c>
      <c r="E131" s="132">
        <v>217</v>
      </c>
      <c r="F131" s="131" t="s">
        <v>2307</v>
      </c>
      <c r="G131" s="131" t="s">
        <v>8</v>
      </c>
      <c r="H131" s="131" t="s">
        <v>1888</v>
      </c>
      <c r="I131" s="147">
        <v>56</v>
      </c>
      <c r="J131" s="148">
        <v>1.4131944444444445E-2</v>
      </c>
      <c r="K131" s="148">
        <v>1.8842592592592594E-3</v>
      </c>
      <c r="L131" s="148">
        <v>1.3888888888888889E-3</v>
      </c>
      <c r="M131" s="147">
        <v>46</v>
      </c>
      <c r="N131" s="148">
        <v>2.9976851851851852E-2</v>
      </c>
      <c r="O131" s="149">
        <v>27.799227799227801</v>
      </c>
      <c r="P131" s="148">
        <v>7.0601851851851847E-4</v>
      </c>
      <c r="Q131" s="147">
        <v>41</v>
      </c>
      <c r="R131" s="148">
        <v>1.7928240740740741E-2</v>
      </c>
      <c r="S131" s="148">
        <v>3.5856481481481481E-3</v>
      </c>
      <c r="T131" s="134">
        <v>6.4168958333333345E-2</v>
      </c>
      <c r="U131" s="123">
        <f t="shared" si="6"/>
        <v>646</v>
      </c>
      <c r="W131" s="28" t="str">
        <f t="shared" si="7"/>
        <v>Mingailė Greičiūtė</v>
      </c>
    </row>
    <row r="132" spans="1:23" x14ac:dyDescent="0.3">
      <c r="A132" s="131" t="s">
        <v>2329</v>
      </c>
      <c r="B132" s="131" t="s">
        <v>2417</v>
      </c>
      <c r="C132" s="132">
        <v>51</v>
      </c>
      <c r="D132" s="133">
        <v>7</v>
      </c>
      <c r="E132" s="132">
        <v>230</v>
      </c>
      <c r="F132" s="131" t="s">
        <v>2307</v>
      </c>
      <c r="G132" s="131" t="s">
        <v>8</v>
      </c>
      <c r="H132" s="131" t="s">
        <v>183</v>
      </c>
      <c r="I132" s="147">
        <v>31</v>
      </c>
      <c r="J132" s="148">
        <v>1.1087962962962964E-2</v>
      </c>
      <c r="K132" s="148">
        <v>1.4783950617283952E-3</v>
      </c>
      <c r="L132" s="148">
        <v>1.6087962962962963E-3</v>
      </c>
      <c r="M132" s="147">
        <v>54</v>
      </c>
      <c r="N132" s="148">
        <v>3.1215277777777783E-2</v>
      </c>
      <c r="O132" s="149">
        <v>26.696329254727473</v>
      </c>
      <c r="P132" s="148">
        <v>5.7870370370370378E-4</v>
      </c>
      <c r="Q132" s="147">
        <v>53</v>
      </c>
      <c r="R132" s="148">
        <v>1.9884259259259258E-2</v>
      </c>
      <c r="S132" s="148">
        <v>3.9768518518518512E-3</v>
      </c>
      <c r="T132" s="134">
        <v>6.4400798611111101E-2</v>
      </c>
      <c r="U132" s="123">
        <f t="shared" si="6"/>
        <v>644</v>
      </c>
      <c r="W132" s="28" t="str">
        <f t="shared" si="7"/>
        <v>Anna Kiaušas</v>
      </c>
    </row>
    <row r="133" spans="1:23" x14ac:dyDescent="0.3">
      <c r="A133" s="131" t="s">
        <v>2132</v>
      </c>
      <c r="B133" s="131" t="s">
        <v>2330</v>
      </c>
      <c r="C133" s="132">
        <v>52</v>
      </c>
      <c r="D133" s="133">
        <v>33</v>
      </c>
      <c r="E133" s="132">
        <v>204</v>
      </c>
      <c r="F133" s="131" t="s">
        <v>2235</v>
      </c>
      <c r="G133" s="131" t="s">
        <v>8</v>
      </c>
      <c r="H133" s="131" t="s">
        <v>183</v>
      </c>
      <c r="I133" s="147">
        <v>44</v>
      </c>
      <c r="J133" s="148">
        <v>1.247685185185185E-2</v>
      </c>
      <c r="K133" s="148">
        <v>1.6635802469135801E-3</v>
      </c>
      <c r="L133" s="148">
        <v>1.8981481481481482E-3</v>
      </c>
      <c r="M133" s="147">
        <v>60</v>
      </c>
      <c r="N133" s="148">
        <v>3.2696759259259259E-2</v>
      </c>
      <c r="O133" s="149">
        <v>25.486725663716815</v>
      </c>
      <c r="P133" s="148">
        <v>4.3981481481481481E-4</v>
      </c>
      <c r="Q133" s="147">
        <v>37</v>
      </c>
      <c r="R133" s="148">
        <v>1.7523148148148149E-2</v>
      </c>
      <c r="S133" s="148">
        <v>3.5046296296296297E-3</v>
      </c>
      <c r="T133" s="134">
        <v>6.5059016203703704E-2</v>
      </c>
      <c r="U133" s="123">
        <f t="shared" si="6"/>
        <v>637</v>
      </c>
      <c r="W133" s="28" t="str">
        <f t="shared" si="7"/>
        <v>Povilas Balčiūnas</v>
      </c>
    </row>
    <row r="134" spans="1:23" x14ac:dyDescent="0.3">
      <c r="A134" s="131" t="s">
        <v>2275</v>
      </c>
      <c r="B134" s="131" t="s">
        <v>2331</v>
      </c>
      <c r="C134" s="132">
        <v>53</v>
      </c>
      <c r="D134" s="133">
        <v>34</v>
      </c>
      <c r="E134" s="132">
        <v>252</v>
      </c>
      <c r="F134" s="131" t="s">
        <v>2235</v>
      </c>
      <c r="G134" s="131" t="s">
        <v>8</v>
      </c>
      <c r="H134" s="131" t="s">
        <v>183</v>
      </c>
      <c r="I134" s="147">
        <v>63</v>
      </c>
      <c r="J134" s="148">
        <v>1.6111111111111111E-2</v>
      </c>
      <c r="K134" s="148">
        <v>2.1481481481481482E-3</v>
      </c>
      <c r="L134" s="148">
        <v>1.7824074074074072E-3</v>
      </c>
      <c r="M134" s="147">
        <v>37</v>
      </c>
      <c r="N134" s="148">
        <v>2.8206018518518519E-2</v>
      </c>
      <c r="O134" s="149">
        <v>29.544521953221174</v>
      </c>
      <c r="P134" s="148">
        <v>7.7546296296296304E-4</v>
      </c>
      <c r="Q134" s="147">
        <v>44</v>
      </c>
      <c r="R134" s="148">
        <v>1.849537037037037E-2</v>
      </c>
      <c r="S134" s="148">
        <v>3.6990740740740742E-3</v>
      </c>
      <c r="T134" s="134">
        <v>6.5397916666666667E-2</v>
      </c>
      <c r="U134" s="123">
        <f t="shared" si="6"/>
        <v>634</v>
      </c>
      <c r="W134" s="28" t="str">
        <f t="shared" si="7"/>
        <v>Edvinas Šatas</v>
      </c>
    </row>
    <row r="135" spans="1:23" x14ac:dyDescent="0.3">
      <c r="A135" s="131" t="s">
        <v>2332</v>
      </c>
      <c r="B135" s="131" t="s">
        <v>2333</v>
      </c>
      <c r="C135" s="132">
        <v>54</v>
      </c>
      <c r="D135" s="133">
        <v>35</v>
      </c>
      <c r="E135" s="132">
        <v>253</v>
      </c>
      <c r="F135" s="131" t="s">
        <v>2235</v>
      </c>
      <c r="G135" s="131" t="s">
        <v>28</v>
      </c>
      <c r="H135" s="131" t="s">
        <v>183</v>
      </c>
      <c r="I135" s="147">
        <v>35</v>
      </c>
      <c r="J135" s="148">
        <v>1.1504629629629629E-2</v>
      </c>
      <c r="K135" s="148">
        <v>1.5339506172839504E-3</v>
      </c>
      <c r="L135" s="148">
        <v>2.5347222222222221E-3</v>
      </c>
      <c r="M135" s="147">
        <v>53</v>
      </c>
      <c r="N135" s="148">
        <v>3.0624999999999999E-2</v>
      </c>
      <c r="O135" s="149">
        <v>27.210884353741498</v>
      </c>
      <c r="P135" s="148">
        <v>1.3773148148148147E-3</v>
      </c>
      <c r="Q135" s="147">
        <v>56</v>
      </c>
      <c r="R135" s="148">
        <v>2.028935185185185E-2</v>
      </c>
      <c r="S135" s="148">
        <v>4.0578703703703697E-3</v>
      </c>
      <c r="T135" s="134">
        <v>6.6365115740740735E-2</v>
      </c>
      <c r="U135" s="123">
        <f t="shared" si="6"/>
        <v>625</v>
      </c>
      <c r="W135" s="28" t="str">
        <f t="shared" si="7"/>
        <v>Linas Šinkūnas</v>
      </c>
    </row>
    <row r="136" spans="1:23" x14ac:dyDescent="0.3">
      <c r="A136" s="131" t="s">
        <v>2334</v>
      </c>
      <c r="B136" s="131" t="s">
        <v>2335</v>
      </c>
      <c r="C136" s="132">
        <v>55</v>
      </c>
      <c r="D136" s="133">
        <v>36</v>
      </c>
      <c r="E136" s="132">
        <v>225</v>
      </c>
      <c r="F136" s="131" t="s">
        <v>2235</v>
      </c>
      <c r="G136" s="131" t="s">
        <v>2336</v>
      </c>
      <c r="H136" s="131" t="s">
        <v>183</v>
      </c>
      <c r="I136" s="147">
        <v>33</v>
      </c>
      <c r="J136" s="148">
        <v>1.1388888888888888E-2</v>
      </c>
      <c r="K136" s="148">
        <v>1.5185185185185184E-3</v>
      </c>
      <c r="L136" s="148">
        <v>2.673611111111111E-3</v>
      </c>
      <c r="M136" s="147">
        <v>51</v>
      </c>
      <c r="N136" s="148">
        <v>3.0567129629629628E-2</v>
      </c>
      <c r="O136" s="149">
        <v>27.262400605831125</v>
      </c>
      <c r="P136" s="148">
        <v>1.4120370370370369E-3</v>
      </c>
      <c r="Q136" s="147">
        <v>58</v>
      </c>
      <c r="R136" s="148">
        <v>2.0300925925925927E-2</v>
      </c>
      <c r="S136" s="148">
        <v>4.0601851851851858E-3</v>
      </c>
      <c r="T136" s="134">
        <v>6.6369687499999996E-2</v>
      </c>
      <c r="U136" s="123">
        <f t="shared" si="6"/>
        <v>624</v>
      </c>
      <c r="W136" s="28" t="str">
        <f t="shared" si="7"/>
        <v>Jonas Kalinauskas</v>
      </c>
    </row>
    <row r="137" spans="1:23" x14ac:dyDescent="0.3">
      <c r="A137" s="131" t="s">
        <v>2117</v>
      </c>
      <c r="B137" s="131" t="s">
        <v>2337</v>
      </c>
      <c r="C137" s="132">
        <v>56</v>
      </c>
      <c r="D137" s="133">
        <v>37</v>
      </c>
      <c r="E137" s="132">
        <v>209</v>
      </c>
      <c r="F137" s="131" t="s">
        <v>2235</v>
      </c>
      <c r="G137" s="131" t="s">
        <v>8</v>
      </c>
      <c r="H137" s="131" t="s">
        <v>2338</v>
      </c>
      <c r="I137" s="147">
        <v>64</v>
      </c>
      <c r="J137" s="148">
        <v>1.7569444444444447E-2</v>
      </c>
      <c r="K137" s="148">
        <v>2.3425925925925927E-3</v>
      </c>
      <c r="L137" s="148">
        <v>2.0138888888888888E-3</v>
      </c>
      <c r="M137" s="147">
        <v>35</v>
      </c>
      <c r="N137" s="148">
        <v>2.7615740740740743E-2</v>
      </c>
      <c r="O137" s="149">
        <v>30.176026823134954</v>
      </c>
      <c r="P137" s="148">
        <v>8.2175925925925917E-4</v>
      </c>
      <c r="Q137" s="147">
        <v>55</v>
      </c>
      <c r="R137" s="148">
        <v>2.0092592592592592E-2</v>
      </c>
      <c r="S137" s="148">
        <v>4.0185185185185185E-3</v>
      </c>
      <c r="T137" s="134">
        <v>6.8130636574074074E-2</v>
      </c>
      <c r="U137" s="123">
        <f t="shared" si="6"/>
        <v>608</v>
      </c>
      <c r="W137" s="28" t="str">
        <f t="shared" si="7"/>
        <v>Vytautas Černovas</v>
      </c>
    </row>
    <row r="138" spans="1:23" x14ac:dyDescent="0.3">
      <c r="A138" s="131" t="s">
        <v>2183</v>
      </c>
      <c r="B138" s="131" t="s">
        <v>2339</v>
      </c>
      <c r="C138" s="132">
        <v>57</v>
      </c>
      <c r="D138" s="133">
        <v>8</v>
      </c>
      <c r="E138" s="132">
        <v>261</v>
      </c>
      <c r="F138" s="131" t="s">
        <v>2307</v>
      </c>
      <c r="G138" s="131" t="s">
        <v>2171</v>
      </c>
      <c r="H138" s="131" t="s">
        <v>1888</v>
      </c>
      <c r="I138" s="147">
        <v>13</v>
      </c>
      <c r="J138" s="148">
        <v>9.5833333333333343E-3</v>
      </c>
      <c r="K138" s="148">
        <v>1.2777777777777779E-3</v>
      </c>
      <c r="L138" s="148">
        <v>1.2847222222222223E-3</v>
      </c>
      <c r="M138" s="147">
        <v>59</v>
      </c>
      <c r="N138" s="148">
        <v>3.2662037037037038E-2</v>
      </c>
      <c r="O138" s="149">
        <v>25.513819985825656</v>
      </c>
      <c r="P138" s="148">
        <v>7.291666666666667E-4</v>
      </c>
      <c r="Q138" s="147">
        <v>62</v>
      </c>
      <c r="R138" s="148">
        <v>2.3854166666666666E-2</v>
      </c>
      <c r="S138" s="148">
        <v>4.7708333333333335E-3</v>
      </c>
      <c r="T138" s="134">
        <v>6.8145601851851853E-2</v>
      </c>
      <c r="U138" s="123">
        <f t="shared" si="6"/>
        <v>608</v>
      </c>
      <c r="W138" s="28" t="str">
        <f t="shared" si="7"/>
        <v>Alina Venckutė</v>
      </c>
    </row>
    <row r="139" spans="1:23" x14ac:dyDescent="0.3">
      <c r="A139" s="131" t="s">
        <v>2242</v>
      </c>
      <c r="B139" s="131" t="s">
        <v>2340</v>
      </c>
      <c r="C139" s="132">
        <v>58</v>
      </c>
      <c r="D139" s="133">
        <v>38</v>
      </c>
      <c r="E139" s="132">
        <v>269</v>
      </c>
      <c r="F139" s="131" t="s">
        <v>2235</v>
      </c>
      <c r="G139" s="131" t="s">
        <v>28</v>
      </c>
      <c r="H139" s="131" t="s">
        <v>2294</v>
      </c>
      <c r="I139" s="147">
        <v>55</v>
      </c>
      <c r="J139" s="148">
        <v>1.3981481481481482E-2</v>
      </c>
      <c r="K139" s="148">
        <v>1.8641975308641978E-3</v>
      </c>
      <c r="L139" s="148">
        <v>1.5509259259259261E-3</v>
      </c>
      <c r="M139" s="147">
        <v>58</v>
      </c>
      <c r="N139" s="148">
        <v>3.2650462962962964E-2</v>
      </c>
      <c r="O139" s="149">
        <v>25.52286423254165</v>
      </c>
      <c r="P139" s="148">
        <v>4.9768518518518521E-4</v>
      </c>
      <c r="Q139" s="147">
        <v>57</v>
      </c>
      <c r="R139" s="148">
        <v>2.028935185185185E-2</v>
      </c>
      <c r="S139" s="148">
        <v>4.0578703703703697E-3</v>
      </c>
      <c r="T139" s="134">
        <v>6.9002638888888898E-2</v>
      </c>
      <c r="U139" s="123">
        <f t="shared" si="6"/>
        <v>601</v>
      </c>
      <c r="W139" s="28" t="str">
        <f t="shared" si="7"/>
        <v>Lukas Liekis</v>
      </c>
    </row>
    <row r="140" spans="1:23" x14ac:dyDescent="0.3">
      <c r="A140" s="131" t="s">
        <v>2237</v>
      </c>
      <c r="B140" s="131" t="s">
        <v>2341</v>
      </c>
      <c r="C140" s="132">
        <v>59</v>
      </c>
      <c r="D140" s="133">
        <v>39</v>
      </c>
      <c r="E140" s="132">
        <v>202</v>
      </c>
      <c r="F140" s="131" t="s">
        <v>2235</v>
      </c>
      <c r="G140" s="131" t="s">
        <v>8</v>
      </c>
      <c r="H140" s="131" t="s">
        <v>1920</v>
      </c>
      <c r="I140" s="147">
        <v>54</v>
      </c>
      <c r="J140" s="148">
        <v>1.3773148148148147E-2</v>
      </c>
      <c r="K140" s="148">
        <v>1.8364197530864196E-3</v>
      </c>
      <c r="L140" s="148">
        <v>1.5856481481481479E-3</v>
      </c>
      <c r="M140" s="147">
        <v>61</v>
      </c>
      <c r="N140" s="148">
        <v>3.3113425925925928E-2</v>
      </c>
      <c r="O140" s="149">
        <v>25.166025865082137</v>
      </c>
      <c r="P140" s="148">
        <v>3.0092592592592595E-4</v>
      </c>
      <c r="Q140" s="147">
        <v>59</v>
      </c>
      <c r="R140" s="148">
        <v>2.071759259259259E-2</v>
      </c>
      <c r="S140" s="148">
        <v>4.1435185185185177E-3</v>
      </c>
      <c r="T140" s="134">
        <v>6.9515266203703699E-2</v>
      </c>
      <c r="U140" s="123">
        <f t="shared" si="6"/>
        <v>596</v>
      </c>
      <c r="W140" s="28" t="str">
        <f t="shared" si="7"/>
        <v>Tadas Ambrazas</v>
      </c>
    </row>
    <row r="141" spans="1:23" x14ac:dyDescent="0.3">
      <c r="A141" s="131" t="s">
        <v>2160</v>
      </c>
      <c r="B141" s="131" t="s">
        <v>2342</v>
      </c>
      <c r="C141" s="132">
        <v>60</v>
      </c>
      <c r="D141" s="133">
        <v>6</v>
      </c>
      <c r="E141" s="132">
        <v>233</v>
      </c>
      <c r="F141" s="131" t="s">
        <v>2289</v>
      </c>
      <c r="G141" s="131" t="s">
        <v>156</v>
      </c>
      <c r="H141" s="131" t="s">
        <v>2343</v>
      </c>
      <c r="I141" s="147">
        <v>50</v>
      </c>
      <c r="J141" s="148">
        <v>1.2905092592592591E-2</v>
      </c>
      <c r="K141" s="148">
        <v>1.7206790123456789E-3</v>
      </c>
      <c r="L141" s="148">
        <v>3.2291666666666666E-3</v>
      </c>
      <c r="M141" s="147">
        <v>62</v>
      </c>
      <c r="N141" s="148">
        <v>3.3321759259259259E-2</v>
      </c>
      <c r="O141" s="149">
        <v>25.008683570684266</v>
      </c>
      <c r="P141" s="148">
        <v>1.4351851851851854E-3</v>
      </c>
      <c r="Q141" s="147">
        <v>50</v>
      </c>
      <c r="R141" s="148">
        <v>1.8877314814814816E-2</v>
      </c>
      <c r="S141" s="148">
        <v>3.7754629629629631E-3</v>
      </c>
      <c r="T141" s="134">
        <v>6.9787928240740746E-2</v>
      </c>
      <c r="U141" s="123">
        <f t="shared" si="6"/>
        <v>594</v>
      </c>
      <c r="W141" s="28" t="str">
        <f t="shared" si="7"/>
        <v>Šarūnas Klėgeris</v>
      </c>
    </row>
    <row r="142" spans="1:23" x14ac:dyDescent="0.3">
      <c r="A142" s="131" t="s">
        <v>2135</v>
      </c>
      <c r="B142" s="131" t="s">
        <v>2344</v>
      </c>
      <c r="C142" s="132">
        <v>61</v>
      </c>
      <c r="D142" s="133">
        <v>3</v>
      </c>
      <c r="E142" s="132">
        <v>265</v>
      </c>
      <c r="F142" s="131" t="s">
        <v>2264</v>
      </c>
      <c r="G142" s="131" t="s">
        <v>8</v>
      </c>
      <c r="H142" s="131" t="s">
        <v>183</v>
      </c>
      <c r="I142" s="147">
        <v>38</v>
      </c>
      <c r="J142" s="148">
        <v>1.1979166666666666E-2</v>
      </c>
      <c r="K142" s="148">
        <v>1.5972222222222221E-3</v>
      </c>
      <c r="L142" s="148">
        <v>2.1412037037037038E-3</v>
      </c>
      <c r="M142" s="147">
        <v>63</v>
      </c>
      <c r="N142" s="148">
        <v>3.4675925925925923E-2</v>
      </c>
      <c r="O142" s="149">
        <v>24.032042723631509</v>
      </c>
      <c r="P142" s="148">
        <v>4.1666666666666669E-4</v>
      </c>
      <c r="Q142" s="147">
        <v>61</v>
      </c>
      <c r="R142" s="148">
        <v>2.2511574074074073E-2</v>
      </c>
      <c r="S142" s="148">
        <v>4.5023148148148149E-3</v>
      </c>
      <c r="T142" s="134">
        <v>7.1753611111111115E-2</v>
      </c>
      <c r="U142" s="123">
        <f t="shared" si="6"/>
        <v>578</v>
      </c>
      <c r="W142" s="28" t="str">
        <f t="shared" si="7"/>
        <v>Egidijus Žintikas</v>
      </c>
    </row>
    <row r="143" spans="1:23" x14ac:dyDescent="0.3">
      <c r="A143" s="131" t="s">
        <v>2345</v>
      </c>
      <c r="B143" s="131" t="s">
        <v>2346</v>
      </c>
      <c r="C143" s="132">
        <v>62</v>
      </c>
      <c r="D143" s="133">
        <v>1</v>
      </c>
      <c r="E143" s="132">
        <v>231</v>
      </c>
      <c r="F143" s="131" t="s">
        <v>2347</v>
      </c>
      <c r="G143" s="131" t="s">
        <v>8</v>
      </c>
      <c r="H143" s="131" t="s">
        <v>1924</v>
      </c>
      <c r="I143" s="147">
        <v>59</v>
      </c>
      <c r="J143" s="148">
        <v>1.5347222222222222E-2</v>
      </c>
      <c r="K143" s="148">
        <v>2.0462962962962961E-3</v>
      </c>
      <c r="L143" s="148">
        <v>1.8287037037037037E-3</v>
      </c>
      <c r="M143" s="147">
        <v>44</v>
      </c>
      <c r="N143" s="148">
        <v>2.9120370370370366E-2</v>
      </c>
      <c r="O143" s="149">
        <v>28.616852146263916</v>
      </c>
      <c r="P143" s="148">
        <v>4.0509259259259258E-4</v>
      </c>
      <c r="Q143" s="147">
        <v>63</v>
      </c>
      <c r="R143" s="148">
        <v>2.6967592592592595E-2</v>
      </c>
      <c r="S143" s="148">
        <v>5.3935185185185188E-3</v>
      </c>
      <c r="T143" s="134">
        <v>7.369414351851851E-2</v>
      </c>
      <c r="U143" s="123">
        <f t="shared" si="6"/>
        <v>562</v>
      </c>
      <c r="W143" s="28" t="str">
        <f t="shared" si="7"/>
        <v>Juozas Kieras</v>
      </c>
    </row>
    <row r="144" spans="1:23" x14ac:dyDescent="0.3">
      <c r="A144" s="131" t="s">
        <v>2237</v>
      </c>
      <c r="B144" s="131" t="s">
        <v>2348</v>
      </c>
      <c r="C144" s="132">
        <v>63</v>
      </c>
      <c r="D144" s="133">
        <v>40</v>
      </c>
      <c r="E144" s="132">
        <v>222</v>
      </c>
      <c r="F144" s="131" t="s">
        <v>2235</v>
      </c>
      <c r="G144" s="131" t="s">
        <v>8</v>
      </c>
      <c r="H144" s="131" t="s">
        <v>1899</v>
      </c>
      <c r="I144" s="147">
        <v>58</v>
      </c>
      <c r="J144" s="148">
        <v>1.5046296296296295E-2</v>
      </c>
      <c r="K144" s="148">
        <v>2.006172839506173E-3</v>
      </c>
      <c r="L144" s="148">
        <v>2.627314814814815E-3</v>
      </c>
      <c r="M144" s="147">
        <v>64</v>
      </c>
      <c r="N144" s="148">
        <v>3.4675925925925923E-2</v>
      </c>
      <c r="O144" s="149">
        <v>24.032042723631509</v>
      </c>
      <c r="P144" s="148">
        <v>6.8287037037037025E-4</v>
      </c>
      <c r="Q144" s="147">
        <v>60</v>
      </c>
      <c r="R144" s="148">
        <v>2.1423611111111112E-2</v>
      </c>
      <c r="S144" s="148">
        <v>4.2847222222222228E-3</v>
      </c>
      <c r="T144" s="134">
        <v>7.4487152777777774E-2</v>
      </c>
      <c r="U144" s="123">
        <f t="shared" si="6"/>
        <v>556</v>
      </c>
      <c r="W144" s="28" t="str">
        <f t="shared" si="7"/>
        <v>Tadas Juknevičius</v>
      </c>
    </row>
    <row r="145" spans="1:23" x14ac:dyDescent="0.3">
      <c r="A145" s="131" t="s">
        <v>2349</v>
      </c>
      <c r="B145" s="131" t="s">
        <v>2350</v>
      </c>
      <c r="C145" s="132">
        <v>64</v>
      </c>
      <c r="D145" s="133">
        <v>2</v>
      </c>
      <c r="E145" s="132">
        <v>250</v>
      </c>
      <c r="F145" s="131" t="s">
        <v>2300</v>
      </c>
      <c r="G145" s="131" t="s">
        <v>28</v>
      </c>
      <c r="H145" s="131" t="s">
        <v>155</v>
      </c>
      <c r="I145" s="147">
        <v>61</v>
      </c>
      <c r="J145" s="148">
        <v>1.5497685185185186E-2</v>
      </c>
      <c r="K145" s="148">
        <v>2.0663580246913582E-3</v>
      </c>
      <c r="L145" s="148">
        <v>1.9212962962962962E-3</v>
      </c>
      <c r="M145" s="147">
        <v>55</v>
      </c>
      <c r="N145" s="148">
        <v>3.1354166666666662E-2</v>
      </c>
      <c r="O145" s="149">
        <v>26.578073089701</v>
      </c>
      <c r="P145" s="148">
        <v>1.3425925925925925E-3</v>
      </c>
      <c r="Q145" s="147">
        <v>64</v>
      </c>
      <c r="R145" s="148">
        <v>3.0601851851851852E-2</v>
      </c>
      <c r="S145" s="148">
        <v>6.1203703703703706E-3</v>
      </c>
      <c r="T145" s="134">
        <v>8.073886574074074E-2</v>
      </c>
      <c r="U145" s="123">
        <f t="shared" si="6"/>
        <v>513</v>
      </c>
      <c r="W145" s="28" t="str">
        <f t="shared" si="7"/>
        <v>Eglė Raslavičienė</v>
      </c>
    </row>
    <row r="146" spans="1:23" x14ac:dyDescent="0.3">
      <c r="A146" s="36"/>
      <c r="B146" s="36"/>
      <c r="C146" s="130"/>
      <c r="D146" s="130"/>
      <c r="E146" s="13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3" x14ac:dyDescent="0.3">
      <c r="A147" s="36"/>
      <c r="B147" s="36"/>
      <c r="C147" s="130"/>
      <c r="D147" s="130"/>
      <c r="E147" s="13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3" x14ac:dyDescent="0.3">
      <c r="A148" s="36"/>
      <c r="B148" s="36"/>
      <c r="C148" s="130"/>
      <c r="D148" s="130"/>
      <c r="E148" s="13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3" x14ac:dyDescent="0.3">
      <c r="A149" s="36"/>
      <c r="B149" s="36"/>
      <c r="C149" s="130"/>
      <c r="D149" s="130"/>
      <c r="E149" s="13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3" x14ac:dyDescent="0.3">
      <c r="A150" s="36"/>
      <c r="B150" s="36"/>
      <c r="C150" s="130"/>
      <c r="D150" s="130"/>
      <c r="E150" s="13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3" x14ac:dyDescent="0.3">
      <c r="A151" s="36"/>
      <c r="B151" s="36"/>
      <c r="C151" s="130"/>
      <c r="D151" s="130"/>
      <c r="E151" s="13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3" x14ac:dyDescent="0.3">
      <c r="A152" s="36"/>
      <c r="B152" s="36"/>
      <c r="C152" s="130"/>
      <c r="D152" s="130"/>
      <c r="E152" s="130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3" x14ac:dyDescent="0.3">
      <c r="A153" s="36"/>
      <c r="B153" s="36"/>
      <c r="C153" s="130"/>
      <c r="D153" s="130"/>
      <c r="E153" s="130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3" ht="41.4" x14ac:dyDescent="0.3">
      <c r="A154" s="124" t="s">
        <v>2084</v>
      </c>
      <c r="B154" s="124" t="s">
        <v>2085</v>
      </c>
      <c r="C154" s="125" t="s">
        <v>189</v>
      </c>
      <c r="D154" s="126" t="s">
        <v>2086</v>
      </c>
      <c r="E154" s="124" t="s">
        <v>190</v>
      </c>
      <c r="F154" s="127" t="s">
        <v>4</v>
      </c>
      <c r="G154" s="127" t="s">
        <v>6</v>
      </c>
      <c r="H154" s="128" t="s">
        <v>27</v>
      </c>
      <c r="I154" s="144" t="s">
        <v>208</v>
      </c>
      <c r="J154" s="145" t="s">
        <v>2473</v>
      </c>
      <c r="K154" s="146" t="s">
        <v>2474</v>
      </c>
      <c r="L154" s="145" t="s">
        <v>2475</v>
      </c>
      <c r="M154" s="144" t="s">
        <v>2476</v>
      </c>
      <c r="N154" s="145" t="s">
        <v>2477</v>
      </c>
      <c r="O154" s="146" t="s">
        <v>2478</v>
      </c>
      <c r="P154" s="145" t="s">
        <v>2479</v>
      </c>
      <c r="Q154" s="144" t="s">
        <v>209</v>
      </c>
      <c r="R154" s="145" t="s">
        <v>2480</v>
      </c>
      <c r="S154" s="146" t="s">
        <v>2481</v>
      </c>
      <c r="T154" s="129" t="s">
        <v>2087</v>
      </c>
      <c r="U154" s="142" t="s">
        <v>0</v>
      </c>
    </row>
    <row r="155" spans="1:23" x14ac:dyDescent="0.3">
      <c r="A155" s="131" t="s">
        <v>2351</v>
      </c>
      <c r="B155" s="131" t="s">
        <v>2352</v>
      </c>
      <c r="C155" s="132">
        <v>1</v>
      </c>
      <c r="D155" s="133">
        <v>1</v>
      </c>
      <c r="E155" s="132">
        <v>324</v>
      </c>
      <c r="F155" s="131" t="s">
        <v>2353</v>
      </c>
      <c r="G155" s="131" t="s">
        <v>60</v>
      </c>
      <c r="H155" s="131" t="s">
        <v>59</v>
      </c>
      <c r="I155" s="147">
        <v>1</v>
      </c>
      <c r="J155" s="148">
        <v>2.0601851851851853E-3</v>
      </c>
      <c r="K155" s="148">
        <v>1.0300925925925926E-3</v>
      </c>
      <c r="L155" s="148">
        <v>4.8611111111111104E-4</v>
      </c>
      <c r="M155" s="147">
        <v>3</v>
      </c>
      <c r="N155" s="148">
        <v>1.3541666666666667E-2</v>
      </c>
      <c r="O155" s="149">
        <v>30.769230769230766</v>
      </c>
      <c r="P155" s="148">
        <v>2.6620370370370372E-4</v>
      </c>
      <c r="Q155" s="147">
        <v>5</v>
      </c>
      <c r="R155" s="148">
        <v>7.4189814814814813E-3</v>
      </c>
      <c r="S155" s="148">
        <v>2.9675925925925924E-3</v>
      </c>
      <c r="T155" s="134">
        <v>2.3786921296296296E-2</v>
      </c>
      <c r="U155" s="123">
        <f>ROUND($T$155/T155*800,0)</f>
        <v>800</v>
      </c>
      <c r="W155" s="28" t="str">
        <f t="shared" ref="W155:W188" si="8">A155&amp;" "&amp;B155</f>
        <v>Titas Pumputis</v>
      </c>
    </row>
    <row r="156" spans="1:23" x14ac:dyDescent="0.3">
      <c r="A156" s="131" t="s">
        <v>2162</v>
      </c>
      <c r="B156" s="131" t="s">
        <v>2354</v>
      </c>
      <c r="C156" s="132">
        <v>2</v>
      </c>
      <c r="D156" s="133">
        <v>1</v>
      </c>
      <c r="E156" s="132">
        <v>310</v>
      </c>
      <c r="F156" s="131" t="s">
        <v>2355</v>
      </c>
      <c r="G156" s="131" t="s">
        <v>60</v>
      </c>
      <c r="H156" s="131" t="s">
        <v>59</v>
      </c>
      <c r="I156" s="147">
        <v>8</v>
      </c>
      <c r="J156" s="148">
        <v>2.8240740740740739E-3</v>
      </c>
      <c r="K156" s="148">
        <v>1.4120370370370369E-3</v>
      </c>
      <c r="L156" s="148">
        <v>5.2083333333333333E-4</v>
      </c>
      <c r="M156" s="147">
        <v>2</v>
      </c>
      <c r="N156" s="148">
        <v>1.2685185185185183E-2</v>
      </c>
      <c r="O156" s="149">
        <v>32.846715328467155</v>
      </c>
      <c r="P156" s="148">
        <v>2.7777777777777778E-4</v>
      </c>
      <c r="Q156" s="147">
        <v>7</v>
      </c>
      <c r="R156" s="148">
        <v>7.6041666666666662E-3</v>
      </c>
      <c r="S156" s="148">
        <v>3.0416666666666665E-3</v>
      </c>
      <c r="T156" s="134">
        <v>2.3943356481481482E-2</v>
      </c>
      <c r="U156" s="123">
        <f t="shared" ref="U156:U188" si="9">ROUND($T$155/T156*800,0)</f>
        <v>795</v>
      </c>
      <c r="W156" s="28" t="str">
        <f t="shared" si="8"/>
        <v>Dainius Kanaporis</v>
      </c>
    </row>
    <row r="157" spans="1:23" x14ac:dyDescent="0.3">
      <c r="A157" s="131" t="s">
        <v>2356</v>
      </c>
      <c r="B157" s="131" t="s">
        <v>2357</v>
      </c>
      <c r="C157" s="132">
        <v>3</v>
      </c>
      <c r="D157" s="133">
        <v>1</v>
      </c>
      <c r="E157" s="132">
        <v>300</v>
      </c>
      <c r="F157" s="131" t="s">
        <v>2358</v>
      </c>
      <c r="G157" s="131" t="s">
        <v>60</v>
      </c>
      <c r="H157" s="131" t="s">
        <v>1871</v>
      </c>
      <c r="I157" s="147">
        <v>5</v>
      </c>
      <c r="J157" s="148">
        <v>2.615740740740741E-3</v>
      </c>
      <c r="K157" s="148">
        <v>1.3078703703703705E-3</v>
      </c>
      <c r="L157" s="148">
        <v>4.0509259259259258E-4</v>
      </c>
      <c r="M157" s="147">
        <v>6</v>
      </c>
      <c r="N157" s="148">
        <v>1.4351851851851852E-2</v>
      </c>
      <c r="O157" s="149">
        <v>29.032258064516128</v>
      </c>
      <c r="P157" s="148">
        <v>2.8935185185185189E-4</v>
      </c>
      <c r="Q157" s="147">
        <v>9</v>
      </c>
      <c r="R157" s="148">
        <v>7.7083333333333335E-3</v>
      </c>
      <c r="S157" s="148">
        <v>3.0833333333333333E-3</v>
      </c>
      <c r="T157" s="134">
        <v>2.5401203703703704E-2</v>
      </c>
      <c r="U157" s="123">
        <f t="shared" si="9"/>
        <v>749</v>
      </c>
      <c r="W157" s="28" t="str">
        <f t="shared" si="8"/>
        <v>Beatričė Vinciūnaitė</v>
      </c>
    </row>
    <row r="158" spans="1:23" x14ac:dyDescent="0.3">
      <c r="A158" s="131" t="s">
        <v>2109</v>
      </c>
      <c r="B158" s="131" t="s">
        <v>2359</v>
      </c>
      <c r="C158" s="132">
        <v>4</v>
      </c>
      <c r="D158" s="133">
        <v>1</v>
      </c>
      <c r="E158" s="132">
        <v>301</v>
      </c>
      <c r="F158" s="131" t="s">
        <v>2360</v>
      </c>
      <c r="G158" s="131" t="s">
        <v>60</v>
      </c>
      <c r="H158" s="131" t="s">
        <v>59</v>
      </c>
      <c r="I158" s="147">
        <v>2</v>
      </c>
      <c r="J158" s="148">
        <v>2.4074074074074076E-3</v>
      </c>
      <c r="K158" s="148">
        <v>1.2037037037037038E-3</v>
      </c>
      <c r="L158" s="148">
        <v>4.7453703703703704E-4</v>
      </c>
      <c r="M158" s="147">
        <v>5</v>
      </c>
      <c r="N158" s="148">
        <v>1.4236111111111111E-2</v>
      </c>
      <c r="O158" s="149">
        <v>29.26829268292683</v>
      </c>
      <c r="P158" s="148">
        <v>3.1250000000000001E-4</v>
      </c>
      <c r="Q158" s="147">
        <v>11</v>
      </c>
      <c r="R158" s="148">
        <v>8.3101851851851861E-3</v>
      </c>
      <c r="S158" s="148">
        <v>3.3240740740740743E-3</v>
      </c>
      <c r="T158" s="134">
        <v>2.5770972222222219E-2</v>
      </c>
      <c r="U158" s="123">
        <f t="shared" si="9"/>
        <v>738</v>
      </c>
      <c r="W158" s="28" t="str">
        <f t="shared" si="8"/>
        <v>Kasparas Apkievičius</v>
      </c>
    </row>
    <row r="159" spans="1:23" x14ac:dyDescent="0.3">
      <c r="A159" s="131" t="s">
        <v>2188</v>
      </c>
      <c r="B159" s="131" t="s">
        <v>2361</v>
      </c>
      <c r="C159" s="132">
        <v>5</v>
      </c>
      <c r="D159" s="133">
        <v>2</v>
      </c>
      <c r="E159" s="132">
        <v>307</v>
      </c>
      <c r="F159" s="131" t="s">
        <v>2360</v>
      </c>
      <c r="G159" s="131" t="s">
        <v>60</v>
      </c>
      <c r="H159" s="131" t="s">
        <v>1871</v>
      </c>
      <c r="I159" s="147">
        <v>6</v>
      </c>
      <c r="J159" s="148">
        <v>2.7546296296296294E-3</v>
      </c>
      <c r="K159" s="148">
        <v>1.3773148148148147E-3</v>
      </c>
      <c r="L159" s="148">
        <v>4.6296296296296293E-4</v>
      </c>
      <c r="M159" s="147">
        <v>10</v>
      </c>
      <c r="N159" s="148">
        <v>1.4849537037037036E-2</v>
      </c>
      <c r="O159" s="149">
        <v>28.059236165237724</v>
      </c>
      <c r="P159" s="148">
        <v>2.6620370370370372E-4</v>
      </c>
      <c r="Q159" s="147">
        <v>6</v>
      </c>
      <c r="R159" s="148">
        <v>7.4884259259259262E-3</v>
      </c>
      <c r="S159" s="148">
        <v>2.9953703703703705E-3</v>
      </c>
      <c r="T159" s="134">
        <v>2.5853773148148147E-2</v>
      </c>
      <c r="U159" s="123">
        <f t="shared" si="9"/>
        <v>736</v>
      </c>
      <c r="W159" s="28" t="str">
        <f t="shared" si="8"/>
        <v>Pijus Dapkus</v>
      </c>
    </row>
    <row r="160" spans="1:23" x14ac:dyDescent="0.3">
      <c r="A160" s="131" t="s">
        <v>2362</v>
      </c>
      <c r="B160" s="131" t="s">
        <v>2363</v>
      </c>
      <c r="C160" s="132">
        <v>6</v>
      </c>
      <c r="D160" s="133">
        <v>2</v>
      </c>
      <c r="E160" s="132">
        <v>306</v>
      </c>
      <c r="F160" s="131" t="s">
        <v>2353</v>
      </c>
      <c r="G160" s="131" t="s">
        <v>8</v>
      </c>
      <c r="H160" s="131" t="s">
        <v>183</v>
      </c>
      <c r="I160" s="147">
        <v>12</v>
      </c>
      <c r="J160" s="148">
        <v>3.0671296296296297E-3</v>
      </c>
      <c r="K160" s="148">
        <v>1.5335648148148151E-3</v>
      </c>
      <c r="L160" s="148">
        <v>1.2037037037037038E-3</v>
      </c>
      <c r="M160" s="147">
        <v>4</v>
      </c>
      <c r="N160" s="148">
        <v>1.3819444444444445E-2</v>
      </c>
      <c r="O160" s="149">
        <v>30.150753768844222</v>
      </c>
      <c r="P160" s="148">
        <v>5.5555555555555556E-4</v>
      </c>
      <c r="Q160" s="147">
        <v>4</v>
      </c>
      <c r="R160" s="148">
        <v>7.3495370370370372E-3</v>
      </c>
      <c r="S160" s="148">
        <v>2.9398148148148148E-3</v>
      </c>
      <c r="T160" s="134">
        <v>2.6036597222222221E-2</v>
      </c>
      <c r="U160" s="123">
        <f t="shared" si="9"/>
        <v>731</v>
      </c>
      <c r="W160" s="28" t="str">
        <f t="shared" si="8"/>
        <v>Ernestas Česonis</v>
      </c>
    </row>
    <row r="161" spans="1:23" x14ac:dyDescent="0.3">
      <c r="A161" s="131" t="s">
        <v>2364</v>
      </c>
      <c r="B161" s="131" t="s">
        <v>2365</v>
      </c>
      <c r="C161" s="132">
        <v>7</v>
      </c>
      <c r="D161" s="133">
        <v>3</v>
      </c>
      <c r="E161" s="132">
        <v>302</v>
      </c>
      <c r="F161" s="131" t="s">
        <v>2353</v>
      </c>
      <c r="G161" s="131" t="s">
        <v>28</v>
      </c>
      <c r="H161" s="131" t="s">
        <v>183</v>
      </c>
      <c r="I161" s="147">
        <v>28</v>
      </c>
      <c r="J161" s="148">
        <v>4.0393518518518521E-3</v>
      </c>
      <c r="K161" s="148">
        <v>2.0196759259259261E-3</v>
      </c>
      <c r="L161" s="148">
        <v>6.2500000000000001E-4</v>
      </c>
      <c r="M161" s="147">
        <v>1</v>
      </c>
      <c r="N161" s="148">
        <v>1.2361111111111113E-2</v>
      </c>
      <c r="O161" s="149">
        <v>33.707865168539321</v>
      </c>
      <c r="P161" s="148">
        <v>5.0925925925925921E-4</v>
      </c>
      <c r="Q161" s="147">
        <v>14</v>
      </c>
      <c r="R161" s="148">
        <v>8.7037037037037031E-3</v>
      </c>
      <c r="S161" s="148">
        <v>3.4814814814814812E-3</v>
      </c>
      <c r="T161" s="134">
        <v>2.6263726851851851E-2</v>
      </c>
      <c r="U161" s="123">
        <f t="shared" si="9"/>
        <v>725</v>
      </c>
      <c r="W161" s="28" t="str">
        <f t="shared" si="8"/>
        <v>Ugnius Atkočiūnas</v>
      </c>
    </row>
    <row r="162" spans="1:23" x14ac:dyDescent="0.3">
      <c r="A162" s="131" t="s">
        <v>2242</v>
      </c>
      <c r="B162" s="131" t="s">
        <v>2366</v>
      </c>
      <c r="C162" s="132">
        <v>8</v>
      </c>
      <c r="D162" s="133">
        <v>2</v>
      </c>
      <c r="E162" s="132">
        <v>331</v>
      </c>
      <c r="F162" s="131" t="s">
        <v>2355</v>
      </c>
      <c r="G162" s="131" t="s">
        <v>2367</v>
      </c>
      <c r="H162" s="131" t="s">
        <v>183</v>
      </c>
      <c r="I162" s="147">
        <v>18</v>
      </c>
      <c r="J162" s="148">
        <v>3.8078703703703707E-3</v>
      </c>
      <c r="K162" s="148">
        <v>1.9039351851851856E-3</v>
      </c>
      <c r="L162" s="148">
        <v>8.6805555555555551E-4</v>
      </c>
      <c r="M162" s="147">
        <v>8</v>
      </c>
      <c r="N162" s="148">
        <v>1.4490740740740742E-2</v>
      </c>
      <c r="O162" s="149">
        <v>28.753993610223642</v>
      </c>
      <c r="P162" s="148">
        <v>3.7037037037037035E-4</v>
      </c>
      <c r="Q162" s="147">
        <v>2</v>
      </c>
      <c r="R162" s="148">
        <v>7.0717592592592594E-3</v>
      </c>
      <c r="S162" s="148">
        <v>2.8287037037037039E-3</v>
      </c>
      <c r="T162" s="134">
        <v>2.664084490740741E-2</v>
      </c>
      <c r="U162" s="123">
        <f t="shared" si="9"/>
        <v>714</v>
      </c>
      <c r="W162" s="28" t="str">
        <f t="shared" si="8"/>
        <v>Lukas Remeika</v>
      </c>
    </row>
    <row r="163" spans="1:23" x14ac:dyDescent="0.3">
      <c r="A163" s="131" t="s">
        <v>2368</v>
      </c>
      <c r="B163" s="131" t="s">
        <v>2369</v>
      </c>
      <c r="C163" s="132">
        <v>9</v>
      </c>
      <c r="D163" s="133">
        <v>4</v>
      </c>
      <c r="E163" s="132">
        <v>308</v>
      </c>
      <c r="F163" s="131" t="s">
        <v>2353</v>
      </c>
      <c r="G163" s="131" t="s">
        <v>222</v>
      </c>
      <c r="H163" s="131" t="s">
        <v>353</v>
      </c>
      <c r="I163" s="147">
        <v>14</v>
      </c>
      <c r="J163" s="148">
        <v>3.2407407407407406E-3</v>
      </c>
      <c r="K163" s="148">
        <v>1.6203703703703703E-3</v>
      </c>
      <c r="L163" s="148">
        <v>1.3078703703703705E-3</v>
      </c>
      <c r="M163" s="147">
        <v>9</v>
      </c>
      <c r="N163" s="148">
        <v>1.4699074074074074E-2</v>
      </c>
      <c r="O163" s="149">
        <v>28.346456692913385</v>
      </c>
      <c r="P163" s="148">
        <v>3.0092592592592595E-4</v>
      </c>
      <c r="Q163" s="147">
        <v>3</v>
      </c>
      <c r="R163" s="148">
        <v>7.0717592592592594E-3</v>
      </c>
      <c r="S163" s="148">
        <v>2.8287037037037039E-3</v>
      </c>
      <c r="T163" s="134">
        <v>2.664137731481481E-2</v>
      </c>
      <c r="U163" s="123">
        <f t="shared" si="9"/>
        <v>714</v>
      </c>
      <c r="W163" s="28" t="str">
        <f t="shared" si="8"/>
        <v>Aurimas Gudaitis</v>
      </c>
    </row>
    <row r="164" spans="1:23" x14ac:dyDescent="0.3">
      <c r="A164" s="131" t="s">
        <v>2351</v>
      </c>
      <c r="B164" s="131" t="s">
        <v>2370</v>
      </c>
      <c r="C164" s="132">
        <v>10</v>
      </c>
      <c r="D164" s="133">
        <v>3</v>
      </c>
      <c r="E164" s="132">
        <v>325</v>
      </c>
      <c r="F164" s="131" t="s">
        <v>2360</v>
      </c>
      <c r="G164" s="131" t="s">
        <v>60</v>
      </c>
      <c r="H164" s="131" t="s">
        <v>59</v>
      </c>
      <c r="I164" s="147">
        <v>7</v>
      </c>
      <c r="J164" s="148">
        <v>2.7662037037037034E-3</v>
      </c>
      <c r="K164" s="148">
        <v>1.3831018518518517E-3</v>
      </c>
      <c r="L164" s="148">
        <v>6.5972222222222213E-4</v>
      </c>
      <c r="M164" s="147">
        <v>11</v>
      </c>
      <c r="N164" s="148">
        <v>1.4930555555555556E-2</v>
      </c>
      <c r="O164" s="149">
        <v>27.906976744186046</v>
      </c>
      <c r="P164" s="148">
        <v>2.5462962962962961E-4</v>
      </c>
      <c r="Q164" s="147">
        <v>10</v>
      </c>
      <c r="R164" s="148">
        <v>8.2986111111111108E-3</v>
      </c>
      <c r="S164" s="148">
        <v>3.3194444444444443E-3</v>
      </c>
      <c r="T164" s="134">
        <v>2.69496875E-2</v>
      </c>
      <c r="U164" s="123">
        <f t="shared" si="9"/>
        <v>706</v>
      </c>
      <c r="W164" s="28" t="str">
        <f t="shared" si="8"/>
        <v>Titas Jakštas</v>
      </c>
    </row>
    <row r="165" spans="1:23" x14ac:dyDescent="0.3">
      <c r="A165" s="131" t="s">
        <v>2371</v>
      </c>
      <c r="B165" s="131" t="s">
        <v>2372</v>
      </c>
      <c r="C165" s="132">
        <v>11</v>
      </c>
      <c r="D165" s="133">
        <v>2</v>
      </c>
      <c r="E165" s="132">
        <v>303</v>
      </c>
      <c r="F165" s="131" t="s">
        <v>2358</v>
      </c>
      <c r="G165" s="131" t="s">
        <v>60</v>
      </c>
      <c r="H165" s="131" t="s">
        <v>59</v>
      </c>
      <c r="I165" s="147">
        <v>3</v>
      </c>
      <c r="J165" s="148">
        <v>2.6041666666666665E-3</v>
      </c>
      <c r="K165" s="148">
        <v>1.3020833333333333E-3</v>
      </c>
      <c r="L165" s="148">
        <v>5.3240740740740744E-4</v>
      </c>
      <c r="M165" s="147">
        <v>13</v>
      </c>
      <c r="N165" s="148">
        <v>1.5208333333333332E-2</v>
      </c>
      <c r="O165" s="149">
        <v>27.397260273972602</v>
      </c>
      <c r="P165" s="148">
        <v>2.5462962962962961E-4</v>
      </c>
      <c r="Q165" s="147">
        <v>12</v>
      </c>
      <c r="R165" s="148">
        <v>8.6226851851851846E-3</v>
      </c>
      <c r="S165" s="148">
        <v>3.449074074074074E-3</v>
      </c>
      <c r="T165" s="134">
        <v>2.7254953703703701E-2</v>
      </c>
      <c r="U165" s="123">
        <f t="shared" si="9"/>
        <v>698</v>
      </c>
      <c r="W165" s="28" t="str">
        <f t="shared" si="8"/>
        <v>Deimantė Barzdenytė</v>
      </c>
    </row>
    <row r="166" spans="1:23" x14ac:dyDescent="0.3">
      <c r="A166" s="131" t="s">
        <v>2373</v>
      </c>
      <c r="B166" s="131" t="s">
        <v>2374</v>
      </c>
      <c r="C166" s="132">
        <v>12</v>
      </c>
      <c r="D166" s="133">
        <v>5</v>
      </c>
      <c r="E166" s="132">
        <v>322</v>
      </c>
      <c r="F166" s="131" t="s">
        <v>2353</v>
      </c>
      <c r="G166" s="131" t="s">
        <v>8</v>
      </c>
      <c r="H166" s="131" t="s">
        <v>1873</v>
      </c>
      <c r="I166" s="147">
        <v>11</v>
      </c>
      <c r="J166" s="148">
        <v>2.9861111111111113E-3</v>
      </c>
      <c r="K166" s="148">
        <v>1.4930555555555556E-3</v>
      </c>
      <c r="L166" s="148">
        <v>1.5509259259259261E-3</v>
      </c>
      <c r="M166" s="147">
        <v>16</v>
      </c>
      <c r="N166" s="148">
        <v>1.5613425925925926E-2</v>
      </c>
      <c r="O166" s="149">
        <v>26.686434395848774</v>
      </c>
      <c r="P166" s="148">
        <v>6.018518518518519E-4</v>
      </c>
      <c r="Q166" s="147">
        <v>1</v>
      </c>
      <c r="R166" s="148">
        <v>6.5624999999999998E-3</v>
      </c>
      <c r="S166" s="148">
        <v>2.6249999999999997E-3</v>
      </c>
      <c r="T166" s="134">
        <v>2.733326388888889E-2</v>
      </c>
      <c r="U166" s="123">
        <f t="shared" si="9"/>
        <v>696</v>
      </c>
      <c r="W166" s="28" t="str">
        <f t="shared" si="8"/>
        <v>Robertas Zaicevas</v>
      </c>
    </row>
    <row r="167" spans="1:23" x14ac:dyDescent="0.3">
      <c r="A167" s="131" t="s">
        <v>2375</v>
      </c>
      <c r="B167" s="131" t="s">
        <v>2376</v>
      </c>
      <c r="C167" s="132">
        <v>13</v>
      </c>
      <c r="D167" s="133">
        <v>4</v>
      </c>
      <c r="E167" s="132">
        <v>318</v>
      </c>
      <c r="F167" s="131" t="s">
        <v>2360</v>
      </c>
      <c r="G167" s="131" t="s">
        <v>60</v>
      </c>
      <c r="H167" s="131" t="s">
        <v>59</v>
      </c>
      <c r="I167" s="147">
        <v>9</v>
      </c>
      <c r="J167" s="148">
        <v>2.9513888888888888E-3</v>
      </c>
      <c r="K167" s="148">
        <v>1.4756944444444444E-3</v>
      </c>
      <c r="L167" s="148">
        <v>4.3981481481481481E-4</v>
      </c>
      <c r="M167" s="147">
        <v>19</v>
      </c>
      <c r="N167" s="148">
        <v>1.6064814814814813E-2</v>
      </c>
      <c r="O167" s="149">
        <v>25.936599423631126</v>
      </c>
      <c r="P167" s="148">
        <v>2.199074074074074E-4</v>
      </c>
      <c r="Q167" s="147">
        <v>8</v>
      </c>
      <c r="R167" s="148">
        <v>7.6388888888888886E-3</v>
      </c>
      <c r="S167" s="148">
        <v>3.0555555555555553E-3</v>
      </c>
      <c r="T167" s="134">
        <v>2.7351469907407406E-2</v>
      </c>
      <c r="U167" s="123">
        <f t="shared" si="9"/>
        <v>696</v>
      </c>
      <c r="W167" s="28" t="str">
        <f t="shared" si="8"/>
        <v>Kristupas Rimkus</v>
      </c>
    </row>
    <row r="168" spans="1:23" x14ac:dyDescent="0.3">
      <c r="A168" s="131" t="s">
        <v>2377</v>
      </c>
      <c r="B168" s="131" t="s">
        <v>2378</v>
      </c>
      <c r="C168" s="132">
        <v>14</v>
      </c>
      <c r="D168" s="133">
        <v>3</v>
      </c>
      <c r="E168" s="132">
        <v>320</v>
      </c>
      <c r="F168" s="131" t="s">
        <v>2358</v>
      </c>
      <c r="G168" s="131" t="s">
        <v>60</v>
      </c>
      <c r="H168" s="131" t="s">
        <v>1871</v>
      </c>
      <c r="I168" s="147">
        <v>4</v>
      </c>
      <c r="J168" s="148">
        <v>2.6041666666666665E-3</v>
      </c>
      <c r="K168" s="148">
        <v>1.3020833333333333E-3</v>
      </c>
      <c r="L168" s="148">
        <v>4.5138888888888892E-4</v>
      </c>
      <c r="M168" s="147">
        <v>15</v>
      </c>
      <c r="N168" s="148">
        <v>1.5347222222222222E-2</v>
      </c>
      <c r="O168" s="149">
        <v>27.149321266968325</v>
      </c>
      <c r="P168" s="148">
        <v>2.3148148148148146E-4</v>
      </c>
      <c r="Q168" s="147">
        <v>18</v>
      </c>
      <c r="R168" s="148">
        <v>9.0393518518518522E-3</v>
      </c>
      <c r="S168" s="148">
        <v>3.615740740740741E-3</v>
      </c>
      <c r="T168" s="134">
        <v>2.771087962962963E-2</v>
      </c>
      <c r="U168" s="123">
        <f t="shared" si="9"/>
        <v>687</v>
      </c>
      <c r="W168" s="28" t="str">
        <f t="shared" si="8"/>
        <v>Brigita Šniukštaitė</v>
      </c>
    </row>
    <row r="169" spans="1:23" x14ac:dyDescent="0.3">
      <c r="A169" s="131" t="s">
        <v>2379</v>
      </c>
      <c r="B169" s="131" t="s">
        <v>2380</v>
      </c>
      <c r="C169" s="132">
        <v>15</v>
      </c>
      <c r="D169" s="133">
        <v>6</v>
      </c>
      <c r="E169" s="132">
        <v>336</v>
      </c>
      <c r="F169" s="131" t="s">
        <v>2353</v>
      </c>
      <c r="G169" s="131" t="s">
        <v>8</v>
      </c>
      <c r="H169" s="131" t="s">
        <v>183</v>
      </c>
      <c r="I169" s="147">
        <v>23</v>
      </c>
      <c r="J169" s="148">
        <v>3.9930555555555561E-3</v>
      </c>
      <c r="K169" s="148">
        <v>1.9965277777777781E-3</v>
      </c>
      <c r="L169" s="148">
        <v>2.6041666666666665E-3</v>
      </c>
      <c r="M169" s="147">
        <v>7</v>
      </c>
      <c r="N169" s="148">
        <v>1.4432870370370372E-2</v>
      </c>
      <c r="O169" s="149">
        <v>28.869286287089011</v>
      </c>
      <c r="P169" s="148">
        <v>3.1250000000000001E-4</v>
      </c>
      <c r="Q169" s="147">
        <v>26</v>
      </c>
      <c r="R169" s="148">
        <v>1.0185185185185184E-2</v>
      </c>
      <c r="S169" s="148">
        <v>4.0740740740740737E-3</v>
      </c>
      <c r="T169" s="134">
        <v>2.8642395833333334E-2</v>
      </c>
      <c r="U169" s="123">
        <f t="shared" si="9"/>
        <v>664</v>
      </c>
      <c r="W169" s="28" t="str">
        <f t="shared" si="8"/>
        <v>Dominykas Šiožinis</v>
      </c>
    </row>
    <row r="170" spans="1:23" x14ac:dyDescent="0.3">
      <c r="A170" s="131" t="s">
        <v>2381</v>
      </c>
      <c r="B170" s="131" t="s">
        <v>2382</v>
      </c>
      <c r="C170" s="132">
        <v>16</v>
      </c>
      <c r="D170" s="133">
        <v>4</v>
      </c>
      <c r="E170" s="132">
        <v>315</v>
      </c>
      <c r="F170" s="131" t="s">
        <v>2358</v>
      </c>
      <c r="G170" s="131" t="s">
        <v>60</v>
      </c>
      <c r="H170" s="131" t="s">
        <v>1871</v>
      </c>
      <c r="I170" s="147">
        <v>10</v>
      </c>
      <c r="J170" s="148">
        <v>2.9745370370370373E-3</v>
      </c>
      <c r="K170" s="148">
        <v>1.4872685185185186E-3</v>
      </c>
      <c r="L170" s="148">
        <v>9.7222222222222209E-4</v>
      </c>
      <c r="M170" s="147">
        <v>18</v>
      </c>
      <c r="N170" s="148">
        <v>1.5821759259259261E-2</v>
      </c>
      <c r="O170" s="149">
        <v>26.335040234089242</v>
      </c>
      <c r="P170" s="148">
        <v>2.5462962962962961E-4</v>
      </c>
      <c r="Q170" s="147">
        <v>16</v>
      </c>
      <c r="R170" s="148">
        <v>8.773148148148148E-3</v>
      </c>
      <c r="S170" s="148">
        <v>3.5092592592592593E-3</v>
      </c>
      <c r="T170" s="134">
        <v>2.8827997685185184E-2</v>
      </c>
      <c r="U170" s="123">
        <f t="shared" si="9"/>
        <v>660</v>
      </c>
      <c r="W170" s="28" t="str">
        <f t="shared" si="8"/>
        <v>Ugnė Paurytė</v>
      </c>
    </row>
    <row r="171" spans="1:23" x14ac:dyDescent="0.3">
      <c r="A171" s="131" t="s">
        <v>2351</v>
      </c>
      <c r="B171" s="131" t="s">
        <v>2383</v>
      </c>
      <c r="C171" s="132">
        <v>17</v>
      </c>
      <c r="D171" s="133">
        <v>5</v>
      </c>
      <c r="E171" s="132">
        <v>332</v>
      </c>
      <c r="F171" s="131" t="s">
        <v>2360</v>
      </c>
      <c r="G171" s="131" t="s">
        <v>60</v>
      </c>
      <c r="H171" s="131" t="s">
        <v>59</v>
      </c>
      <c r="I171" s="147">
        <v>13</v>
      </c>
      <c r="J171" s="148">
        <v>3.1018518518518522E-3</v>
      </c>
      <c r="K171" s="148">
        <v>1.5509259259259261E-3</v>
      </c>
      <c r="L171" s="148">
        <v>6.018518518518519E-4</v>
      </c>
      <c r="M171" s="147">
        <v>20</v>
      </c>
      <c r="N171" s="148">
        <v>1.6122685185185184E-2</v>
      </c>
      <c r="O171" s="149">
        <v>25.843503230437904</v>
      </c>
      <c r="P171" s="148">
        <v>2.4305555555555552E-4</v>
      </c>
      <c r="Q171" s="147">
        <v>17</v>
      </c>
      <c r="R171" s="148">
        <v>8.9120370370370378E-3</v>
      </c>
      <c r="S171" s="148">
        <v>3.5648148148148149E-3</v>
      </c>
      <c r="T171" s="134">
        <v>2.9007777777777775E-2</v>
      </c>
      <c r="U171" s="123">
        <f t="shared" si="9"/>
        <v>656</v>
      </c>
      <c r="W171" s="28" t="str">
        <f t="shared" si="8"/>
        <v>Titas Kartanas</v>
      </c>
    </row>
    <row r="172" spans="1:23" x14ac:dyDescent="0.3">
      <c r="A172" s="131" t="s">
        <v>2384</v>
      </c>
      <c r="B172" s="131" t="s">
        <v>2385</v>
      </c>
      <c r="C172" s="132">
        <v>18</v>
      </c>
      <c r="D172" s="133">
        <v>7</v>
      </c>
      <c r="E172" s="132">
        <v>328</v>
      </c>
      <c r="F172" s="131" t="s">
        <v>2353</v>
      </c>
      <c r="G172" s="131" t="s">
        <v>28</v>
      </c>
      <c r="H172" s="131" t="s">
        <v>2386</v>
      </c>
      <c r="I172" s="147">
        <v>22</v>
      </c>
      <c r="J172" s="148">
        <v>3.8888888888888883E-3</v>
      </c>
      <c r="K172" s="148">
        <v>1.9444444444444442E-3</v>
      </c>
      <c r="L172" s="148">
        <v>1.4699074074074074E-3</v>
      </c>
      <c r="M172" s="147">
        <v>12</v>
      </c>
      <c r="N172" s="148">
        <v>1.5104166666666667E-2</v>
      </c>
      <c r="O172" s="149">
        <v>27.586206896551726</v>
      </c>
      <c r="P172" s="148">
        <v>3.2407407407407406E-4</v>
      </c>
      <c r="Q172" s="147">
        <v>13</v>
      </c>
      <c r="R172" s="148">
        <v>8.6921296296296312E-3</v>
      </c>
      <c r="S172" s="148">
        <v>3.4768518518518525E-3</v>
      </c>
      <c r="T172" s="134">
        <v>2.950153935185185E-2</v>
      </c>
      <c r="U172" s="123">
        <f t="shared" si="9"/>
        <v>645</v>
      </c>
      <c r="W172" s="28" t="str">
        <f t="shared" si="8"/>
        <v>Julius Sakalauskas</v>
      </c>
    </row>
    <row r="173" spans="1:23" x14ac:dyDescent="0.3">
      <c r="A173" s="131" t="s">
        <v>2387</v>
      </c>
      <c r="B173" s="131" t="s">
        <v>2388</v>
      </c>
      <c r="C173" s="132">
        <v>19</v>
      </c>
      <c r="D173" s="133">
        <v>1</v>
      </c>
      <c r="E173" s="132">
        <v>309</v>
      </c>
      <c r="F173" s="131" t="s">
        <v>2389</v>
      </c>
      <c r="G173" s="131" t="s">
        <v>8</v>
      </c>
      <c r="H173" s="131" t="s">
        <v>65</v>
      </c>
      <c r="I173" s="147">
        <v>27</v>
      </c>
      <c r="J173" s="148">
        <v>4.0162037037037033E-3</v>
      </c>
      <c r="K173" s="148">
        <v>2.0081018518518516E-3</v>
      </c>
      <c r="L173" s="148">
        <v>1.1574074074074073E-3</v>
      </c>
      <c r="M173" s="147">
        <v>17</v>
      </c>
      <c r="N173" s="148">
        <v>1.579861111111111E-2</v>
      </c>
      <c r="O173" s="149">
        <v>26.373626373626376</v>
      </c>
      <c r="P173" s="148">
        <v>4.8611111111111104E-4</v>
      </c>
      <c r="Q173" s="147">
        <v>15</v>
      </c>
      <c r="R173" s="148">
        <v>8.7037037037037031E-3</v>
      </c>
      <c r="S173" s="148">
        <v>3.4814814814814812E-3</v>
      </c>
      <c r="T173" s="134">
        <v>3.0179953703703702E-2</v>
      </c>
      <c r="U173" s="123">
        <f t="shared" si="9"/>
        <v>631</v>
      </c>
      <c r="W173" s="28" t="str">
        <f t="shared" si="8"/>
        <v>Valerija Jegorenko</v>
      </c>
    </row>
    <row r="174" spans="1:23" x14ac:dyDescent="0.3">
      <c r="A174" s="131" t="s">
        <v>2123</v>
      </c>
      <c r="B174" s="131" t="s">
        <v>2243</v>
      </c>
      <c r="C174" s="132">
        <v>20</v>
      </c>
      <c r="D174" s="133">
        <v>6</v>
      </c>
      <c r="E174" s="132">
        <v>316</v>
      </c>
      <c r="F174" s="131" t="s">
        <v>2360</v>
      </c>
      <c r="G174" s="131" t="s">
        <v>60</v>
      </c>
      <c r="H174" s="131" t="s">
        <v>59</v>
      </c>
      <c r="I174" s="147">
        <v>16</v>
      </c>
      <c r="J174" s="148">
        <v>3.483796296296296E-3</v>
      </c>
      <c r="K174" s="148">
        <v>1.741898148148148E-3</v>
      </c>
      <c r="L174" s="148">
        <v>8.7962962962962962E-4</v>
      </c>
      <c r="M174" s="147">
        <v>23</v>
      </c>
      <c r="N174" s="148">
        <v>1.7592592592592594E-2</v>
      </c>
      <c r="O174" s="149">
        <v>23.684210526315788</v>
      </c>
      <c r="P174" s="148">
        <v>3.3564814814814812E-4</v>
      </c>
      <c r="Q174" s="147">
        <v>19</v>
      </c>
      <c r="R174" s="148">
        <v>9.1203703703703707E-3</v>
      </c>
      <c r="S174" s="148">
        <v>3.6481481481481482E-3</v>
      </c>
      <c r="T174" s="134">
        <v>3.1438680555555557E-2</v>
      </c>
      <c r="U174" s="123">
        <f t="shared" si="9"/>
        <v>605</v>
      </c>
      <c r="W174" s="28" t="str">
        <f t="shared" si="8"/>
        <v>Domas Prokopavičius</v>
      </c>
    </row>
    <row r="175" spans="1:23" x14ac:dyDescent="0.3">
      <c r="A175" s="131" t="s">
        <v>2390</v>
      </c>
      <c r="B175" s="131" t="s">
        <v>2391</v>
      </c>
      <c r="C175" s="132">
        <v>21</v>
      </c>
      <c r="D175" s="133">
        <v>8</v>
      </c>
      <c r="E175" s="132">
        <v>329</v>
      </c>
      <c r="F175" s="131" t="s">
        <v>2353</v>
      </c>
      <c r="G175" s="131" t="s">
        <v>8</v>
      </c>
      <c r="H175" s="131" t="s">
        <v>183</v>
      </c>
      <c r="I175" s="147">
        <v>26</v>
      </c>
      <c r="J175" s="148">
        <v>4.0046296296296297E-3</v>
      </c>
      <c r="K175" s="148">
        <v>2.0023148148148148E-3</v>
      </c>
      <c r="L175" s="148">
        <v>1.3888888888888889E-3</v>
      </c>
      <c r="M175" s="147">
        <v>14</v>
      </c>
      <c r="N175" s="148">
        <v>1.525462962962963E-2</v>
      </c>
      <c r="O175" s="149">
        <v>27.314112291350533</v>
      </c>
      <c r="P175" s="148">
        <v>4.0509259259259258E-4</v>
      </c>
      <c r="Q175" s="147">
        <v>29</v>
      </c>
      <c r="R175" s="148">
        <v>1.0844907407407407E-2</v>
      </c>
      <c r="S175" s="148">
        <v>4.3379629629629627E-3</v>
      </c>
      <c r="T175" s="134">
        <v>3.1929050925925927E-2</v>
      </c>
      <c r="U175" s="123">
        <f t="shared" si="9"/>
        <v>596</v>
      </c>
      <c r="W175" s="28" t="str">
        <f t="shared" si="8"/>
        <v>Eduard Zniščinskij</v>
      </c>
    </row>
    <row r="176" spans="1:23" x14ac:dyDescent="0.3">
      <c r="A176" s="131" t="s">
        <v>2144</v>
      </c>
      <c r="B176" s="131" t="s">
        <v>2392</v>
      </c>
      <c r="C176" s="132">
        <v>22</v>
      </c>
      <c r="D176" s="133">
        <v>3</v>
      </c>
      <c r="E176" s="132">
        <v>327</v>
      </c>
      <c r="F176" s="131" t="s">
        <v>2355</v>
      </c>
      <c r="G176" s="131" t="s">
        <v>2270</v>
      </c>
      <c r="H176" s="131" t="s">
        <v>183</v>
      </c>
      <c r="I176" s="147">
        <v>17</v>
      </c>
      <c r="J176" s="148">
        <v>3.6921296296296298E-3</v>
      </c>
      <c r="K176" s="148">
        <v>1.8460648148148149E-3</v>
      </c>
      <c r="L176" s="148">
        <v>1.2847222222222223E-3</v>
      </c>
      <c r="M176" s="147">
        <v>21</v>
      </c>
      <c r="N176" s="148">
        <v>1.667824074074074E-2</v>
      </c>
      <c r="O176" s="149">
        <v>24.982650936849414</v>
      </c>
      <c r="P176" s="148">
        <v>4.6296296296296293E-4</v>
      </c>
      <c r="Q176" s="147">
        <v>22</v>
      </c>
      <c r="R176" s="148">
        <v>9.7916666666666655E-3</v>
      </c>
      <c r="S176" s="148">
        <v>3.9166666666666664E-3</v>
      </c>
      <c r="T176" s="134">
        <v>3.1938090277777782E-2</v>
      </c>
      <c r="U176" s="123">
        <f t="shared" si="9"/>
        <v>596</v>
      </c>
      <c r="W176" s="28" t="str">
        <f t="shared" si="8"/>
        <v>Dovydas Kavaliauskas</v>
      </c>
    </row>
    <row r="177" spans="1:23" x14ac:dyDescent="0.3">
      <c r="A177" s="131" t="s">
        <v>2142</v>
      </c>
      <c r="B177" s="131" t="s">
        <v>2393</v>
      </c>
      <c r="C177" s="132">
        <v>23</v>
      </c>
      <c r="D177" s="133">
        <v>9</v>
      </c>
      <c r="E177" s="132">
        <v>319</v>
      </c>
      <c r="F177" s="131" t="s">
        <v>2353</v>
      </c>
      <c r="G177" s="131" t="s">
        <v>8</v>
      </c>
      <c r="H177" s="131" t="s">
        <v>183</v>
      </c>
      <c r="I177" s="147">
        <v>15</v>
      </c>
      <c r="J177" s="148">
        <v>3.4606481481481485E-3</v>
      </c>
      <c r="K177" s="148">
        <v>1.730324074074074E-3</v>
      </c>
      <c r="L177" s="148">
        <v>1.2152777777777778E-3</v>
      </c>
      <c r="M177" s="147">
        <v>22</v>
      </c>
      <c r="N177" s="148">
        <v>1.7048611111111112E-2</v>
      </c>
      <c r="O177" s="149">
        <v>24.439918533604889</v>
      </c>
      <c r="P177" s="148">
        <v>4.8611111111111104E-4</v>
      </c>
      <c r="Q177" s="147">
        <v>21</v>
      </c>
      <c r="R177" s="148">
        <v>9.7453703703703713E-3</v>
      </c>
      <c r="S177" s="148">
        <v>3.8981481481481484E-3</v>
      </c>
      <c r="T177" s="134">
        <v>3.1999374999999997E-2</v>
      </c>
      <c r="U177" s="123">
        <f t="shared" si="9"/>
        <v>595</v>
      </c>
      <c r="W177" s="28" t="str">
        <f t="shared" si="8"/>
        <v>Audrius Rosinas</v>
      </c>
    </row>
    <row r="178" spans="1:23" x14ac:dyDescent="0.3">
      <c r="A178" s="131" t="s">
        <v>2221</v>
      </c>
      <c r="B178" s="131" t="s">
        <v>2394</v>
      </c>
      <c r="C178" s="132">
        <v>24</v>
      </c>
      <c r="D178" s="133">
        <v>4</v>
      </c>
      <c r="E178" s="132">
        <v>326</v>
      </c>
      <c r="F178" s="131" t="s">
        <v>2355</v>
      </c>
      <c r="G178" s="131" t="s">
        <v>2270</v>
      </c>
      <c r="H178" s="131" t="s">
        <v>183</v>
      </c>
      <c r="I178" s="147">
        <v>24</v>
      </c>
      <c r="J178" s="148">
        <v>3.9930555555555561E-3</v>
      </c>
      <c r="K178" s="148">
        <v>1.9965277777777781E-3</v>
      </c>
      <c r="L178" s="148">
        <v>1.3310185185185185E-3</v>
      </c>
      <c r="M178" s="147">
        <v>25</v>
      </c>
      <c r="N178" s="148">
        <v>1.8020833333333333E-2</v>
      </c>
      <c r="O178" s="149">
        <v>23.121387283236995</v>
      </c>
      <c r="P178" s="148">
        <v>2.4305555555555552E-4</v>
      </c>
      <c r="Q178" s="147">
        <v>23</v>
      </c>
      <c r="R178" s="148">
        <v>9.8032407407407408E-3</v>
      </c>
      <c r="S178" s="148">
        <v>3.921296296296296E-3</v>
      </c>
      <c r="T178" s="134">
        <v>3.3405578703703705E-2</v>
      </c>
      <c r="U178" s="123">
        <f t="shared" si="9"/>
        <v>570</v>
      </c>
      <c r="W178" s="28" t="str">
        <f t="shared" si="8"/>
        <v>Žygimantas Naujokaitis</v>
      </c>
    </row>
    <row r="179" spans="1:23" x14ac:dyDescent="0.3">
      <c r="A179" s="131" t="s">
        <v>2395</v>
      </c>
      <c r="B179" s="131" t="s">
        <v>2396</v>
      </c>
      <c r="C179" s="132">
        <v>25</v>
      </c>
      <c r="D179" s="133">
        <v>2</v>
      </c>
      <c r="E179" s="132">
        <v>313</v>
      </c>
      <c r="F179" s="131" t="s">
        <v>2389</v>
      </c>
      <c r="G179" s="131" t="s">
        <v>28</v>
      </c>
      <c r="H179" s="131" t="s">
        <v>2397</v>
      </c>
      <c r="I179" s="147">
        <v>32</v>
      </c>
      <c r="J179" s="148">
        <v>5.115740740740741E-3</v>
      </c>
      <c r="K179" s="148">
        <v>2.5578703703703705E-3</v>
      </c>
      <c r="L179" s="148">
        <v>1.25E-3</v>
      </c>
      <c r="M179" s="147">
        <v>24</v>
      </c>
      <c r="N179" s="148">
        <v>1.7685185185185182E-2</v>
      </c>
      <c r="O179" s="149">
        <v>23.560209424083773</v>
      </c>
      <c r="P179" s="148">
        <v>2.7777777777777778E-4</v>
      </c>
      <c r="Q179" s="147">
        <v>20</v>
      </c>
      <c r="R179" s="148">
        <v>9.6064814814814815E-3</v>
      </c>
      <c r="S179" s="148">
        <v>3.8425925925925928E-3</v>
      </c>
      <c r="T179" s="134">
        <v>3.3957986111111109E-2</v>
      </c>
      <c r="U179" s="123">
        <f t="shared" si="9"/>
        <v>560</v>
      </c>
      <c r="W179" s="28" t="str">
        <f t="shared" si="8"/>
        <v>Rasa Klešnieks</v>
      </c>
    </row>
    <row r="180" spans="1:23" x14ac:dyDescent="0.3">
      <c r="A180" s="131" t="s">
        <v>2398</v>
      </c>
      <c r="B180" s="131" t="s">
        <v>2399</v>
      </c>
      <c r="C180" s="132">
        <v>26</v>
      </c>
      <c r="D180" s="133">
        <v>3</v>
      </c>
      <c r="E180" s="132">
        <v>312</v>
      </c>
      <c r="F180" s="131" t="s">
        <v>2389</v>
      </c>
      <c r="G180" s="131" t="s">
        <v>8</v>
      </c>
      <c r="H180" s="131" t="s">
        <v>2400</v>
      </c>
      <c r="I180" s="147">
        <v>19</v>
      </c>
      <c r="J180" s="148">
        <v>3.8425925925925923E-3</v>
      </c>
      <c r="K180" s="148">
        <v>1.9212962962962962E-3</v>
      </c>
      <c r="L180" s="148">
        <v>1.0532407407407407E-3</v>
      </c>
      <c r="M180" s="147">
        <v>28</v>
      </c>
      <c r="N180" s="148">
        <v>1.9131944444444444E-2</v>
      </c>
      <c r="O180" s="149">
        <v>21.778584392014519</v>
      </c>
      <c r="P180" s="148">
        <v>4.5138888888888892E-4</v>
      </c>
      <c r="Q180" s="147">
        <v>27</v>
      </c>
      <c r="R180" s="148">
        <v>1.019675925925926E-2</v>
      </c>
      <c r="S180" s="148">
        <v>4.0787037037037042E-3</v>
      </c>
      <c r="T180" s="134">
        <v>3.4705844907407406E-2</v>
      </c>
      <c r="U180" s="123">
        <f t="shared" si="9"/>
        <v>548</v>
      </c>
      <c r="W180" s="28" t="str">
        <f t="shared" si="8"/>
        <v>Audronė Kanopkiniene</v>
      </c>
    </row>
    <row r="181" spans="1:23" x14ac:dyDescent="0.3">
      <c r="A181" s="131" t="s">
        <v>2209</v>
      </c>
      <c r="B181" s="131" t="s">
        <v>2401</v>
      </c>
      <c r="C181" s="132">
        <v>27</v>
      </c>
      <c r="D181" s="133">
        <v>10</v>
      </c>
      <c r="E181" s="132">
        <v>311</v>
      </c>
      <c r="F181" s="131" t="s">
        <v>2353</v>
      </c>
      <c r="G181" s="131" t="s">
        <v>8</v>
      </c>
      <c r="H181" s="131" t="s">
        <v>2400</v>
      </c>
      <c r="I181" s="147">
        <v>20</v>
      </c>
      <c r="J181" s="148">
        <v>3.8425925925925923E-3</v>
      </c>
      <c r="K181" s="148">
        <v>1.9212962962962962E-3</v>
      </c>
      <c r="L181" s="148">
        <v>1.1342592592592591E-3</v>
      </c>
      <c r="M181" s="147">
        <v>27</v>
      </c>
      <c r="N181" s="148">
        <v>1.9074074074074073E-2</v>
      </c>
      <c r="O181" s="149">
        <v>21.844660194174761</v>
      </c>
      <c r="P181" s="148">
        <v>4.6296296296296293E-4</v>
      </c>
      <c r="Q181" s="147">
        <v>25</v>
      </c>
      <c r="R181" s="148">
        <v>1.0173611111111111E-2</v>
      </c>
      <c r="S181" s="148">
        <v>4.0694444444444441E-3</v>
      </c>
      <c r="T181" s="134">
        <v>3.4711932870370367E-2</v>
      </c>
      <c r="U181" s="123">
        <f t="shared" si="9"/>
        <v>548</v>
      </c>
      <c r="W181" s="28" t="str">
        <f t="shared" si="8"/>
        <v>Antanas Kanopkinas</v>
      </c>
    </row>
    <row r="182" spans="1:23" x14ac:dyDescent="0.3">
      <c r="A182" s="131" t="s">
        <v>2402</v>
      </c>
      <c r="B182" s="131" t="s">
        <v>2403</v>
      </c>
      <c r="C182" s="132">
        <v>28</v>
      </c>
      <c r="D182" s="133">
        <v>4</v>
      </c>
      <c r="E182" s="132">
        <v>330</v>
      </c>
      <c r="F182" s="131" t="s">
        <v>2389</v>
      </c>
      <c r="G182" s="131" t="s">
        <v>135</v>
      </c>
      <c r="H182" s="131" t="s">
        <v>183</v>
      </c>
      <c r="I182" s="147">
        <v>29</v>
      </c>
      <c r="J182" s="148">
        <v>4.4560185185185189E-3</v>
      </c>
      <c r="K182" s="148">
        <v>2.2280092592592594E-3</v>
      </c>
      <c r="L182" s="148">
        <v>1.6666666666666668E-3</v>
      </c>
      <c r="M182" s="147">
        <v>26</v>
      </c>
      <c r="N182" s="148">
        <v>1.8368055555555554E-2</v>
      </c>
      <c r="O182" s="149">
        <v>22.684310018903595</v>
      </c>
      <c r="P182" s="148">
        <v>5.7870370370370378E-4</v>
      </c>
      <c r="Q182" s="147">
        <v>24</v>
      </c>
      <c r="R182" s="148">
        <v>1.0034722222222221E-2</v>
      </c>
      <c r="S182" s="148">
        <v>4.013888888888888E-3</v>
      </c>
      <c r="T182" s="134">
        <v>3.5138078703703703E-2</v>
      </c>
      <c r="U182" s="123">
        <f t="shared" si="9"/>
        <v>542</v>
      </c>
      <c r="W182" s="28" t="str">
        <f t="shared" si="8"/>
        <v>Ilona Petrusevičiūtė</v>
      </c>
    </row>
    <row r="183" spans="1:23" x14ac:dyDescent="0.3">
      <c r="A183" s="131" t="s">
        <v>2404</v>
      </c>
      <c r="B183" s="131" t="s">
        <v>2405</v>
      </c>
      <c r="C183" s="132">
        <v>29</v>
      </c>
      <c r="D183" s="133">
        <v>11</v>
      </c>
      <c r="E183" s="132">
        <v>314</v>
      </c>
      <c r="F183" s="131" t="s">
        <v>2353</v>
      </c>
      <c r="G183" s="131" t="s">
        <v>8</v>
      </c>
      <c r="H183" s="131" t="s">
        <v>2406</v>
      </c>
      <c r="I183" s="147">
        <v>33</v>
      </c>
      <c r="J183" s="148">
        <v>5.3009259259259251E-3</v>
      </c>
      <c r="K183" s="148">
        <v>2.6504629629629625E-3</v>
      </c>
      <c r="L183" s="148">
        <v>2.1180555555555553E-3</v>
      </c>
      <c r="M183" s="147">
        <v>29</v>
      </c>
      <c r="N183" s="148">
        <v>1.951388888888889E-2</v>
      </c>
      <c r="O183" s="149">
        <v>21.352313167259783</v>
      </c>
      <c r="P183" s="148">
        <v>2.6620370370370372E-4</v>
      </c>
      <c r="Q183" s="147">
        <v>28</v>
      </c>
      <c r="R183" s="148">
        <v>1.0208333333333333E-2</v>
      </c>
      <c r="S183" s="148">
        <v>4.0833333333333329E-3</v>
      </c>
      <c r="T183" s="134">
        <v>3.7438055555555558E-2</v>
      </c>
      <c r="U183" s="123">
        <f t="shared" si="9"/>
        <v>508</v>
      </c>
      <c r="W183" s="28" t="str">
        <f t="shared" si="8"/>
        <v>Rytis Meškauskas</v>
      </c>
    </row>
    <row r="184" spans="1:23" x14ac:dyDescent="0.3">
      <c r="A184" s="131" t="s">
        <v>2407</v>
      </c>
      <c r="B184" s="131" t="s">
        <v>2408</v>
      </c>
      <c r="C184" s="132">
        <v>30</v>
      </c>
      <c r="D184" s="133">
        <v>5</v>
      </c>
      <c r="E184" s="132">
        <v>323</v>
      </c>
      <c r="F184" s="131" t="s">
        <v>2389</v>
      </c>
      <c r="G184" s="131" t="s">
        <v>2270</v>
      </c>
      <c r="H184" s="131" t="s">
        <v>2409</v>
      </c>
      <c r="I184" s="147">
        <v>30</v>
      </c>
      <c r="J184" s="148">
        <v>4.7337962962962958E-3</v>
      </c>
      <c r="K184" s="148">
        <v>2.3668981481481479E-3</v>
      </c>
      <c r="L184" s="148">
        <v>9.7222222222222209E-4</v>
      </c>
      <c r="M184" s="147">
        <v>30</v>
      </c>
      <c r="N184" s="148">
        <v>2.2592592592592591E-2</v>
      </c>
      <c r="O184" s="149">
        <v>18.442622950819676</v>
      </c>
      <c r="P184" s="148">
        <v>4.9768518518518521E-4</v>
      </c>
      <c r="Q184" s="147">
        <v>30</v>
      </c>
      <c r="R184" s="148">
        <v>1.1979166666666666E-2</v>
      </c>
      <c r="S184" s="148">
        <v>4.7916666666666663E-3</v>
      </c>
      <c r="T184" s="134">
        <v>4.0802256944444441E-2</v>
      </c>
      <c r="U184" s="123">
        <f t="shared" si="9"/>
        <v>466</v>
      </c>
      <c r="W184" s="28" t="str">
        <f t="shared" si="8"/>
        <v>Aurelija Trimonytė</v>
      </c>
    </row>
    <row r="185" spans="1:23" x14ac:dyDescent="0.3">
      <c r="A185" s="131" t="s">
        <v>2183</v>
      </c>
      <c r="B185" s="131" t="s">
        <v>2410</v>
      </c>
      <c r="C185" s="132">
        <v>31</v>
      </c>
      <c r="D185" s="133">
        <v>6</v>
      </c>
      <c r="E185" s="132">
        <v>317</v>
      </c>
      <c r="F185" s="131" t="s">
        <v>2389</v>
      </c>
      <c r="G185" s="131" t="s">
        <v>2270</v>
      </c>
      <c r="H185" s="131" t="s">
        <v>183</v>
      </c>
      <c r="I185" s="147">
        <v>34</v>
      </c>
      <c r="J185" s="148">
        <v>6.9328703703703696E-3</v>
      </c>
      <c r="K185" s="148">
        <v>3.4664351851851844E-3</v>
      </c>
      <c r="L185" s="148">
        <v>1.1574074074074073E-3</v>
      </c>
      <c r="M185" s="147">
        <v>31</v>
      </c>
      <c r="N185" s="148">
        <v>2.6122685185185183E-2</v>
      </c>
      <c r="O185" s="149">
        <v>15.950376606114311</v>
      </c>
      <c r="P185" s="148">
        <v>4.3981481481481481E-4</v>
      </c>
      <c r="Q185" s="147">
        <v>31</v>
      </c>
      <c r="R185" s="148">
        <v>1.4421296296296295E-2</v>
      </c>
      <c r="S185" s="148">
        <v>5.7685185185185183E-3</v>
      </c>
      <c r="T185" s="134">
        <v>4.9096493055555558E-2</v>
      </c>
      <c r="U185" s="123">
        <f t="shared" si="9"/>
        <v>388</v>
      </c>
      <c r="W185" s="28" t="str">
        <f t="shared" si="8"/>
        <v>Alina Razmienė</v>
      </c>
    </row>
    <row r="186" spans="1:23" x14ac:dyDescent="0.3">
      <c r="A186" s="131" t="s">
        <v>2097</v>
      </c>
      <c r="B186" s="131" t="s">
        <v>2411</v>
      </c>
      <c r="C186" s="132">
        <v>32</v>
      </c>
      <c r="D186" s="133">
        <v>5</v>
      </c>
      <c r="E186" s="132">
        <v>335</v>
      </c>
      <c r="F186" s="131" t="s">
        <v>2355</v>
      </c>
      <c r="G186" s="131" t="s">
        <v>2270</v>
      </c>
      <c r="H186" s="131" t="s">
        <v>2412</v>
      </c>
      <c r="I186" s="147">
        <v>31</v>
      </c>
      <c r="J186" s="148">
        <v>4.9189814814814816E-3</v>
      </c>
      <c r="K186" s="148">
        <v>2.4594907407407408E-3</v>
      </c>
      <c r="L186" s="148">
        <v>1.712962962962963E-3</v>
      </c>
      <c r="M186" s="147">
        <v>32</v>
      </c>
      <c r="N186" s="148">
        <v>3.0092592592592591E-2</v>
      </c>
      <c r="O186" s="149">
        <v>13.846153846153847</v>
      </c>
      <c r="P186" s="148">
        <v>1.0185185185185186E-3</v>
      </c>
      <c r="Q186" s="147">
        <v>32</v>
      </c>
      <c r="R186" s="148">
        <v>1.6446759259259262E-2</v>
      </c>
      <c r="S186" s="148">
        <v>6.5787037037037047E-3</v>
      </c>
      <c r="T186" s="134">
        <v>5.4205625E-2</v>
      </c>
      <c r="U186" s="123">
        <f t="shared" si="9"/>
        <v>351</v>
      </c>
      <c r="W186" s="28" t="str">
        <f t="shared" si="8"/>
        <v>Mantas Baronas</v>
      </c>
    </row>
    <row r="187" spans="1:23" x14ac:dyDescent="0.3">
      <c r="A187" s="131" t="s">
        <v>2199</v>
      </c>
      <c r="B187" s="131" t="s">
        <v>2413</v>
      </c>
      <c r="C187" s="132">
        <v>33</v>
      </c>
      <c r="D187" s="133">
        <v>6</v>
      </c>
      <c r="E187" s="132">
        <v>334</v>
      </c>
      <c r="F187" s="131" t="s">
        <v>2355</v>
      </c>
      <c r="G187" s="131" t="s">
        <v>2270</v>
      </c>
      <c r="H187" s="131" t="s">
        <v>2412</v>
      </c>
      <c r="I187" s="147">
        <v>25</v>
      </c>
      <c r="J187" s="148">
        <v>3.9930555555555561E-3</v>
      </c>
      <c r="K187" s="148">
        <v>1.9965277777777781E-3</v>
      </c>
      <c r="L187" s="148">
        <v>2.6041666666666665E-3</v>
      </c>
      <c r="M187" s="147">
        <v>33</v>
      </c>
      <c r="N187" s="148">
        <v>3.0092592592592591E-2</v>
      </c>
      <c r="O187" s="149">
        <v>13.846153846153847</v>
      </c>
      <c r="P187" s="148">
        <v>9.3750000000000007E-4</v>
      </c>
      <c r="Q187" s="147">
        <v>33</v>
      </c>
      <c r="R187" s="148">
        <v>1.6597222222222222E-2</v>
      </c>
      <c r="S187" s="148">
        <v>6.6388888888888886E-3</v>
      </c>
      <c r="T187" s="134">
        <v>5.4251168981481489E-2</v>
      </c>
      <c r="U187" s="123">
        <f t="shared" si="9"/>
        <v>351</v>
      </c>
      <c r="W187" s="28" t="str">
        <f t="shared" si="8"/>
        <v>Mindaugas Tumalovičius</v>
      </c>
    </row>
    <row r="188" spans="1:23" x14ac:dyDescent="0.3">
      <c r="A188" s="131" t="s">
        <v>2219</v>
      </c>
      <c r="B188" s="131" t="s">
        <v>2413</v>
      </c>
      <c r="C188" s="132">
        <v>34</v>
      </c>
      <c r="D188" s="133">
        <v>12</v>
      </c>
      <c r="E188" s="132">
        <v>333</v>
      </c>
      <c r="F188" s="131" t="s">
        <v>2353</v>
      </c>
      <c r="G188" s="131" t="s">
        <v>2270</v>
      </c>
      <c r="H188" s="131" t="s">
        <v>2412</v>
      </c>
      <c r="I188" s="147">
        <v>21</v>
      </c>
      <c r="J188" s="148">
        <v>3.8773148148148143E-3</v>
      </c>
      <c r="K188" s="148">
        <v>1.9386574074074072E-3</v>
      </c>
      <c r="L188" s="148">
        <v>2.6504629629629625E-3</v>
      </c>
      <c r="M188" s="147">
        <v>34</v>
      </c>
      <c r="N188" s="148">
        <v>3.0138888888888885E-2</v>
      </c>
      <c r="O188" s="149">
        <v>13.82488479262673</v>
      </c>
      <c r="P188" s="148">
        <v>9.0277777777777784E-4</v>
      </c>
      <c r="Q188" s="147">
        <v>34</v>
      </c>
      <c r="R188" s="148">
        <v>1.6666666666666666E-2</v>
      </c>
      <c r="S188" s="148">
        <v>6.6666666666666662E-3</v>
      </c>
      <c r="T188" s="134">
        <v>5.4257604166666668E-2</v>
      </c>
      <c r="U188" s="123">
        <f t="shared" si="9"/>
        <v>351</v>
      </c>
      <c r="W188" s="28" t="str">
        <f t="shared" si="8"/>
        <v>Tomas Tumalovičius</v>
      </c>
    </row>
    <row r="189" spans="1:23" x14ac:dyDescent="0.3">
      <c r="A189" s="36"/>
      <c r="B189" s="36"/>
      <c r="C189" s="130"/>
      <c r="D189" s="130"/>
      <c r="E189" s="130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</sheetData>
  <conditionalFormatting sqref="K4:K76 O4:O76 S4:S76">
    <cfRule type="cellIs" dxfId="10" priority="4" operator="equal">
      <formula>0</formula>
    </cfRule>
  </conditionalFormatting>
  <conditionalFormatting sqref="M81:M145">
    <cfRule type="duplicateValues" dxfId="9" priority="3"/>
  </conditionalFormatting>
  <conditionalFormatting sqref="K81:K145 O81:O145 S81:S145">
    <cfRule type="cellIs" dxfId="8" priority="2" operator="equal">
      <formula>0</formula>
    </cfRule>
  </conditionalFormatting>
  <conditionalFormatting sqref="K154:K188 O154:O188 S154:S188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"/>
  <sheetViews>
    <sheetView topLeftCell="A130" workbookViewId="0">
      <selection activeCell="B145" sqref="B145"/>
    </sheetView>
  </sheetViews>
  <sheetFormatPr defaultRowHeight="14.4" x14ac:dyDescent="0.3"/>
  <cols>
    <col min="1" max="1" width="9.77734375" style="3" customWidth="1"/>
    <col min="2" max="2" width="24.88671875" bestFit="1" customWidth="1"/>
    <col min="3" max="3" width="10.33203125" customWidth="1"/>
    <col min="4" max="4" width="9.109375" bestFit="1" customWidth="1"/>
    <col min="5" max="5" width="13" customWidth="1"/>
    <col min="6" max="6" width="10.21875" bestFit="1" customWidth="1"/>
    <col min="7" max="8" width="9.109375" bestFit="1" customWidth="1"/>
    <col min="9" max="10" width="9.109375" hidden="1" customWidth="1"/>
    <col min="11" max="12" width="9.109375" bestFit="1" customWidth="1"/>
    <col min="13" max="14" width="9.109375" hidden="1" customWidth="1"/>
    <col min="15" max="15" width="16.6640625" hidden="1" customWidth="1"/>
    <col min="16" max="16" width="11.77734375" hidden="1" customWidth="1"/>
    <col min="17" max="17" width="15.21875" hidden="1" customWidth="1"/>
    <col min="18" max="18" width="32.33203125" hidden="1" customWidth="1"/>
    <col min="19" max="19" width="15.109375" customWidth="1"/>
    <col min="20" max="20" width="18.5546875" bestFit="1" customWidth="1"/>
    <col min="21" max="21" width="43" customWidth="1"/>
  </cols>
  <sheetData>
    <row r="1" spans="1:23" s="28" customFormat="1" ht="18" x14ac:dyDescent="0.35">
      <c r="A1" s="165" t="s">
        <v>2652</v>
      </c>
    </row>
    <row r="2" spans="1:23" s="28" customFormat="1" x14ac:dyDescent="0.3">
      <c r="A2" s="166" t="s">
        <v>2232</v>
      </c>
    </row>
    <row r="3" spans="1:23" ht="27.6" x14ac:dyDescent="0.3">
      <c r="A3" s="183" t="s">
        <v>2482</v>
      </c>
      <c r="B3" s="184" t="s">
        <v>2483</v>
      </c>
      <c r="C3" s="184" t="s">
        <v>2484</v>
      </c>
      <c r="D3" s="184" t="s">
        <v>2485</v>
      </c>
      <c r="E3" s="185" t="s">
        <v>2486</v>
      </c>
      <c r="F3" s="184" t="s">
        <v>177</v>
      </c>
      <c r="G3" s="184" t="s">
        <v>2475</v>
      </c>
      <c r="H3" s="184" t="s">
        <v>614</v>
      </c>
      <c r="I3" s="184" t="s">
        <v>2487</v>
      </c>
      <c r="J3" s="184" t="s">
        <v>2488</v>
      </c>
      <c r="K3" s="184" t="s">
        <v>2479</v>
      </c>
      <c r="L3" s="184" t="s">
        <v>528</v>
      </c>
      <c r="M3" s="184" t="s">
        <v>2489</v>
      </c>
      <c r="N3" s="184" t="s">
        <v>2490</v>
      </c>
      <c r="O3" s="184" t="s">
        <v>2491</v>
      </c>
      <c r="P3" s="184" t="s">
        <v>2492</v>
      </c>
      <c r="Q3" s="184" t="s">
        <v>2493</v>
      </c>
      <c r="R3" s="184" t="s">
        <v>2494</v>
      </c>
      <c r="S3" s="184" t="s">
        <v>6</v>
      </c>
      <c r="T3" s="184" t="s">
        <v>2495</v>
      </c>
      <c r="U3" s="186" t="s">
        <v>27</v>
      </c>
      <c r="W3" s="187" t="s">
        <v>0</v>
      </c>
    </row>
    <row r="4" spans="1:23" x14ac:dyDescent="0.3">
      <c r="A4" s="173">
        <v>1</v>
      </c>
      <c r="B4" s="153" t="s">
        <v>9</v>
      </c>
      <c r="C4" s="153">
        <v>84</v>
      </c>
      <c r="D4" s="153" t="s">
        <v>110</v>
      </c>
      <c r="E4" s="167">
        <v>8.564814814814814E-2</v>
      </c>
      <c r="F4" s="154">
        <v>1.4745370370370372E-2</v>
      </c>
      <c r="G4" s="154">
        <v>9.8379629629629642E-4</v>
      </c>
      <c r="H4" s="154">
        <v>4.2789351851851849E-2</v>
      </c>
      <c r="I4" s="154">
        <v>2.0648148148148148E-2</v>
      </c>
      <c r="J4" s="154">
        <v>2.2141203703703705E-2</v>
      </c>
      <c r="K4" s="154">
        <v>3.5879629629629635E-4</v>
      </c>
      <c r="L4" s="154">
        <v>2.6747685185185183E-2</v>
      </c>
      <c r="M4" s="154">
        <v>1.4745370370370372E-2</v>
      </c>
      <c r="N4" s="154">
        <v>1.5729166666666666E-2</v>
      </c>
      <c r="O4" s="154">
        <v>3.6377314814814814E-2</v>
      </c>
      <c r="P4" s="154">
        <v>5.8518518518518518E-2</v>
      </c>
      <c r="Q4" s="154">
        <v>5.8888888888888886E-2</v>
      </c>
      <c r="R4" s="154">
        <v>8.564814814814814E-2</v>
      </c>
      <c r="S4" s="153" t="s">
        <v>129</v>
      </c>
      <c r="T4" s="153" t="s">
        <v>2496</v>
      </c>
      <c r="U4" s="174" t="s">
        <v>2497</v>
      </c>
      <c r="W4" s="123">
        <f>ROUND($E$4/E4*1000,0)</f>
        <v>1000</v>
      </c>
    </row>
    <row r="5" spans="1:23" x14ac:dyDescent="0.3">
      <c r="A5" s="175">
        <v>2</v>
      </c>
      <c r="B5" s="157" t="s">
        <v>2068</v>
      </c>
      <c r="C5" s="157">
        <v>38</v>
      </c>
      <c r="D5" s="157" t="s">
        <v>110</v>
      </c>
      <c r="E5" s="168">
        <v>8.6886574074074074E-2</v>
      </c>
      <c r="F5" s="158">
        <v>1.5659722222222224E-2</v>
      </c>
      <c r="G5" s="158">
        <v>5.3240740740740744E-4</v>
      </c>
      <c r="H5" s="158">
        <v>4.3368055555555556E-2</v>
      </c>
      <c r="I5" s="158">
        <v>2.1967592592592594E-2</v>
      </c>
      <c r="J5" s="158">
        <v>2.1400462962962965E-2</v>
      </c>
      <c r="K5" s="158">
        <v>5.4398148148148144E-4</v>
      </c>
      <c r="L5" s="158">
        <v>2.6759259259259257E-2</v>
      </c>
      <c r="M5" s="158">
        <v>1.5659722222222224E-2</v>
      </c>
      <c r="N5" s="158">
        <v>1.6203703703703703E-2</v>
      </c>
      <c r="O5" s="158">
        <v>3.8171296296296293E-2</v>
      </c>
      <c r="P5" s="158">
        <v>5.9571759259259262E-2</v>
      </c>
      <c r="Q5" s="158">
        <v>6.011574074074074E-2</v>
      </c>
      <c r="R5" s="158">
        <v>8.6886574074074074E-2</v>
      </c>
      <c r="S5" s="157" t="s">
        <v>28</v>
      </c>
      <c r="T5" s="157" t="s">
        <v>2496</v>
      </c>
      <c r="U5" s="176" t="s">
        <v>1927</v>
      </c>
      <c r="W5" s="123">
        <f t="shared" ref="W5:W68" si="0">ROUND($E$4/E5*1000,0)</f>
        <v>986</v>
      </c>
    </row>
    <row r="6" spans="1:23" x14ac:dyDescent="0.3">
      <c r="A6" s="173">
        <v>3</v>
      </c>
      <c r="B6" s="153" t="s">
        <v>31</v>
      </c>
      <c r="C6" s="153">
        <v>26</v>
      </c>
      <c r="D6" s="153" t="s">
        <v>110</v>
      </c>
      <c r="E6" s="167">
        <v>8.8090277777777781E-2</v>
      </c>
      <c r="F6" s="154">
        <v>1.1782407407407406E-2</v>
      </c>
      <c r="G6" s="154">
        <v>4.5138888888888892E-4</v>
      </c>
      <c r="H6" s="154">
        <v>4.6423611111111117E-2</v>
      </c>
      <c r="I6" s="154">
        <v>2.3287037037037037E-2</v>
      </c>
      <c r="J6" s="154">
        <v>2.3136574074074077E-2</v>
      </c>
      <c r="K6" s="154">
        <v>3.4722222222222224E-4</v>
      </c>
      <c r="L6" s="154">
        <v>2.9074074074074075E-2</v>
      </c>
      <c r="M6" s="154">
        <v>1.1782407407407406E-2</v>
      </c>
      <c r="N6" s="154">
        <v>1.2233796296296296E-2</v>
      </c>
      <c r="O6" s="154">
        <v>3.5520833333333328E-2</v>
      </c>
      <c r="P6" s="154">
        <v>5.8657407407407408E-2</v>
      </c>
      <c r="Q6" s="154">
        <v>5.9016203703703703E-2</v>
      </c>
      <c r="R6" s="154">
        <v>8.8090277777777781E-2</v>
      </c>
      <c r="S6" s="153" t="s">
        <v>211</v>
      </c>
      <c r="T6" s="153" t="s">
        <v>2496</v>
      </c>
      <c r="U6" s="174"/>
      <c r="W6" s="123">
        <f t="shared" si="0"/>
        <v>972</v>
      </c>
    </row>
    <row r="7" spans="1:23" x14ac:dyDescent="0.3">
      <c r="A7" s="175">
        <v>4</v>
      </c>
      <c r="B7" s="157" t="s">
        <v>11</v>
      </c>
      <c r="C7" s="157">
        <v>24</v>
      </c>
      <c r="D7" s="157" t="s">
        <v>110</v>
      </c>
      <c r="E7" s="168">
        <v>8.9780092592592606E-2</v>
      </c>
      <c r="F7" s="158">
        <v>1.324074074074074E-2</v>
      </c>
      <c r="G7" s="158">
        <v>5.5555555555555556E-4</v>
      </c>
      <c r="H7" s="158">
        <v>4.7812500000000001E-2</v>
      </c>
      <c r="I7" s="158">
        <v>2.4259259259259258E-2</v>
      </c>
      <c r="J7" s="158">
        <v>2.3553240740740739E-2</v>
      </c>
      <c r="K7" s="158">
        <v>3.9351851851851852E-4</v>
      </c>
      <c r="L7" s="158">
        <v>2.7743055555555559E-2</v>
      </c>
      <c r="M7" s="158">
        <v>1.324074074074074E-2</v>
      </c>
      <c r="N7" s="158">
        <v>1.3807870370370371E-2</v>
      </c>
      <c r="O7" s="158">
        <v>3.8067129629629631E-2</v>
      </c>
      <c r="P7" s="158">
        <v>6.1631944444444448E-2</v>
      </c>
      <c r="Q7" s="158">
        <v>6.2037037037037036E-2</v>
      </c>
      <c r="R7" s="158">
        <v>8.9780092592592606E-2</v>
      </c>
      <c r="S7" s="157" t="s">
        <v>63</v>
      </c>
      <c r="T7" s="157" t="s">
        <v>2496</v>
      </c>
      <c r="U7" s="176"/>
      <c r="W7" s="123">
        <f t="shared" si="0"/>
        <v>954</v>
      </c>
    </row>
    <row r="8" spans="1:23" x14ac:dyDescent="0.3">
      <c r="A8" s="173">
        <v>5</v>
      </c>
      <c r="B8" s="153" t="s">
        <v>12</v>
      </c>
      <c r="C8" s="153">
        <v>21</v>
      </c>
      <c r="D8" s="153" t="s">
        <v>110</v>
      </c>
      <c r="E8" s="167">
        <v>9.0405092592592592E-2</v>
      </c>
      <c r="F8" s="154">
        <v>1.462962962962963E-2</v>
      </c>
      <c r="G8" s="154">
        <v>9.3750000000000007E-4</v>
      </c>
      <c r="H8" s="154">
        <v>4.6851851851851846E-2</v>
      </c>
      <c r="I8" s="154">
        <v>2.3391203703703702E-2</v>
      </c>
      <c r="J8" s="154">
        <v>2.344907407407407E-2</v>
      </c>
      <c r="K8" s="154">
        <v>4.3981481481481481E-4</v>
      </c>
      <c r="L8" s="154">
        <v>2.7523148148148147E-2</v>
      </c>
      <c r="M8" s="154">
        <v>1.462962962962963E-2</v>
      </c>
      <c r="N8" s="154">
        <v>1.5578703703703704E-2</v>
      </c>
      <c r="O8" s="154">
        <v>3.8981481481481485E-2</v>
      </c>
      <c r="P8" s="154">
        <v>6.2442129629629632E-2</v>
      </c>
      <c r="Q8" s="154">
        <v>6.2881944444444449E-2</v>
      </c>
      <c r="R8" s="154">
        <v>9.0405092592592592E-2</v>
      </c>
      <c r="S8" s="153" t="s">
        <v>8</v>
      </c>
      <c r="T8" s="153" t="s">
        <v>2496</v>
      </c>
      <c r="U8" s="174" t="s">
        <v>119</v>
      </c>
      <c r="W8" s="123">
        <f t="shared" si="0"/>
        <v>947</v>
      </c>
    </row>
    <row r="9" spans="1:23" x14ac:dyDescent="0.3">
      <c r="A9" s="175">
        <v>6</v>
      </c>
      <c r="B9" s="157" t="s">
        <v>1831</v>
      </c>
      <c r="C9" s="157">
        <v>29</v>
      </c>
      <c r="D9" s="157" t="s">
        <v>110</v>
      </c>
      <c r="E9" s="168">
        <v>9.0405092592592592E-2</v>
      </c>
      <c r="F9" s="158">
        <v>1.4120370370370368E-2</v>
      </c>
      <c r="G9" s="158">
        <v>9.6064814814814808E-4</v>
      </c>
      <c r="H9" s="158">
        <v>4.6550925925925919E-2</v>
      </c>
      <c r="I9" s="158">
        <v>2.3587962962962963E-2</v>
      </c>
      <c r="J9" s="158">
        <v>2.2962962962962966E-2</v>
      </c>
      <c r="K9" s="158">
        <v>5.7870370370370378E-4</v>
      </c>
      <c r="L9" s="158">
        <v>2.8171296296296302E-2</v>
      </c>
      <c r="M9" s="158">
        <v>1.4120370370370368E-2</v>
      </c>
      <c r="N9" s="158">
        <v>1.5081018518518516E-2</v>
      </c>
      <c r="O9" s="158">
        <v>3.8680555555555558E-2</v>
      </c>
      <c r="P9" s="158">
        <v>6.1643518518518514E-2</v>
      </c>
      <c r="Q9" s="158">
        <v>6.2233796296296294E-2</v>
      </c>
      <c r="R9" s="158">
        <v>9.0405092592592592E-2</v>
      </c>
      <c r="S9" s="157" t="s">
        <v>8</v>
      </c>
      <c r="T9" s="157" t="s">
        <v>2496</v>
      </c>
      <c r="U9" s="176" t="s">
        <v>2498</v>
      </c>
      <c r="W9" s="123">
        <f t="shared" si="0"/>
        <v>947</v>
      </c>
    </row>
    <row r="10" spans="1:23" x14ac:dyDescent="0.3">
      <c r="A10" s="173">
        <v>7</v>
      </c>
      <c r="B10" s="153" t="s">
        <v>2415</v>
      </c>
      <c r="C10" s="153">
        <v>49</v>
      </c>
      <c r="D10" s="153" t="s">
        <v>110</v>
      </c>
      <c r="E10" s="167">
        <v>9.0914351851851857E-2</v>
      </c>
      <c r="F10" s="154">
        <v>1.5509259259259257E-2</v>
      </c>
      <c r="G10" s="154">
        <v>5.6712962962962956E-4</v>
      </c>
      <c r="H10" s="154">
        <v>4.6574074074074073E-2</v>
      </c>
      <c r="I10" s="154">
        <v>2.359953703703704E-2</v>
      </c>
      <c r="J10" s="154">
        <v>2.2962962962962966E-2</v>
      </c>
      <c r="K10" s="154">
        <v>4.6296296296296293E-4</v>
      </c>
      <c r="L10" s="154">
        <v>2.7777777777777776E-2</v>
      </c>
      <c r="M10" s="154">
        <v>1.5509259259259257E-2</v>
      </c>
      <c r="N10" s="154">
        <v>1.6087962962962964E-2</v>
      </c>
      <c r="O10" s="154">
        <v>3.9699074074074074E-2</v>
      </c>
      <c r="P10" s="154">
        <v>6.2662037037037044E-2</v>
      </c>
      <c r="Q10" s="154">
        <v>6.3136574074074081E-2</v>
      </c>
      <c r="R10" s="154">
        <v>9.0914351851851857E-2</v>
      </c>
      <c r="S10" s="153" t="s">
        <v>28</v>
      </c>
      <c r="T10" s="153" t="s">
        <v>2496</v>
      </c>
      <c r="U10" s="174"/>
      <c r="W10" s="123">
        <f t="shared" si="0"/>
        <v>942</v>
      </c>
    </row>
    <row r="11" spans="1:23" x14ac:dyDescent="0.3">
      <c r="A11" s="175">
        <v>8</v>
      </c>
      <c r="B11" s="157" t="s">
        <v>1811</v>
      </c>
      <c r="C11" s="157">
        <v>82</v>
      </c>
      <c r="D11" s="157" t="s">
        <v>110</v>
      </c>
      <c r="E11" s="168">
        <v>9.116898148148149E-2</v>
      </c>
      <c r="F11" s="158">
        <v>1.4467592592592593E-2</v>
      </c>
      <c r="G11" s="158">
        <v>7.9861111111111105E-4</v>
      </c>
      <c r="H11" s="158">
        <v>4.5092592592592594E-2</v>
      </c>
      <c r="I11" s="158">
        <v>2.2627314814814819E-2</v>
      </c>
      <c r="J11" s="158">
        <v>2.2465277777777778E-2</v>
      </c>
      <c r="K11" s="158">
        <v>5.5555555555555556E-4</v>
      </c>
      <c r="L11" s="158">
        <v>3.0231481481481481E-2</v>
      </c>
      <c r="M11" s="158">
        <v>1.4467592592592593E-2</v>
      </c>
      <c r="N11" s="158">
        <v>1.5266203703703705E-2</v>
      </c>
      <c r="O11" s="158">
        <v>3.7893518518518521E-2</v>
      </c>
      <c r="P11" s="158">
        <v>6.0358796296296292E-2</v>
      </c>
      <c r="Q11" s="158">
        <v>6.0925925925925932E-2</v>
      </c>
      <c r="R11" s="158">
        <v>9.116898148148149E-2</v>
      </c>
      <c r="S11" s="157" t="s">
        <v>28</v>
      </c>
      <c r="T11" s="157" t="s">
        <v>2496</v>
      </c>
      <c r="U11" s="176" t="s">
        <v>2499</v>
      </c>
      <c r="W11" s="123">
        <f t="shared" si="0"/>
        <v>939</v>
      </c>
    </row>
    <row r="12" spans="1:23" x14ac:dyDescent="0.3">
      <c r="A12" s="173">
        <v>9</v>
      </c>
      <c r="B12" s="153" t="s">
        <v>2039</v>
      </c>
      <c r="C12" s="153">
        <v>4</v>
      </c>
      <c r="D12" s="153" t="s">
        <v>110</v>
      </c>
      <c r="E12" s="167">
        <v>9.1527777777777777E-2</v>
      </c>
      <c r="F12" s="154">
        <v>1.5358796296296296E-2</v>
      </c>
      <c r="G12" s="154">
        <v>8.1018518518518516E-4</v>
      </c>
      <c r="H12" s="154">
        <v>4.6828703703703706E-2</v>
      </c>
      <c r="I12" s="154">
        <v>2.344907407407407E-2</v>
      </c>
      <c r="J12" s="154">
        <v>2.3368055555555555E-2</v>
      </c>
      <c r="K12" s="154">
        <v>3.5879629629629635E-4</v>
      </c>
      <c r="L12" s="154">
        <v>2.8148148148148148E-2</v>
      </c>
      <c r="M12" s="154">
        <v>1.5358796296296296E-2</v>
      </c>
      <c r="N12" s="154">
        <v>1.6168981481481482E-2</v>
      </c>
      <c r="O12" s="154">
        <v>3.9629629629629633E-2</v>
      </c>
      <c r="P12" s="154">
        <v>6.3009259259259265E-2</v>
      </c>
      <c r="Q12" s="154">
        <v>6.3368055555555566E-2</v>
      </c>
      <c r="R12" s="154">
        <v>9.1527777777777777E-2</v>
      </c>
      <c r="S12" s="153" t="s">
        <v>28</v>
      </c>
      <c r="T12" s="153" t="s">
        <v>2496</v>
      </c>
      <c r="U12" s="174" t="s">
        <v>2500</v>
      </c>
      <c r="W12" s="123">
        <f t="shared" si="0"/>
        <v>936</v>
      </c>
    </row>
    <row r="13" spans="1:23" x14ac:dyDescent="0.3">
      <c r="A13" s="175">
        <v>10</v>
      </c>
      <c r="B13" s="157" t="s">
        <v>184</v>
      </c>
      <c r="C13" s="157">
        <v>81</v>
      </c>
      <c r="D13" s="157" t="s">
        <v>110</v>
      </c>
      <c r="E13" s="168">
        <v>9.1805555555555543E-2</v>
      </c>
      <c r="F13" s="158">
        <v>1.9247685185185184E-2</v>
      </c>
      <c r="G13" s="158">
        <v>6.2500000000000001E-4</v>
      </c>
      <c r="H13" s="158">
        <v>4.1099537037037039E-2</v>
      </c>
      <c r="I13" s="158">
        <v>2.0613425925925927E-2</v>
      </c>
      <c r="J13" s="158">
        <v>2.0486111111111111E-2</v>
      </c>
      <c r="K13" s="158">
        <v>4.9768518518518521E-4</v>
      </c>
      <c r="L13" s="158">
        <v>3.0312499999999996E-2</v>
      </c>
      <c r="M13" s="158">
        <v>1.9247685185185184E-2</v>
      </c>
      <c r="N13" s="158">
        <v>1.9884259259259258E-2</v>
      </c>
      <c r="O13" s="158">
        <v>4.0497685185185185E-2</v>
      </c>
      <c r="P13" s="158">
        <v>6.09837962962963E-2</v>
      </c>
      <c r="Q13" s="158">
        <v>6.1481481481481477E-2</v>
      </c>
      <c r="R13" s="158">
        <v>9.1805555555555543E-2</v>
      </c>
      <c r="S13" s="157" t="s">
        <v>8</v>
      </c>
      <c r="T13" s="157" t="s">
        <v>2496</v>
      </c>
      <c r="U13" s="176" t="s">
        <v>1888</v>
      </c>
      <c r="W13" s="123">
        <f t="shared" si="0"/>
        <v>933</v>
      </c>
    </row>
    <row r="14" spans="1:23" x14ac:dyDescent="0.3">
      <c r="A14" s="173">
        <v>11</v>
      </c>
      <c r="B14" s="153" t="s">
        <v>185</v>
      </c>
      <c r="C14" s="153">
        <v>2</v>
      </c>
      <c r="D14" s="153" t="s">
        <v>110</v>
      </c>
      <c r="E14" s="167">
        <v>9.1909722222222226E-2</v>
      </c>
      <c r="F14" s="154">
        <v>1.5011574074074075E-2</v>
      </c>
      <c r="G14" s="154">
        <v>8.1018518518518516E-4</v>
      </c>
      <c r="H14" s="154">
        <v>4.5717592592592594E-2</v>
      </c>
      <c r="I14" s="154">
        <v>2.2835648148148147E-2</v>
      </c>
      <c r="J14" s="154">
        <v>2.2881944444444444E-2</v>
      </c>
      <c r="K14" s="154">
        <v>6.7129629629629625E-4</v>
      </c>
      <c r="L14" s="154">
        <v>2.9675925925925925E-2</v>
      </c>
      <c r="M14" s="154">
        <v>1.5011574074074075E-2</v>
      </c>
      <c r="N14" s="154">
        <v>1.5821759259259261E-2</v>
      </c>
      <c r="O14" s="154">
        <v>3.8657407407407404E-2</v>
      </c>
      <c r="P14" s="154">
        <v>6.1550925925925926E-2</v>
      </c>
      <c r="Q14" s="154">
        <v>6.2233796296296294E-2</v>
      </c>
      <c r="R14" s="154">
        <v>9.1909722222222226E-2</v>
      </c>
      <c r="S14" s="153" t="s">
        <v>8</v>
      </c>
      <c r="T14" s="153" t="s">
        <v>2496</v>
      </c>
      <c r="U14" s="174" t="s">
        <v>2501</v>
      </c>
      <c r="W14" s="123">
        <f t="shared" si="0"/>
        <v>932</v>
      </c>
    </row>
    <row r="15" spans="1:23" x14ac:dyDescent="0.3">
      <c r="A15" s="175">
        <v>12</v>
      </c>
      <c r="B15" s="157" t="s">
        <v>2502</v>
      </c>
      <c r="C15" s="157">
        <v>156</v>
      </c>
      <c r="D15" s="157" t="s">
        <v>110</v>
      </c>
      <c r="E15" s="168">
        <v>9.1967592592592587E-2</v>
      </c>
      <c r="F15" s="158">
        <v>1.3993055555555555E-2</v>
      </c>
      <c r="G15" s="158">
        <v>6.4814814814814813E-4</v>
      </c>
      <c r="H15" s="158">
        <v>4.6979166666666662E-2</v>
      </c>
      <c r="I15" s="158">
        <v>2.3750000000000004E-2</v>
      </c>
      <c r="J15" s="158">
        <v>2.3217592592592592E-2</v>
      </c>
      <c r="K15" s="158">
        <v>5.2083333333333333E-4</v>
      </c>
      <c r="L15" s="158">
        <v>2.9803240740740741E-2</v>
      </c>
      <c r="M15" s="158">
        <v>1.3993055555555555E-2</v>
      </c>
      <c r="N15" s="158">
        <v>1.4641203703703703E-2</v>
      </c>
      <c r="O15" s="158">
        <v>3.8402777777777779E-2</v>
      </c>
      <c r="P15" s="158">
        <v>6.1631944444444448E-2</v>
      </c>
      <c r="Q15" s="158">
        <v>6.2152777777777779E-2</v>
      </c>
      <c r="R15" s="158">
        <v>9.1967592592592587E-2</v>
      </c>
      <c r="S15" s="157" t="s">
        <v>2503</v>
      </c>
      <c r="T15" s="157" t="s">
        <v>2504</v>
      </c>
      <c r="U15" s="176" t="s">
        <v>2505</v>
      </c>
      <c r="W15" s="123">
        <f t="shared" si="0"/>
        <v>931</v>
      </c>
    </row>
    <row r="16" spans="1:23" x14ac:dyDescent="0.3">
      <c r="A16" s="173">
        <v>13</v>
      </c>
      <c r="B16" s="153" t="s">
        <v>2506</v>
      </c>
      <c r="C16" s="153">
        <v>130</v>
      </c>
      <c r="D16" s="153" t="s">
        <v>110</v>
      </c>
      <c r="E16" s="167">
        <v>9.4444444444444442E-2</v>
      </c>
      <c r="F16" s="154">
        <v>1.7638888888888888E-2</v>
      </c>
      <c r="G16" s="154">
        <v>8.9120370370370362E-4</v>
      </c>
      <c r="H16" s="154">
        <v>4.7060185185185184E-2</v>
      </c>
      <c r="I16" s="154">
        <v>2.3715277777777776E-2</v>
      </c>
      <c r="J16" s="154">
        <v>2.3344907407407408E-2</v>
      </c>
      <c r="K16" s="154">
        <v>6.8287037037037025E-4</v>
      </c>
      <c r="L16" s="154">
        <v>2.8125000000000001E-2</v>
      </c>
      <c r="M16" s="154">
        <v>1.7638888888888888E-2</v>
      </c>
      <c r="N16" s="154">
        <v>1.8541666666666668E-2</v>
      </c>
      <c r="O16" s="154">
        <v>4.2268518518518518E-2</v>
      </c>
      <c r="P16" s="154">
        <v>6.5613425925925936E-2</v>
      </c>
      <c r="Q16" s="154">
        <v>6.6307870370370378E-2</v>
      </c>
      <c r="R16" s="154">
        <v>9.4444444444444442E-2</v>
      </c>
      <c r="S16" s="153" t="s">
        <v>8</v>
      </c>
      <c r="T16" s="153" t="s">
        <v>2496</v>
      </c>
      <c r="U16" s="174" t="s">
        <v>61</v>
      </c>
      <c r="W16" s="123">
        <f t="shared" si="0"/>
        <v>907</v>
      </c>
    </row>
    <row r="17" spans="1:23" x14ac:dyDescent="0.3">
      <c r="A17" s="175">
        <v>14</v>
      </c>
      <c r="B17" s="157" t="s">
        <v>2507</v>
      </c>
      <c r="C17" s="157">
        <v>87</v>
      </c>
      <c r="D17" s="157" t="s">
        <v>110</v>
      </c>
      <c r="E17" s="168">
        <v>9.5567129629629641E-2</v>
      </c>
      <c r="F17" s="158">
        <v>1.4166666666666666E-2</v>
      </c>
      <c r="G17" s="158">
        <v>1.5624999999999999E-3</v>
      </c>
      <c r="H17" s="158">
        <v>4.8206018518518523E-2</v>
      </c>
      <c r="I17" s="158">
        <v>2.4386574074074074E-2</v>
      </c>
      <c r="J17" s="158">
        <v>2.3819444444444445E-2</v>
      </c>
      <c r="K17" s="158">
        <v>8.449074074074075E-4</v>
      </c>
      <c r="L17" s="158">
        <v>3.0763888888888886E-2</v>
      </c>
      <c r="M17" s="158">
        <v>1.4166666666666666E-2</v>
      </c>
      <c r="N17" s="158">
        <v>1.5740740740740743E-2</v>
      </c>
      <c r="O17" s="158">
        <v>4.0138888888888884E-2</v>
      </c>
      <c r="P17" s="158">
        <v>6.3958333333333339E-2</v>
      </c>
      <c r="Q17" s="158">
        <v>6.4803240740740745E-2</v>
      </c>
      <c r="R17" s="158">
        <v>9.5567129629629641E-2</v>
      </c>
      <c r="S17" s="157" t="s">
        <v>28</v>
      </c>
      <c r="T17" s="157" t="s">
        <v>2496</v>
      </c>
      <c r="U17" s="176" t="s">
        <v>1927</v>
      </c>
      <c r="W17" s="123">
        <f t="shared" si="0"/>
        <v>896</v>
      </c>
    </row>
    <row r="18" spans="1:23" x14ac:dyDescent="0.3">
      <c r="A18" s="173">
        <v>15</v>
      </c>
      <c r="B18" s="153" t="s">
        <v>2024</v>
      </c>
      <c r="C18" s="153">
        <v>30</v>
      </c>
      <c r="D18" s="153" t="s">
        <v>110</v>
      </c>
      <c r="E18" s="167">
        <v>9.5763888888888885E-2</v>
      </c>
      <c r="F18" s="154">
        <v>1.6458333333333332E-2</v>
      </c>
      <c r="G18" s="154">
        <v>1.261574074074074E-3</v>
      </c>
      <c r="H18" s="154">
        <v>4.8171296296296295E-2</v>
      </c>
      <c r="I18" s="154">
        <v>2.372685185185185E-2</v>
      </c>
      <c r="J18" s="154">
        <v>2.4432870370370369E-2</v>
      </c>
      <c r="K18" s="154">
        <v>5.7870370370370378E-4</v>
      </c>
      <c r="L18" s="154">
        <v>2.9270833333333333E-2</v>
      </c>
      <c r="M18" s="154">
        <v>1.6458333333333332E-2</v>
      </c>
      <c r="N18" s="154">
        <v>1.7731481481481483E-2</v>
      </c>
      <c r="O18" s="154">
        <v>4.1469907407407407E-2</v>
      </c>
      <c r="P18" s="154">
        <v>6.5902777777777768E-2</v>
      </c>
      <c r="Q18" s="154">
        <v>6.6493055555555555E-2</v>
      </c>
      <c r="R18" s="154">
        <v>9.5763888888888885E-2</v>
      </c>
      <c r="S18" s="153" t="s">
        <v>8</v>
      </c>
      <c r="T18" s="153" t="s">
        <v>2496</v>
      </c>
      <c r="U18" s="174"/>
      <c r="W18" s="123">
        <f t="shared" si="0"/>
        <v>894</v>
      </c>
    </row>
    <row r="19" spans="1:23" x14ac:dyDescent="0.3">
      <c r="A19" s="175">
        <v>16</v>
      </c>
      <c r="B19" s="157" t="s">
        <v>2508</v>
      </c>
      <c r="C19" s="157">
        <v>56</v>
      </c>
      <c r="D19" s="157" t="s">
        <v>110</v>
      </c>
      <c r="E19" s="168">
        <v>9.6412037037037046E-2</v>
      </c>
      <c r="F19" s="158">
        <v>1.3368055555555557E-2</v>
      </c>
      <c r="G19" s="158">
        <v>1.3425925925925925E-3</v>
      </c>
      <c r="H19" s="158">
        <v>5.1018518518518519E-2</v>
      </c>
      <c r="I19" s="158">
        <v>2.5185185185185185E-2</v>
      </c>
      <c r="J19" s="158">
        <v>2.5833333333333333E-2</v>
      </c>
      <c r="K19" s="158">
        <v>5.2083333333333333E-4</v>
      </c>
      <c r="L19" s="158">
        <v>3.0150462962962962E-2</v>
      </c>
      <c r="M19" s="158">
        <v>1.3368055555555557E-2</v>
      </c>
      <c r="N19" s="158">
        <v>1.4710648148148148E-2</v>
      </c>
      <c r="O19" s="158">
        <v>3.9895833333333332E-2</v>
      </c>
      <c r="P19" s="158">
        <v>6.5740740740740738E-2</v>
      </c>
      <c r="Q19" s="158">
        <v>6.626157407407407E-2</v>
      </c>
      <c r="R19" s="158">
        <v>9.6412037037037046E-2</v>
      </c>
      <c r="S19" s="157" t="s">
        <v>8</v>
      </c>
      <c r="T19" s="157" t="s">
        <v>2496</v>
      </c>
      <c r="U19" s="176" t="s">
        <v>2509</v>
      </c>
      <c r="W19" s="123">
        <f t="shared" si="0"/>
        <v>888</v>
      </c>
    </row>
    <row r="20" spans="1:23" x14ac:dyDescent="0.3">
      <c r="A20" s="173">
        <v>17</v>
      </c>
      <c r="B20" s="153" t="s">
        <v>1868</v>
      </c>
      <c r="C20" s="153">
        <v>86</v>
      </c>
      <c r="D20" s="153" t="s">
        <v>110</v>
      </c>
      <c r="E20" s="167">
        <v>9.6655092592592598E-2</v>
      </c>
      <c r="F20" s="154">
        <v>1.7094907407407409E-2</v>
      </c>
      <c r="G20" s="154">
        <v>8.564814814814815E-4</v>
      </c>
      <c r="H20" s="154">
        <v>4.8634259259259259E-2</v>
      </c>
      <c r="I20" s="154">
        <v>2.3738425925925923E-2</v>
      </c>
      <c r="J20" s="154">
        <v>2.4884259259259259E-2</v>
      </c>
      <c r="K20" s="154">
        <v>6.8287037037037025E-4</v>
      </c>
      <c r="L20" s="154">
        <v>2.9351851851851851E-2</v>
      </c>
      <c r="M20" s="154">
        <v>1.7094907407407409E-2</v>
      </c>
      <c r="N20" s="154">
        <v>1.7962962962962962E-2</v>
      </c>
      <c r="O20" s="154">
        <v>4.1712962962962959E-2</v>
      </c>
      <c r="P20" s="154">
        <v>6.6608796296296291E-2</v>
      </c>
      <c r="Q20" s="154">
        <v>6.7291666666666666E-2</v>
      </c>
      <c r="R20" s="154">
        <v>9.6655092592592598E-2</v>
      </c>
      <c r="S20" s="153" t="s">
        <v>2503</v>
      </c>
      <c r="T20" s="153" t="s">
        <v>2504</v>
      </c>
      <c r="U20" s="174" t="s">
        <v>2505</v>
      </c>
      <c r="W20" s="123">
        <f t="shared" si="0"/>
        <v>886</v>
      </c>
    </row>
    <row r="21" spans="1:23" x14ac:dyDescent="0.3">
      <c r="A21" s="175">
        <v>18</v>
      </c>
      <c r="B21" s="157" t="s">
        <v>2510</v>
      </c>
      <c r="C21" s="157">
        <v>45</v>
      </c>
      <c r="D21" s="157" t="s">
        <v>110</v>
      </c>
      <c r="E21" s="168">
        <v>9.6944444444444444E-2</v>
      </c>
      <c r="F21" s="160" t="s">
        <v>183</v>
      </c>
      <c r="G21" s="160" t="s">
        <v>183</v>
      </c>
      <c r="H21" s="158">
        <v>5.136574074074074E-2</v>
      </c>
      <c r="I21" s="158">
        <v>2.5914351851851855E-2</v>
      </c>
      <c r="J21" s="158">
        <v>2.5439814814814814E-2</v>
      </c>
      <c r="K21" s="158">
        <v>8.6805555555555551E-4</v>
      </c>
      <c r="L21" s="158">
        <v>2.8576388888888887E-2</v>
      </c>
      <c r="M21" s="160" t="s">
        <v>183</v>
      </c>
      <c r="N21" s="158">
        <v>1.6122685185185184E-2</v>
      </c>
      <c r="O21" s="158">
        <v>4.2037037037037039E-2</v>
      </c>
      <c r="P21" s="158">
        <v>6.7488425925925924E-2</v>
      </c>
      <c r="Q21" s="158">
        <v>6.8368055555555557E-2</v>
      </c>
      <c r="R21" s="158">
        <v>9.6944444444444444E-2</v>
      </c>
      <c r="S21" s="157" t="s">
        <v>28</v>
      </c>
      <c r="T21" s="157" t="s">
        <v>2496</v>
      </c>
      <c r="U21" s="176"/>
      <c r="W21" s="123">
        <f t="shared" si="0"/>
        <v>883</v>
      </c>
    </row>
    <row r="22" spans="1:23" x14ac:dyDescent="0.3">
      <c r="A22" s="173">
        <v>19</v>
      </c>
      <c r="B22" s="153" t="s">
        <v>2050</v>
      </c>
      <c r="C22" s="153">
        <v>157</v>
      </c>
      <c r="D22" s="153" t="s">
        <v>110</v>
      </c>
      <c r="E22" s="167">
        <v>9.7129629629629635E-2</v>
      </c>
      <c r="F22" s="154">
        <v>1.5682870370370371E-2</v>
      </c>
      <c r="G22" s="154">
        <v>1.1921296296296296E-3</v>
      </c>
      <c r="H22" s="154">
        <v>5.063657407407407E-2</v>
      </c>
      <c r="I22" s="154">
        <v>2.4884259259259259E-2</v>
      </c>
      <c r="J22" s="154">
        <v>2.5740740740740745E-2</v>
      </c>
      <c r="K22" s="154">
        <v>5.9027777777777778E-4</v>
      </c>
      <c r="L22" s="154">
        <v>2.900462962962963E-2</v>
      </c>
      <c r="M22" s="154">
        <v>1.5682870370370371E-2</v>
      </c>
      <c r="N22" s="154">
        <v>1.6886574074074075E-2</v>
      </c>
      <c r="O22" s="154">
        <v>4.1782407407407407E-2</v>
      </c>
      <c r="P22" s="154">
        <v>6.7523148148148152E-2</v>
      </c>
      <c r="Q22" s="154">
        <v>6.8125000000000005E-2</v>
      </c>
      <c r="R22" s="154">
        <v>9.7129629629629635E-2</v>
      </c>
      <c r="S22" s="153" t="s">
        <v>8</v>
      </c>
      <c r="T22" s="153" t="s">
        <v>2496</v>
      </c>
      <c r="U22" s="174" t="s">
        <v>1946</v>
      </c>
      <c r="W22" s="123">
        <f t="shared" si="0"/>
        <v>882</v>
      </c>
    </row>
    <row r="23" spans="1:23" x14ac:dyDescent="0.3">
      <c r="A23" s="175">
        <v>20</v>
      </c>
      <c r="B23" s="157" t="s">
        <v>14</v>
      </c>
      <c r="C23" s="157">
        <v>134</v>
      </c>
      <c r="D23" s="157" t="s">
        <v>110</v>
      </c>
      <c r="E23" s="168">
        <v>9.7303240740740746E-2</v>
      </c>
      <c r="F23" s="158">
        <v>1.5694444444444445E-2</v>
      </c>
      <c r="G23" s="158">
        <v>6.8287037037037025E-4</v>
      </c>
      <c r="H23" s="158">
        <v>4.9201388888888892E-2</v>
      </c>
      <c r="I23" s="158">
        <v>4.9178240740740738E-2</v>
      </c>
      <c r="J23" s="158">
        <v>2.3148148148148147E-5</v>
      </c>
      <c r="K23" s="158">
        <v>5.3240740740740744E-4</v>
      </c>
      <c r="L23" s="158">
        <v>3.1157407407407408E-2</v>
      </c>
      <c r="M23" s="158">
        <v>1.5694444444444445E-2</v>
      </c>
      <c r="N23" s="158">
        <v>1.638888888888889E-2</v>
      </c>
      <c r="O23" s="158">
        <v>6.5567129629629628E-2</v>
      </c>
      <c r="P23" s="158">
        <v>6.5601851851851856E-2</v>
      </c>
      <c r="Q23" s="158">
        <v>6.6134259259259254E-2</v>
      </c>
      <c r="R23" s="158">
        <v>9.7303240740740746E-2</v>
      </c>
      <c r="S23" s="157" t="s">
        <v>8</v>
      </c>
      <c r="T23" s="157" t="s">
        <v>2496</v>
      </c>
      <c r="U23" s="176" t="s">
        <v>2511</v>
      </c>
      <c r="W23" s="123">
        <f t="shared" si="0"/>
        <v>880</v>
      </c>
    </row>
    <row r="24" spans="1:23" x14ac:dyDescent="0.3">
      <c r="A24" s="173">
        <v>21</v>
      </c>
      <c r="B24" s="153" t="s">
        <v>2042</v>
      </c>
      <c r="C24" s="153">
        <v>107</v>
      </c>
      <c r="D24" s="153" t="s">
        <v>110</v>
      </c>
      <c r="E24" s="167">
        <v>9.746527777777779E-2</v>
      </c>
      <c r="F24" s="154">
        <v>1.6076388888888887E-2</v>
      </c>
      <c r="G24" s="154">
        <v>1.4467592592592594E-3</v>
      </c>
      <c r="H24" s="154">
        <v>5.0115740740740738E-2</v>
      </c>
      <c r="I24" s="154">
        <v>2.5173611111111108E-2</v>
      </c>
      <c r="J24" s="154">
        <v>2.494212962962963E-2</v>
      </c>
      <c r="K24" s="154">
        <v>9.4907407407407408E-4</v>
      </c>
      <c r="L24" s="154">
        <v>2.8854166666666667E-2</v>
      </c>
      <c r="M24" s="154">
        <v>1.6076388888888887E-2</v>
      </c>
      <c r="N24" s="154">
        <v>1.7523148148148149E-2</v>
      </c>
      <c r="O24" s="154">
        <v>4.2696759259259261E-2</v>
      </c>
      <c r="P24" s="154">
        <v>6.7650462962962968E-2</v>
      </c>
      <c r="Q24" s="154">
        <v>6.8611111111111109E-2</v>
      </c>
      <c r="R24" s="154">
        <v>9.746527777777779E-2</v>
      </c>
      <c r="S24" s="153" t="s">
        <v>28</v>
      </c>
      <c r="T24" s="153" t="s">
        <v>2496</v>
      </c>
      <c r="U24" s="174" t="s">
        <v>2512</v>
      </c>
      <c r="W24" s="123">
        <f t="shared" si="0"/>
        <v>879</v>
      </c>
    </row>
    <row r="25" spans="1:23" x14ac:dyDescent="0.3">
      <c r="A25" s="175">
        <v>22</v>
      </c>
      <c r="B25" s="157" t="s">
        <v>515</v>
      </c>
      <c r="C25" s="157">
        <v>14</v>
      </c>
      <c r="D25" s="157" t="s">
        <v>110</v>
      </c>
      <c r="E25" s="168">
        <v>9.7928240740740746E-2</v>
      </c>
      <c r="F25" s="158">
        <v>1.5104166666666667E-2</v>
      </c>
      <c r="G25" s="158">
        <v>1.4699074074074074E-3</v>
      </c>
      <c r="H25" s="158">
        <v>5.3240740740740734E-2</v>
      </c>
      <c r="I25" s="158">
        <v>2.6574074074074073E-2</v>
      </c>
      <c r="J25" s="158">
        <v>2.6666666666666668E-2</v>
      </c>
      <c r="K25" s="158">
        <v>8.9120370370370362E-4</v>
      </c>
      <c r="L25" s="158">
        <v>2.7199074074074073E-2</v>
      </c>
      <c r="M25" s="158">
        <v>1.5104166666666667E-2</v>
      </c>
      <c r="N25" s="158">
        <v>1.6574074074074074E-2</v>
      </c>
      <c r="O25" s="158">
        <v>4.3159722222222224E-2</v>
      </c>
      <c r="P25" s="158">
        <v>6.9826388888888882E-2</v>
      </c>
      <c r="Q25" s="158">
        <v>7.0717592592592596E-2</v>
      </c>
      <c r="R25" s="158">
        <v>9.7928240740740746E-2</v>
      </c>
      <c r="S25" s="157" t="s">
        <v>8</v>
      </c>
      <c r="T25" s="157" t="s">
        <v>2496</v>
      </c>
      <c r="U25" s="176" t="s">
        <v>2513</v>
      </c>
      <c r="W25" s="123">
        <f t="shared" si="0"/>
        <v>875</v>
      </c>
    </row>
    <row r="26" spans="1:23" x14ac:dyDescent="0.3">
      <c r="A26" s="173">
        <v>23</v>
      </c>
      <c r="B26" s="153" t="s">
        <v>2514</v>
      </c>
      <c r="C26" s="153">
        <v>85</v>
      </c>
      <c r="D26" s="153" t="s">
        <v>110</v>
      </c>
      <c r="E26" s="167">
        <v>9.8159722222222232E-2</v>
      </c>
      <c r="F26" s="154">
        <v>1.7025462962962961E-2</v>
      </c>
      <c r="G26" s="154">
        <v>7.7546296296296304E-4</v>
      </c>
      <c r="H26" s="154">
        <v>5.0706018518518518E-2</v>
      </c>
      <c r="I26" s="154">
        <v>2.4930555555555553E-2</v>
      </c>
      <c r="J26" s="154">
        <v>2.5775462962962962E-2</v>
      </c>
      <c r="K26" s="154">
        <v>5.7870370370370378E-4</v>
      </c>
      <c r="L26" s="154">
        <v>2.9050925925925928E-2</v>
      </c>
      <c r="M26" s="154">
        <v>1.7025462962962961E-2</v>
      </c>
      <c r="N26" s="154">
        <v>1.7812499999999998E-2</v>
      </c>
      <c r="O26" s="154">
        <v>4.2743055555555555E-2</v>
      </c>
      <c r="P26" s="154">
        <v>6.851851851851852E-2</v>
      </c>
      <c r="Q26" s="154">
        <v>6.9097222222222213E-2</v>
      </c>
      <c r="R26" s="154">
        <v>9.8159722222222232E-2</v>
      </c>
      <c r="S26" s="153" t="s">
        <v>2503</v>
      </c>
      <c r="T26" s="153" t="s">
        <v>2504</v>
      </c>
      <c r="U26" s="174" t="s">
        <v>2505</v>
      </c>
      <c r="W26" s="123">
        <f t="shared" si="0"/>
        <v>873</v>
      </c>
    </row>
    <row r="27" spans="1:23" x14ac:dyDescent="0.3">
      <c r="A27" s="175">
        <v>24</v>
      </c>
      <c r="B27" s="157" t="s">
        <v>2455</v>
      </c>
      <c r="C27" s="157">
        <v>139</v>
      </c>
      <c r="D27" s="157" t="s">
        <v>110</v>
      </c>
      <c r="E27" s="168">
        <v>9.8321759259259248E-2</v>
      </c>
      <c r="F27" s="158">
        <v>1.5648148148148151E-2</v>
      </c>
      <c r="G27" s="158">
        <v>1.25E-3</v>
      </c>
      <c r="H27" s="158">
        <v>5.0509259259259254E-2</v>
      </c>
      <c r="I27" s="158">
        <v>2.4849537037037035E-2</v>
      </c>
      <c r="J27" s="158">
        <v>2.5648148148148146E-2</v>
      </c>
      <c r="K27" s="158">
        <v>6.7129629629629625E-4</v>
      </c>
      <c r="L27" s="158">
        <v>3.0208333333333334E-2</v>
      </c>
      <c r="M27" s="158">
        <v>1.5648148148148151E-2</v>
      </c>
      <c r="N27" s="158">
        <v>1.6909722222222225E-2</v>
      </c>
      <c r="O27" s="158">
        <v>4.1770833333333333E-2</v>
      </c>
      <c r="P27" s="158">
        <v>6.7430555555555563E-2</v>
      </c>
      <c r="Q27" s="158">
        <v>6.8113425925925938E-2</v>
      </c>
      <c r="R27" s="158">
        <v>9.8321759259259248E-2</v>
      </c>
      <c r="S27" s="157" t="s">
        <v>156</v>
      </c>
      <c r="T27" s="157" t="s">
        <v>2496</v>
      </c>
      <c r="U27" s="176"/>
      <c r="W27" s="123">
        <f t="shared" si="0"/>
        <v>871</v>
      </c>
    </row>
    <row r="28" spans="1:23" x14ac:dyDescent="0.3">
      <c r="A28" s="173">
        <v>25</v>
      </c>
      <c r="B28" s="153" t="s">
        <v>2030</v>
      </c>
      <c r="C28" s="153">
        <v>53</v>
      </c>
      <c r="D28" s="153" t="s">
        <v>110</v>
      </c>
      <c r="E28" s="167">
        <v>9.8321759259259248E-2</v>
      </c>
      <c r="F28" s="154">
        <v>1.9293981481481485E-2</v>
      </c>
      <c r="G28" s="154">
        <v>1.0879629629629629E-3</v>
      </c>
      <c r="H28" s="154">
        <v>4.9039351851851855E-2</v>
      </c>
      <c r="I28" s="154">
        <v>2.5046296296296299E-2</v>
      </c>
      <c r="J28" s="154">
        <v>2.3993055555555556E-2</v>
      </c>
      <c r="K28" s="154">
        <v>1.1805555555555556E-3</v>
      </c>
      <c r="L28" s="154">
        <v>2.7696759259259258E-2</v>
      </c>
      <c r="M28" s="154">
        <v>1.9293981481481485E-2</v>
      </c>
      <c r="N28" s="154">
        <v>2.0393518518518519E-2</v>
      </c>
      <c r="O28" s="154">
        <v>4.5451388888888888E-2</v>
      </c>
      <c r="P28" s="154">
        <v>6.9444444444444434E-2</v>
      </c>
      <c r="Q28" s="154">
        <v>7.0625000000000007E-2</v>
      </c>
      <c r="R28" s="154">
        <v>9.8321759259259248E-2</v>
      </c>
      <c r="S28" s="153" t="s">
        <v>8</v>
      </c>
      <c r="T28" s="153" t="s">
        <v>2496</v>
      </c>
      <c r="U28" s="174" t="s">
        <v>1995</v>
      </c>
      <c r="W28" s="123">
        <f t="shared" si="0"/>
        <v>871</v>
      </c>
    </row>
    <row r="29" spans="1:23" x14ac:dyDescent="0.3">
      <c r="A29" s="175">
        <v>26</v>
      </c>
      <c r="B29" s="157" t="s">
        <v>175</v>
      </c>
      <c r="C29" s="157">
        <v>127</v>
      </c>
      <c r="D29" s="157" t="s">
        <v>117</v>
      </c>
      <c r="E29" s="168">
        <v>9.869212962962963E-2</v>
      </c>
      <c r="F29" s="158">
        <v>1.7106481481481483E-2</v>
      </c>
      <c r="G29" s="158">
        <v>1.3194444444444443E-3</v>
      </c>
      <c r="H29" s="158">
        <v>4.8888888888888891E-2</v>
      </c>
      <c r="I29" s="158">
        <v>4.8888888888888891E-2</v>
      </c>
      <c r="J29" s="158">
        <v>0</v>
      </c>
      <c r="K29" s="158">
        <v>4.9768518518518521E-4</v>
      </c>
      <c r="L29" s="158">
        <v>3.0868055555555555E-2</v>
      </c>
      <c r="M29" s="158">
        <v>1.7106481481481483E-2</v>
      </c>
      <c r="N29" s="158">
        <v>1.8425925925925925E-2</v>
      </c>
      <c r="O29" s="158">
        <v>6.7314814814814813E-2</v>
      </c>
      <c r="P29" s="158">
        <v>6.7314814814814813E-2</v>
      </c>
      <c r="Q29" s="158">
        <v>6.7812499999999998E-2</v>
      </c>
      <c r="R29" s="158">
        <v>9.869212962962963E-2</v>
      </c>
      <c r="S29" s="157" t="s">
        <v>8</v>
      </c>
      <c r="T29" s="157" t="s">
        <v>2496</v>
      </c>
      <c r="U29" s="176" t="s">
        <v>65</v>
      </c>
      <c r="W29" s="123">
        <f t="shared" si="0"/>
        <v>868</v>
      </c>
    </row>
    <row r="30" spans="1:23" x14ac:dyDescent="0.3">
      <c r="A30" s="173">
        <v>27</v>
      </c>
      <c r="B30" s="153" t="s">
        <v>2047</v>
      </c>
      <c r="C30" s="153">
        <v>109</v>
      </c>
      <c r="D30" s="153" t="s">
        <v>110</v>
      </c>
      <c r="E30" s="167">
        <v>9.8761574074074085E-2</v>
      </c>
      <c r="F30" s="154">
        <v>1.6724537037037034E-2</v>
      </c>
      <c r="G30" s="154">
        <v>1.4467592592592594E-3</v>
      </c>
      <c r="H30" s="154">
        <v>4.8611111111111112E-2</v>
      </c>
      <c r="I30" s="154">
        <v>2.4143518518518519E-2</v>
      </c>
      <c r="J30" s="154">
        <v>2.4467592592592593E-2</v>
      </c>
      <c r="K30" s="154">
        <v>8.564814814814815E-4</v>
      </c>
      <c r="L30" s="154">
        <v>3.1099537037037037E-2</v>
      </c>
      <c r="M30" s="154">
        <v>1.6724537037037034E-2</v>
      </c>
      <c r="N30" s="154">
        <v>1.818287037037037E-2</v>
      </c>
      <c r="O30" s="154">
        <v>4.2326388888888893E-2</v>
      </c>
      <c r="P30" s="154">
        <v>6.6793981481481482E-2</v>
      </c>
      <c r="Q30" s="154">
        <v>6.7662037037037034E-2</v>
      </c>
      <c r="R30" s="154">
        <v>9.8761574074074085E-2</v>
      </c>
      <c r="S30" s="153" t="s">
        <v>28</v>
      </c>
      <c r="T30" s="153" t="s">
        <v>2496</v>
      </c>
      <c r="U30" s="174" t="s">
        <v>2512</v>
      </c>
      <c r="W30" s="123">
        <f t="shared" si="0"/>
        <v>867</v>
      </c>
    </row>
    <row r="31" spans="1:23" x14ac:dyDescent="0.3">
      <c r="A31" s="175">
        <v>28</v>
      </c>
      <c r="B31" s="157" t="s">
        <v>16</v>
      </c>
      <c r="C31" s="157">
        <v>3</v>
      </c>
      <c r="D31" s="157" t="s">
        <v>110</v>
      </c>
      <c r="E31" s="168">
        <v>9.9502314814814821E-2</v>
      </c>
      <c r="F31" s="158">
        <v>1.6898148148148148E-2</v>
      </c>
      <c r="G31" s="158">
        <v>7.7546296296296304E-4</v>
      </c>
      <c r="H31" s="158">
        <v>5.2002314814814814E-2</v>
      </c>
      <c r="I31" s="158">
        <v>2.5914351851851855E-2</v>
      </c>
      <c r="J31" s="158">
        <v>2.6076388888888885E-2</v>
      </c>
      <c r="K31" s="158">
        <v>3.7037037037037035E-4</v>
      </c>
      <c r="L31" s="158">
        <v>2.943287037037037E-2</v>
      </c>
      <c r="M31" s="158">
        <v>1.6898148148148148E-2</v>
      </c>
      <c r="N31" s="158">
        <v>1.7673611111111109E-2</v>
      </c>
      <c r="O31" s="158">
        <v>4.3599537037037034E-2</v>
      </c>
      <c r="P31" s="158">
        <v>6.9687499999999999E-2</v>
      </c>
      <c r="Q31" s="158">
        <v>7.0057870370370368E-2</v>
      </c>
      <c r="R31" s="158">
        <v>9.9502314814814821E-2</v>
      </c>
      <c r="S31" s="157" t="s">
        <v>28</v>
      </c>
      <c r="T31" s="157" t="s">
        <v>2496</v>
      </c>
      <c r="U31" s="176"/>
      <c r="W31" s="123">
        <f t="shared" si="0"/>
        <v>861</v>
      </c>
    </row>
    <row r="32" spans="1:23" x14ac:dyDescent="0.3">
      <c r="A32" s="173">
        <v>29</v>
      </c>
      <c r="B32" s="153" t="s">
        <v>2515</v>
      </c>
      <c r="C32" s="153">
        <v>79</v>
      </c>
      <c r="D32" s="153" t="s">
        <v>110</v>
      </c>
      <c r="E32" s="167">
        <v>9.9965277777777792E-2</v>
      </c>
      <c r="F32" s="154">
        <v>1.6180555555555556E-2</v>
      </c>
      <c r="G32" s="154">
        <v>7.9861111111111105E-4</v>
      </c>
      <c r="H32" s="154">
        <v>4.9155092592592597E-2</v>
      </c>
      <c r="I32" s="154">
        <v>2.4444444444444446E-2</v>
      </c>
      <c r="J32" s="154">
        <v>2.4699074074074078E-2</v>
      </c>
      <c r="K32" s="154">
        <v>6.018518518518519E-4</v>
      </c>
      <c r="L32" s="154">
        <v>3.3194444444444443E-2</v>
      </c>
      <c r="M32" s="154">
        <v>1.6180555555555556E-2</v>
      </c>
      <c r="N32" s="154">
        <v>1.699074074074074E-2</v>
      </c>
      <c r="O32" s="154">
        <v>4.144675925925926E-2</v>
      </c>
      <c r="P32" s="154">
        <v>6.6145833333333334E-2</v>
      </c>
      <c r="Q32" s="154">
        <v>6.6759259259259254E-2</v>
      </c>
      <c r="R32" s="154">
        <v>9.9965277777777792E-2</v>
      </c>
      <c r="S32" s="153" t="s">
        <v>2503</v>
      </c>
      <c r="T32" s="153" t="s">
        <v>2504</v>
      </c>
      <c r="U32" s="174" t="s">
        <v>2505</v>
      </c>
      <c r="W32" s="123">
        <f t="shared" si="0"/>
        <v>857</v>
      </c>
    </row>
    <row r="33" spans="1:23" x14ac:dyDescent="0.3">
      <c r="A33" s="175">
        <v>30</v>
      </c>
      <c r="B33" s="157" t="s">
        <v>2516</v>
      </c>
      <c r="C33" s="157">
        <v>77</v>
      </c>
      <c r="D33" s="157" t="s">
        <v>110</v>
      </c>
      <c r="E33" s="168">
        <v>0.10011574074074074</v>
      </c>
      <c r="F33" s="158">
        <v>1.5277777777777777E-2</v>
      </c>
      <c r="G33" s="158">
        <v>1.0069444444444444E-3</v>
      </c>
      <c r="H33" s="158">
        <v>5.3703703703703698E-2</v>
      </c>
      <c r="I33" s="158">
        <v>2.5162037037037038E-2</v>
      </c>
      <c r="J33" s="158">
        <v>2.854166666666667E-2</v>
      </c>
      <c r="K33" s="158">
        <v>3.2407407407407406E-4</v>
      </c>
      <c r="L33" s="158">
        <v>2.9780092592592594E-2</v>
      </c>
      <c r="M33" s="158">
        <v>1.5277777777777777E-2</v>
      </c>
      <c r="N33" s="158">
        <v>1.6284722222222221E-2</v>
      </c>
      <c r="O33" s="158">
        <v>4.1458333333333333E-2</v>
      </c>
      <c r="P33" s="158">
        <v>6.9999999999999993E-2</v>
      </c>
      <c r="Q33" s="158">
        <v>7.0324074074074081E-2</v>
      </c>
      <c r="R33" s="158">
        <v>0.10011574074074074</v>
      </c>
      <c r="S33" s="157" t="s">
        <v>2517</v>
      </c>
      <c r="T33" s="157" t="s">
        <v>2518</v>
      </c>
      <c r="U33" s="176" t="s">
        <v>2505</v>
      </c>
      <c r="W33" s="123">
        <f t="shared" si="0"/>
        <v>855</v>
      </c>
    </row>
    <row r="34" spans="1:23" x14ac:dyDescent="0.3">
      <c r="A34" s="173">
        <v>31</v>
      </c>
      <c r="B34" s="153" t="s">
        <v>2045</v>
      </c>
      <c r="C34" s="153">
        <v>168</v>
      </c>
      <c r="D34" s="153" t="s">
        <v>110</v>
      </c>
      <c r="E34" s="167">
        <v>0.10074074074074074</v>
      </c>
      <c r="F34" s="154">
        <v>1.4444444444444446E-2</v>
      </c>
      <c r="G34" s="154">
        <v>9.6064814814814808E-4</v>
      </c>
      <c r="H34" s="154">
        <v>5.2361111111111108E-2</v>
      </c>
      <c r="I34" s="154">
        <v>2.5891203703703704E-2</v>
      </c>
      <c r="J34" s="154">
        <v>2.6458333333333334E-2</v>
      </c>
      <c r="K34" s="154">
        <v>4.9768518518518521E-4</v>
      </c>
      <c r="L34" s="154">
        <v>3.246527777777778E-2</v>
      </c>
      <c r="M34" s="154">
        <v>1.4444444444444446E-2</v>
      </c>
      <c r="N34" s="154">
        <v>1.5405092592592593E-2</v>
      </c>
      <c r="O34" s="154">
        <v>4.130787037037037E-2</v>
      </c>
      <c r="P34" s="154">
        <v>6.7777777777777784E-2</v>
      </c>
      <c r="Q34" s="154">
        <v>6.8275462962962954E-2</v>
      </c>
      <c r="R34" s="154">
        <v>0.10074074074074074</v>
      </c>
      <c r="S34" s="153" t="s">
        <v>121</v>
      </c>
      <c r="T34" s="153" t="s">
        <v>2496</v>
      </c>
      <c r="U34" s="174" t="s">
        <v>2519</v>
      </c>
      <c r="W34" s="123">
        <f t="shared" si="0"/>
        <v>850</v>
      </c>
    </row>
    <row r="35" spans="1:23" x14ac:dyDescent="0.3">
      <c r="A35" s="175">
        <v>32</v>
      </c>
      <c r="B35" s="157" t="s">
        <v>2457</v>
      </c>
      <c r="C35" s="157">
        <v>118</v>
      </c>
      <c r="D35" s="157" t="s">
        <v>110</v>
      </c>
      <c r="E35" s="168">
        <v>0.10137731481481482</v>
      </c>
      <c r="F35" s="158">
        <v>1.5150462962962963E-2</v>
      </c>
      <c r="G35" s="158">
        <v>1.0300925925925926E-3</v>
      </c>
      <c r="H35" s="158">
        <v>4.9490740740740745E-2</v>
      </c>
      <c r="I35" s="158">
        <v>2.480324074074074E-2</v>
      </c>
      <c r="J35" s="158">
        <v>2.4687499999999998E-2</v>
      </c>
      <c r="K35" s="158">
        <v>2.4189814814814816E-3</v>
      </c>
      <c r="L35" s="158">
        <v>3.3275462962962958E-2</v>
      </c>
      <c r="M35" s="158">
        <v>1.5150462962962963E-2</v>
      </c>
      <c r="N35" s="158">
        <v>1.6180555555555556E-2</v>
      </c>
      <c r="O35" s="158">
        <v>4.099537037037037E-2</v>
      </c>
      <c r="P35" s="158">
        <v>6.5682870370370364E-2</v>
      </c>
      <c r="Q35" s="158">
        <v>6.8101851851851858E-2</v>
      </c>
      <c r="R35" s="158">
        <v>0.10137731481481482</v>
      </c>
      <c r="S35" s="157" t="s">
        <v>28</v>
      </c>
      <c r="T35" s="157" t="s">
        <v>2496</v>
      </c>
      <c r="U35" s="176" t="s">
        <v>2520</v>
      </c>
      <c r="W35" s="123">
        <f t="shared" si="0"/>
        <v>845</v>
      </c>
    </row>
    <row r="36" spans="1:23" x14ac:dyDescent="0.3">
      <c r="A36" s="173">
        <v>33</v>
      </c>
      <c r="B36" s="153" t="s">
        <v>2521</v>
      </c>
      <c r="C36" s="153">
        <v>152</v>
      </c>
      <c r="D36" s="153" t="s">
        <v>110</v>
      </c>
      <c r="E36" s="167">
        <v>0.10185185185185186</v>
      </c>
      <c r="F36" s="154">
        <v>1.6770833333333332E-2</v>
      </c>
      <c r="G36" s="154">
        <v>1.8287037037037037E-3</v>
      </c>
      <c r="H36" s="154">
        <v>5.1030092592592592E-2</v>
      </c>
      <c r="I36" s="154">
        <v>2.5428240740740741E-2</v>
      </c>
      <c r="J36" s="154">
        <v>2.5601851851851851E-2</v>
      </c>
      <c r="K36" s="154">
        <v>6.7129629629629625E-4</v>
      </c>
      <c r="L36" s="154">
        <v>3.1527777777777773E-2</v>
      </c>
      <c r="M36" s="154">
        <v>1.6770833333333332E-2</v>
      </c>
      <c r="N36" s="154">
        <v>1.861111111111111E-2</v>
      </c>
      <c r="O36" s="154">
        <v>4.403935185185185E-2</v>
      </c>
      <c r="P36" s="154">
        <v>6.9641203703703705E-2</v>
      </c>
      <c r="Q36" s="154">
        <v>7.0324074074074081E-2</v>
      </c>
      <c r="R36" s="154">
        <v>0.10185185185185186</v>
      </c>
      <c r="S36" s="153" t="s">
        <v>2522</v>
      </c>
      <c r="T36" s="153" t="s">
        <v>2523</v>
      </c>
      <c r="U36" s="174" t="s">
        <v>2524</v>
      </c>
      <c r="W36" s="123">
        <f t="shared" si="0"/>
        <v>841</v>
      </c>
    </row>
    <row r="37" spans="1:23" x14ac:dyDescent="0.3">
      <c r="A37" s="175">
        <v>34</v>
      </c>
      <c r="B37" s="157" t="s">
        <v>2052</v>
      </c>
      <c r="C37" s="157">
        <v>20</v>
      </c>
      <c r="D37" s="157" t="s">
        <v>110</v>
      </c>
      <c r="E37" s="168">
        <v>0.10204861111111112</v>
      </c>
      <c r="F37" s="158">
        <v>1.7094907407407409E-2</v>
      </c>
      <c r="G37" s="158">
        <v>1.2962962962962963E-3</v>
      </c>
      <c r="H37" s="158">
        <v>5.1157407407407408E-2</v>
      </c>
      <c r="I37" s="158">
        <v>2.568287037037037E-2</v>
      </c>
      <c r="J37" s="158">
        <v>2.5462962962962962E-2</v>
      </c>
      <c r="K37" s="158">
        <v>6.2500000000000001E-4</v>
      </c>
      <c r="L37" s="158">
        <v>3.1851851851851853E-2</v>
      </c>
      <c r="M37" s="158">
        <v>1.7094907407407409E-2</v>
      </c>
      <c r="N37" s="158">
        <v>1.8402777777777778E-2</v>
      </c>
      <c r="O37" s="158">
        <v>4.4097222222222225E-2</v>
      </c>
      <c r="P37" s="158">
        <v>6.9560185185185183E-2</v>
      </c>
      <c r="Q37" s="158">
        <v>7.0196759259259264E-2</v>
      </c>
      <c r="R37" s="158">
        <v>0.10204861111111112</v>
      </c>
      <c r="S37" s="157" t="s">
        <v>8</v>
      </c>
      <c r="T37" s="157" t="s">
        <v>2496</v>
      </c>
      <c r="U37" s="176" t="s">
        <v>2525</v>
      </c>
      <c r="W37" s="123">
        <f t="shared" si="0"/>
        <v>839</v>
      </c>
    </row>
    <row r="38" spans="1:23" x14ac:dyDescent="0.3">
      <c r="A38" s="173">
        <v>35</v>
      </c>
      <c r="B38" s="153" t="s">
        <v>1795</v>
      </c>
      <c r="C38" s="153">
        <v>119</v>
      </c>
      <c r="D38" s="153" t="s">
        <v>110</v>
      </c>
      <c r="E38" s="167">
        <v>0.10263888888888889</v>
      </c>
      <c r="F38" s="154">
        <v>1.7280092592592593E-2</v>
      </c>
      <c r="G38" s="154">
        <v>1.5624999999999999E-3</v>
      </c>
      <c r="H38" s="154">
        <v>5.2453703703703704E-2</v>
      </c>
      <c r="I38" s="154">
        <v>2.613425925925926E-2</v>
      </c>
      <c r="J38" s="154">
        <v>2.630787037037037E-2</v>
      </c>
      <c r="K38" s="154">
        <v>1.5856481481481479E-3</v>
      </c>
      <c r="L38" s="154">
        <v>2.97337962962963E-2</v>
      </c>
      <c r="M38" s="154">
        <v>1.7280092592592593E-2</v>
      </c>
      <c r="N38" s="154">
        <v>1.8842592592592591E-2</v>
      </c>
      <c r="O38" s="154">
        <v>4.4976851851851851E-2</v>
      </c>
      <c r="P38" s="154">
        <v>7.1296296296296288E-2</v>
      </c>
      <c r="Q38" s="154">
        <v>7.289351851851851E-2</v>
      </c>
      <c r="R38" s="154">
        <v>0.10263888888888889</v>
      </c>
      <c r="S38" s="153" t="s">
        <v>8</v>
      </c>
      <c r="T38" s="153" t="s">
        <v>2496</v>
      </c>
      <c r="U38" s="174"/>
      <c r="W38" s="123">
        <f t="shared" si="0"/>
        <v>834</v>
      </c>
    </row>
    <row r="39" spans="1:23" x14ac:dyDescent="0.3">
      <c r="A39" s="175">
        <v>36</v>
      </c>
      <c r="B39" s="157" t="s">
        <v>17</v>
      </c>
      <c r="C39" s="157">
        <v>42</v>
      </c>
      <c r="D39" s="157" t="s">
        <v>110</v>
      </c>
      <c r="E39" s="168">
        <v>0.10295138888888888</v>
      </c>
      <c r="F39" s="158">
        <v>1.4513888888888889E-2</v>
      </c>
      <c r="G39" s="158">
        <v>1.0995370370370371E-3</v>
      </c>
      <c r="H39" s="158">
        <v>5.2592592592592587E-2</v>
      </c>
      <c r="I39" s="158">
        <v>2.614583333333333E-2</v>
      </c>
      <c r="J39" s="158">
        <v>2.6446759259259264E-2</v>
      </c>
      <c r="K39" s="158">
        <v>6.2500000000000001E-4</v>
      </c>
      <c r="L39" s="158">
        <v>3.4097222222222223E-2</v>
      </c>
      <c r="M39" s="158">
        <v>1.4513888888888889E-2</v>
      </c>
      <c r="N39" s="158">
        <v>1.5613425925925926E-2</v>
      </c>
      <c r="O39" s="158">
        <v>4.1759259259259253E-2</v>
      </c>
      <c r="P39" s="158">
        <v>6.8217592592592594E-2</v>
      </c>
      <c r="Q39" s="158">
        <v>6.8854166666666661E-2</v>
      </c>
      <c r="R39" s="158">
        <v>0.10295138888888888</v>
      </c>
      <c r="S39" s="157" t="s">
        <v>8</v>
      </c>
      <c r="T39" s="157" t="s">
        <v>2496</v>
      </c>
      <c r="U39" s="176"/>
      <c r="W39" s="123">
        <f t="shared" si="0"/>
        <v>832</v>
      </c>
    </row>
    <row r="40" spans="1:23" x14ac:dyDescent="0.3">
      <c r="A40" s="173">
        <v>37</v>
      </c>
      <c r="B40" s="153" t="s">
        <v>2526</v>
      </c>
      <c r="C40" s="153">
        <v>165</v>
      </c>
      <c r="D40" s="153" t="s">
        <v>110</v>
      </c>
      <c r="E40" s="167">
        <v>0.10314814814814816</v>
      </c>
      <c r="F40" s="154">
        <v>1.7627314814814814E-2</v>
      </c>
      <c r="G40" s="154">
        <v>1.4583333333333334E-3</v>
      </c>
      <c r="H40" s="154">
        <v>5.2557870370370373E-2</v>
      </c>
      <c r="I40" s="154">
        <v>2.6458333333333334E-2</v>
      </c>
      <c r="J40" s="154">
        <v>2.6099537037037036E-2</v>
      </c>
      <c r="K40" s="154">
        <v>8.7962962962962962E-4</v>
      </c>
      <c r="L40" s="154">
        <v>3.0601851851851852E-2</v>
      </c>
      <c r="M40" s="154">
        <v>1.7627314814814814E-2</v>
      </c>
      <c r="N40" s="154">
        <v>1.909722222222222E-2</v>
      </c>
      <c r="O40" s="154">
        <v>4.5567129629629631E-2</v>
      </c>
      <c r="P40" s="154">
        <v>7.166666666666667E-2</v>
      </c>
      <c r="Q40" s="154">
        <v>7.2546296296296289E-2</v>
      </c>
      <c r="R40" s="154">
        <v>0.10314814814814816</v>
      </c>
      <c r="S40" s="153" t="s">
        <v>2527</v>
      </c>
      <c r="T40" s="153" t="s">
        <v>2496</v>
      </c>
      <c r="U40" s="174" t="s">
        <v>2528</v>
      </c>
      <c r="W40" s="123">
        <f t="shared" si="0"/>
        <v>830</v>
      </c>
    </row>
    <row r="41" spans="1:23" x14ac:dyDescent="0.3">
      <c r="A41" s="175">
        <v>38</v>
      </c>
      <c r="B41" s="157" t="s">
        <v>2529</v>
      </c>
      <c r="C41" s="157">
        <v>115</v>
      </c>
      <c r="D41" s="157" t="s">
        <v>110</v>
      </c>
      <c r="E41" s="168">
        <v>0.10322916666666666</v>
      </c>
      <c r="F41" s="158">
        <v>1.6261574074074074E-2</v>
      </c>
      <c r="G41" s="158">
        <v>9.6064814814814808E-4</v>
      </c>
      <c r="H41" s="158">
        <v>5.3391203703703705E-2</v>
      </c>
      <c r="I41" s="158">
        <v>2.6203703703703705E-2</v>
      </c>
      <c r="J41" s="158">
        <v>2.71875E-2</v>
      </c>
      <c r="K41" s="158">
        <v>8.6805555555555551E-4</v>
      </c>
      <c r="L41" s="158">
        <v>3.1736111111111111E-2</v>
      </c>
      <c r="M41" s="158">
        <v>1.6261574074074074E-2</v>
      </c>
      <c r="N41" s="158">
        <v>1.7222222222222222E-2</v>
      </c>
      <c r="O41" s="158">
        <v>4.3437499999999997E-2</v>
      </c>
      <c r="P41" s="158">
        <v>7.0625000000000007E-2</v>
      </c>
      <c r="Q41" s="158">
        <v>7.149305555555556E-2</v>
      </c>
      <c r="R41" s="158">
        <v>0.10322916666666666</v>
      </c>
      <c r="S41" s="157" t="s">
        <v>8</v>
      </c>
      <c r="T41" s="157" t="s">
        <v>2496</v>
      </c>
      <c r="U41" s="176"/>
      <c r="W41" s="123">
        <f t="shared" si="0"/>
        <v>830</v>
      </c>
    </row>
    <row r="42" spans="1:23" x14ac:dyDescent="0.3">
      <c r="A42" s="173">
        <v>39</v>
      </c>
      <c r="B42" s="153" t="s">
        <v>2018</v>
      </c>
      <c r="C42" s="153">
        <v>97</v>
      </c>
      <c r="D42" s="153" t="s">
        <v>110</v>
      </c>
      <c r="E42" s="167">
        <v>0.10366898148148147</v>
      </c>
      <c r="F42" s="154">
        <v>1.6747685185185185E-2</v>
      </c>
      <c r="G42" s="154">
        <v>1.0648148148148147E-3</v>
      </c>
      <c r="H42" s="154">
        <v>5.3969907407407404E-2</v>
      </c>
      <c r="I42" s="154">
        <v>2.6805555555555555E-2</v>
      </c>
      <c r="J42" s="154">
        <v>2.7164351851851853E-2</v>
      </c>
      <c r="K42" s="154">
        <v>8.3333333333333339E-4</v>
      </c>
      <c r="L42" s="154">
        <v>3.1041666666666665E-2</v>
      </c>
      <c r="M42" s="154">
        <v>1.6747685185185185E-2</v>
      </c>
      <c r="N42" s="154">
        <v>1.7812499999999998E-2</v>
      </c>
      <c r="O42" s="154">
        <v>4.4618055555555557E-2</v>
      </c>
      <c r="P42" s="154">
        <v>7.1793981481481486E-2</v>
      </c>
      <c r="Q42" s="154">
        <v>7.2627314814814811E-2</v>
      </c>
      <c r="R42" s="154">
        <v>0.10366898148148147</v>
      </c>
      <c r="S42" s="153" t="s">
        <v>135</v>
      </c>
      <c r="T42" s="153" t="s">
        <v>2496</v>
      </c>
      <c r="U42" s="174" t="s">
        <v>2530</v>
      </c>
      <c r="W42" s="123">
        <f t="shared" si="0"/>
        <v>826</v>
      </c>
    </row>
    <row r="43" spans="1:23" x14ac:dyDescent="0.3">
      <c r="A43" s="175">
        <v>40</v>
      </c>
      <c r="B43" s="157" t="s">
        <v>2531</v>
      </c>
      <c r="C43" s="157">
        <v>117</v>
      </c>
      <c r="D43" s="157" t="s">
        <v>110</v>
      </c>
      <c r="E43" s="168">
        <v>0.10391203703703704</v>
      </c>
      <c r="F43" s="160" t="s">
        <v>183</v>
      </c>
      <c r="G43" s="160" t="s">
        <v>183</v>
      </c>
      <c r="H43" s="158">
        <v>5.1608796296296298E-2</v>
      </c>
      <c r="I43" s="158">
        <v>2.5567129629629634E-2</v>
      </c>
      <c r="J43" s="158">
        <v>2.6041666666666668E-2</v>
      </c>
      <c r="K43" s="158">
        <v>8.3333333333333339E-4</v>
      </c>
      <c r="L43" s="158">
        <v>3.4629629629629628E-2</v>
      </c>
      <c r="M43" s="160" t="s">
        <v>183</v>
      </c>
      <c r="N43" s="158">
        <v>1.6828703703703703E-2</v>
      </c>
      <c r="O43" s="158">
        <v>4.2395833333333334E-2</v>
      </c>
      <c r="P43" s="158">
        <v>6.8437499999999998E-2</v>
      </c>
      <c r="Q43" s="158">
        <v>6.9270833333333337E-2</v>
      </c>
      <c r="R43" s="158">
        <v>0.10391203703703704</v>
      </c>
      <c r="S43" s="157" t="s">
        <v>2503</v>
      </c>
      <c r="T43" s="157" t="s">
        <v>2504</v>
      </c>
      <c r="U43" s="176" t="s">
        <v>2505</v>
      </c>
      <c r="W43" s="123">
        <f t="shared" si="0"/>
        <v>824</v>
      </c>
    </row>
    <row r="44" spans="1:23" x14ac:dyDescent="0.3">
      <c r="A44" s="173">
        <v>41</v>
      </c>
      <c r="B44" s="153" t="s">
        <v>2465</v>
      </c>
      <c r="C44" s="153">
        <v>145</v>
      </c>
      <c r="D44" s="153" t="s">
        <v>110</v>
      </c>
      <c r="E44" s="167">
        <v>0.10408564814814815</v>
      </c>
      <c r="F44" s="154">
        <v>1.6921296296296299E-2</v>
      </c>
      <c r="G44" s="154">
        <v>1.0416666666666667E-3</v>
      </c>
      <c r="H44" s="154">
        <v>5.6817129629629627E-2</v>
      </c>
      <c r="I44" s="154">
        <v>2.8321759259259258E-2</v>
      </c>
      <c r="J44" s="154">
        <v>2.8495370370370369E-2</v>
      </c>
      <c r="K44" s="154">
        <v>4.1666666666666669E-4</v>
      </c>
      <c r="L44" s="154">
        <v>2.8865740740740744E-2</v>
      </c>
      <c r="M44" s="154">
        <v>1.6921296296296299E-2</v>
      </c>
      <c r="N44" s="154">
        <v>1.7962962962962962E-2</v>
      </c>
      <c r="O44" s="154">
        <v>4.6296296296296301E-2</v>
      </c>
      <c r="P44" s="154">
        <v>7.4791666666666659E-2</v>
      </c>
      <c r="Q44" s="154">
        <v>7.5208333333333335E-2</v>
      </c>
      <c r="R44" s="154">
        <v>0.10408564814814815</v>
      </c>
      <c r="S44" s="153" t="s">
        <v>8</v>
      </c>
      <c r="T44" s="153" t="s">
        <v>2496</v>
      </c>
      <c r="U44" s="174" t="s">
        <v>1946</v>
      </c>
      <c r="W44" s="123">
        <f t="shared" si="0"/>
        <v>823</v>
      </c>
    </row>
    <row r="45" spans="1:23" x14ac:dyDescent="0.3">
      <c r="A45" s="175">
        <v>42</v>
      </c>
      <c r="B45" s="157" t="s">
        <v>2532</v>
      </c>
      <c r="C45" s="157">
        <v>103</v>
      </c>
      <c r="D45" s="157" t="s">
        <v>110</v>
      </c>
      <c r="E45" s="168">
        <v>0.10447916666666666</v>
      </c>
      <c r="F45" s="158">
        <v>1.6921296296296299E-2</v>
      </c>
      <c r="G45" s="158">
        <v>1.3888888888888889E-3</v>
      </c>
      <c r="H45" s="158">
        <v>5.3831018518518514E-2</v>
      </c>
      <c r="I45" s="158">
        <v>2.7488425925925927E-2</v>
      </c>
      <c r="J45" s="158">
        <v>2.6342592592592588E-2</v>
      </c>
      <c r="K45" s="158">
        <v>9.7222222222222209E-4</v>
      </c>
      <c r="L45" s="158">
        <v>3.1354166666666662E-2</v>
      </c>
      <c r="M45" s="158">
        <v>1.6921296296296299E-2</v>
      </c>
      <c r="N45" s="158">
        <v>1.8310185185185186E-2</v>
      </c>
      <c r="O45" s="158">
        <v>4.5810185185185183E-2</v>
      </c>
      <c r="P45" s="158">
        <v>7.2152777777777774E-2</v>
      </c>
      <c r="Q45" s="158">
        <v>7.3124999999999996E-2</v>
      </c>
      <c r="R45" s="158">
        <v>0.10447916666666666</v>
      </c>
      <c r="S45" s="157" t="s">
        <v>121</v>
      </c>
      <c r="T45" s="157" t="s">
        <v>2496</v>
      </c>
      <c r="U45" s="176" t="s">
        <v>2533</v>
      </c>
      <c r="W45" s="123">
        <f t="shared" si="0"/>
        <v>820</v>
      </c>
    </row>
    <row r="46" spans="1:23" x14ac:dyDescent="0.3">
      <c r="A46" s="173">
        <v>43</v>
      </c>
      <c r="B46" s="153" t="s">
        <v>2069</v>
      </c>
      <c r="C46" s="153">
        <v>23</v>
      </c>
      <c r="D46" s="153" t="s">
        <v>110</v>
      </c>
      <c r="E46" s="167">
        <v>0.10454861111111112</v>
      </c>
      <c r="F46" s="154">
        <v>1.8240740740740741E-2</v>
      </c>
      <c r="G46" s="154">
        <v>1.423611111111111E-3</v>
      </c>
      <c r="H46" s="154">
        <v>5.4270833333333331E-2</v>
      </c>
      <c r="I46" s="154">
        <v>2.6793981481481485E-2</v>
      </c>
      <c r="J46" s="154">
        <v>2.7476851851851853E-2</v>
      </c>
      <c r="K46" s="154">
        <v>6.7129629629629625E-4</v>
      </c>
      <c r="L46" s="154">
        <v>2.991898148148148E-2</v>
      </c>
      <c r="M46" s="154">
        <v>1.8240740740740741E-2</v>
      </c>
      <c r="N46" s="154">
        <v>1.9675925925925927E-2</v>
      </c>
      <c r="O46" s="154">
        <v>4.6481481481481485E-2</v>
      </c>
      <c r="P46" s="154">
        <v>7.3958333333333334E-2</v>
      </c>
      <c r="Q46" s="154">
        <v>7.4629629629629629E-2</v>
      </c>
      <c r="R46" s="154">
        <v>0.10454861111111112</v>
      </c>
      <c r="S46" s="153" t="s">
        <v>2534</v>
      </c>
      <c r="T46" s="153" t="s">
        <v>2496</v>
      </c>
      <c r="U46" s="174"/>
      <c r="W46" s="123">
        <f t="shared" si="0"/>
        <v>819</v>
      </c>
    </row>
    <row r="47" spans="1:23" x14ac:dyDescent="0.3">
      <c r="A47" s="175">
        <v>44</v>
      </c>
      <c r="B47" s="157" t="s">
        <v>2060</v>
      </c>
      <c r="C47" s="157">
        <v>63</v>
      </c>
      <c r="D47" s="157" t="s">
        <v>110</v>
      </c>
      <c r="E47" s="168">
        <v>0.10464120370370371</v>
      </c>
      <c r="F47" s="160" t="s">
        <v>183</v>
      </c>
      <c r="G47" s="160" t="s">
        <v>183</v>
      </c>
      <c r="H47" s="158">
        <v>5.0625000000000003E-2</v>
      </c>
      <c r="I47" s="158">
        <v>2.5324074074074079E-2</v>
      </c>
      <c r="J47" s="158">
        <v>2.5289351851851851E-2</v>
      </c>
      <c r="K47" s="158">
        <v>8.7962962962962962E-4</v>
      </c>
      <c r="L47" s="158">
        <v>3.2557870370370369E-2</v>
      </c>
      <c r="M47" s="160" t="s">
        <v>183</v>
      </c>
      <c r="N47" s="158">
        <v>2.056712962962963E-2</v>
      </c>
      <c r="O47" s="158">
        <v>4.5902777777777772E-2</v>
      </c>
      <c r="P47" s="158">
        <v>7.12037037037037E-2</v>
      </c>
      <c r="Q47" s="158">
        <v>7.2083333333333333E-2</v>
      </c>
      <c r="R47" s="158">
        <v>0.10464120370370371</v>
      </c>
      <c r="S47" s="157" t="s">
        <v>156</v>
      </c>
      <c r="T47" s="157" t="s">
        <v>2496</v>
      </c>
      <c r="U47" s="176" t="s">
        <v>2535</v>
      </c>
      <c r="W47" s="123">
        <f t="shared" si="0"/>
        <v>818</v>
      </c>
    </row>
    <row r="48" spans="1:23" x14ac:dyDescent="0.3">
      <c r="A48" s="173">
        <v>45</v>
      </c>
      <c r="B48" s="153" t="s">
        <v>2450</v>
      </c>
      <c r="C48" s="153">
        <v>101</v>
      </c>
      <c r="D48" s="153" t="s">
        <v>110</v>
      </c>
      <c r="E48" s="167">
        <v>0.10488425925925926</v>
      </c>
      <c r="F48" s="154">
        <v>1.6782407407407409E-2</v>
      </c>
      <c r="G48" s="154">
        <v>1.0648148148148147E-3</v>
      </c>
      <c r="H48" s="154">
        <v>5.2418981481481476E-2</v>
      </c>
      <c r="I48" s="154">
        <v>2.5925925925925925E-2</v>
      </c>
      <c r="J48" s="154">
        <v>2.6481481481481481E-2</v>
      </c>
      <c r="K48" s="154">
        <v>6.5972222222222213E-4</v>
      </c>
      <c r="L48" s="154">
        <v>3.394675925925926E-2</v>
      </c>
      <c r="M48" s="154">
        <v>1.6782407407407409E-2</v>
      </c>
      <c r="N48" s="154">
        <v>1.7847222222222223E-2</v>
      </c>
      <c r="O48" s="154">
        <v>4.3784722222222218E-2</v>
      </c>
      <c r="P48" s="154">
        <v>7.0277777777777786E-2</v>
      </c>
      <c r="Q48" s="154">
        <v>7.0937500000000001E-2</v>
      </c>
      <c r="R48" s="154">
        <v>0.10488425925925926</v>
      </c>
      <c r="S48" s="153" t="s">
        <v>8</v>
      </c>
      <c r="T48" s="153" t="s">
        <v>2496</v>
      </c>
      <c r="U48" s="174" t="s">
        <v>2536</v>
      </c>
      <c r="W48" s="123">
        <f t="shared" si="0"/>
        <v>817</v>
      </c>
    </row>
    <row r="49" spans="1:23" x14ac:dyDescent="0.3">
      <c r="A49" s="175">
        <v>46</v>
      </c>
      <c r="B49" s="157" t="s">
        <v>2027</v>
      </c>
      <c r="C49" s="157">
        <v>108</v>
      </c>
      <c r="D49" s="157" t="s">
        <v>110</v>
      </c>
      <c r="E49" s="168">
        <v>0.10491898148148149</v>
      </c>
      <c r="F49" s="158">
        <v>1.6898148148148148E-2</v>
      </c>
      <c r="G49" s="158">
        <v>1.0532407407407407E-3</v>
      </c>
      <c r="H49" s="158">
        <v>5.4340277777777779E-2</v>
      </c>
      <c r="I49" s="158">
        <v>2.732638888888889E-2</v>
      </c>
      <c r="J49" s="158">
        <v>2.7013888888888889E-2</v>
      </c>
      <c r="K49" s="158">
        <v>8.1018518518518516E-4</v>
      </c>
      <c r="L49" s="158">
        <v>3.1805555555555552E-2</v>
      </c>
      <c r="M49" s="158">
        <v>1.6898148148148148E-2</v>
      </c>
      <c r="N49" s="158">
        <v>1.7951388888888888E-2</v>
      </c>
      <c r="O49" s="158">
        <v>4.5289351851851851E-2</v>
      </c>
      <c r="P49" s="158">
        <v>7.2303240740740737E-2</v>
      </c>
      <c r="Q49" s="158">
        <v>7.3113425925925915E-2</v>
      </c>
      <c r="R49" s="158">
        <v>0.10491898148148149</v>
      </c>
      <c r="S49" s="157" t="s">
        <v>28</v>
      </c>
      <c r="T49" s="157" t="s">
        <v>2496</v>
      </c>
      <c r="U49" s="176" t="s">
        <v>2512</v>
      </c>
      <c r="W49" s="123">
        <f t="shared" si="0"/>
        <v>816</v>
      </c>
    </row>
    <row r="50" spans="1:23" x14ac:dyDescent="0.3">
      <c r="A50" s="173">
        <v>47</v>
      </c>
      <c r="B50" s="153" t="s">
        <v>2078</v>
      </c>
      <c r="C50" s="153">
        <v>9</v>
      </c>
      <c r="D50" s="153" t="s">
        <v>110</v>
      </c>
      <c r="E50" s="167">
        <v>0.10497685185185185</v>
      </c>
      <c r="F50" s="154">
        <v>1.638888888888889E-2</v>
      </c>
      <c r="G50" s="154">
        <v>1.25E-3</v>
      </c>
      <c r="H50" s="154">
        <v>5.1261574074074077E-2</v>
      </c>
      <c r="I50" s="154">
        <v>2.5162037037037038E-2</v>
      </c>
      <c r="J50" s="154">
        <v>2.6099537037037036E-2</v>
      </c>
      <c r="K50" s="154">
        <v>8.2175925925925917E-4</v>
      </c>
      <c r="L50" s="154">
        <v>3.5243055555555555E-2</v>
      </c>
      <c r="M50" s="154">
        <v>1.638888888888889E-2</v>
      </c>
      <c r="N50" s="154">
        <v>1.7638888888888888E-2</v>
      </c>
      <c r="O50" s="154">
        <v>4.2812500000000003E-2</v>
      </c>
      <c r="P50" s="154">
        <v>6.8912037037037036E-2</v>
      </c>
      <c r="Q50" s="154">
        <v>6.9733796296296294E-2</v>
      </c>
      <c r="R50" s="154">
        <v>0.10497685185185185</v>
      </c>
      <c r="S50" s="153" t="s">
        <v>8</v>
      </c>
      <c r="T50" s="153" t="s">
        <v>2496</v>
      </c>
      <c r="U50" s="174" t="s">
        <v>62</v>
      </c>
      <c r="W50" s="123">
        <f t="shared" si="0"/>
        <v>816</v>
      </c>
    </row>
    <row r="51" spans="1:23" x14ac:dyDescent="0.3">
      <c r="A51" s="175">
        <v>48</v>
      </c>
      <c r="B51" s="157" t="s">
        <v>2537</v>
      </c>
      <c r="C51" s="157">
        <v>72</v>
      </c>
      <c r="D51" s="157" t="s">
        <v>110</v>
      </c>
      <c r="E51" s="168">
        <v>0.10508101851851852</v>
      </c>
      <c r="F51" s="158">
        <v>1.6203703703703703E-2</v>
      </c>
      <c r="G51" s="158">
        <v>1.4930555555555556E-3</v>
      </c>
      <c r="H51" s="158">
        <v>5.1620370370370372E-2</v>
      </c>
      <c r="I51" s="158">
        <v>2.539351851851852E-2</v>
      </c>
      <c r="J51" s="158">
        <v>2.6226851851851852E-2</v>
      </c>
      <c r="K51" s="158">
        <v>1.0879629629629629E-3</v>
      </c>
      <c r="L51" s="158">
        <v>3.4652777777777775E-2</v>
      </c>
      <c r="M51" s="158">
        <v>1.6203703703703703E-2</v>
      </c>
      <c r="N51" s="158">
        <v>1.7696759259259259E-2</v>
      </c>
      <c r="O51" s="158">
        <v>4.3101851851851856E-2</v>
      </c>
      <c r="P51" s="158">
        <v>6.9328703703703712E-2</v>
      </c>
      <c r="Q51" s="158">
        <v>7.0416666666666669E-2</v>
      </c>
      <c r="R51" s="158">
        <v>0.10508101851851852</v>
      </c>
      <c r="S51" s="157" t="s">
        <v>8</v>
      </c>
      <c r="T51" s="157" t="s">
        <v>2496</v>
      </c>
      <c r="U51" s="176"/>
      <c r="W51" s="123">
        <f t="shared" si="0"/>
        <v>815</v>
      </c>
    </row>
    <row r="52" spans="1:23" x14ac:dyDescent="0.3">
      <c r="A52" s="173">
        <v>49</v>
      </c>
      <c r="B52" s="153" t="s">
        <v>2538</v>
      </c>
      <c r="C52" s="153">
        <v>122</v>
      </c>
      <c r="D52" s="153" t="s">
        <v>110</v>
      </c>
      <c r="E52" s="167">
        <v>0.10550925925925926</v>
      </c>
      <c r="F52" s="154">
        <v>1.9340277777777779E-2</v>
      </c>
      <c r="G52" s="154">
        <v>1.6087962962962963E-3</v>
      </c>
      <c r="H52" s="154">
        <v>5.0486111111111114E-2</v>
      </c>
      <c r="I52" s="154">
        <v>2.5266203703703704E-2</v>
      </c>
      <c r="J52" s="154">
        <v>2.521990740740741E-2</v>
      </c>
      <c r="K52" s="154">
        <v>6.5972222222222213E-4</v>
      </c>
      <c r="L52" s="154">
        <v>3.3402777777777774E-2</v>
      </c>
      <c r="M52" s="154">
        <v>1.9340277777777779E-2</v>
      </c>
      <c r="N52" s="154">
        <v>2.0949074074074075E-2</v>
      </c>
      <c r="O52" s="154">
        <v>4.6215277777777779E-2</v>
      </c>
      <c r="P52" s="154">
        <v>7.1446759259259265E-2</v>
      </c>
      <c r="Q52" s="154">
        <v>7.210648148148148E-2</v>
      </c>
      <c r="R52" s="154">
        <v>0.10550925925925926</v>
      </c>
      <c r="S52" s="153" t="s">
        <v>8</v>
      </c>
      <c r="T52" s="153" t="s">
        <v>2496</v>
      </c>
      <c r="U52" s="177" t="s">
        <v>183</v>
      </c>
      <c r="W52" s="123">
        <f t="shared" si="0"/>
        <v>812</v>
      </c>
    </row>
    <row r="53" spans="1:23" x14ac:dyDescent="0.3">
      <c r="A53" s="175">
        <v>50</v>
      </c>
      <c r="B53" s="157" t="s">
        <v>2539</v>
      </c>
      <c r="C53" s="157">
        <v>137</v>
      </c>
      <c r="D53" s="157" t="s">
        <v>110</v>
      </c>
      <c r="E53" s="168">
        <v>0.10591435185185184</v>
      </c>
      <c r="F53" s="158">
        <v>1.6875000000000001E-2</v>
      </c>
      <c r="G53" s="158">
        <v>1.3773148148148147E-3</v>
      </c>
      <c r="H53" s="158">
        <v>5.3530092592592594E-2</v>
      </c>
      <c r="I53" s="158">
        <v>2.6909722222222224E-2</v>
      </c>
      <c r="J53" s="158">
        <v>2.6620370370370374E-2</v>
      </c>
      <c r="K53" s="158">
        <v>6.7129629629629625E-4</v>
      </c>
      <c r="L53" s="158">
        <v>3.3425925925925921E-2</v>
      </c>
      <c r="M53" s="158">
        <v>1.6875000000000001E-2</v>
      </c>
      <c r="N53" s="158">
        <v>1.8252314814814815E-2</v>
      </c>
      <c r="O53" s="158">
        <v>4.5162037037037035E-2</v>
      </c>
      <c r="P53" s="158">
        <v>7.1793981481481486E-2</v>
      </c>
      <c r="Q53" s="158">
        <v>7.2476851851851862E-2</v>
      </c>
      <c r="R53" s="158">
        <v>0.10591435185185184</v>
      </c>
      <c r="S53" s="157" t="s">
        <v>8</v>
      </c>
      <c r="T53" s="157" t="s">
        <v>2496</v>
      </c>
      <c r="U53" s="176" t="s">
        <v>2511</v>
      </c>
      <c r="W53" s="123">
        <f t="shared" si="0"/>
        <v>809</v>
      </c>
    </row>
    <row r="54" spans="1:23" x14ac:dyDescent="0.3">
      <c r="A54" s="173">
        <v>51</v>
      </c>
      <c r="B54" s="153" t="s">
        <v>2540</v>
      </c>
      <c r="C54" s="153">
        <v>94</v>
      </c>
      <c r="D54" s="153" t="s">
        <v>110</v>
      </c>
      <c r="E54" s="167">
        <v>0.1059837962962963</v>
      </c>
      <c r="F54" s="154">
        <v>1.6400462962962964E-2</v>
      </c>
      <c r="G54" s="154">
        <v>1.6203703703703703E-3</v>
      </c>
      <c r="H54" s="154">
        <v>5.3067129629629638E-2</v>
      </c>
      <c r="I54" s="154">
        <v>2.659722222222222E-2</v>
      </c>
      <c r="J54" s="154">
        <v>2.6458333333333334E-2</v>
      </c>
      <c r="K54" s="154">
        <v>1.0879629629629629E-3</v>
      </c>
      <c r="L54" s="154">
        <v>3.3784722222222223E-2</v>
      </c>
      <c r="M54" s="154">
        <v>1.6400462962962964E-2</v>
      </c>
      <c r="N54" s="154">
        <v>1.8032407407407407E-2</v>
      </c>
      <c r="O54" s="154">
        <v>4.4641203703703704E-2</v>
      </c>
      <c r="P54" s="154">
        <v>7.1111111111111111E-2</v>
      </c>
      <c r="Q54" s="154">
        <v>7.2199074074074068E-2</v>
      </c>
      <c r="R54" s="154">
        <v>0.1059837962962963</v>
      </c>
      <c r="S54" s="153" t="s">
        <v>2541</v>
      </c>
      <c r="T54" s="153" t="s">
        <v>2523</v>
      </c>
      <c r="U54" s="174" t="s">
        <v>2542</v>
      </c>
      <c r="W54" s="123">
        <f t="shared" si="0"/>
        <v>808</v>
      </c>
    </row>
    <row r="55" spans="1:23" x14ac:dyDescent="0.3">
      <c r="A55" s="175">
        <v>52</v>
      </c>
      <c r="B55" s="157" t="s">
        <v>2036</v>
      </c>
      <c r="C55" s="157">
        <v>5</v>
      </c>
      <c r="D55" s="157" t="s">
        <v>110</v>
      </c>
      <c r="E55" s="168">
        <v>0.10599537037037036</v>
      </c>
      <c r="F55" s="158">
        <v>1.9444444444444445E-2</v>
      </c>
      <c r="G55" s="158">
        <v>9.8379629629629642E-4</v>
      </c>
      <c r="H55" s="158">
        <v>5.092592592592593E-2</v>
      </c>
      <c r="I55" s="158">
        <v>2.5451388888888888E-2</v>
      </c>
      <c r="J55" s="158">
        <v>2.5474537037037035E-2</v>
      </c>
      <c r="K55" s="158">
        <v>7.175925925925927E-4</v>
      </c>
      <c r="L55" s="158">
        <v>3.3900462962962966E-2</v>
      </c>
      <c r="M55" s="158">
        <v>1.9444444444444445E-2</v>
      </c>
      <c r="N55" s="158">
        <v>2.0428240740740743E-2</v>
      </c>
      <c r="O55" s="158">
        <v>4.5891203703703705E-2</v>
      </c>
      <c r="P55" s="158">
        <v>7.1365740740740743E-2</v>
      </c>
      <c r="Q55" s="158">
        <v>7.2094907407407413E-2</v>
      </c>
      <c r="R55" s="158">
        <v>0.10599537037037036</v>
      </c>
      <c r="S55" s="157" t="s">
        <v>2171</v>
      </c>
      <c r="T55" s="157" t="s">
        <v>2496</v>
      </c>
      <c r="U55" s="176" t="s">
        <v>2543</v>
      </c>
      <c r="W55" s="123">
        <f t="shared" si="0"/>
        <v>808</v>
      </c>
    </row>
    <row r="56" spans="1:23" x14ac:dyDescent="0.3">
      <c r="A56" s="173">
        <v>53</v>
      </c>
      <c r="B56" s="153" t="s">
        <v>2544</v>
      </c>
      <c r="C56" s="153">
        <v>140</v>
      </c>
      <c r="D56" s="153" t="s">
        <v>110</v>
      </c>
      <c r="E56" s="167">
        <v>0.10644675925925927</v>
      </c>
      <c r="F56" s="154">
        <v>1.9641203703703706E-2</v>
      </c>
      <c r="G56" s="154">
        <v>1.712962962962963E-3</v>
      </c>
      <c r="H56" s="154">
        <v>4.8321759259259266E-2</v>
      </c>
      <c r="I56" s="154">
        <v>2.4155092592592589E-2</v>
      </c>
      <c r="J56" s="154">
        <v>2.4166666666666666E-2</v>
      </c>
      <c r="K56" s="154">
        <v>8.2175925925925917E-4</v>
      </c>
      <c r="L56" s="154">
        <v>3.5914351851851857E-2</v>
      </c>
      <c r="M56" s="154">
        <v>1.9641203703703706E-2</v>
      </c>
      <c r="N56" s="154">
        <v>2.1365740740740741E-2</v>
      </c>
      <c r="O56" s="154">
        <v>4.553240740740741E-2</v>
      </c>
      <c r="P56" s="154">
        <v>6.9699074074074066E-2</v>
      </c>
      <c r="Q56" s="154">
        <v>7.0520833333333324E-2</v>
      </c>
      <c r="R56" s="154">
        <v>0.10644675925925927</v>
      </c>
      <c r="S56" s="153" t="s">
        <v>8</v>
      </c>
      <c r="T56" s="153" t="s">
        <v>2496</v>
      </c>
      <c r="U56" s="174"/>
      <c r="W56" s="123">
        <f t="shared" si="0"/>
        <v>805</v>
      </c>
    </row>
    <row r="57" spans="1:23" x14ac:dyDescent="0.3">
      <c r="A57" s="175">
        <v>54</v>
      </c>
      <c r="B57" s="157" t="s">
        <v>2545</v>
      </c>
      <c r="C57" s="157">
        <v>22</v>
      </c>
      <c r="D57" s="157" t="s">
        <v>110</v>
      </c>
      <c r="E57" s="168">
        <v>0.10699074074074073</v>
      </c>
      <c r="F57" s="158">
        <v>1.5439814814814816E-2</v>
      </c>
      <c r="G57" s="158">
        <v>2.8124999999999995E-3</v>
      </c>
      <c r="H57" s="158">
        <v>5.679398148148148E-2</v>
      </c>
      <c r="I57" s="158">
        <v>2.837962962962963E-2</v>
      </c>
      <c r="J57" s="158">
        <v>2.8414351851851847E-2</v>
      </c>
      <c r="K57" s="158">
        <v>8.6805555555555551E-4</v>
      </c>
      <c r="L57" s="158">
        <v>3.1064814814814812E-2</v>
      </c>
      <c r="M57" s="158">
        <v>1.5439814814814816E-2</v>
      </c>
      <c r="N57" s="158">
        <v>1.8252314814814815E-2</v>
      </c>
      <c r="O57" s="158">
        <v>4.6643518518518522E-2</v>
      </c>
      <c r="P57" s="158">
        <v>7.5057870370370372E-2</v>
      </c>
      <c r="Q57" s="158">
        <v>7.5925925925925938E-2</v>
      </c>
      <c r="R57" s="158">
        <v>0.10699074074074073</v>
      </c>
      <c r="S57" s="157" t="s">
        <v>28</v>
      </c>
      <c r="T57" s="157" t="s">
        <v>2496</v>
      </c>
      <c r="U57" s="176"/>
      <c r="W57" s="123">
        <f t="shared" si="0"/>
        <v>801</v>
      </c>
    </row>
    <row r="58" spans="1:23" x14ac:dyDescent="0.3">
      <c r="A58" s="173">
        <v>55</v>
      </c>
      <c r="B58" s="153" t="s">
        <v>142</v>
      </c>
      <c r="C58" s="153">
        <v>99</v>
      </c>
      <c r="D58" s="153" t="s">
        <v>110</v>
      </c>
      <c r="E58" s="167">
        <v>0.10722222222222222</v>
      </c>
      <c r="F58" s="154">
        <v>1.6354166666666666E-2</v>
      </c>
      <c r="G58" s="154">
        <v>1.261574074074074E-3</v>
      </c>
      <c r="H58" s="154">
        <v>5.559027777777778E-2</v>
      </c>
      <c r="I58" s="154">
        <v>2.7835648148148151E-2</v>
      </c>
      <c r="J58" s="154">
        <v>2.7754629629629629E-2</v>
      </c>
      <c r="K58" s="154">
        <v>8.3333333333333339E-4</v>
      </c>
      <c r="L58" s="154">
        <v>3.3148148148148149E-2</v>
      </c>
      <c r="M58" s="154">
        <v>1.6354166666666666E-2</v>
      </c>
      <c r="N58" s="154">
        <v>1.7627314814814814E-2</v>
      </c>
      <c r="O58" s="154">
        <v>4.5462962962962962E-2</v>
      </c>
      <c r="P58" s="154">
        <v>7.3217592592592584E-2</v>
      </c>
      <c r="Q58" s="154">
        <v>7.4062499999999989E-2</v>
      </c>
      <c r="R58" s="154">
        <v>0.10722222222222222</v>
      </c>
      <c r="S58" s="153" t="s">
        <v>8</v>
      </c>
      <c r="T58" s="153" t="s">
        <v>2496</v>
      </c>
      <c r="U58" s="174"/>
      <c r="W58" s="123">
        <f t="shared" si="0"/>
        <v>799</v>
      </c>
    </row>
    <row r="59" spans="1:23" x14ac:dyDescent="0.3">
      <c r="A59" s="175">
        <v>56</v>
      </c>
      <c r="B59" s="157" t="s">
        <v>2546</v>
      </c>
      <c r="C59" s="157">
        <v>143</v>
      </c>
      <c r="D59" s="157" t="s">
        <v>110</v>
      </c>
      <c r="E59" s="168">
        <v>0.10736111111111112</v>
      </c>
      <c r="F59" s="158">
        <v>1.8020833333333333E-2</v>
      </c>
      <c r="G59" s="158">
        <v>1.7708333333333332E-3</v>
      </c>
      <c r="H59" s="158">
        <v>5.4351851851851853E-2</v>
      </c>
      <c r="I59" s="158">
        <v>2.6655092592592591E-2</v>
      </c>
      <c r="J59" s="158">
        <v>2.7685185185185188E-2</v>
      </c>
      <c r="K59" s="158">
        <v>1.1921296296296296E-3</v>
      </c>
      <c r="L59" s="158">
        <v>3.2002314814814817E-2</v>
      </c>
      <c r="M59" s="158">
        <v>1.8020833333333333E-2</v>
      </c>
      <c r="N59" s="158">
        <v>1.9803240740740739E-2</v>
      </c>
      <c r="O59" s="158">
        <v>4.6458333333333331E-2</v>
      </c>
      <c r="P59" s="158">
        <v>7.4155092592592592E-2</v>
      </c>
      <c r="Q59" s="158">
        <v>7.5347222222222218E-2</v>
      </c>
      <c r="R59" s="158">
        <v>0.10736111111111112</v>
      </c>
      <c r="S59" s="157" t="s">
        <v>28</v>
      </c>
      <c r="T59" s="157" t="s">
        <v>2496</v>
      </c>
      <c r="U59" s="176" t="s">
        <v>2189</v>
      </c>
      <c r="W59" s="123">
        <f t="shared" si="0"/>
        <v>798</v>
      </c>
    </row>
    <row r="60" spans="1:23" x14ac:dyDescent="0.3">
      <c r="A60" s="173">
        <v>57</v>
      </c>
      <c r="B60" s="153" t="s">
        <v>2547</v>
      </c>
      <c r="C60" s="153">
        <v>128</v>
      </c>
      <c r="D60" s="153" t="s">
        <v>110</v>
      </c>
      <c r="E60" s="167">
        <v>0.10755787037037036</v>
      </c>
      <c r="F60" s="154">
        <v>1.9282407407407408E-2</v>
      </c>
      <c r="G60" s="154">
        <v>7.8703703703703705E-4</v>
      </c>
      <c r="H60" s="154">
        <v>5.6458333333333333E-2</v>
      </c>
      <c r="I60" s="154">
        <v>2.7893518518518515E-2</v>
      </c>
      <c r="J60" s="154">
        <v>2.855324074074074E-2</v>
      </c>
      <c r="K60" s="154">
        <v>5.5555555555555556E-4</v>
      </c>
      <c r="L60" s="154">
        <v>3.0462962962962966E-2</v>
      </c>
      <c r="M60" s="154">
        <v>1.9282407407407408E-2</v>
      </c>
      <c r="N60" s="154">
        <v>2.0069444444444442E-2</v>
      </c>
      <c r="O60" s="154">
        <v>4.7974537037037045E-2</v>
      </c>
      <c r="P60" s="154">
        <v>7.6539351851851858E-2</v>
      </c>
      <c r="Q60" s="154">
        <v>7.7094907407407418E-2</v>
      </c>
      <c r="R60" s="154">
        <v>0.10755787037037036</v>
      </c>
      <c r="S60" s="153" t="s">
        <v>2503</v>
      </c>
      <c r="T60" s="153" t="s">
        <v>2504</v>
      </c>
      <c r="U60" s="174" t="s">
        <v>2505</v>
      </c>
      <c r="W60" s="123">
        <f t="shared" si="0"/>
        <v>796</v>
      </c>
    </row>
    <row r="61" spans="1:23" x14ac:dyDescent="0.3">
      <c r="A61" s="175">
        <v>58</v>
      </c>
      <c r="B61" s="157" t="s">
        <v>2548</v>
      </c>
      <c r="C61" s="157">
        <v>51</v>
      </c>
      <c r="D61" s="157" t="s">
        <v>110</v>
      </c>
      <c r="E61" s="168">
        <v>0.10762731481481481</v>
      </c>
      <c r="F61" s="158">
        <v>1.8912037037037036E-2</v>
      </c>
      <c r="G61" s="158">
        <v>1.4814814814814814E-3</v>
      </c>
      <c r="H61" s="158">
        <v>5.3865740740740742E-2</v>
      </c>
      <c r="I61" s="158">
        <v>2.6875E-2</v>
      </c>
      <c r="J61" s="158">
        <v>2.6979166666666669E-2</v>
      </c>
      <c r="K61" s="158">
        <v>9.8379629629629642E-4</v>
      </c>
      <c r="L61" s="158">
        <v>3.2361111111111111E-2</v>
      </c>
      <c r="M61" s="158">
        <v>1.8912037037037036E-2</v>
      </c>
      <c r="N61" s="158">
        <v>2.0393518518518519E-2</v>
      </c>
      <c r="O61" s="158">
        <v>4.7280092592592589E-2</v>
      </c>
      <c r="P61" s="158">
        <v>7.4270833333333341E-2</v>
      </c>
      <c r="Q61" s="158">
        <v>7.525462962962963E-2</v>
      </c>
      <c r="R61" s="158">
        <v>0.10762731481481481</v>
      </c>
      <c r="S61" s="157" t="s">
        <v>2549</v>
      </c>
      <c r="T61" s="157" t="s">
        <v>2550</v>
      </c>
      <c r="U61" s="176"/>
      <c r="W61" s="123">
        <f t="shared" si="0"/>
        <v>796</v>
      </c>
    </row>
    <row r="62" spans="1:23" x14ac:dyDescent="0.3">
      <c r="A62" s="173">
        <v>59</v>
      </c>
      <c r="B62" s="153" t="s">
        <v>2551</v>
      </c>
      <c r="C62" s="153">
        <v>74</v>
      </c>
      <c r="D62" s="153" t="s">
        <v>110</v>
      </c>
      <c r="E62" s="167">
        <v>0.10777777777777779</v>
      </c>
      <c r="F62" s="154">
        <v>2.0034722222222221E-2</v>
      </c>
      <c r="G62" s="154">
        <v>1.7824074074074072E-3</v>
      </c>
      <c r="H62" s="154">
        <v>4.8333333333333332E-2</v>
      </c>
      <c r="I62" s="154">
        <v>2.4363425925925927E-2</v>
      </c>
      <c r="J62" s="154">
        <v>2.3969907407407409E-2</v>
      </c>
      <c r="K62" s="154">
        <v>7.9861111111111105E-4</v>
      </c>
      <c r="L62" s="154">
        <v>3.6805555555555557E-2</v>
      </c>
      <c r="M62" s="154">
        <v>2.0034722222222221E-2</v>
      </c>
      <c r="N62" s="154">
        <v>2.1817129629629631E-2</v>
      </c>
      <c r="O62" s="154">
        <v>4.6192129629629632E-2</v>
      </c>
      <c r="P62" s="154">
        <v>7.0162037037037037E-2</v>
      </c>
      <c r="Q62" s="154">
        <v>7.0960648148148148E-2</v>
      </c>
      <c r="R62" s="154">
        <v>0.10777777777777779</v>
      </c>
      <c r="S62" s="153" t="s">
        <v>8</v>
      </c>
      <c r="T62" s="153" t="s">
        <v>2496</v>
      </c>
      <c r="U62" s="174" t="s">
        <v>1888</v>
      </c>
      <c r="W62" s="123">
        <f t="shared" si="0"/>
        <v>795</v>
      </c>
    </row>
    <row r="63" spans="1:23" x14ac:dyDescent="0.3">
      <c r="A63" s="175">
        <v>60</v>
      </c>
      <c r="B63" s="157" t="s">
        <v>2552</v>
      </c>
      <c r="C63" s="157">
        <v>90</v>
      </c>
      <c r="D63" s="157" t="s">
        <v>110</v>
      </c>
      <c r="E63" s="168">
        <v>0.1078587962962963</v>
      </c>
      <c r="F63" s="158">
        <v>1.6689814814814817E-2</v>
      </c>
      <c r="G63" s="158">
        <v>1.8055555555555557E-3</v>
      </c>
      <c r="H63" s="158">
        <v>5.4733796296296294E-2</v>
      </c>
      <c r="I63" s="158">
        <v>2.7071759259259257E-2</v>
      </c>
      <c r="J63" s="158">
        <v>2.7662037037037041E-2</v>
      </c>
      <c r="K63" s="158">
        <v>1.0416666666666667E-3</v>
      </c>
      <c r="L63" s="158">
        <v>3.3564814814814818E-2</v>
      </c>
      <c r="M63" s="158">
        <v>1.6689814814814817E-2</v>
      </c>
      <c r="N63" s="158">
        <v>1.8506944444444444E-2</v>
      </c>
      <c r="O63" s="158">
        <v>4.5578703703703705E-2</v>
      </c>
      <c r="P63" s="158">
        <v>7.3240740740740731E-2</v>
      </c>
      <c r="Q63" s="158">
        <v>7.4293981481481489E-2</v>
      </c>
      <c r="R63" s="158">
        <v>0.1078587962962963</v>
      </c>
      <c r="S63" s="157" t="s">
        <v>8</v>
      </c>
      <c r="T63" s="157" t="s">
        <v>2496</v>
      </c>
      <c r="U63" s="176"/>
      <c r="W63" s="123">
        <f t="shared" si="0"/>
        <v>794</v>
      </c>
    </row>
    <row r="64" spans="1:23" x14ac:dyDescent="0.3">
      <c r="A64" s="173">
        <v>61</v>
      </c>
      <c r="B64" s="153" t="s">
        <v>19</v>
      </c>
      <c r="C64" s="153">
        <v>61</v>
      </c>
      <c r="D64" s="153" t="s">
        <v>110</v>
      </c>
      <c r="E64" s="167">
        <v>0.10796296296296297</v>
      </c>
      <c r="F64" s="154">
        <v>2.1064814814814814E-2</v>
      </c>
      <c r="G64" s="154">
        <v>1.3657407407407409E-3</v>
      </c>
      <c r="H64" s="154">
        <v>5.1435185185185188E-2</v>
      </c>
      <c r="I64" s="154">
        <v>2.5451388888888888E-2</v>
      </c>
      <c r="J64" s="154">
        <v>2.5972222222222219E-2</v>
      </c>
      <c r="K64" s="154">
        <v>7.8703703703703705E-4</v>
      </c>
      <c r="L64" s="154">
        <v>3.3298611111111112E-2</v>
      </c>
      <c r="M64" s="154">
        <v>2.1064814814814814E-2</v>
      </c>
      <c r="N64" s="154">
        <v>2.2430555555555554E-2</v>
      </c>
      <c r="O64" s="154">
        <v>4.7893518518518523E-2</v>
      </c>
      <c r="P64" s="154">
        <v>7.3877314814814812E-2</v>
      </c>
      <c r="Q64" s="154">
        <v>7.4664351851851843E-2</v>
      </c>
      <c r="R64" s="154">
        <v>0.10796296296296297</v>
      </c>
      <c r="S64" s="153" t="s">
        <v>8</v>
      </c>
      <c r="T64" s="153" t="s">
        <v>2496</v>
      </c>
      <c r="U64" s="174"/>
      <c r="W64" s="123">
        <f t="shared" si="0"/>
        <v>793</v>
      </c>
    </row>
    <row r="65" spans="1:23" x14ac:dyDescent="0.3">
      <c r="A65" s="175">
        <v>62</v>
      </c>
      <c r="B65" s="157" t="s">
        <v>2553</v>
      </c>
      <c r="C65" s="157">
        <v>54</v>
      </c>
      <c r="D65" s="157" t="s">
        <v>110</v>
      </c>
      <c r="E65" s="168">
        <v>0.10805555555555556</v>
      </c>
      <c r="F65" s="158">
        <v>1.9143518518518518E-2</v>
      </c>
      <c r="G65" s="158">
        <v>1.3888888888888889E-3</v>
      </c>
      <c r="H65" s="158">
        <v>5.5243055555555559E-2</v>
      </c>
      <c r="I65" s="158">
        <v>2.7106481481481481E-2</v>
      </c>
      <c r="J65" s="158">
        <v>2.8136574074074074E-2</v>
      </c>
      <c r="K65" s="158">
        <v>9.7222222222222209E-4</v>
      </c>
      <c r="L65" s="158">
        <v>3.1284722222222221E-2</v>
      </c>
      <c r="M65" s="158">
        <v>1.9143518518518518E-2</v>
      </c>
      <c r="N65" s="158">
        <v>2.0532407407407405E-2</v>
      </c>
      <c r="O65" s="158">
        <v>4.7650462962962964E-2</v>
      </c>
      <c r="P65" s="158">
        <v>7.5787037037037042E-2</v>
      </c>
      <c r="Q65" s="158">
        <v>7.6759259259259263E-2</v>
      </c>
      <c r="R65" s="158">
        <v>0.10805555555555556</v>
      </c>
      <c r="S65" s="157" t="s">
        <v>2554</v>
      </c>
      <c r="T65" s="157" t="s">
        <v>2555</v>
      </c>
      <c r="U65" s="176" t="s">
        <v>2556</v>
      </c>
      <c r="W65" s="123">
        <f t="shared" si="0"/>
        <v>793</v>
      </c>
    </row>
    <row r="66" spans="1:23" x14ac:dyDescent="0.3">
      <c r="A66" s="173">
        <v>63</v>
      </c>
      <c r="B66" s="153" t="s">
        <v>2066</v>
      </c>
      <c r="C66" s="153">
        <v>68</v>
      </c>
      <c r="D66" s="153" t="s">
        <v>110</v>
      </c>
      <c r="E66" s="167">
        <v>0.10834490740740742</v>
      </c>
      <c r="F66" s="154">
        <v>1.8124999999999999E-2</v>
      </c>
      <c r="G66" s="154">
        <v>1.0300925925925926E-3</v>
      </c>
      <c r="H66" s="154">
        <v>5.4016203703703712E-2</v>
      </c>
      <c r="I66" s="154">
        <v>2.6759259259259257E-2</v>
      </c>
      <c r="J66" s="154">
        <v>2.7256944444444445E-2</v>
      </c>
      <c r="K66" s="154">
        <v>8.1018518518518516E-4</v>
      </c>
      <c r="L66" s="154">
        <v>3.4328703703703702E-2</v>
      </c>
      <c r="M66" s="154">
        <v>1.8124999999999999E-2</v>
      </c>
      <c r="N66" s="154">
        <v>1.9166666666666669E-2</v>
      </c>
      <c r="O66" s="154">
        <v>4.5925925925925926E-2</v>
      </c>
      <c r="P66" s="154">
        <v>7.318287037037037E-2</v>
      </c>
      <c r="Q66" s="154">
        <v>7.4004629629629629E-2</v>
      </c>
      <c r="R66" s="154">
        <v>0.10834490740740742</v>
      </c>
      <c r="S66" s="153" t="s">
        <v>28</v>
      </c>
      <c r="T66" s="153" t="s">
        <v>2496</v>
      </c>
      <c r="U66" s="174"/>
      <c r="W66" s="123">
        <f t="shared" si="0"/>
        <v>791</v>
      </c>
    </row>
    <row r="67" spans="1:23" x14ac:dyDescent="0.3">
      <c r="A67" s="175">
        <v>64</v>
      </c>
      <c r="B67" s="157" t="s">
        <v>1855</v>
      </c>
      <c r="C67" s="157">
        <v>83</v>
      </c>
      <c r="D67" s="157" t="s">
        <v>110</v>
      </c>
      <c r="E67" s="168">
        <v>0.10847222222222223</v>
      </c>
      <c r="F67" s="158">
        <v>2.0127314814814817E-2</v>
      </c>
      <c r="G67" s="158">
        <v>1.0300925925925926E-3</v>
      </c>
      <c r="H67" s="158">
        <v>5.5023148148148147E-2</v>
      </c>
      <c r="I67" s="158">
        <v>2.7534722222222221E-2</v>
      </c>
      <c r="J67" s="158">
        <v>2.7476851851851853E-2</v>
      </c>
      <c r="K67" s="158">
        <v>4.1666666666666669E-4</v>
      </c>
      <c r="L67" s="158">
        <v>3.1863425925925927E-2</v>
      </c>
      <c r="M67" s="158">
        <v>2.0127314814814817E-2</v>
      </c>
      <c r="N67" s="158">
        <v>2.1168981481481483E-2</v>
      </c>
      <c r="O67" s="158">
        <v>4.87037037037037E-2</v>
      </c>
      <c r="P67" s="158">
        <v>7.6192129629629637E-2</v>
      </c>
      <c r="Q67" s="158">
        <v>7.66087962962963E-2</v>
      </c>
      <c r="R67" s="158">
        <v>0.10847222222222223</v>
      </c>
      <c r="S67" s="157" t="s">
        <v>8</v>
      </c>
      <c r="T67" s="157" t="s">
        <v>2496</v>
      </c>
      <c r="U67" s="176" t="s">
        <v>1888</v>
      </c>
      <c r="W67" s="123">
        <f t="shared" si="0"/>
        <v>790</v>
      </c>
    </row>
    <row r="68" spans="1:23" x14ac:dyDescent="0.3">
      <c r="A68" s="173">
        <v>65</v>
      </c>
      <c r="B68" s="153" t="s">
        <v>2557</v>
      </c>
      <c r="C68" s="153">
        <v>15</v>
      </c>
      <c r="D68" s="153" t="s">
        <v>110</v>
      </c>
      <c r="E68" s="167">
        <v>0.10857638888888889</v>
      </c>
      <c r="F68" s="154">
        <v>1.9421296296296294E-2</v>
      </c>
      <c r="G68" s="154">
        <v>1.423611111111111E-3</v>
      </c>
      <c r="H68" s="154">
        <v>5.3159722222222226E-2</v>
      </c>
      <c r="I68" s="154">
        <v>2.6099537037037036E-2</v>
      </c>
      <c r="J68" s="154">
        <v>2.7060185185185187E-2</v>
      </c>
      <c r="K68" s="154">
        <v>5.6712962962962956E-4</v>
      </c>
      <c r="L68" s="154">
        <v>3.3969907407407407E-2</v>
      </c>
      <c r="M68" s="154">
        <v>1.9421296296296294E-2</v>
      </c>
      <c r="N68" s="154">
        <v>2.0856481481481479E-2</v>
      </c>
      <c r="O68" s="154">
        <v>4.6967592592592589E-2</v>
      </c>
      <c r="P68" s="154">
        <v>7.402777777777779E-2</v>
      </c>
      <c r="Q68" s="154">
        <v>7.4594907407407415E-2</v>
      </c>
      <c r="R68" s="154">
        <v>0.10857638888888889</v>
      </c>
      <c r="S68" s="153" t="s">
        <v>121</v>
      </c>
      <c r="T68" s="153" t="s">
        <v>2496</v>
      </c>
      <c r="U68" s="174"/>
      <c r="W68" s="123">
        <f t="shared" si="0"/>
        <v>789</v>
      </c>
    </row>
    <row r="69" spans="1:23" x14ac:dyDescent="0.3">
      <c r="A69" s="175">
        <v>66</v>
      </c>
      <c r="B69" s="157" t="s">
        <v>2558</v>
      </c>
      <c r="C69" s="157">
        <v>135</v>
      </c>
      <c r="D69" s="157" t="s">
        <v>110</v>
      </c>
      <c r="E69" s="168">
        <v>0.10862268518518518</v>
      </c>
      <c r="F69" s="158">
        <v>1.7523148148148149E-2</v>
      </c>
      <c r="G69" s="158">
        <v>1.1226851851851851E-3</v>
      </c>
      <c r="H69" s="158">
        <v>5.3124999999999999E-2</v>
      </c>
      <c r="I69" s="158">
        <v>2.6701388888888889E-2</v>
      </c>
      <c r="J69" s="158">
        <v>2.6412037037037036E-2</v>
      </c>
      <c r="K69" s="158">
        <v>7.0601851851851847E-4</v>
      </c>
      <c r="L69" s="158">
        <v>3.6122685185185181E-2</v>
      </c>
      <c r="M69" s="158">
        <v>1.7523148148148149E-2</v>
      </c>
      <c r="N69" s="158">
        <v>1.8657407407407407E-2</v>
      </c>
      <c r="O69" s="158">
        <v>4.53587962962963E-2</v>
      </c>
      <c r="P69" s="158">
        <v>7.1782407407407406E-2</v>
      </c>
      <c r="Q69" s="158">
        <v>7.2499999999999995E-2</v>
      </c>
      <c r="R69" s="158">
        <v>0.10862268518518518</v>
      </c>
      <c r="S69" s="157" t="s">
        <v>8</v>
      </c>
      <c r="T69" s="157" t="s">
        <v>2496</v>
      </c>
      <c r="U69" s="176" t="s">
        <v>2511</v>
      </c>
      <c r="W69" s="123">
        <f t="shared" ref="W69:W132" si="1">ROUND($E$4/E69*1000,0)</f>
        <v>788</v>
      </c>
    </row>
    <row r="70" spans="1:23" x14ac:dyDescent="0.3">
      <c r="A70" s="173">
        <v>67</v>
      </c>
      <c r="B70" s="153" t="s">
        <v>2019</v>
      </c>
      <c r="C70" s="153">
        <v>104</v>
      </c>
      <c r="D70" s="153" t="s">
        <v>110</v>
      </c>
      <c r="E70" s="167">
        <v>0.10885416666666665</v>
      </c>
      <c r="F70" s="154">
        <v>1.9201388888888889E-2</v>
      </c>
      <c r="G70" s="154">
        <v>1.5740740740740741E-3</v>
      </c>
      <c r="H70" s="154">
        <v>5.2361111111111108E-2</v>
      </c>
      <c r="I70" s="154">
        <v>2.6122685185185183E-2</v>
      </c>
      <c r="J70" s="154">
        <v>2.6238425925925925E-2</v>
      </c>
      <c r="K70" s="154">
        <v>1.2847222222222223E-3</v>
      </c>
      <c r="L70" s="154">
        <v>3.4421296296296297E-2</v>
      </c>
      <c r="M70" s="154">
        <v>1.9201388888888889E-2</v>
      </c>
      <c r="N70" s="154">
        <v>2.0775462962962964E-2</v>
      </c>
      <c r="O70" s="154">
        <v>4.6909722222222221E-2</v>
      </c>
      <c r="P70" s="154">
        <v>7.3148148148148143E-2</v>
      </c>
      <c r="Q70" s="154">
        <v>7.4432870370370371E-2</v>
      </c>
      <c r="R70" s="154">
        <v>0.10885416666666665</v>
      </c>
      <c r="S70" s="153" t="s">
        <v>8</v>
      </c>
      <c r="T70" s="153" t="s">
        <v>2496</v>
      </c>
      <c r="U70" s="174"/>
      <c r="W70" s="123">
        <f t="shared" si="1"/>
        <v>787</v>
      </c>
    </row>
    <row r="71" spans="1:23" x14ac:dyDescent="0.3">
      <c r="A71" s="175">
        <v>68</v>
      </c>
      <c r="B71" s="157" t="s">
        <v>26</v>
      </c>
      <c r="C71" s="157">
        <v>96</v>
      </c>
      <c r="D71" s="157" t="s">
        <v>110</v>
      </c>
      <c r="E71" s="168">
        <v>0.10932870370370369</v>
      </c>
      <c r="F71" s="158">
        <v>2.0057870370370368E-2</v>
      </c>
      <c r="G71" s="158">
        <v>1.0879629629629629E-3</v>
      </c>
      <c r="H71" s="158">
        <v>5.4988425925925927E-2</v>
      </c>
      <c r="I71" s="158">
        <v>2.7337962962962963E-2</v>
      </c>
      <c r="J71" s="158">
        <v>2.7650462962962963E-2</v>
      </c>
      <c r="K71" s="158">
        <v>8.2175925925925917E-4</v>
      </c>
      <c r="L71" s="158">
        <v>3.2349537037037038E-2</v>
      </c>
      <c r="M71" s="158">
        <v>2.0057870370370368E-2</v>
      </c>
      <c r="N71" s="158">
        <v>2.1145833333333332E-2</v>
      </c>
      <c r="O71" s="158">
        <v>4.8495370370370376E-2</v>
      </c>
      <c r="P71" s="158">
        <v>7.6145833333333343E-2</v>
      </c>
      <c r="Q71" s="158">
        <v>7.6967592592592601E-2</v>
      </c>
      <c r="R71" s="158">
        <v>0.10932870370370369</v>
      </c>
      <c r="S71" s="157" t="s">
        <v>8</v>
      </c>
      <c r="T71" s="157" t="s">
        <v>2496</v>
      </c>
      <c r="U71" s="176" t="s">
        <v>61</v>
      </c>
      <c r="W71" s="123">
        <f t="shared" si="1"/>
        <v>783</v>
      </c>
    </row>
    <row r="72" spans="1:23" x14ac:dyDescent="0.3">
      <c r="A72" s="173">
        <v>69</v>
      </c>
      <c r="B72" s="153" t="s">
        <v>2559</v>
      </c>
      <c r="C72" s="153">
        <v>102</v>
      </c>
      <c r="D72" s="153" t="s">
        <v>110</v>
      </c>
      <c r="E72" s="167">
        <v>0.1095138888888889</v>
      </c>
      <c r="F72" s="154">
        <v>1.5763888888888886E-2</v>
      </c>
      <c r="G72" s="154">
        <v>1.3541666666666667E-3</v>
      </c>
      <c r="H72" s="154">
        <v>5.4837962962962956E-2</v>
      </c>
      <c r="I72" s="154">
        <v>2.8217592592592589E-2</v>
      </c>
      <c r="J72" s="154">
        <v>2.6608796296296297E-2</v>
      </c>
      <c r="K72" s="154">
        <v>9.2592592592592585E-4</v>
      </c>
      <c r="L72" s="154">
        <v>3.6620370370370373E-2</v>
      </c>
      <c r="M72" s="154">
        <v>1.5763888888888886E-2</v>
      </c>
      <c r="N72" s="154">
        <v>1.7118055555555556E-2</v>
      </c>
      <c r="O72" s="154">
        <v>4.5347222222222226E-2</v>
      </c>
      <c r="P72" s="154">
        <v>7.1967592592592597E-2</v>
      </c>
      <c r="Q72" s="154">
        <v>7.289351851851851E-2</v>
      </c>
      <c r="R72" s="154">
        <v>0.1095138888888889</v>
      </c>
      <c r="S72" s="153" t="s">
        <v>121</v>
      </c>
      <c r="T72" s="153" t="s">
        <v>2496</v>
      </c>
      <c r="U72" s="174" t="s">
        <v>2533</v>
      </c>
      <c r="W72" s="123">
        <f t="shared" si="1"/>
        <v>782</v>
      </c>
    </row>
    <row r="73" spans="1:23" x14ac:dyDescent="0.3">
      <c r="A73" s="175">
        <v>70</v>
      </c>
      <c r="B73" s="157" t="s">
        <v>21</v>
      </c>
      <c r="C73" s="157">
        <v>164</v>
      </c>
      <c r="D73" s="157" t="s">
        <v>117</v>
      </c>
      <c r="E73" s="168">
        <v>0.10966435185185186</v>
      </c>
      <c r="F73" s="158">
        <v>1.6076388888888887E-2</v>
      </c>
      <c r="G73" s="158">
        <v>6.8287037037037025E-4</v>
      </c>
      <c r="H73" s="158">
        <v>5.5E-2</v>
      </c>
      <c r="I73" s="158">
        <v>2.763888888888889E-2</v>
      </c>
      <c r="J73" s="158">
        <v>2.736111111111111E-2</v>
      </c>
      <c r="K73" s="158">
        <v>8.7962962962962962E-4</v>
      </c>
      <c r="L73" s="158">
        <v>3.7002314814814814E-2</v>
      </c>
      <c r="M73" s="158">
        <v>1.6076388888888887E-2</v>
      </c>
      <c r="N73" s="158">
        <v>1.6759259259259258E-2</v>
      </c>
      <c r="O73" s="158">
        <v>4.4398148148148152E-2</v>
      </c>
      <c r="P73" s="158">
        <v>7.1759259259259259E-2</v>
      </c>
      <c r="Q73" s="158">
        <v>7.2650462962962958E-2</v>
      </c>
      <c r="R73" s="158">
        <v>0.10966435185185186</v>
      </c>
      <c r="S73" s="157" t="s">
        <v>8</v>
      </c>
      <c r="T73" s="157" t="s">
        <v>2496</v>
      </c>
      <c r="U73" s="176" t="s">
        <v>207</v>
      </c>
      <c r="W73" s="123">
        <f t="shared" si="1"/>
        <v>781</v>
      </c>
    </row>
    <row r="74" spans="1:23" x14ac:dyDescent="0.3">
      <c r="A74" s="173">
        <v>71</v>
      </c>
      <c r="B74" s="153" t="s">
        <v>2560</v>
      </c>
      <c r="C74" s="153">
        <v>80</v>
      </c>
      <c r="D74" s="153" t="s">
        <v>110</v>
      </c>
      <c r="E74" s="167">
        <v>0.10966435185185186</v>
      </c>
      <c r="F74" s="154">
        <v>1.9131944444444444E-2</v>
      </c>
      <c r="G74" s="154">
        <v>1.261574074074074E-3</v>
      </c>
      <c r="H74" s="154">
        <v>5.4606481481481478E-2</v>
      </c>
      <c r="I74" s="154">
        <v>2.75E-2</v>
      </c>
      <c r="J74" s="154">
        <v>2.7094907407407404E-2</v>
      </c>
      <c r="K74" s="154">
        <v>1.0648148148148147E-3</v>
      </c>
      <c r="L74" s="154">
        <v>3.3576388888888892E-2</v>
      </c>
      <c r="M74" s="154">
        <v>1.9131944444444444E-2</v>
      </c>
      <c r="N74" s="154">
        <v>2.0405092592592593E-2</v>
      </c>
      <c r="O74" s="154">
        <v>4.7916666666666663E-2</v>
      </c>
      <c r="P74" s="154">
        <v>7.5023148148148144E-2</v>
      </c>
      <c r="Q74" s="154">
        <v>7.6087962962962954E-2</v>
      </c>
      <c r="R74" s="154">
        <v>0.10966435185185186</v>
      </c>
      <c r="S74" s="153" t="s">
        <v>2503</v>
      </c>
      <c r="T74" s="153" t="s">
        <v>2504</v>
      </c>
      <c r="U74" s="174" t="s">
        <v>2505</v>
      </c>
      <c r="W74" s="123">
        <f t="shared" si="1"/>
        <v>781</v>
      </c>
    </row>
    <row r="75" spans="1:23" x14ac:dyDescent="0.3">
      <c r="A75" s="175">
        <v>72</v>
      </c>
      <c r="B75" s="157" t="s">
        <v>2561</v>
      </c>
      <c r="C75" s="157">
        <v>32</v>
      </c>
      <c r="D75" s="157" t="s">
        <v>110</v>
      </c>
      <c r="E75" s="168">
        <v>0.10972222222222222</v>
      </c>
      <c r="F75" s="158">
        <v>1.6944444444444443E-2</v>
      </c>
      <c r="G75" s="158">
        <v>1.712962962962963E-3</v>
      </c>
      <c r="H75" s="158">
        <v>5.2835648148148145E-2</v>
      </c>
      <c r="I75" s="158">
        <v>2.6608796296296297E-2</v>
      </c>
      <c r="J75" s="158">
        <v>2.6215277777777778E-2</v>
      </c>
      <c r="K75" s="158">
        <v>1.2847222222222223E-3</v>
      </c>
      <c r="L75" s="158">
        <v>3.6921296296296292E-2</v>
      </c>
      <c r="M75" s="158">
        <v>1.6944444444444443E-2</v>
      </c>
      <c r="N75" s="158">
        <v>1.8668981481481481E-2</v>
      </c>
      <c r="O75" s="158">
        <v>4.5289351851851851E-2</v>
      </c>
      <c r="P75" s="158">
        <v>7.1516203703703707E-2</v>
      </c>
      <c r="Q75" s="158">
        <v>7.2800925925925922E-2</v>
      </c>
      <c r="R75" s="158">
        <v>0.10972222222222222</v>
      </c>
      <c r="S75" s="157" t="s">
        <v>2562</v>
      </c>
      <c r="T75" s="157" t="s">
        <v>2496</v>
      </c>
      <c r="U75" s="176" t="s">
        <v>2563</v>
      </c>
      <c r="W75" s="123">
        <f t="shared" si="1"/>
        <v>781</v>
      </c>
    </row>
    <row r="76" spans="1:23" x14ac:dyDescent="0.3">
      <c r="A76" s="173">
        <v>73</v>
      </c>
      <c r="B76" s="153" t="s">
        <v>204</v>
      </c>
      <c r="C76" s="153">
        <v>93</v>
      </c>
      <c r="D76" s="153" t="s">
        <v>110</v>
      </c>
      <c r="E76" s="167">
        <v>0.1097800925925926</v>
      </c>
      <c r="F76" s="154">
        <v>1.8090277777777778E-2</v>
      </c>
      <c r="G76" s="154">
        <v>1.5393518518518519E-3</v>
      </c>
      <c r="H76" s="154">
        <v>5.486111111111111E-2</v>
      </c>
      <c r="I76" s="154">
        <v>2.7199074074074073E-2</v>
      </c>
      <c r="J76" s="154">
        <v>2.7662037037037041E-2</v>
      </c>
      <c r="K76" s="154">
        <v>5.7870370370370378E-4</v>
      </c>
      <c r="L76" s="154">
        <v>3.4687500000000003E-2</v>
      </c>
      <c r="M76" s="154">
        <v>1.8090277777777778E-2</v>
      </c>
      <c r="N76" s="154">
        <v>1.9641203703703706E-2</v>
      </c>
      <c r="O76" s="154">
        <v>4.6851851851851846E-2</v>
      </c>
      <c r="P76" s="154">
        <v>7.4513888888888893E-2</v>
      </c>
      <c r="Q76" s="154">
        <v>7.5092592592592586E-2</v>
      </c>
      <c r="R76" s="154">
        <v>0.1097800925925926</v>
      </c>
      <c r="S76" s="153" t="s">
        <v>28</v>
      </c>
      <c r="T76" s="153" t="s">
        <v>2496</v>
      </c>
      <c r="U76" s="174"/>
      <c r="W76" s="123">
        <f t="shared" si="1"/>
        <v>780</v>
      </c>
    </row>
    <row r="77" spans="1:23" x14ac:dyDescent="0.3">
      <c r="A77" s="175">
        <v>74</v>
      </c>
      <c r="B77" s="157" t="s">
        <v>2564</v>
      </c>
      <c r="C77" s="157">
        <v>163</v>
      </c>
      <c r="D77" s="157" t="s">
        <v>110</v>
      </c>
      <c r="E77" s="168">
        <v>0.10983796296296296</v>
      </c>
      <c r="F77" s="158">
        <v>1.9490740740740743E-2</v>
      </c>
      <c r="G77" s="158">
        <v>1.8750000000000001E-3</v>
      </c>
      <c r="H77" s="158">
        <v>5.258101851851852E-2</v>
      </c>
      <c r="I77" s="158">
        <v>2.5925925925925925E-2</v>
      </c>
      <c r="J77" s="158">
        <v>2.6655092592592591E-2</v>
      </c>
      <c r="K77" s="158">
        <v>9.7222222222222209E-4</v>
      </c>
      <c r="L77" s="158">
        <v>3.4907407407407408E-2</v>
      </c>
      <c r="M77" s="158">
        <v>1.9490740740740743E-2</v>
      </c>
      <c r="N77" s="158">
        <v>2.1365740740740741E-2</v>
      </c>
      <c r="O77" s="158">
        <v>4.7303240740740743E-2</v>
      </c>
      <c r="P77" s="158">
        <v>7.3958333333333334E-2</v>
      </c>
      <c r="Q77" s="158">
        <v>7.4930555555555556E-2</v>
      </c>
      <c r="R77" s="158">
        <v>0.10983796296296296</v>
      </c>
      <c r="S77" s="157" t="s">
        <v>8</v>
      </c>
      <c r="T77" s="157" t="s">
        <v>2496</v>
      </c>
      <c r="U77" s="176" t="s">
        <v>207</v>
      </c>
      <c r="W77" s="123">
        <f t="shared" si="1"/>
        <v>780</v>
      </c>
    </row>
    <row r="78" spans="1:23" x14ac:dyDescent="0.3">
      <c r="A78" s="173">
        <v>75</v>
      </c>
      <c r="B78" s="153" t="s">
        <v>2565</v>
      </c>
      <c r="C78" s="153">
        <v>136</v>
      </c>
      <c r="D78" s="153" t="s">
        <v>110</v>
      </c>
      <c r="E78" s="167">
        <v>0.11008101851851852</v>
      </c>
      <c r="F78" s="154">
        <v>1.9351851851851853E-2</v>
      </c>
      <c r="G78" s="154">
        <v>1.7939814814814815E-3</v>
      </c>
      <c r="H78" s="154">
        <v>5.3263888888888888E-2</v>
      </c>
      <c r="I78" s="154">
        <v>2.6249999999999999E-2</v>
      </c>
      <c r="J78" s="154">
        <v>2.7002314814814812E-2</v>
      </c>
      <c r="K78" s="154">
        <v>7.7546296296296304E-4</v>
      </c>
      <c r="L78" s="154">
        <v>3.4872685185185187E-2</v>
      </c>
      <c r="M78" s="154">
        <v>1.9351851851851853E-2</v>
      </c>
      <c r="N78" s="154">
        <v>2.1145833333333332E-2</v>
      </c>
      <c r="O78" s="154">
        <v>4.7407407407407405E-2</v>
      </c>
      <c r="P78" s="154">
        <v>7.4421296296296291E-2</v>
      </c>
      <c r="Q78" s="154">
        <v>7.5196759259259269E-2</v>
      </c>
      <c r="R78" s="154">
        <v>0.11008101851851852</v>
      </c>
      <c r="S78" s="153" t="s">
        <v>8</v>
      </c>
      <c r="T78" s="153" t="s">
        <v>2496</v>
      </c>
      <c r="U78" s="174" t="s">
        <v>2511</v>
      </c>
      <c r="W78" s="123">
        <f t="shared" si="1"/>
        <v>778</v>
      </c>
    </row>
    <row r="79" spans="1:23" x14ac:dyDescent="0.3">
      <c r="A79" s="175">
        <v>76</v>
      </c>
      <c r="B79" s="157" t="s">
        <v>405</v>
      </c>
      <c r="C79" s="157">
        <v>28</v>
      </c>
      <c r="D79" s="157" t="s">
        <v>110</v>
      </c>
      <c r="E79" s="168">
        <v>0.11038194444444445</v>
      </c>
      <c r="F79" s="160" t="s">
        <v>183</v>
      </c>
      <c r="G79" s="160" t="s">
        <v>183</v>
      </c>
      <c r="H79" s="158">
        <v>5.4988425925925927E-2</v>
      </c>
      <c r="I79" s="158">
        <v>2.6932870370370371E-2</v>
      </c>
      <c r="J79" s="158">
        <v>2.8055555555555556E-2</v>
      </c>
      <c r="K79" s="158">
        <v>1.1574074074074073E-3</v>
      </c>
      <c r="L79" s="158">
        <v>3.2534722222222222E-2</v>
      </c>
      <c r="M79" s="160" t="s">
        <v>183</v>
      </c>
      <c r="N79" s="158">
        <v>2.1678240740740738E-2</v>
      </c>
      <c r="O79" s="158">
        <v>4.8611111111111112E-2</v>
      </c>
      <c r="P79" s="158">
        <v>7.6678240740740741E-2</v>
      </c>
      <c r="Q79" s="158">
        <v>7.7835648148148154E-2</v>
      </c>
      <c r="R79" s="158">
        <v>0.11038194444444445</v>
      </c>
      <c r="S79" s="157" t="s">
        <v>28</v>
      </c>
      <c r="T79" s="157" t="s">
        <v>2496</v>
      </c>
      <c r="U79" s="176"/>
      <c r="W79" s="123">
        <f t="shared" si="1"/>
        <v>776</v>
      </c>
    </row>
    <row r="80" spans="1:23" x14ac:dyDescent="0.3">
      <c r="A80" s="173">
        <v>77</v>
      </c>
      <c r="B80" s="153" t="s">
        <v>2461</v>
      </c>
      <c r="C80" s="153">
        <v>7</v>
      </c>
      <c r="D80" s="153" t="s">
        <v>110</v>
      </c>
      <c r="E80" s="167">
        <v>0.11038194444444445</v>
      </c>
      <c r="F80" s="154">
        <v>1.4143518518518519E-2</v>
      </c>
      <c r="G80" s="154">
        <v>2.5694444444444445E-3</v>
      </c>
      <c r="H80" s="154">
        <v>5.7581018518518517E-2</v>
      </c>
      <c r="I80" s="154">
        <v>5.7581018518518517E-2</v>
      </c>
      <c r="J80" s="154">
        <v>0</v>
      </c>
      <c r="K80" s="154">
        <v>1.9675925925925928E-3</v>
      </c>
      <c r="L80" s="154">
        <v>3.4097222222222223E-2</v>
      </c>
      <c r="M80" s="154">
        <v>1.4143518518518519E-2</v>
      </c>
      <c r="N80" s="154">
        <v>1.6712962962962961E-2</v>
      </c>
      <c r="O80" s="154">
        <v>7.4305555555555555E-2</v>
      </c>
      <c r="P80" s="154">
        <v>7.4305555555555555E-2</v>
      </c>
      <c r="Q80" s="154">
        <v>7.6273148148148159E-2</v>
      </c>
      <c r="R80" s="154">
        <v>0.11038194444444445</v>
      </c>
      <c r="S80" s="153" t="s">
        <v>8</v>
      </c>
      <c r="T80" s="153" t="s">
        <v>2496</v>
      </c>
      <c r="U80" s="174" t="s">
        <v>2566</v>
      </c>
      <c r="W80" s="123">
        <f t="shared" si="1"/>
        <v>776</v>
      </c>
    </row>
    <row r="81" spans="1:23" x14ac:dyDescent="0.3">
      <c r="A81" s="175">
        <v>78</v>
      </c>
      <c r="B81" s="157" t="s">
        <v>96</v>
      </c>
      <c r="C81" s="157">
        <v>71</v>
      </c>
      <c r="D81" s="157" t="s">
        <v>110</v>
      </c>
      <c r="E81" s="168">
        <v>0.11041666666666666</v>
      </c>
      <c r="F81" s="158">
        <v>1.8715277777777779E-2</v>
      </c>
      <c r="G81" s="158">
        <v>1.9328703703703704E-3</v>
      </c>
      <c r="H81" s="158">
        <v>5.1620370370370372E-2</v>
      </c>
      <c r="I81" s="158">
        <v>2.5543981481481483E-2</v>
      </c>
      <c r="J81" s="158">
        <v>2.6076388888888885E-2</v>
      </c>
      <c r="K81" s="158">
        <v>9.3750000000000007E-4</v>
      </c>
      <c r="L81" s="158">
        <v>3.7187499999999998E-2</v>
      </c>
      <c r="M81" s="158">
        <v>1.8715277777777779E-2</v>
      </c>
      <c r="N81" s="158">
        <v>2.0648148148148148E-2</v>
      </c>
      <c r="O81" s="158">
        <v>4.6203703703703698E-2</v>
      </c>
      <c r="P81" s="158">
        <v>7.228009259259259E-2</v>
      </c>
      <c r="Q81" s="158">
        <v>7.3217592592592584E-2</v>
      </c>
      <c r="R81" s="158">
        <v>0.11041666666666666</v>
      </c>
      <c r="S81" s="157" t="s">
        <v>149</v>
      </c>
      <c r="T81" s="157" t="s">
        <v>2496</v>
      </c>
      <c r="U81" s="176" t="s">
        <v>2567</v>
      </c>
      <c r="W81" s="123">
        <f t="shared" si="1"/>
        <v>776</v>
      </c>
    </row>
    <row r="82" spans="1:23" x14ac:dyDescent="0.3">
      <c r="A82" s="173">
        <v>79</v>
      </c>
      <c r="B82" s="153" t="s">
        <v>2568</v>
      </c>
      <c r="C82" s="153">
        <v>66</v>
      </c>
      <c r="D82" s="153" t="s">
        <v>110</v>
      </c>
      <c r="E82" s="167">
        <v>0.11063657407407408</v>
      </c>
      <c r="F82" s="154">
        <v>1.7546296296296296E-2</v>
      </c>
      <c r="G82" s="154">
        <v>1.3194444444444443E-3</v>
      </c>
      <c r="H82" s="154">
        <v>5.6504629629629627E-2</v>
      </c>
      <c r="I82" s="154">
        <v>2.78125E-2</v>
      </c>
      <c r="J82" s="154">
        <v>2.8692129629629633E-2</v>
      </c>
      <c r="K82" s="154">
        <v>9.7222222222222209E-4</v>
      </c>
      <c r="L82" s="154">
        <v>3.4270833333333334E-2</v>
      </c>
      <c r="M82" s="154">
        <v>1.7546296296296296E-2</v>
      </c>
      <c r="N82" s="154">
        <v>1.8877314814814816E-2</v>
      </c>
      <c r="O82" s="154">
        <v>4.6689814814814816E-2</v>
      </c>
      <c r="P82" s="154">
        <v>7.5381944444444446E-2</v>
      </c>
      <c r="Q82" s="154">
        <v>7.6365740740740748E-2</v>
      </c>
      <c r="R82" s="154">
        <v>0.11063657407407408</v>
      </c>
      <c r="S82" s="153" t="s">
        <v>8</v>
      </c>
      <c r="T82" s="153" t="s">
        <v>2496</v>
      </c>
      <c r="U82" s="174"/>
      <c r="W82" s="123">
        <f t="shared" si="1"/>
        <v>774</v>
      </c>
    </row>
    <row r="83" spans="1:23" x14ac:dyDescent="0.3">
      <c r="A83" s="175">
        <v>80</v>
      </c>
      <c r="B83" s="157" t="s">
        <v>15</v>
      </c>
      <c r="C83" s="157">
        <v>169</v>
      </c>
      <c r="D83" s="157" t="s">
        <v>110</v>
      </c>
      <c r="E83" s="168">
        <v>0.1107523148148148</v>
      </c>
      <c r="F83" s="158">
        <v>1.4097222222222221E-2</v>
      </c>
      <c r="G83" s="158">
        <v>1.3773148148148147E-3</v>
      </c>
      <c r="H83" s="158">
        <v>5.8506944444444452E-2</v>
      </c>
      <c r="I83" s="158">
        <v>2.9525462962962962E-2</v>
      </c>
      <c r="J83" s="158">
        <v>2.8969907407407406E-2</v>
      </c>
      <c r="K83" s="158">
        <v>6.018518518518519E-4</v>
      </c>
      <c r="L83" s="158">
        <v>3.6134259259259262E-2</v>
      </c>
      <c r="M83" s="158">
        <v>1.4097222222222221E-2</v>
      </c>
      <c r="N83" s="158">
        <v>1.5474537037037038E-2</v>
      </c>
      <c r="O83" s="158">
        <v>4.5011574074074072E-2</v>
      </c>
      <c r="P83" s="158">
        <v>7.3993055555555562E-2</v>
      </c>
      <c r="Q83" s="158">
        <v>7.4606481481481482E-2</v>
      </c>
      <c r="R83" s="158">
        <v>0.1107523148148148</v>
      </c>
      <c r="S83" s="157" t="s">
        <v>8</v>
      </c>
      <c r="T83" s="157" t="s">
        <v>2496</v>
      </c>
      <c r="U83" s="176" t="s">
        <v>77</v>
      </c>
      <c r="W83" s="123">
        <f t="shared" si="1"/>
        <v>773</v>
      </c>
    </row>
    <row r="84" spans="1:23" x14ac:dyDescent="0.3">
      <c r="A84" s="173">
        <v>81</v>
      </c>
      <c r="B84" s="153" t="s">
        <v>2569</v>
      </c>
      <c r="C84" s="153">
        <v>106</v>
      </c>
      <c r="D84" s="153" t="s">
        <v>110</v>
      </c>
      <c r="E84" s="167">
        <v>0.11079861111111111</v>
      </c>
      <c r="F84" s="154">
        <v>1.9247685185185184E-2</v>
      </c>
      <c r="G84" s="154">
        <v>2.2800925925925927E-3</v>
      </c>
      <c r="H84" s="154">
        <v>5.3460648148148153E-2</v>
      </c>
      <c r="I84" s="161" t="s">
        <v>183</v>
      </c>
      <c r="J84" s="161" t="s">
        <v>183</v>
      </c>
      <c r="K84" s="154">
        <v>1.423611111111111E-3</v>
      </c>
      <c r="L84" s="154">
        <v>3.4363425925925929E-2</v>
      </c>
      <c r="M84" s="154">
        <v>1.9247685185185184E-2</v>
      </c>
      <c r="N84" s="154">
        <v>2.1527777777777781E-2</v>
      </c>
      <c r="O84" s="161" t="s">
        <v>183</v>
      </c>
      <c r="P84" s="154">
        <v>7.4999999999999997E-2</v>
      </c>
      <c r="Q84" s="154">
        <v>7.6423611111111109E-2</v>
      </c>
      <c r="R84" s="154">
        <v>0.11079861111111111</v>
      </c>
      <c r="S84" s="153" t="s">
        <v>8</v>
      </c>
      <c r="T84" s="153" t="s">
        <v>2496</v>
      </c>
      <c r="U84" s="174" t="s">
        <v>2570</v>
      </c>
      <c r="W84" s="123">
        <f t="shared" si="1"/>
        <v>773</v>
      </c>
    </row>
    <row r="85" spans="1:23" x14ac:dyDescent="0.3">
      <c r="A85" s="175">
        <v>82</v>
      </c>
      <c r="B85" s="157" t="s">
        <v>2571</v>
      </c>
      <c r="C85" s="157">
        <v>116</v>
      </c>
      <c r="D85" s="157" t="s">
        <v>110</v>
      </c>
      <c r="E85" s="168">
        <v>0.1110300925925926</v>
      </c>
      <c r="F85" s="160" t="s">
        <v>183</v>
      </c>
      <c r="G85" s="160" t="s">
        <v>183</v>
      </c>
      <c r="H85" s="158">
        <v>5.4976851851851853E-2</v>
      </c>
      <c r="I85" s="158">
        <v>2.6990740740740742E-2</v>
      </c>
      <c r="J85" s="158">
        <v>2.7986111111111111E-2</v>
      </c>
      <c r="K85" s="158">
        <v>8.449074074074075E-4</v>
      </c>
      <c r="L85" s="158">
        <v>3.4131944444444444E-2</v>
      </c>
      <c r="M85" s="160" t="s">
        <v>183</v>
      </c>
      <c r="N85" s="158">
        <v>2.1064814814814814E-2</v>
      </c>
      <c r="O85" s="158">
        <v>4.8055555555555553E-2</v>
      </c>
      <c r="P85" s="158">
        <v>7.6053240740740741E-2</v>
      </c>
      <c r="Q85" s="158">
        <v>7.6898148148148146E-2</v>
      </c>
      <c r="R85" s="158">
        <v>0.1110300925925926</v>
      </c>
      <c r="S85" s="157" t="s">
        <v>2503</v>
      </c>
      <c r="T85" s="157" t="s">
        <v>2504</v>
      </c>
      <c r="U85" s="176" t="s">
        <v>2572</v>
      </c>
      <c r="W85" s="123">
        <f t="shared" si="1"/>
        <v>771</v>
      </c>
    </row>
    <row r="86" spans="1:23" x14ac:dyDescent="0.3">
      <c r="A86" s="173">
        <v>83</v>
      </c>
      <c r="B86" s="153" t="s">
        <v>25</v>
      </c>
      <c r="C86" s="153">
        <v>144</v>
      </c>
      <c r="D86" s="153" t="s">
        <v>110</v>
      </c>
      <c r="E86" s="167">
        <v>0.1111111111111111</v>
      </c>
      <c r="F86" s="154">
        <v>2.1759259259259259E-2</v>
      </c>
      <c r="G86" s="154">
        <v>1.5046296296296294E-3</v>
      </c>
      <c r="H86" s="154">
        <v>5.3587962962962969E-2</v>
      </c>
      <c r="I86" s="154">
        <v>2.5567129629629634E-2</v>
      </c>
      <c r="J86" s="154">
        <v>2.8020833333333332E-2</v>
      </c>
      <c r="K86" s="154">
        <v>1.2847222222222223E-3</v>
      </c>
      <c r="L86" s="154">
        <v>3.2951388888888891E-2</v>
      </c>
      <c r="M86" s="154">
        <v>2.1759259259259259E-2</v>
      </c>
      <c r="N86" s="154">
        <v>2.327546296296296E-2</v>
      </c>
      <c r="O86" s="154">
        <v>4.8842592592592597E-2</v>
      </c>
      <c r="P86" s="154">
        <v>7.6863425925925918E-2</v>
      </c>
      <c r="Q86" s="154">
        <v>7.8159722222222214E-2</v>
      </c>
      <c r="R86" s="154">
        <v>0.1111111111111111</v>
      </c>
      <c r="S86" s="153" t="s">
        <v>8</v>
      </c>
      <c r="T86" s="153" t="s">
        <v>2496</v>
      </c>
      <c r="U86" s="174" t="s">
        <v>148</v>
      </c>
      <c r="W86" s="123">
        <f t="shared" si="1"/>
        <v>771</v>
      </c>
    </row>
    <row r="87" spans="1:23" x14ac:dyDescent="0.3">
      <c r="A87" s="175">
        <v>84</v>
      </c>
      <c r="B87" s="157" t="s">
        <v>2573</v>
      </c>
      <c r="C87" s="157">
        <v>120</v>
      </c>
      <c r="D87" s="157" t="s">
        <v>110</v>
      </c>
      <c r="E87" s="168">
        <v>0.11122685185185184</v>
      </c>
      <c r="F87" s="158">
        <v>1.5416666666666667E-2</v>
      </c>
      <c r="G87" s="158">
        <v>1.8171296296296297E-3</v>
      </c>
      <c r="H87" s="158">
        <v>5.844907407407407E-2</v>
      </c>
      <c r="I87" s="158">
        <v>2.900462962962963E-2</v>
      </c>
      <c r="J87" s="158">
        <v>2.9444444444444443E-2</v>
      </c>
      <c r="K87" s="158">
        <v>1.4351851851851854E-3</v>
      </c>
      <c r="L87" s="158">
        <v>3.408564814814815E-2</v>
      </c>
      <c r="M87" s="158">
        <v>1.5416666666666667E-2</v>
      </c>
      <c r="N87" s="158">
        <v>1.7233796296296296E-2</v>
      </c>
      <c r="O87" s="158">
        <v>4.6238425925925926E-2</v>
      </c>
      <c r="P87" s="158">
        <v>7.5694444444444439E-2</v>
      </c>
      <c r="Q87" s="158">
        <v>7.7129629629629631E-2</v>
      </c>
      <c r="R87" s="158">
        <v>0.11122685185185184</v>
      </c>
      <c r="S87" s="157" t="s">
        <v>2212</v>
      </c>
      <c r="T87" s="157" t="s">
        <v>2574</v>
      </c>
      <c r="U87" s="176"/>
      <c r="W87" s="123">
        <f t="shared" si="1"/>
        <v>770</v>
      </c>
    </row>
    <row r="88" spans="1:23" x14ac:dyDescent="0.3">
      <c r="A88" s="173">
        <v>85</v>
      </c>
      <c r="B88" s="153" t="s">
        <v>2026</v>
      </c>
      <c r="C88" s="153">
        <v>147</v>
      </c>
      <c r="D88" s="153" t="s">
        <v>110</v>
      </c>
      <c r="E88" s="167">
        <v>0.11150462962962963</v>
      </c>
      <c r="F88" s="154">
        <v>1.9432870370370371E-2</v>
      </c>
      <c r="G88" s="154">
        <v>2.1874999999999998E-3</v>
      </c>
      <c r="H88" s="154">
        <v>5.5185185185185191E-2</v>
      </c>
      <c r="I88" s="154">
        <v>2.7152777777777779E-2</v>
      </c>
      <c r="J88" s="154">
        <v>2.8032407407407409E-2</v>
      </c>
      <c r="K88" s="154">
        <v>1.2037037037037038E-3</v>
      </c>
      <c r="L88" s="154">
        <v>3.3460648148148149E-2</v>
      </c>
      <c r="M88" s="154">
        <v>1.9432870370370371E-2</v>
      </c>
      <c r="N88" s="154">
        <v>2.1631944444444443E-2</v>
      </c>
      <c r="O88" s="154">
        <v>4.8784722222222222E-2</v>
      </c>
      <c r="P88" s="154">
        <v>7.6828703703703705E-2</v>
      </c>
      <c r="Q88" s="154">
        <v>7.8032407407407411E-2</v>
      </c>
      <c r="R88" s="154">
        <v>0.11150462962962963</v>
      </c>
      <c r="S88" s="153" t="s">
        <v>149</v>
      </c>
      <c r="T88" s="153" t="s">
        <v>2496</v>
      </c>
      <c r="U88" s="174" t="s">
        <v>2535</v>
      </c>
      <c r="W88" s="123">
        <f t="shared" si="1"/>
        <v>768</v>
      </c>
    </row>
    <row r="89" spans="1:23" x14ac:dyDescent="0.3">
      <c r="A89" s="175">
        <v>86</v>
      </c>
      <c r="B89" s="157" t="s">
        <v>126</v>
      </c>
      <c r="C89" s="157">
        <v>100</v>
      </c>
      <c r="D89" s="157" t="s">
        <v>110</v>
      </c>
      <c r="E89" s="168">
        <v>0.11162037037037037</v>
      </c>
      <c r="F89" s="158">
        <v>1.6828703703703703E-2</v>
      </c>
      <c r="G89" s="158">
        <v>1.3888888888888889E-3</v>
      </c>
      <c r="H89" s="158">
        <v>5.8333333333333327E-2</v>
      </c>
      <c r="I89" s="158">
        <v>2.9513888888888892E-2</v>
      </c>
      <c r="J89" s="158">
        <v>2.8807870370370373E-2</v>
      </c>
      <c r="K89" s="158">
        <v>1.0879629629629629E-3</v>
      </c>
      <c r="L89" s="158">
        <v>3.3958333333333333E-2</v>
      </c>
      <c r="M89" s="158">
        <v>1.6828703703703703E-2</v>
      </c>
      <c r="N89" s="158">
        <v>1.8229166666666668E-2</v>
      </c>
      <c r="O89" s="158">
        <v>4.7743055555555552E-2</v>
      </c>
      <c r="P89" s="158">
        <v>7.6562499999999992E-2</v>
      </c>
      <c r="Q89" s="158">
        <v>7.7650462962962963E-2</v>
      </c>
      <c r="R89" s="158">
        <v>0.11162037037037037</v>
      </c>
      <c r="S89" s="157" t="s">
        <v>8</v>
      </c>
      <c r="T89" s="157" t="s">
        <v>2496</v>
      </c>
      <c r="U89" s="176"/>
      <c r="W89" s="123">
        <f t="shared" si="1"/>
        <v>767</v>
      </c>
    </row>
    <row r="90" spans="1:23" x14ac:dyDescent="0.3">
      <c r="A90" s="173">
        <v>87</v>
      </c>
      <c r="B90" s="153" t="s">
        <v>2575</v>
      </c>
      <c r="C90" s="153">
        <v>121</v>
      </c>
      <c r="D90" s="153" t="s">
        <v>110</v>
      </c>
      <c r="E90" s="167">
        <v>0.11166666666666665</v>
      </c>
      <c r="F90" s="161" t="s">
        <v>183</v>
      </c>
      <c r="G90" s="161" t="s">
        <v>183</v>
      </c>
      <c r="H90" s="154">
        <v>5.7893518518518518E-2</v>
      </c>
      <c r="I90" s="154">
        <v>2.8715277777777781E-2</v>
      </c>
      <c r="J90" s="154">
        <v>2.9178240740740741E-2</v>
      </c>
      <c r="K90" s="154">
        <v>9.0277777777777784E-4</v>
      </c>
      <c r="L90" s="154">
        <v>3.5763888888888887E-2</v>
      </c>
      <c r="M90" s="161" t="s">
        <v>183</v>
      </c>
      <c r="N90" s="154">
        <v>1.7094907407407409E-2</v>
      </c>
      <c r="O90" s="154">
        <v>4.5821759259259263E-2</v>
      </c>
      <c r="P90" s="154">
        <v>7.4999999999999997E-2</v>
      </c>
      <c r="Q90" s="154">
        <v>7.5902777777777777E-2</v>
      </c>
      <c r="R90" s="154">
        <v>0.11166666666666665</v>
      </c>
      <c r="S90" s="153" t="s">
        <v>2503</v>
      </c>
      <c r="T90" s="153" t="s">
        <v>2504</v>
      </c>
      <c r="U90" s="174" t="s">
        <v>2505</v>
      </c>
      <c r="W90" s="123">
        <f t="shared" si="1"/>
        <v>767</v>
      </c>
    </row>
    <row r="91" spans="1:23" x14ac:dyDescent="0.3">
      <c r="A91" s="175">
        <v>88</v>
      </c>
      <c r="B91" s="157" t="s">
        <v>2576</v>
      </c>
      <c r="C91" s="157">
        <v>159</v>
      </c>
      <c r="D91" s="157" t="s">
        <v>110</v>
      </c>
      <c r="E91" s="168">
        <v>0.11182870370370369</v>
      </c>
      <c r="F91" s="158">
        <v>1.5358796296296296E-2</v>
      </c>
      <c r="G91" s="158">
        <v>1.689814814814815E-3</v>
      </c>
      <c r="H91" s="158">
        <v>5.7777777777777782E-2</v>
      </c>
      <c r="I91" s="158">
        <v>2.8287037037037038E-2</v>
      </c>
      <c r="J91" s="158">
        <v>2.9479166666666667E-2</v>
      </c>
      <c r="K91" s="158">
        <v>9.2592592592592585E-4</v>
      </c>
      <c r="L91" s="158">
        <v>3.6076388888888887E-2</v>
      </c>
      <c r="M91" s="158">
        <v>1.5358796296296296E-2</v>
      </c>
      <c r="N91" s="158">
        <v>1.7048611111111112E-2</v>
      </c>
      <c r="O91" s="158">
        <v>4.5347222222222226E-2</v>
      </c>
      <c r="P91" s="158">
        <v>7.4826388888888887E-2</v>
      </c>
      <c r="Q91" s="158">
        <v>7.5752314814814814E-2</v>
      </c>
      <c r="R91" s="158">
        <v>0.11182870370370369</v>
      </c>
      <c r="S91" s="157" t="s">
        <v>8</v>
      </c>
      <c r="T91" s="157" t="s">
        <v>2496</v>
      </c>
      <c r="U91" s="176"/>
      <c r="W91" s="123">
        <f t="shared" si="1"/>
        <v>766</v>
      </c>
    </row>
    <row r="92" spans="1:23" x14ac:dyDescent="0.3">
      <c r="A92" s="173">
        <v>89</v>
      </c>
      <c r="B92" s="153" t="s">
        <v>2577</v>
      </c>
      <c r="C92" s="153">
        <v>12</v>
      </c>
      <c r="D92" s="153" t="s">
        <v>110</v>
      </c>
      <c r="E92" s="167">
        <v>0.111875</v>
      </c>
      <c r="F92" s="154">
        <v>1.9120370370370371E-2</v>
      </c>
      <c r="G92" s="154">
        <v>2.8819444444444444E-3</v>
      </c>
      <c r="H92" s="154">
        <v>5.7731481481481474E-2</v>
      </c>
      <c r="I92" s="154">
        <v>2.7754629629629629E-2</v>
      </c>
      <c r="J92" s="154">
        <v>2.9976851851851852E-2</v>
      </c>
      <c r="K92" s="154">
        <v>4.1666666666666669E-4</v>
      </c>
      <c r="L92" s="154">
        <v>3.170138888888889E-2</v>
      </c>
      <c r="M92" s="154">
        <v>1.9120370370370371E-2</v>
      </c>
      <c r="N92" s="154">
        <v>2.2002314814814818E-2</v>
      </c>
      <c r="O92" s="154">
        <v>4.9768518518518517E-2</v>
      </c>
      <c r="P92" s="154">
        <v>7.9745370370370369E-2</v>
      </c>
      <c r="Q92" s="154">
        <v>8.0162037037037046E-2</v>
      </c>
      <c r="R92" s="154">
        <v>0.111875</v>
      </c>
      <c r="S92" s="153" t="s">
        <v>8</v>
      </c>
      <c r="T92" s="153" t="s">
        <v>2496</v>
      </c>
      <c r="U92" s="174"/>
      <c r="W92" s="123">
        <f t="shared" si="1"/>
        <v>766</v>
      </c>
    </row>
    <row r="93" spans="1:23" x14ac:dyDescent="0.3">
      <c r="A93" s="175">
        <v>90</v>
      </c>
      <c r="B93" s="157" t="s">
        <v>2054</v>
      </c>
      <c r="C93" s="157">
        <v>13</v>
      </c>
      <c r="D93" s="157" t="s">
        <v>110</v>
      </c>
      <c r="E93" s="168">
        <v>0.11237268518518519</v>
      </c>
      <c r="F93" s="158">
        <v>2.1111111111111108E-2</v>
      </c>
      <c r="G93" s="158">
        <v>2.2800925925925927E-3</v>
      </c>
      <c r="H93" s="158">
        <v>5.2534722222222219E-2</v>
      </c>
      <c r="I93" s="158">
        <v>2.5983796296296297E-2</v>
      </c>
      <c r="J93" s="158">
        <v>2.6550925925925926E-2</v>
      </c>
      <c r="K93" s="158">
        <v>1.0532407407407407E-3</v>
      </c>
      <c r="L93" s="158">
        <v>3.5381944444444445E-2</v>
      </c>
      <c r="M93" s="158">
        <v>2.1111111111111108E-2</v>
      </c>
      <c r="N93" s="158">
        <v>2.3391203703703702E-2</v>
      </c>
      <c r="O93" s="158">
        <v>4.9375000000000002E-2</v>
      </c>
      <c r="P93" s="158">
        <v>7.5937500000000005E-2</v>
      </c>
      <c r="Q93" s="158">
        <v>7.6990740740740735E-2</v>
      </c>
      <c r="R93" s="158">
        <v>0.11237268518518519</v>
      </c>
      <c r="S93" s="157" t="s">
        <v>8</v>
      </c>
      <c r="T93" s="157" t="s">
        <v>2496</v>
      </c>
      <c r="U93" s="176" t="s">
        <v>62</v>
      </c>
      <c r="W93" s="123">
        <f t="shared" si="1"/>
        <v>762</v>
      </c>
    </row>
    <row r="94" spans="1:23" x14ac:dyDescent="0.3">
      <c r="A94" s="173">
        <v>91</v>
      </c>
      <c r="B94" s="153" t="s">
        <v>2578</v>
      </c>
      <c r="C94" s="153">
        <v>40</v>
      </c>
      <c r="D94" s="153" t="s">
        <v>110</v>
      </c>
      <c r="E94" s="167">
        <v>0.11324074074074075</v>
      </c>
      <c r="F94" s="154">
        <v>1.726851851851852E-2</v>
      </c>
      <c r="G94" s="154">
        <v>9.3750000000000007E-4</v>
      </c>
      <c r="H94" s="154">
        <v>5.6608796296296303E-2</v>
      </c>
      <c r="I94" s="154">
        <v>2.763888888888889E-2</v>
      </c>
      <c r="J94" s="154">
        <v>2.8969907407407406E-2</v>
      </c>
      <c r="K94" s="154">
        <v>5.4398148148148144E-4</v>
      </c>
      <c r="L94" s="154">
        <v>3.78587962962963E-2</v>
      </c>
      <c r="M94" s="154">
        <v>1.726851851851852E-2</v>
      </c>
      <c r="N94" s="154">
        <v>1.8217592592592594E-2</v>
      </c>
      <c r="O94" s="154">
        <v>4.5856481481481477E-2</v>
      </c>
      <c r="P94" s="154">
        <v>7.4826388888888887E-2</v>
      </c>
      <c r="Q94" s="154">
        <v>7.5381944444444446E-2</v>
      </c>
      <c r="R94" s="154">
        <v>0.11324074074074075</v>
      </c>
      <c r="S94" s="153" t="s">
        <v>28</v>
      </c>
      <c r="T94" s="153" t="s">
        <v>2496</v>
      </c>
      <c r="U94" s="174"/>
      <c r="W94" s="123">
        <f t="shared" si="1"/>
        <v>756</v>
      </c>
    </row>
    <row r="95" spans="1:23" x14ac:dyDescent="0.3">
      <c r="A95" s="175">
        <v>92</v>
      </c>
      <c r="B95" s="157" t="s">
        <v>2579</v>
      </c>
      <c r="C95" s="157">
        <v>112</v>
      </c>
      <c r="D95" s="157" t="s">
        <v>110</v>
      </c>
      <c r="E95" s="168">
        <v>0.11331018518518519</v>
      </c>
      <c r="F95" s="158">
        <v>1.4548611111111111E-2</v>
      </c>
      <c r="G95" s="158">
        <v>1.4814814814814814E-3</v>
      </c>
      <c r="H95" s="158">
        <v>5.7291666666666664E-2</v>
      </c>
      <c r="I95" s="158">
        <v>2.8668981481481479E-2</v>
      </c>
      <c r="J95" s="158">
        <v>2.8611111111111115E-2</v>
      </c>
      <c r="K95" s="158">
        <v>1.1689814814814816E-3</v>
      </c>
      <c r="L95" s="158">
        <v>3.8796296296296294E-2</v>
      </c>
      <c r="M95" s="158">
        <v>1.4548611111111111E-2</v>
      </c>
      <c r="N95" s="158">
        <v>1.6030092592592592E-2</v>
      </c>
      <c r="O95" s="158">
        <v>4.4710648148148152E-2</v>
      </c>
      <c r="P95" s="158">
        <v>7.3333333333333334E-2</v>
      </c>
      <c r="Q95" s="158">
        <v>7.4513888888888893E-2</v>
      </c>
      <c r="R95" s="158">
        <v>0.11331018518518519</v>
      </c>
      <c r="S95" s="157" t="s">
        <v>2580</v>
      </c>
      <c r="T95" s="157" t="s">
        <v>2581</v>
      </c>
      <c r="U95" s="176" t="s">
        <v>2505</v>
      </c>
      <c r="W95" s="123">
        <f t="shared" si="1"/>
        <v>756</v>
      </c>
    </row>
    <row r="96" spans="1:23" x14ac:dyDescent="0.3">
      <c r="A96" s="173">
        <v>93</v>
      </c>
      <c r="B96" s="153" t="s">
        <v>397</v>
      </c>
      <c r="C96" s="153">
        <v>95</v>
      </c>
      <c r="D96" s="153" t="s">
        <v>110</v>
      </c>
      <c r="E96" s="167">
        <v>0.11348379629629629</v>
      </c>
      <c r="F96" s="154">
        <v>2.1041666666666667E-2</v>
      </c>
      <c r="G96" s="154">
        <v>1.7245370370370372E-3</v>
      </c>
      <c r="H96" s="154">
        <v>5.2534722222222219E-2</v>
      </c>
      <c r="I96" s="154">
        <v>2.6296296296296293E-2</v>
      </c>
      <c r="J96" s="154">
        <v>2.6238425925925925E-2</v>
      </c>
      <c r="K96" s="154">
        <v>1.0416666666666667E-3</v>
      </c>
      <c r="L96" s="154">
        <v>3.712962962962963E-2</v>
      </c>
      <c r="M96" s="154">
        <v>2.1041666666666667E-2</v>
      </c>
      <c r="N96" s="154">
        <v>2.2777777777777775E-2</v>
      </c>
      <c r="O96" s="154">
        <v>4.9074074074074076E-2</v>
      </c>
      <c r="P96" s="154">
        <v>7.5312500000000004E-2</v>
      </c>
      <c r="Q96" s="154">
        <v>7.6354166666666667E-2</v>
      </c>
      <c r="R96" s="154">
        <v>0.11348379629629629</v>
      </c>
      <c r="S96" s="153" t="s">
        <v>8</v>
      </c>
      <c r="T96" s="153" t="s">
        <v>2496</v>
      </c>
      <c r="U96" s="174" t="s">
        <v>398</v>
      </c>
      <c r="W96" s="123">
        <f t="shared" si="1"/>
        <v>755</v>
      </c>
    </row>
    <row r="97" spans="1:23" x14ac:dyDescent="0.3">
      <c r="A97" s="175">
        <v>94</v>
      </c>
      <c r="B97" s="157" t="s">
        <v>42</v>
      </c>
      <c r="C97" s="157">
        <v>25</v>
      </c>
      <c r="D97" s="157" t="s">
        <v>110</v>
      </c>
      <c r="E97" s="168">
        <v>0.11434027777777778</v>
      </c>
      <c r="F97" s="158">
        <v>1.5868055555555555E-2</v>
      </c>
      <c r="G97" s="158">
        <v>2.8819444444444444E-3</v>
      </c>
      <c r="H97" s="158">
        <v>5.9976851851851858E-2</v>
      </c>
      <c r="I97" s="158">
        <v>2.9791666666666664E-2</v>
      </c>
      <c r="J97" s="158">
        <v>3.0185185185185186E-2</v>
      </c>
      <c r="K97" s="158">
        <v>3.9351851851851852E-4</v>
      </c>
      <c r="L97" s="158">
        <v>3.5196759259259254E-2</v>
      </c>
      <c r="M97" s="158">
        <v>1.5868055555555555E-2</v>
      </c>
      <c r="N97" s="158">
        <v>1.8761574074074073E-2</v>
      </c>
      <c r="O97" s="158">
        <v>4.8553240740740744E-2</v>
      </c>
      <c r="P97" s="158">
        <v>7.8738425925925934E-2</v>
      </c>
      <c r="Q97" s="158">
        <v>7.9143518518518516E-2</v>
      </c>
      <c r="R97" s="158">
        <v>0.11434027777777778</v>
      </c>
      <c r="S97" s="157" t="s">
        <v>8</v>
      </c>
      <c r="T97" s="157" t="s">
        <v>2496</v>
      </c>
      <c r="U97" s="176" t="s">
        <v>2582</v>
      </c>
      <c r="W97" s="123">
        <f t="shared" si="1"/>
        <v>749</v>
      </c>
    </row>
    <row r="98" spans="1:23" x14ac:dyDescent="0.3">
      <c r="A98" s="173">
        <v>95</v>
      </c>
      <c r="B98" s="153" t="s">
        <v>2583</v>
      </c>
      <c r="C98" s="153">
        <v>114</v>
      </c>
      <c r="D98" s="153" t="s">
        <v>110</v>
      </c>
      <c r="E98" s="167">
        <v>0.11466435185185185</v>
      </c>
      <c r="F98" s="154">
        <v>1.8761574074074073E-2</v>
      </c>
      <c r="G98" s="154">
        <v>2.2222222222222222E-3</v>
      </c>
      <c r="H98" s="154">
        <v>5.9432870370370372E-2</v>
      </c>
      <c r="I98" s="154">
        <v>2.9155092592592594E-2</v>
      </c>
      <c r="J98" s="154">
        <v>3.0277777777777778E-2</v>
      </c>
      <c r="K98" s="154">
        <v>8.564814814814815E-4</v>
      </c>
      <c r="L98" s="154">
        <v>3.3379629629629634E-2</v>
      </c>
      <c r="M98" s="154">
        <v>1.8761574074074073E-2</v>
      </c>
      <c r="N98" s="154">
        <v>2.0983796296296296E-2</v>
      </c>
      <c r="O98" s="154">
        <v>5.0138888888888893E-2</v>
      </c>
      <c r="P98" s="154">
        <v>8.0416666666666664E-2</v>
      </c>
      <c r="Q98" s="154">
        <v>8.1284722222222217E-2</v>
      </c>
      <c r="R98" s="154">
        <v>0.11466435185185185</v>
      </c>
      <c r="S98" s="153" t="s">
        <v>28</v>
      </c>
      <c r="T98" s="153" t="s">
        <v>2584</v>
      </c>
      <c r="U98" s="174" t="s">
        <v>2585</v>
      </c>
      <c r="W98" s="123">
        <f t="shared" si="1"/>
        <v>747</v>
      </c>
    </row>
    <row r="99" spans="1:23" x14ac:dyDescent="0.3">
      <c r="A99" s="175">
        <v>96</v>
      </c>
      <c r="B99" s="157" t="s">
        <v>2586</v>
      </c>
      <c r="C99" s="157">
        <v>76</v>
      </c>
      <c r="D99" s="157" t="s">
        <v>117</v>
      </c>
      <c r="E99" s="168">
        <v>0.11484953703703704</v>
      </c>
      <c r="F99" s="158">
        <v>1.8252314814814815E-2</v>
      </c>
      <c r="G99" s="158">
        <v>7.175925925925927E-4</v>
      </c>
      <c r="H99" s="158">
        <v>6.157407407407408E-2</v>
      </c>
      <c r="I99" s="158">
        <v>3.0324074074074073E-2</v>
      </c>
      <c r="J99" s="158">
        <v>3.123842592592593E-2</v>
      </c>
      <c r="K99" s="158">
        <v>5.4398148148148144E-4</v>
      </c>
      <c r="L99" s="158">
        <v>3.3750000000000002E-2</v>
      </c>
      <c r="M99" s="158">
        <v>1.8252314814814815E-2</v>
      </c>
      <c r="N99" s="158">
        <v>1.8969907407407408E-2</v>
      </c>
      <c r="O99" s="158">
        <v>4.929398148148148E-2</v>
      </c>
      <c r="P99" s="158">
        <v>8.054398148148148E-2</v>
      </c>
      <c r="Q99" s="158">
        <v>8.1087962962962959E-2</v>
      </c>
      <c r="R99" s="158">
        <v>0.11484953703703704</v>
      </c>
      <c r="S99" s="157" t="s">
        <v>2587</v>
      </c>
      <c r="T99" s="157" t="s">
        <v>2581</v>
      </c>
      <c r="U99" s="176" t="s">
        <v>2505</v>
      </c>
      <c r="W99" s="123">
        <f t="shared" si="1"/>
        <v>746</v>
      </c>
    </row>
    <row r="100" spans="1:23" x14ac:dyDescent="0.3">
      <c r="A100" s="173">
        <v>97</v>
      </c>
      <c r="B100" s="153" t="s">
        <v>2057</v>
      </c>
      <c r="C100" s="153">
        <v>1</v>
      </c>
      <c r="D100" s="153" t="s">
        <v>117</v>
      </c>
      <c r="E100" s="167">
        <v>0.1150462962962963</v>
      </c>
      <c r="F100" s="154">
        <v>1.9317129629629629E-2</v>
      </c>
      <c r="G100" s="154">
        <v>1.261574074074074E-3</v>
      </c>
      <c r="H100" s="154">
        <v>5.6574074074074075E-2</v>
      </c>
      <c r="I100" s="154">
        <v>2.7962962962962964E-2</v>
      </c>
      <c r="J100" s="154">
        <v>2.8611111111111115E-2</v>
      </c>
      <c r="K100" s="154">
        <v>5.4398148148148144E-4</v>
      </c>
      <c r="L100" s="154">
        <v>3.7337962962962962E-2</v>
      </c>
      <c r="M100" s="154">
        <v>1.9317129629629629E-2</v>
      </c>
      <c r="N100" s="154">
        <v>2.0578703703703703E-2</v>
      </c>
      <c r="O100" s="154">
        <v>4.8553240740740744E-2</v>
      </c>
      <c r="P100" s="154">
        <v>7.7164351851851845E-2</v>
      </c>
      <c r="Q100" s="154">
        <v>7.7708333333333338E-2</v>
      </c>
      <c r="R100" s="154">
        <v>0.1150462962962963</v>
      </c>
      <c r="S100" s="153" t="s">
        <v>8</v>
      </c>
      <c r="T100" s="153" t="s">
        <v>2496</v>
      </c>
      <c r="U100" s="174"/>
      <c r="W100" s="123">
        <f t="shared" si="1"/>
        <v>744</v>
      </c>
    </row>
    <row r="101" spans="1:23" x14ac:dyDescent="0.3">
      <c r="A101" s="175">
        <v>98</v>
      </c>
      <c r="B101" s="157" t="s">
        <v>2048</v>
      </c>
      <c r="C101" s="157">
        <v>167</v>
      </c>
      <c r="D101" s="157" t="s">
        <v>110</v>
      </c>
      <c r="E101" s="168">
        <v>0.11517361111111112</v>
      </c>
      <c r="F101" s="158">
        <v>1.8877314814814816E-2</v>
      </c>
      <c r="G101" s="158">
        <v>2.2800925925925927E-3</v>
      </c>
      <c r="H101" s="158">
        <v>5.649305555555556E-2</v>
      </c>
      <c r="I101" s="158">
        <v>2.7962962962962964E-2</v>
      </c>
      <c r="J101" s="158">
        <v>2.8530092592592593E-2</v>
      </c>
      <c r="K101" s="158">
        <v>1.2384259259259258E-3</v>
      </c>
      <c r="L101" s="158">
        <v>3.6261574074074078E-2</v>
      </c>
      <c r="M101" s="158">
        <v>1.8877314814814816E-2</v>
      </c>
      <c r="N101" s="158">
        <v>2.1157407407407406E-2</v>
      </c>
      <c r="O101" s="158">
        <v>4.9131944444444443E-2</v>
      </c>
      <c r="P101" s="158">
        <v>7.7662037037037043E-2</v>
      </c>
      <c r="Q101" s="158">
        <v>7.8900462962962964E-2</v>
      </c>
      <c r="R101" s="158">
        <v>0.11517361111111112</v>
      </c>
      <c r="S101" s="157" t="s">
        <v>8</v>
      </c>
      <c r="T101" s="157" t="s">
        <v>2496</v>
      </c>
      <c r="U101" s="176" t="s">
        <v>2588</v>
      </c>
      <c r="W101" s="123">
        <f t="shared" si="1"/>
        <v>744</v>
      </c>
    </row>
    <row r="102" spans="1:23" x14ac:dyDescent="0.3">
      <c r="A102" s="173">
        <v>99</v>
      </c>
      <c r="B102" s="153" t="s">
        <v>2011</v>
      </c>
      <c r="C102" s="153">
        <v>141</v>
      </c>
      <c r="D102" s="153" t="s">
        <v>110</v>
      </c>
      <c r="E102" s="167">
        <v>0.11593750000000001</v>
      </c>
      <c r="F102" s="154">
        <v>2.1261574074074075E-2</v>
      </c>
      <c r="G102" s="154">
        <v>2.8796296296296296E-2</v>
      </c>
      <c r="H102" s="154">
        <v>2.836805555555556E-2</v>
      </c>
      <c r="I102" s="154">
        <v>2.836805555555556E-2</v>
      </c>
      <c r="J102" s="154">
        <v>0</v>
      </c>
      <c r="K102" s="154">
        <v>5.6712962962962956E-4</v>
      </c>
      <c r="L102" s="154">
        <v>3.6909722222222226E-2</v>
      </c>
      <c r="M102" s="154">
        <v>2.1261574074074075E-2</v>
      </c>
      <c r="N102" s="154">
        <v>5.0069444444444444E-2</v>
      </c>
      <c r="O102" s="154">
        <v>7.8437500000000007E-2</v>
      </c>
      <c r="P102" s="154">
        <v>7.8437500000000007E-2</v>
      </c>
      <c r="Q102" s="154">
        <v>7.90162037037037E-2</v>
      </c>
      <c r="R102" s="154">
        <v>0.11593750000000001</v>
      </c>
      <c r="S102" s="153" t="s">
        <v>28</v>
      </c>
      <c r="T102" s="153" t="s">
        <v>2496</v>
      </c>
      <c r="U102" s="174" t="s">
        <v>2294</v>
      </c>
      <c r="W102" s="123">
        <f t="shared" si="1"/>
        <v>739</v>
      </c>
    </row>
    <row r="103" spans="1:23" x14ac:dyDescent="0.3">
      <c r="A103" s="175">
        <v>100</v>
      </c>
      <c r="B103" s="157" t="s">
        <v>2589</v>
      </c>
      <c r="C103" s="157">
        <v>33</v>
      </c>
      <c r="D103" s="157" t="s">
        <v>110</v>
      </c>
      <c r="E103" s="168">
        <v>0.11600694444444444</v>
      </c>
      <c r="F103" s="158">
        <v>2.2442129629629631E-2</v>
      </c>
      <c r="G103" s="158">
        <v>1.1111111111111111E-3</v>
      </c>
      <c r="H103" s="158">
        <v>5.4328703703703705E-2</v>
      </c>
      <c r="I103" s="158">
        <v>2.7245370370370368E-2</v>
      </c>
      <c r="J103" s="158">
        <v>2.7083333333333334E-2</v>
      </c>
      <c r="K103" s="158">
        <v>1.0879629629629629E-3</v>
      </c>
      <c r="L103" s="158">
        <v>3.7025462962962961E-2</v>
      </c>
      <c r="M103" s="158">
        <v>2.2442129629629631E-2</v>
      </c>
      <c r="N103" s="158">
        <v>2.3553240740740739E-2</v>
      </c>
      <c r="O103" s="158">
        <v>5.0810185185185187E-2</v>
      </c>
      <c r="P103" s="158">
        <v>7.7893518518518515E-2</v>
      </c>
      <c r="Q103" s="158">
        <v>7.8981481481481486E-2</v>
      </c>
      <c r="R103" s="158">
        <v>0.11600694444444444</v>
      </c>
      <c r="S103" s="157" t="s">
        <v>2590</v>
      </c>
      <c r="T103" s="157" t="s">
        <v>2496</v>
      </c>
      <c r="U103" s="176" t="s">
        <v>2563</v>
      </c>
      <c r="W103" s="123">
        <f t="shared" si="1"/>
        <v>738</v>
      </c>
    </row>
    <row r="104" spans="1:23" x14ac:dyDescent="0.3">
      <c r="A104" s="173">
        <v>101</v>
      </c>
      <c r="B104" s="153" t="s">
        <v>2591</v>
      </c>
      <c r="C104" s="153">
        <v>55</v>
      </c>
      <c r="D104" s="153" t="s">
        <v>110</v>
      </c>
      <c r="E104" s="167">
        <v>0.11612268518518519</v>
      </c>
      <c r="F104" s="154">
        <v>1.9189814814814816E-2</v>
      </c>
      <c r="G104" s="154">
        <v>1.689814814814815E-3</v>
      </c>
      <c r="H104" s="154">
        <v>5.4664351851851846E-2</v>
      </c>
      <c r="I104" s="154">
        <v>2.7037037037037037E-2</v>
      </c>
      <c r="J104" s="154">
        <v>2.7615740740740743E-2</v>
      </c>
      <c r="K104" s="154">
        <v>5.5555555555555556E-4</v>
      </c>
      <c r="L104" s="154">
        <v>0.04</v>
      </c>
      <c r="M104" s="154">
        <v>1.9189814814814816E-2</v>
      </c>
      <c r="N104" s="154">
        <v>2.0879629629629626E-2</v>
      </c>
      <c r="O104" s="154">
        <v>4.7928240740740737E-2</v>
      </c>
      <c r="P104" s="154">
        <v>7.5555555555555556E-2</v>
      </c>
      <c r="Q104" s="154">
        <v>7.6111111111111115E-2</v>
      </c>
      <c r="R104" s="154">
        <v>0.11612268518518519</v>
      </c>
      <c r="S104" s="153" t="s">
        <v>28</v>
      </c>
      <c r="T104" s="153" t="s">
        <v>2496</v>
      </c>
      <c r="U104" s="174"/>
      <c r="W104" s="123">
        <f t="shared" si="1"/>
        <v>738</v>
      </c>
    </row>
    <row r="105" spans="1:23" x14ac:dyDescent="0.3">
      <c r="A105" s="175">
        <v>102</v>
      </c>
      <c r="B105" s="157" t="s">
        <v>2421</v>
      </c>
      <c r="C105" s="157">
        <v>37</v>
      </c>
      <c r="D105" s="157" t="s">
        <v>110</v>
      </c>
      <c r="E105" s="168">
        <v>0.11684027777777778</v>
      </c>
      <c r="F105" s="158">
        <v>2.0462962962962964E-2</v>
      </c>
      <c r="G105" s="158">
        <v>1.7245370370370372E-3</v>
      </c>
      <c r="H105" s="158">
        <v>5.7615740740740738E-2</v>
      </c>
      <c r="I105" s="158">
        <v>2.8599537037037034E-2</v>
      </c>
      <c r="J105" s="158">
        <v>2.90162037037037E-2</v>
      </c>
      <c r="K105" s="158">
        <v>1.3310185185185185E-3</v>
      </c>
      <c r="L105" s="158">
        <v>3.5682870370370372E-2</v>
      </c>
      <c r="M105" s="158">
        <v>2.0462962962962964E-2</v>
      </c>
      <c r="N105" s="158">
        <v>2.2187499999999999E-2</v>
      </c>
      <c r="O105" s="158">
        <v>5.078703703703704E-2</v>
      </c>
      <c r="P105" s="158">
        <v>7.9803240740740744E-2</v>
      </c>
      <c r="Q105" s="158">
        <v>8.1145833333333334E-2</v>
      </c>
      <c r="R105" s="158">
        <v>0.11684027777777778</v>
      </c>
      <c r="S105" s="157" t="s">
        <v>2217</v>
      </c>
      <c r="T105" s="157" t="s">
        <v>2581</v>
      </c>
      <c r="U105" s="176" t="s">
        <v>2218</v>
      </c>
      <c r="W105" s="123">
        <f t="shared" si="1"/>
        <v>733</v>
      </c>
    </row>
    <row r="106" spans="1:23" x14ac:dyDescent="0.3">
      <c r="A106" s="173">
        <v>103</v>
      </c>
      <c r="B106" s="153" t="s">
        <v>2055</v>
      </c>
      <c r="C106" s="153">
        <v>150</v>
      </c>
      <c r="D106" s="153" t="s">
        <v>110</v>
      </c>
      <c r="E106" s="167">
        <v>0.11712962962962963</v>
      </c>
      <c r="F106" s="154">
        <v>1.7280092592592593E-2</v>
      </c>
      <c r="G106" s="154">
        <v>1.1921296296296296E-3</v>
      </c>
      <c r="H106" s="154">
        <v>5.8287037037037033E-2</v>
      </c>
      <c r="I106" s="154">
        <v>2.9386574074074075E-2</v>
      </c>
      <c r="J106" s="154">
        <v>2.8888888888888891E-2</v>
      </c>
      <c r="K106" s="154">
        <v>7.291666666666667E-4</v>
      </c>
      <c r="L106" s="154">
        <v>3.9629629629629633E-2</v>
      </c>
      <c r="M106" s="154">
        <v>1.7280092592592593E-2</v>
      </c>
      <c r="N106" s="154">
        <v>1.8472222222222223E-2</v>
      </c>
      <c r="O106" s="154">
        <v>4.7870370370370369E-2</v>
      </c>
      <c r="P106" s="154">
        <v>7.677083333333333E-2</v>
      </c>
      <c r="Q106" s="154">
        <v>7.7499999999999999E-2</v>
      </c>
      <c r="R106" s="154">
        <v>0.11712962962962963</v>
      </c>
      <c r="S106" s="153" t="s">
        <v>28</v>
      </c>
      <c r="T106" s="153" t="s">
        <v>2496</v>
      </c>
      <c r="U106" s="174" t="s">
        <v>2592</v>
      </c>
      <c r="W106" s="123">
        <f t="shared" si="1"/>
        <v>731</v>
      </c>
    </row>
    <row r="107" spans="1:23" x14ac:dyDescent="0.3">
      <c r="A107" s="175">
        <v>104</v>
      </c>
      <c r="B107" s="157" t="s">
        <v>20</v>
      </c>
      <c r="C107" s="157">
        <v>162</v>
      </c>
      <c r="D107" s="157" t="s">
        <v>110</v>
      </c>
      <c r="E107" s="168">
        <v>0.11726851851851851</v>
      </c>
      <c r="F107" s="158">
        <v>1.7430555555555557E-2</v>
      </c>
      <c r="G107" s="158">
        <v>2.1643518518518518E-3</v>
      </c>
      <c r="H107" s="158">
        <v>5.9016203703703703E-2</v>
      </c>
      <c r="I107" s="158">
        <v>5.9016203703703703E-2</v>
      </c>
      <c r="J107" s="158">
        <v>0</v>
      </c>
      <c r="K107" s="158">
        <v>1.261574074074074E-3</v>
      </c>
      <c r="L107" s="158">
        <v>3.7361111111111109E-2</v>
      </c>
      <c r="M107" s="158">
        <v>1.7430555555555557E-2</v>
      </c>
      <c r="N107" s="158">
        <v>1.9606481481481482E-2</v>
      </c>
      <c r="O107" s="158">
        <v>7.8634259259259265E-2</v>
      </c>
      <c r="P107" s="158">
        <v>7.8634259259259265E-2</v>
      </c>
      <c r="Q107" s="158">
        <v>7.9895833333333333E-2</v>
      </c>
      <c r="R107" s="158">
        <v>0.11726851851851851</v>
      </c>
      <c r="S107" s="157" t="s">
        <v>8</v>
      </c>
      <c r="T107" s="157" t="s">
        <v>2496</v>
      </c>
      <c r="U107" s="176" t="s">
        <v>207</v>
      </c>
      <c r="W107" s="123">
        <f t="shared" si="1"/>
        <v>730</v>
      </c>
    </row>
    <row r="108" spans="1:23" x14ac:dyDescent="0.3">
      <c r="A108" s="173">
        <v>105</v>
      </c>
      <c r="B108" s="153" t="s">
        <v>2593</v>
      </c>
      <c r="C108" s="153">
        <v>151</v>
      </c>
      <c r="D108" s="153" t="s">
        <v>110</v>
      </c>
      <c r="E108" s="167">
        <v>0.11755787037037037</v>
      </c>
      <c r="F108" s="154">
        <v>2.0601851851851854E-2</v>
      </c>
      <c r="G108" s="154">
        <v>1.8287037037037037E-3</v>
      </c>
      <c r="H108" s="154">
        <v>5.8541666666666665E-2</v>
      </c>
      <c r="I108" s="154">
        <v>2.9178240740740741E-2</v>
      </c>
      <c r="J108" s="154">
        <v>2.9363425925925921E-2</v>
      </c>
      <c r="K108" s="154">
        <v>1.4467592592592594E-3</v>
      </c>
      <c r="L108" s="154">
        <v>3.5127314814814813E-2</v>
      </c>
      <c r="M108" s="154">
        <v>2.0601851851851854E-2</v>
      </c>
      <c r="N108" s="154">
        <v>2.2430555555555554E-2</v>
      </c>
      <c r="O108" s="154">
        <v>5.1620370370370372E-2</v>
      </c>
      <c r="P108" s="154">
        <v>8.0983796296296304E-2</v>
      </c>
      <c r="Q108" s="154">
        <v>8.2430555555555562E-2</v>
      </c>
      <c r="R108" s="154">
        <v>0.11755787037037037</v>
      </c>
      <c r="S108" s="153" t="s">
        <v>28</v>
      </c>
      <c r="T108" s="153" t="s">
        <v>2496</v>
      </c>
      <c r="U108" s="174" t="s">
        <v>2594</v>
      </c>
      <c r="W108" s="123">
        <f t="shared" si="1"/>
        <v>729</v>
      </c>
    </row>
    <row r="109" spans="1:23" x14ac:dyDescent="0.3">
      <c r="A109" s="175">
        <v>106</v>
      </c>
      <c r="B109" s="157" t="s">
        <v>2595</v>
      </c>
      <c r="C109" s="157">
        <v>43</v>
      </c>
      <c r="D109" s="157" t="s">
        <v>110</v>
      </c>
      <c r="E109" s="168">
        <v>0.11766203703703704</v>
      </c>
      <c r="F109" s="158">
        <v>1.9641203703703706E-2</v>
      </c>
      <c r="G109" s="158">
        <v>1.6087962962962963E-3</v>
      </c>
      <c r="H109" s="158">
        <v>5.6770833333333333E-2</v>
      </c>
      <c r="I109" s="158">
        <v>2.7743055555555559E-2</v>
      </c>
      <c r="J109" s="158">
        <v>2.9027777777777777E-2</v>
      </c>
      <c r="K109" s="158">
        <v>7.5231481481481471E-4</v>
      </c>
      <c r="L109" s="158">
        <v>3.8865740740740742E-2</v>
      </c>
      <c r="M109" s="158">
        <v>1.9641203703703706E-2</v>
      </c>
      <c r="N109" s="158">
        <v>2.1250000000000002E-2</v>
      </c>
      <c r="O109" s="158">
        <v>4.9004629629629627E-2</v>
      </c>
      <c r="P109" s="158">
        <v>7.8032407407407411E-2</v>
      </c>
      <c r="Q109" s="158">
        <v>7.8784722222222228E-2</v>
      </c>
      <c r="R109" s="158">
        <v>0.11766203703703704</v>
      </c>
      <c r="S109" s="157" t="s">
        <v>2596</v>
      </c>
      <c r="T109" s="157" t="s">
        <v>2597</v>
      </c>
      <c r="U109" s="176" t="s">
        <v>2598</v>
      </c>
      <c r="W109" s="123">
        <f t="shared" si="1"/>
        <v>728</v>
      </c>
    </row>
    <row r="110" spans="1:23" x14ac:dyDescent="0.3">
      <c r="A110" s="173">
        <v>107</v>
      </c>
      <c r="B110" s="153" t="s">
        <v>2053</v>
      </c>
      <c r="C110" s="153">
        <v>10</v>
      </c>
      <c r="D110" s="153" t="s">
        <v>117</v>
      </c>
      <c r="E110" s="167">
        <v>0.11768518518518518</v>
      </c>
      <c r="F110" s="154">
        <v>2.1400462962962965E-2</v>
      </c>
      <c r="G110" s="154">
        <v>1.261574074074074E-3</v>
      </c>
      <c r="H110" s="154">
        <v>5.7268518518518517E-2</v>
      </c>
      <c r="I110" s="154">
        <v>2.7395833333333338E-2</v>
      </c>
      <c r="J110" s="154">
        <v>2.9872685185185183E-2</v>
      </c>
      <c r="K110" s="154">
        <v>7.5231481481481471E-4</v>
      </c>
      <c r="L110" s="154">
        <v>3.6967592592592594E-2</v>
      </c>
      <c r="M110" s="154">
        <v>2.1400462962962965E-2</v>
      </c>
      <c r="N110" s="154">
        <v>2.2673611111111113E-2</v>
      </c>
      <c r="O110" s="154">
        <v>5.0081018518518518E-2</v>
      </c>
      <c r="P110" s="154">
        <v>7.9953703703703707E-2</v>
      </c>
      <c r="Q110" s="154">
        <v>8.070601851851851E-2</v>
      </c>
      <c r="R110" s="154">
        <v>0.11768518518518518</v>
      </c>
      <c r="S110" s="153" t="s">
        <v>8</v>
      </c>
      <c r="T110" s="153" t="s">
        <v>2496</v>
      </c>
      <c r="U110" s="174" t="s">
        <v>1888</v>
      </c>
      <c r="W110" s="123">
        <f t="shared" si="1"/>
        <v>728</v>
      </c>
    </row>
    <row r="111" spans="1:23" x14ac:dyDescent="0.3">
      <c r="A111" s="175">
        <v>108</v>
      </c>
      <c r="B111" s="157" t="s">
        <v>2599</v>
      </c>
      <c r="C111" s="157">
        <v>166</v>
      </c>
      <c r="D111" s="157" t="s">
        <v>110</v>
      </c>
      <c r="E111" s="168">
        <v>0.11789351851851852</v>
      </c>
      <c r="F111" s="158">
        <v>1.9803240740740739E-2</v>
      </c>
      <c r="G111" s="158">
        <v>1.6087962962962963E-3</v>
      </c>
      <c r="H111" s="158">
        <v>5.7928240740740738E-2</v>
      </c>
      <c r="I111" s="158">
        <v>2.8645833333333332E-2</v>
      </c>
      <c r="J111" s="158">
        <v>2.9270833333333333E-2</v>
      </c>
      <c r="K111" s="158">
        <v>1.1689814814814816E-3</v>
      </c>
      <c r="L111" s="158">
        <v>3.7372685185185189E-2</v>
      </c>
      <c r="M111" s="158">
        <v>1.9803240740740739E-2</v>
      </c>
      <c r="N111" s="158">
        <v>2.1412037037037035E-2</v>
      </c>
      <c r="O111" s="158">
        <v>5.0069444444444444E-2</v>
      </c>
      <c r="P111" s="158">
        <v>7.9340277777777787E-2</v>
      </c>
      <c r="Q111" s="158">
        <v>8.0520833333333333E-2</v>
      </c>
      <c r="R111" s="158">
        <v>0.11789351851851852</v>
      </c>
      <c r="S111" s="157" t="s">
        <v>8</v>
      </c>
      <c r="T111" s="157" t="s">
        <v>2496</v>
      </c>
      <c r="U111" s="176"/>
      <c r="W111" s="123">
        <f t="shared" si="1"/>
        <v>726</v>
      </c>
    </row>
    <row r="112" spans="1:23" x14ac:dyDescent="0.3">
      <c r="A112" s="173">
        <v>109</v>
      </c>
      <c r="B112" s="153" t="s">
        <v>2600</v>
      </c>
      <c r="C112" s="153">
        <v>19</v>
      </c>
      <c r="D112" s="153" t="s">
        <v>110</v>
      </c>
      <c r="E112" s="167">
        <v>0.11813657407407407</v>
      </c>
      <c r="F112" s="154">
        <v>2.0162037037037037E-2</v>
      </c>
      <c r="G112" s="154">
        <v>2.9861111111111113E-3</v>
      </c>
      <c r="H112" s="154">
        <v>5.7962962962962959E-2</v>
      </c>
      <c r="I112" s="154">
        <v>2.854166666666667E-2</v>
      </c>
      <c r="J112" s="154">
        <v>2.9421296296296296E-2</v>
      </c>
      <c r="K112" s="154">
        <v>1.3194444444444443E-3</v>
      </c>
      <c r="L112" s="154">
        <v>3.5671296296296298E-2</v>
      </c>
      <c r="M112" s="154">
        <v>2.0162037037037037E-2</v>
      </c>
      <c r="N112" s="154">
        <v>2.314814814814815E-2</v>
      </c>
      <c r="O112" s="154">
        <v>5.1701388888888887E-2</v>
      </c>
      <c r="P112" s="154">
        <v>8.1122685185185187E-2</v>
      </c>
      <c r="Q112" s="154">
        <v>8.245370370370371E-2</v>
      </c>
      <c r="R112" s="154">
        <v>0.11813657407407407</v>
      </c>
      <c r="S112" s="153" t="s">
        <v>8</v>
      </c>
      <c r="T112" s="153" t="s">
        <v>2496</v>
      </c>
      <c r="U112" s="174" t="s">
        <v>2601</v>
      </c>
      <c r="W112" s="123">
        <f t="shared" si="1"/>
        <v>725</v>
      </c>
    </row>
    <row r="113" spans="1:23" x14ac:dyDescent="0.3">
      <c r="A113" s="175">
        <v>110</v>
      </c>
      <c r="B113" s="157" t="s">
        <v>2602</v>
      </c>
      <c r="C113" s="157">
        <v>113</v>
      </c>
      <c r="D113" s="157" t="s">
        <v>110</v>
      </c>
      <c r="E113" s="168">
        <v>0.11871527777777778</v>
      </c>
      <c r="F113" s="158">
        <v>2.0532407407407405E-2</v>
      </c>
      <c r="G113" s="158">
        <v>2.1990740740740742E-3</v>
      </c>
      <c r="H113" s="158">
        <v>6.0312499999999998E-2</v>
      </c>
      <c r="I113" s="158">
        <v>3.006944444444444E-2</v>
      </c>
      <c r="J113" s="158">
        <v>3.0243055555555554E-2</v>
      </c>
      <c r="K113" s="158">
        <v>1.1805555555555556E-3</v>
      </c>
      <c r="L113" s="158">
        <v>3.4467592592592591E-2</v>
      </c>
      <c r="M113" s="158">
        <v>2.0532407407407405E-2</v>
      </c>
      <c r="N113" s="158">
        <v>2.2731481481481481E-2</v>
      </c>
      <c r="O113" s="158">
        <v>5.2812500000000005E-2</v>
      </c>
      <c r="P113" s="158">
        <v>8.3055555555555563E-2</v>
      </c>
      <c r="Q113" s="158">
        <v>8.4236111111111109E-2</v>
      </c>
      <c r="R113" s="158">
        <v>0.11871527777777778</v>
      </c>
      <c r="S113" s="157" t="s">
        <v>2603</v>
      </c>
      <c r="T113" s="157" t="s">
        <v>2581</v>
      </c>
      <c r="U113" s="176" t="s">
        <v>2505</v>
      </c>
      <c r="W113" s="123">
        <f t="shared" si="1"/>
        <v>721</v>
      </c>
    </row>
    <row r="114" spans="1:23" x14ac:dyDescent="0.3">
      <c r="A114" s="173">
        <v>111</v>
      </c>
      <c r="B114" s="153" t="s">
        <v>2604</v>
      </c>
      <c r="C114" s="153">
        <v>57</v>
      </c>
      <c r="D114" s="153" t="s">
        <v>110</v>
      </c>
      <c r="E114" s="167">
        <v>0.11876157407407407</v>
      </c>
      <c r="F114" s="161" t="s">
        <v>183</v>
      </c>
      <c r="G114" s="161" t="s">
        <v>183</v>
      </c>
      <c r="H114" s="154">
        <v>5.769675925925926E-2</v>
      </c>
      <c r="I114" s="154">
        <v>2.8240740740740736E-2</v>
      </c>
      <c r="J114" s="154">
        <v>2.9456018518518517E-2</v>
      </c>
      <c r="K114" s="154">
        <v>1.0763888888888889E-3</v>
      </c>
      <c r="L114" s="154">
        <v>3.829861111111111E-2</v>
      </c>
      <c r="M114" s="161" t="s">
        <v>183</v>
      </c>
      <c r="N114" s="154">
        <v>2.1678240740740738E-2</v>
      </c>
      <c r="O114" s="154">
        <v>4.9918981481481474E-2</v>
      </c>
      <c r="P114" s="154">
        <v>7.9374999999999987E-2</v>
      </c>
      <c r="Q114" s="154">
        <v>8.0451388888888892E-2</v>
      </c>
      <c r="R114" s="154">
        <v>0.11876157407407407</v>
      </c>
      <c r="S114" s="153" t="s">
        <v>8</v>
      </c>
      <c r="T114" s="153" t="s">
        <v>2496</v>
      </c>
      <c r="U114" s="174"/>
      <c r="W114" s="123">
        <f t="shared" si="1"/>
        <v>721</v>
      </c>
    </row>
    <row r="115" spans="1:23" x14ac:dyDescent="0.3">
      <c r="A115" s="175">
        <v>112</v>
      </c>
      <c r="B115" s="157" t="s">
        <v>2605</v>
      </c>
      <c r="C115" s="157">
        <v>50</v>
      </c>
      <c r="D115" s="157" t="s">
        <v>110</v>
      </c>
      <c r="E115" s="168">
        <v>0.11877314814814814</v>
      </c>
      <c r="F115" s="158">
        <v>1.9212962962962963E-2</v>
      </c>
      <c r="G115" s="158">
        <v>1.9791666666666668E-3</v>
      </c>
      <c r="H115" s="158">
        <v>5.9675925925925931E-2</v>
      </c>
      <c r="I115" s="158">
        <v>2.989583333333333E-2</v>
      </c>
      <c r="J115" s="158">
        <v>2.9780092592592594E-2</v>
      </c>
      <c r="K115" s="158">
        <v>7.175925925925927E-4</v>
      </c>
      <c r="L115" s="158">
        <v>3.7164351851851851E-2</v>
      </c>
      <c r="M115" s="158">
        <v>1.9212962962962963E-2</v>
      </c>
      <c r="N115" s="158">
        <v>2.119212962962963E-2</v>
      </c>
      <c r="O115" s="158">
        <v>5.1087962962962967E-2</v>
      </c>
      <c r="P115" s="158">
        <v>8.0868055555555554E-2</v>
      </c>
      <c r="Q115" s="158">
        <v>8.1597222222222224E-2</v>
      </c>
      <c r="R115" s="158">
        <v>0.11877314814814814</v>
      </c>
      <c r="S115" s="157" t="s">
        <v>8</v>
      </c>
      <c r="T115" s="157" t="s">
        <v>2496</v>
      </c>
      <c r="U115" s="176"/>
      <c r="W115" s="123">
        <f t="shared" si="1"/>
        <v>721</v>
      </c>
    </row>
    <row r="116" spans="1:23" x14ac:dyDescent="0.3">
      <c r="A116" s="173">
        <v>113</v>
      </c>
      <c r="B116" s="153" t="s">
        <v>2606</v>
      </c>
      <c r="C116" s="153">
        <v>8</v>
      </c>
      <c r="D116" s="153" t="s">
        <v>110</v>
      </c>
      <c r="E116" s="167">
        <v>0.11928240740740741</v>
      </c>
      <c r="F116" s="154">
        <v>1.7071759259259259E-2</v>
      </c>
      <c r="G116" s="154">
        <v>1.9675925925925928E-3</v>
      </c>
      <c r="H116" s="154">
        <v>6.1388888888888889E-2</v>
      </c>
      <c r="I116" s="154">
        <v>2.9710648148148149E-2</v>
      </c>
      <c r="J116" s="154">
        <v>3.1678240740740743E-2</v>
      </c>
      <c r="K116" s="154">
        <v>1.2731481481481483E-3</v>
      </c>
      <c r="L116" s="154">
        <v>3.7557870370370373E-2</v>
      </c>
      <c r="M116" s="154">
        <v>1.7071759259259259E-2</v>
      </c>
      <c r="N116" s="154">
        <v>1.9039351851851852E-2</v>
      </c>
      <c r="O116" s="154">
        <v>4.8761574074074075E-2</v>
      </c>
      <c r="P116" s="154">
        <v>8.0439814814814811E-2</v>
      </c>
      <c r="Q116" s="154">
        <v>8.172453703703704E-2</v>
      </c>
      <c r="R116" s="154">
        <v>0.11928240740740741</v>
      </c>
      <c r="S116" s="153" t="s">
        <v>2607</v>
      </c>
      <c r="T116" s="153" t="s">
        <v>2608</v>
      </c>
      <c r="U116" s="174" t="s">
        <v>2609</v>
      </c>
      <c r="W116" s="123">
        <f t="shared" si="1"/>
        <v>718</v>
      </c>
    </row>
    <row r="117" spans="1:23" x14ac:dyDescent="0.3">
      <c r="A117" s="175">
        <v>114</v>
      </c>
      <c r="B117" s="157" t="s">
        <v>2610</v>
      </c>
      <c r="C117" s="157">
        <v>75</v>
      </c>
      <c r="D117" s="157" t="s">
        <v>110</v>
      </c>
      <c r="E117" s="168">
        <v>0.11947916666666665</v>
      </c>
      <c r="F117" s="160" t="s">
        <v>183</v>
      </c>
      <c r="G117" s="160" t="s">
        <v>183</v>
      </c>
      <c r="H117" s="158">
        <v>5.9571759259259262E-2</v>
      </c>
      <c r="I117" s="158">
        <v>2.4976851851851851E-2</v>
      </c>
      <c r="J117" s="158">
        <v>3.4594907407407408E-2</v>
      </c>
      <c r="K117" s="158">
        <v>5.6712962962962956E-4</v>
      </c>
      <c r="L117" s="158">
        <v>3.8101851851851852E-2</v>
      </c>
      <c r="M117" s="160" t="s">
        <v>183</v>
      </c>
      <c r="N117" s="158">
        <v>2.1215277777777777E-2</v>
      </c>
      <c r="O117" s="158">
        <v>4.6203703703703698E-2</v>
      </c>
      <c r="P117" s="158">
        <v>8.0798611111111113E-2</v>
      </c>
      <c r="Q117" s="158">
        <v>8.1365740740740738E-2</v>
      </c>
      <c r="R117" s="158">
        <v>0.11947916666666665</v>
      </c>
      <c r="S117" s="157" t="s">
        <v>8</v>
      </c>
      <c r="T117" s="157" t="s">
        <v>2496</v>
      </c>
      <c r="U117" s="176"/>
      <c r="W117" s="123">
        <f t="shared" si="1"/>
        <v>717</v>
      </c>
    </row>
    <row r="118" spans="1:23" x14ac:dyDescent="0.3">
      <c r="A118" s="173">
        <v>115</v>
      </c>
      <c r="B118" s="153" t="s">
        <v>2611</v>
      </c>
      <c r="C118" s="153">
        <v>170</v>
      </c>
      <c r="D118" s="153" t="s">
        <v>110</v>
      </c>
      <c r="E118" s="167">
        <v>0.11972222222222222</v>
      </c>
      <c r="F118" s="154">
        <v>1.9131944444444444E-2</v>
      </c>
      <c r="G118" s="154">
        <v>4.4212962962962956E-3</v>
      </c>
      <c r="H118" s="154">
        <v>5.8391203703703702E-2</v>
      </c>
      <c r="I118" s="154">
        <v>2.9247685185185186E-2</v>
      </c>
      <c r="J118" s="154">
        <v>2.9131944444444446E-2</v>
      </c>
      <c r="K118" s="154">
        <v>2.0254629629629629E-3</v>
      </c>
      <c r="L118" s="154">
        <v>3.5729166666666666E-2</v>
      </c>
      <c r="M118" s="154">
        <v>1.9131944444444444E-2</v>
      </c>
      <c r="N118" s="154">
        <v>2.3564814814814813E-2</v>
      </c>
      <c r="O118" s="154">
        <v>5.2824074074074079E-2</v>
      </c>
      <c r="P118" s="154">
        <v>8.1967592592592592E-2</v>
      </c>
      <c r="Q118" s="154">
        <v>8.3993055555555543E-2</v>
      </c>
      <c r="R118" s="154">
        <v>0.11972222222222222</v>
      </c>
      <c r="S118" s="153" t="s">
        <v>8</v>
      </c>
      <c r="T118" s="153" t="s">
        <v>2496</v>
      </c>
      <c r="U118" s="174"/>
      <c r="W118" s="123">
        <f t="shared" si="1"/>
        <v>715</v>
      </c>
    </row>
    <row r="119" spans="1:23" x14ac:dyDescent="0.3">
      <c r="A119" s="175">
        <v>116</v>
      </c>
      <c r="B119" s="157" t="s">
        <v>106</v>
      </c>
      <c r="C119" s="157">
        <v>70</v>
      </c>
      <c r="D119" s="157" t="s">
        <v>110</v>
      </c>
      <c r="E119" s="168">
        <v>0.11975694444444444</v>
      </c>
      <c r="F119" s="158">
        <v>1.9895833333333331E-2</v>
      </c>
      <c r="G119" s="158">
        <v>2.5694444444444445E-3</v>
      </c>
      <c r="H119" s="158">
        <v>6.2997685185185184E-2</v>
      </c>
      <c r="I119" s="158">
        <v>3.1747685185185184E-2</v>
      </c>
      <c r="J119" s="158">
        <v>3.123842592592593E-2</v>
      </c>
      <c r="K119" s="158">
        <v>9.9537037037037042E-4</v>
      </c>
      <c r="L119" s="158">
        <v>3.3275462962962958E-2</v>
      </c>
      <c r="M119" s="158">
        <v>1.9895833333333331E-2</v>
      </c>
      <c r="N119" s="158">
        <v>2.2476851851851855E-2</v>
      </c>
      <c r="O119" s="158">
        <v>5.4224537037037036E-2</v>
      </c>
      <c r="P119" s="158">
        <v>8.5474537037037043E-2</v>
      </c>
      <c r="Q119" s="158">
        <v>8.6469907407407412E-2</v>
      </c>
      <c r="R119" s="158">
        <v>0.11975694444444444</v>
      </c>
      <c r="S119" s="157" t="s">
        <v>149</v>
      </c>
      <c r="T119" s="157" t="s">
        <v>2496</v>
      </c>
      <c r="U119" s="176" t="s">
        <v>2612</v>
      </c>
      <c r="W119" s="123">
        <f t="shared" si="1"/>
        <v>715</v>
      </c>
    </row>
    <row r="120" spans="1:23" x14ac:dyDescent="0.3">
      <c r="A120" s="173">
        <v>117</v>
      </c>
      <c r="B120" s="153" t="s">
        <v>2613</v>
      </c>
      <c r="C120" s="153">
        <v>125</v>
      </c>
      <c r="D120" s="153" t="s">
        <v>110</v>
      </c>
      <c r="E120" s="167">
        <v>0.12005787037037037</v>
      </c>
      <c r="F120" s="154">
        <v>1.9317129629629629E-2</v>
      </c>
      <c r="G120" s="154">
        <v>1.7013888888888892E-3</v>
      </c>
      <c r="H120" s="154">
        <v>5.9699074074074071E-2</v>
      </c>
      <c r="I120" s="154">
        <v>2.9664351851851855E-2</v>
      </c>
      <c r="J120" s="154">
        <v>3.0034722222222223E-2</v>
      </c>
      <c r="K120" s="154">
        <v>1.7245370370370372E-3</v>
      </c>
      <c r="L120" s="154">
        <v>3.7592592592592594E-2</v>
      </c>
      <c r="M120" s="154">
        <v>1.9317129629629629E-2</v>
      </c>
      <c r="N120" s="154">
        <v>2.101851851851852E-2</v>
      </c>
      <c r="O120" s="154">
        <v>5.0682870370370371E-2</v>
      </c>
      <c r="P120" s="154">
        <v>8.0729166666666671E-2</v>
      </c>
      <c r="Q120" s="154">
        <v>8.245370370370371E-2</v>
      </c>
      <c r="R120" s="154">
        <v>0.12005787037037037</v>
      </c>
      <c r="S120" s="153" t="s">
        <v>28</v>
      </c>
      <c r="T120" s="153" t="s">
        <v>2496</v>
      </c>
      <c r="U120" s="174" t="s">
        <v>2614</v>
      </c>
      <c r="W120" s="123">
        <f t="shared" si="1"/>
        <v>713</v>
      </c>
    </row>
    <row r="121" spans="1:23" x14ac:dyDescent="0.3">
      <c r="A121" s="175">
        <v>118</v>
      </c>
      <c r="B121" s="157" t="s">
        <v>2615</v>
      </c>
      <c r="C121" s="157">
        <v>148</v>
      </c>
      <c r="D121" s="157" t="s">
        <v>110</v>
      </c>
      <c r="E121" s="168">
        <v>0.12018518518518519</v>
      </c>
      <c r="F121" s="158">
        <v>2.2534722222222223E-2</v>
      </c>
      <c r="G121" s="158">
        <v>2.6620370370370374E-3</v>
      </c>
      <c r="H121" s="158">
        <v>6.0636574074074079E-2</v>
      </c>
      <c r="I121" s="158">
        <v>3.0300925925925926E-2</v>
      </c>
      <c r="J121" s="158">
        <v>3.0335648148148143E-2</v>
      </c>
      <c r="K121" s="158">
        <v>1.6203703703703703E-3</v>
      </c>
      <c r="L121" s="158">
        <v>3.2708333333333332E-2</v>
      </c>
      <c r="M121" s="158">
        <v>2.2534722222222223E-2</v>
      </c>
      <c r="N121" s="158">
        <v>2.5208333333333333E-2</v>
      </c>
      <c r="O121" s="158">
        <v>5.5509259259259258E-2</v>
      </c>
      <c r="P121" s="158">
        <v>8.5844907407407411E-2</v>
      </c>
      <c r="Q121" s="158">
        <v>8.7476851851851847E-2</v>
      </c>
      <c r="R121" s="158">
        <v>0.12018518518518519</v>
      </c>
      <c r="S121" s="157" t="s">
        <v>63</v>
      </c>
      <c r="T121" s="157" t="s">
        <v>2496</v>
      </c>
      <c r="U121" s="176"/>
      <c r="W121" s="123">
        <f t="shared" si="1"/>
        <v>713</v>
      </c>
    </row>
    <row r="122" spans="1:23" x14ac:dyDescent="0.3">
      <c r="A122" s="173">
        <v>119</v>
      </c>
      <c r="B122" s="153" t="s">
        <v>2616</v>
      </c>
      <c r="C122" s="153">
        <v>142</v>
      </c>
      <c r="D122" s="153" t="s">
        <v>110</v>
      </c>
      <c r="E122" s="167">
        <v>0.1213425925925926</v>
      </c>
      <c r="F122" s="154">
        <v>1.9212962962962963E-2</v>
      </c>
      <c r="G122" s="154">
        <v>1.7245370370370372E-3</v>
      </c>
      <c r="H122" s="154">
        <v>5.9606481481481483E-2</v>
      </c>
      <c r="I122" s="154">
        <v>2.8692129629629633E-2</v>
      </c>
      <c r="J122" s="154">
        <v>3.0914351851851849E-2</v>
      </c>
      <c r="K122" s="154">
        <v>7.9861111111111105E-4</v>
      </c>
      <c r="L122" s="154">
        <v>3.9988425925925927E-2</v>
      </c>
      <c r="M122" s="154">
        <v>1.9212962962962963E-2</v>
      </c>
      <c r="N122" s="154">
        <v>2.0937499999999998E-2</v>
      </c>
      <c r="O122" s="154">
        <v>4.9629629629629635E-2</v>
      </c>
      <c r="P122" s="154">
        <v>8.0555555555555561E-2</v>
      </c>
      <c r="Q122" s="154">
        <v>8.1354166666666672E-2</v>
      </c>
      <c r="R122" s="154">
        <v>0.1213425925925926</v>
      </c>
      <c r="S122" s="153" t="s">
        <v>129</v>
      </c>
      <c r="T122" s="153" t="s">
        <v>2496</v>
      </c>
      <c r="U122" s="174"/>
      <c r="W122" s="123">
        <f t="shared" si="1"/>
        <v>706</v>
      </c>
    </row>
    <row r="123" spans="1:23" x14ac:dyDescent="0.3">
      <c r="A123" s="175">
        <v>120</v>
      </c>
      <c r="B123" s="157" t="s">
        <v>2617</v>
      </c>
      <c r="C123" s="157">
        <v>62</v>
      </c>
      <c r="D123" s="157" t="s">
        <v>110</v>
      </c>
      <c r="E123" s="168">
        <v>0.12201388888888888</v>
      </c>
      <c r="F123" s="158">
        <v>2.0462962962962964E-2</v>
      </c>
      <c r="G123" s="158">
        <v>3.0208333333333333E-3</v>
      </c>
      <c r="H123" s="158">
        <v>5.9050925925925923E-2</v>
      </c>
      <c r="I123" s="158">
        <v>2.9328703703703704E-2</v>
      </c>
      <c r="J123" s="158">
        <v>2.9710648148148149E-2</v>
      </c>
      <c r="K123" s="158">
        <v>2.1527777777777778E-3</v>
      </c>
      <c r="L123" s="158">
        <v>3.7303240740740741E-2</v>
      </c>
      <c r="M123" s="158">
        <v>2.0462962962962964E-2</v>
      </c>
      <c r="N123" s="158">
        <v>2.3495370370370371E-2</v>
      </c>
      <c r="O123" s="158">
        <v>5.2824074074074079E-2</v>
      </c>
      <c r="P123" s="158">
        <v>8.2546296296296298E-2</v>
      </c>
      <c r="Q123" s="158">
        <v>8.4710648148148146E-2</v>
      </c>
      <c r="R123" s="158">
        <v>0.12201388888888888</v>
      </c>
      <c r="S123" s="157" t="s">
        <v>28</v>
      </c>
      <c r="T123" s="157" t="s">
        <v>2496</v>
      </c>
      <c r="U123" s="176"/>
      <c r="W123" s="123">
        <f t="shared" si="1"/>
        <v>702</v>
      </c>
    </row>
    <row r="124" spans="1:23" ht="28.2" x14ac:dyDescent="0.3">
      <c r="A124" s="173">
        <v>121</v>
      </c>
      <c r="B124" s="153" t="s">
        <v>2458</v>
      </c>
      <c r="C124" s="153">
        <v>36</v>
      </c>
      <c r="D124" s="153" t="s">
        <v>110</v>
      </c>
      <c r="E124" s="167">
        <v>0.12243055555555556</v>
      </c>
      <c r="F124" s="154">
        <v>2.1539351851851851E-2</v>
      </c>
      <c r="G124" s="154">
        <v>1.6319444444444445E-3</v>
      </c>
      <c r="H124" s="154">
        <v>5.8472222222222224E-2</v>
      </c>
      <c r="I124" s="154">
        <v>2.8703703703703703E-2</v>
      </c>
      <c r="J124" s="154">
        <v>2.9756944444444447E-2</v>
      </c>
      <c r="K124" s="154">
        <v>4.9768518518518521E-4</v>
      </c>
      <c r="L124" s="154">
        <v>4.02662037037037E-2</v>
      </c>
      <c r="M124" s="154">
        <v>2.1539351851851851E-2</v>
      </c>
      <c r="N124" s="154">
        <v>2.3182870370370371E-2</v>
      </c>
      <c r="O124" s="154">
        <v>5.1898148148148145E-2</v>
      </c>
      <c r="P124" s="154">
        <v>8.1666666666666665E-2</v>
      </c>
      <c r="Q124" s="154">
        <v>8.216435185185185E-2</v>
      </c>
      <c r="R124" s="154">
        <v>0.12243055555555556</v>
      </c>
      <c r="S124" s="153" t="s">
        <v>2618</v>
      </c>
      <c r="T124" s="153" t="s">
        <v>2496</v>
      </c>
      <c r="U124" s="174"/>
      <c r="W124" s="123">
        <f t="shared" si="1"/>
        <v>700</v>
      </c>
    </row>
    <row r="125" spans="1:23" x14ac:dyDescent="0.3">
      <c r="A125" s="175">
        <v>122</v>
      </c>
      <c r="B125" s="157" t="s">
        <v>2028</v>
      </c>
      <c r="C125" s="157">
        <v>89</v>
      </c>
      <c r="D125" s="157" t="s">
        <v>110</v>
      </c>
      <c r="E125" s="168">
        <v>0.12265046296296296</v>
      </c>
      <c r="F125" s="158">
        <v>2.3784722222222221E-2</v>
      </c>
      <c r="G125" s="158">
        <v>1.8171296296296297E-3</v>
      </c>
      <c r="H125" s="158">
        <v>5.2696759259259263E-2</v>
      </c>
      <c r="I125" s="158">
        <v>2.6238425925925925E-2</v>
      </c>
      <c r="J125" s="158">
        <v>2.6458333333333334E-2</v>
      </c>
      <c r="K125" s="158">
        <v>1.3310185185185185E-3</v>
      </c>
      <c r="L125" s="158">
        <v>4.2997685185185187E-2</v>
      </c>
      <c r="M125" s="158">
        <v>2.3784722222222221E-2</v>
      </c>
      <c r="N125" s="158">
        <v>2.5613425925925925E-2</v>
      </c>
      <c r="O125" s="158">
        <v>5.185185185185185E-2</v>
      </c>
      <c r="P125" s="158">
        <v>7.8310185185185191E-2</v>
      </c>
      <c r="Q125" s="158">
        <v>7.96412037037037E-2</v>
      </c>
      <c r="R125" s="158">
        <v>0.12265046296296296</v>
      </c>
      <c r="S125" s="157" t="s">
        <v>8</v>
      </c>
      <c r="T125" s="157" t="s">
        <v>2496</v>
      </c>
      <c r="U125" s="176"/>
      <c r="W125" s="123">
        <f t="shared" si="1"/>
        <v>698</v>
      </c>
    </row>
    <row r="126" spans="1:23" x14ac:dyDescent="0.3">
      <c r="A126" s="173">
        <v>123</v>
      </c>
      <c r="B126" s="153" t="s">
        <v>2619</v>
      </c>
      <c r="C126" s="153">
        <v>146</v>
      </c>
      <c r="D126" s="153" t="s">
        <v>110</v>
      </c>
      <c r="E126" s="167">
        <v>0.12428240740740741</v>
      </c>
      <c r="F126" s="154">
        <v>2.1423611111111112E-2</v>
      </c>
      <c r="G126" s="154">
        <v>2.7314814814814819E-3</v>
      </c>
      <c r="H126" s="154">
        <v>6.083333333333333E-2</v>
      </c>
      <c r="I126" s="154">
        <v>3.0659722222222224E-2</v>
      </c>
      <c r="J126" s="154">
        <v>3.0162037037037032E-2</v>
      </c>
      <c r="K126" s="154">
        <v>1.3773148148148147E-3</v>
      </c>
      <c r="L126" s="154">
        <v>3.7893518518518521E-2</v>
      </c>
      <c r="M126" s="154">
        <v>2.1423611111111112E-2</v>
      </c>
      <c r="N126" s="154">
        <v>2.4155092592592589E-2</v>
      </c>
      <c r="O126" s="154">
        <v>5.4814814814814816E-2</v>
      </c>
      <c r="P126" s="154">
        <v>8.4988425925925926E-2</v>
      </c>
      <c r="Q126" s="154">
        <v>8.637731481481481E-2</v>
      </c>
      <c r="R126" s="154">
        <v>0.12428240740740741</v>
      </c>
      <c r="S126" s="153" t="s">
        <v>28</v>
      </c>
      <c r="T126" s="153" t="s">
        <v>2496</v>
      </c>
      <c r="U126" s="174"/>
      <c r="W126" s="123">
        <f t="shared" si="1"/>
        <v>689</v>
      </c>
    </row>
    <row r="127" spans="1:23" x14ac:dyDescent="0.3">
      <c r="A127" s="175">
        <v>124</v>
      </c>
      <c r="B127" s="157" t="s">
        <v>2620</v>
      </c>
      <c r="C127" s="157">
        <v>172</v>
      </c>
      <c r="D127" s="157" t="s">
        <v>110</v>
      </c>
      <c r="E127" s="168">
        <v>0.12430555555555556</v>
      </c>
      <c r="F127" s="158">
        <v>2.3020833333333334E-2</v>
      </c>
      <c r="G127" s="158">
        <v>3.3217592592592591E-3</v>
      </c>
      <c r="H127" s="158">
        <v>5.9467592592592593E-2</v>
      </c>
      <c r="I127" s="158">
        <v>2.9317129629629634E-2</v>
      </c>
      <c r="J127" s="158">
        <v>3.0150462962962962E-2</v>
      </c>
      <c r="K127" s="158">
        <v>1.5624999999999999E-3</v>
      </c>
      <c r="L127" s="158">
        <v>3.6909722222222226E-2</v>
      </c>
      <c r="M127" s="158">
        <v>2.3020833333333334E-2</v>
      </c>
      <c r="N127" s="158">
        <v>2.6354166666666668E-2</v>
      </c>
      <c r="O127" s="158">
        <v>5.5671296296296302E-2</v>
      </c>
      <c r="P127" s="158">
        <v>8.5833333333333331E-2</v>
      </c>
      <c r="Q127" s="158">
        <v>8.7395833333333339E-2</v>
      </c>
      <c r="R127" s="158">
        <v>0.12430555555555556</v>
      </c>
      <c r="S127" s="157" t="s">
        <v>8</v>
      </c>
      <c r="T127" s="157" t="s">
        <v>2496</v>
      </c>
      <c r="U127" s="176"/>
      <c r="W127" s="123">
        <f t="shared" si="1"/>
        <v>689</v>
      </c>
    </row>
    <row r="128" spans="1:23" x14ac:dyDescent="0.3">
      <c r="A128" s="173">
        <v>125</v>
      </c>
      <c r="B128" s="153" t="s">
        <v>2621</v>
      </c>
      <c r="C128" s="153">
        <v>153</v>
      </c>
      <c r="D128" s="153" t="s">
        <v>110</v>
      </c>
      <c r="E128" s="167">
        <v>0.12502314814814816</v>
      </c>
      <c r="F128" s="154">
        <v>2.390046296296296E-2</v>
      </c>
      <c r="G128" s="154">
        <v>3.2291666666666666E-3</v>
      </c>
      <c r="H128" s="154">
        <v>5.8067129629629628E-2</v>
      </c>
      <c r="I128" s="154">
        <v>2.8773148148148145E-2</v>
      </c>
      <c r="J128" s="154">
        <v>2.9282407407407406E-2</v>
      </c>
      <c r="K128" s="154">
        <v>1.8750000000000001E-3</v>
      </c>
      <c r="L128" s="154">
        <v>3.7939814814814815E-2</v>
      </c>
      <c r="M128" s="154">
        <v>2.390046296296296E-2</v>
      </c>
      <c r="N128" s="154">
        <v>2.7129629629629632E-2</v>
      </c>
      <c r="O128" s="154">
        <v>5.5914351851851847E-2</v>
      </c>
      <c r="P128" s="154">
        <v>8.520833333333333E-2</v>
      </c>
      <c r="Q128" s="154">
        <v>8.7083333333333332E-2</v>
      </c>
      <c r="R128" s="154">
        <v>0.12502314814814816</v>
      </c>
      <c r="S128" s="153"/>
      <c r="T128" s="153" t="s">
        <v>2496</v>
      </c>
      <c r="U128" s="174" t="s">
        <v>2622</v>
      </c>
      <c r="W128" s="123">
        <f t="shared" si="1"/>
        <v>685</v>
      </c>
    </row>
    <row r="129" spans="1:23" x14ac:dyDescent="0.3">
      <c r="A129" s="175">
        <v>126</v>
      </c>
      <c r="B129" s="157" t="s">
        <v>2623</v>
      </c>
      <c r="C129" s="157">
        <v>132</v>
      </c>
      <c r="D129" s="157" t="s">
        <v>110</v>
      </c>
      <c r="E129" s="168">
        <v>0.1259837962962963</v>
      </c>
      <c r="F129" s="158">
        <v>2.1527777777777781E-2</v>
      </c>
      <c r="G129" s="158">
        <v>1.8287037037037037E-3</v>
      </c>
      <c r="H129" s="158">
        <v>5.8657407407407408E-2</v>
      </c>
      <c r="I129" s="158">
        <v>2.8969907407407406E-2</v>
      </c>
      <c r="J129" s="158">
        <v>2.9675925925925925E-2</v>
      </c>
      <c r="K129" s="158">
        <v>8.2175925925925917E-4</v>
      </c>
      <c r="L129" s="158">
        <v>4.3124999999999997E-2</v>
      </c>
      <c r="M129" s="158">
        <v>2.1527777777777781E-2</v>
      </c>
      <c r="N129" s="158">
        <v>2.3356481481481482E-2</v>
      </c>
      <c r="O129" s="158">
        <v>5.2337962962962968E-2</v>
      </c>
      <c r="P129" s="158">
        <v>8.2013888888888886E-2</v>
      </c>
      <c r="Q129" s="158">
        <v>8.2847222222222225E-2</v>
      </c>
      <c r="R129" s="158">
        <v>0.1259837962962963</v>
      </c>
      <c r="S129" s="157" t="s">
        <v>156</v>
      </c>
      <c r="T129" s="157" t="s">
        <v>2496</v>
      </c>
      <c r="U129" s="176"/>
      <c r="W129" s="123">
        <f t="shared" si="1"/>
        <v>680</v>
      </c>
    </row>
    <row r="130" spans="1:23" x14ac:dyDescent="0.3">
      <c r="A130" s="173">
        <v>127</v>
      </c>
      <c r="B130" s="153" t="s">
        <v>2624</v>
      </c>
      <c r="C130" s="153">
        <v>161</v>
      </c>
      <c r="D130" s="153" t="s">
        <v>110</v>
      </c>
      <c r="E130" s="167">
        <v>0.1260185185185185</v>
      </c>
      <c r="F130" s="154">
        <v>1.9745370370370371E-2</v>
      </c>
      <c r="G130" s="154">
        <v>2.1064814814814813E-3</v>
      </c>
      <c r="H130" s="154">
        <v>6.5844907407407408E-2</v>
      </c>
      <c r="I130" s="154">
        <v>3.2361111111111111E-2</v>
      </c>
      <c r="J130" s="154">
        <v>3.3472222222222223E-2</v>
      </c>
      <c r="K130" s="154">
        <v>8.564814814814815E-4</v>
      </c>
      <c r="L130" s="154">
        <v>3.7442129629629624E-2</v>
      </c>
      <c r="M130" s="154">
        <v>1.9745370370370371E-2</v>
      </c>
      <c r="N130" s="154">
        <v>2.1863425925925925E-2</v>
      </c>
      <c r="O130" s="154">
        <v>5.4224537037037036E-2</v>
      </c>
      <c r="P130" s="154">
        <v>8.7708333333333333E-2</v>
      </c>
      <c r="Q130" s="154">
        <v>8.8576388888888899E-2</v>
      </c>
      <c r="R130" s="154">
        <v>0.1260185185185185</v>
      </c>
      <c r="S130" s="153" t="s">
        <v>2625</v>
      </c>
      <c r="T130" s="153" t="s">
        <v>2496</v>
      </c>
      <c r="U130" s="174"/>
      <c r="W130" s="123">
        <f t="shared" si="1"/>
        <v>680</v>
      </c>
    </row>
    <row r="131" spans="1:23" x14ac:dyDescent="0.3">
      <c r="A131" s="175">
        <v>128</v>
      </c>
      <c r="B131" s="157" t="s">
        <v>2626</v>
      </c>
      <c r="C131" s="157">
        <v>155</v>
      </c>
      <c r="D131" s="157" t="s">
        <v>110</v>
      </c>
      <c r="E131" s="168">
        <v>0.12646990740740741</v>
      </c>
      <c r="F131" s="158">
        <v>2.1747685185185186E-2</v>
      </c>
      <c r="G131" s="158">
        <v>2.1643518518518518E-3</v>
      </c>
      <c r="H131" s="158">
        <v>6.6469907407407408E-2</v>
      </c>
      <c r="I131" s="158">
        <v>3.3240740740740744E-2</v>
      </c>
      <c r="J131" s="158">
        <v>3.3217592592592597E-2</v>
      </c>
      <c r="K131" s="158">
        <v>1.0995370370370371E-3</v>
      </c>
      <c r="L131" s="158">
        <v>3.4965277777777783E-2</v>
      </c>
      <c r="M131" s="158">
        <v>2.1747685185185186E-2</v>
      </c>
      <c r="N131" s="158">
        <v>2.3923611111111114E-2</v>
      </c>
      <c r="O131" s="158">
        <v>5.7164351851851848E-2</v>
      </c>
      <c r="P131" s="158">
        <v>9.0393518518518512E-2</v>
      </c>
      <c r="Q131" s="158">
        <v>9.150462962962963E-2</v>
      </c>
      <c r="R131" s="158">
        <v>0.12646990740740741</v>
      </c>
      <c r="S131" s="157" t="s">
        <v>28</v>
      </c>
      <c r="T131" s="157" t="s">
        <v>2496</v>
      </c>
      <c r="U131" s="176"/>
      <c r="W131" s="123">
        <f t="shared" si="1"/>
        <v>677</v>
      </c>
    </row>
    <row r="132" spans="1:23" x14ac:dyDescent="0.3">
      <c r="A132" s="173">
        <v>129</v>
      </c>
      <c r="B132" s="153" t="s">
        <v>2627</v>
      </c>
      <c r="C132" s="153">
        <v>105</v>
      </c>
      <c r="D132" s="153" t="s">
        <v>110</v>
      </c>
      <c r="E132" s="167">
        <v>0.12684027777777776</v>
      </c>
      <c r="F132" s="154">
        <v>2.2673611111111113E-2</v>
      </c>
      <c r="G132" s="154">
        <v>2.9745370370370373E-3</v>
      </c>
      <c r="H132" s="154">
        <v>6.1307870370370367E-2</v>
      </c>
      <c r="I132" s="154">
        <v>3.0682870370370371E-2</v>
      </c>
      <c r="J132" s="154">
        <v>3.0613425925925929E-2</v>
      </c>
      <c r="K132" s="154">
        <v>1.5277777777777779E-3</v>
      </c>
      <c r="L132" s="154">
        <v>3.8321759259259257E-2</v>
      </c>
      <c r="M132" s="154">
        <v>2.2673611111111113E-2</v>
      </c>
      <c r="N132" s="154">
        <v>2.5659722222222223E-2</v>
      </c>
      <c r="O132" s="154">
        <v>5.634259259259259E-2</v>
      </c>
      <c r="P132" s="154">
        <v>8.6967592592592582E-2</v>
      </c>
      <c r="Q132" s="154">
        <v>8.8506944444444444E-2</v>
      </c>
      <c r="R132" s="154">
        <v>0.12684027777777776</v>
      </c>
      <c r="S132" s="153" t="s">
        <v>8</v>
      </c>
      <c r="T132" s="153" t="s">
        <v>2496</v>
      </c>
      <c r="U132" s="174" t="s">
        <v>2628</v>
      </c>
      <c r="W132" s="123">
        <f t="shared" si="1"/>
        <v>675</v>
      </c>
    </row>
    <row r="133" spans="1:23" x14ac:dyDescent="0.3">
      <c r="A133" s="175">
        <v>130</v>
      </c>
      <c r="B133" s="157" t="s">
        <v>2629</v>
      </c>
      <c r="C133" s="157">
        <v>78</v>
      </c>
      <c r="D133" s="157" t="s">
        <v>110</v>
      </c>
      <c r="E133" s="168">
        <v>0.1307986111111111</v>
      </c>
      <c r="F133" s="158">
        <v>2.2847222222222224E-2</v>
      </c>
      <c r="G133" s="158">
        <v>3.8078703703703707E-3</v>
      </c>
      <c r="H133" s="158">
        <v>6.1527777777777772E-2</v>
      </c>
      <c r="I133" s="158">
        <v>3.0567129629629628E-2</v>
      </c>
      <c r="J133" s="158">
        <v>3.0949074074074077E-2</v>
      </c>
      <c r="K133" s="158">
        <v>2.6620370370370374E-3</v>
      </c>
      <c r="L133" s="158">
        <v>3.9918981481481479E-2</v>
      </c>
      <c r="M133" s="158">
        <v>2.2847222222222224E-2</v>
      </c>
      <c r="N133" s="158">
        <v>2.6666666666666668E-2</v>
      </c>
      <c r="O133" s="158">
        <v>5.724537037037037E-2</v>
      </c>
      <c r="P133" s="158">
        <v>8.819444444444445E-2</v>
      </c>
      <c r="Q133" s="158">
        <v>9.0868055555555549E-2</v>
      </c>
      <c r="R133" s="158">
        <v>0.1307986111111111</v>
      </c>
      <c r="S133" s="157" t="s">
        <v>8</v>
      </c>
      <c r="T133" s="157" t="s">
        <v>2496</v>
      </c>
      <c r="U133" s="176" t="s">
        <v>2630</v>
      </c>
      <c r="W133" s="123">
        <f t="shared" ref="W133:W152" si="2">ROUND($E$4/E133*1000,0)</f>
        <v>655</v>
      </c>
    </row>
    <row r="134" spans="1:23" x14ac:dyDescent="0.3">
      <c r="A134" s="173">
        <v>131</v>
      </c>
      <c r="B134" s="153" t="s">
        <v>2631</v>
      </c>
      <c r="C134" s="153">
        <v>18</v>
      </c>
      <c r="D134" s="153" t="s">
        <v>110</v>
      </c>
      <c r="E134" s="167">
        <v>0.13089120370370369</v>
      </c>
      <c r="F134" s="154">
        <v>2.9305555555555557E-2</v>
      </c>
      <c r="G134" s="154">
        <v>2.0486111111111113E-3</v>
      </c>
      <c r="H134" s="154">
        <v>6.2928240740740743E-2</v>
      </c>
      <c r="I134" s="154">
        <v>3.0972222222222224E-2</v>
      </c>
      <c r="J134" s="154">
        <v>3.1944444444444449E-2</v>
      </c>
      <c r="K134" s="154">
        <v>9.4907407407407408E-4</v>
      </c>
      <c r="L134" s="154">
        <v>3.5624999999999997E-2</v>
      </c>
      <c r="M134" s="154">
        <v>2.9305555555555557E-2</v>
      </c>
      <c r="N134" s="154">
        <v>3.1365740740740743E-2</v>
      </c>
      <c r="O134" s="154">
        <v>6.2349537037037044E-2</v>
      </c>
      <c r="P134" s="154">
        <v>9.4305555555555545E-2</v>
      </c>
      <c r="Q134" s="154">
        <v>9.525462962962962E-2</v>
      </c>
      <c r="R134" s="154">
        <v>0.13089120370370369</v>
      </c>
      <c r="S134" s="153" t="s">
        <v>8</v>
      </c>
      <c r="T134" s="153" t="s">
        <v>2496</v>
      </c>
      <c r="U134" s="174" t="s">
        <v>2632</v>
      </c>
      <c r="W134" s="123">
        <f t="shared" si="2"/>
        <v>654</v>
      </c>
    </row>
    <row r="135" spans="1:23" x14ac:dyDescent="0.3">
      <c r="A135" s="175">
        <v>132</v>
      </c>
      <c r="B135" s="157" t="s">
        <v>2633</v>
      </c>
      <c r="C135" s="157">
        <v>64</v>
      </c>
      <c r="D135" s="157" t="s">
        <v>110</v>
      </c>
      <c r="E135" s="168">
        <v>0.13148148148148148</v>
      </c>
      <c r="F135" s="158">
        <v>2.5162037037037038E-2</v>
      </c>
      <c r="G135" s="158">
        <v>1.5972222222222221E-3</v>
      </c>
      <c r="H135" s="158">
        <v>5.8437499999999996E-2</v>
      </c>
      <c r="I135" s="160" t="s">
        <v>183</v>
      </c>
      <c r="J135" s="160" t="s">
        <v>183</v>
      </c>
      <c r="K135" s="158">
        <v>5.4398148148148144E-4</v>
      </c>
      <c r="L135" s="158">
        <v>4.5717592592592594E-2</v>
      </c>
      <c r="M135" s="158">
        <v>2.5162037037037038E-2</v>
      </c>
      <c r="N135" s="158">
        <v>2.6770833333333331E-2</v>
      </c>
      <c r="O135" s="160" t="s">
        <v>183</v>
      </c>
      <c r="P135" s="158">
        <v>8.5219907407407411E-2</v>
      </c>
      <c r="Q135" s="158">
        <v>8.5763888888888876E-2</v>
      </c>
      <c r="R135" s="158">
        <v>0.13148148148148148</v>
      </c>
      <c r="S135" s="157" t="s">
        <v>8</v>
      </c>
      <c r="T135" s="157" t="s">
        <v>2496</v>
      </c>
      <c r="U135" s="176" t="s">
        <v>2634</v>
      </c>
      <c r="W135" s="123">
        <f t="shared" si="2"/>
        <v>651</v>
      </c>
    </row>
    <row r="136" spans="1:23" x14ac:dyDescent="0.3">
      <c r="A136" s="173">
        <v>133</v>
      </c>
      <c r="B136" s="153" t="s">
        <v>205</v>
      </c>
      <c r="C136" s="153">
        <v>111</v>
      </c>
      <c r="D136" s="153" t="s">
        <v>117</v>
      </c>
      <c r="E136" s="167">
        <v>0.1325462962962963</v>
      </c>
      <c r="F136" s="154">
        <v>2.4537037037037038E-2</v>
      </c>
      <c r="G136" s="154">
        <v>2.685185185185185E-3</v>
      </c>
      <c r="H136" s="154">
        <v>6.1481481481481477E-2</v>
      </c>
      <c r="I136" s="154">
        <v>3.1168981481481482E-2</v>
      </c>
      <c r="J136" s="154">
        <v>3.0312499999999996E-2</v>
      </c>
      <c r="K136" s="154">
        <v>1.8750000000000001E-3</v>
      </c>
      <c r="L136" s="154">
        <v>4.1956018518518517E-2</v>
      </c>
      <c r="M136" s="154">
        <v>2.4537037037037038E-2</v>
      </c>
      <c r="N136" s="154">
        <v>2.7222222222222228E-2</v>
      </c>
      <c r="O136" s="154">
        <v>5.8391203703703702E-2</v>
      </c>
      <c r="P136" s="154">
        <v>8.8703703703703715E-2</v>
      </c>
      <c r="Q136" s="154">
        <v>9.0590277777777783E-2</v>
      </c>
      <c r="R136" s="154">
        <v>0.1325462962962963</v>
      </c>
      <c r="S136" s="153" t="s">
        <v>28</v>
      </c>
      <c r="T136" s="153" t="s">
        <v>2496</v>
      </c>
      <c r="U136" s="174" t="s">
        <v>2512</v>
      </c>
      <c r="W136" s="123">
        <f t="shared" si="2"/>
        <v>646</v>
      </c>
    </row>
    <row r="137" spans="1:23" x14ac:dyDescent="0.3">
      <c r="A137" s="175">
        <v>134</v>
      </c>
      <c r="B137" s="157" t="s">
        <v>2426</v>
      </c>
      <c r="C137" s="157">
        <v>110</v>
      </c>
      <c r="D137" s="157" t="s">
        <v>110</v>
      </c>
      <c r="E137" s="168">
        <v>0.13256944444444443</v>
      </c>
      <c r="F137" s="158">
        <v>2.4398148148148145E-2</v>
      </c>
      <c r="G137" s="158">
        <v>2.7199074074074074E-3</v>
      </c>
      <c r="H137" s="158">
        <v>6.157407407407408E-2</v>
      </c>
      <c r="I137" s="158">
        <v>3.1319444444444448E-2</v>
      </c>
      <c r="J137" s="158">
        <v>3.0243055555555554E-2</v>
      </c>
      <c r="K137" s="158">
        <v>1.8634259259259261E-3</v>
      </c>
      <c r="L137" s="158">
        <v>4.1990740740740745E-2</v>
      </c>
      <c r="M137" s="158">
        <v>2.4398148148148145E-2</v>
      </c>
      <c r="N137" s="158">
        <v>2.7118055555555552E-2</v>
      </c>
      <c r="O137" s="158">
        <v>5.8437499999999996E-2</v>
      </c>
      <c r="P137" s="158">
        <v>8.8692129629629635E-2</v>
      </c>
      <c r="Q137" s="158">
        <v>9.0567129629629636E-2</v>
      </c>
      <c r="R137" s="158">
        <v>0.13256944444444443</v>
      </c>
      <c r="S137" s="157" t="s">
        <v>28</v>
      </c>
      <c r="T137" s="157" t="s">
        <v>2496</v>
      </c>
      <c r="U137" s="176" t="s">
        <v>2512</v>
      </c>
      <c r="W137" s="123">
        <f t="shared" si="2"/>
        <v>646</v>
      </c>
    </row>
    <row r="138" spans="1:23" x14ac:dyDescent="0.3">
      <c r="A138" s="173">
        <v>135</v>
      </c>
      <c r="B138" s="153" t="s">
        <v>2635</v>
      </c>
      <c r="C138" s="153">
        <v>58</v>
      </c>
      <c r="D138" s="153" t="s">
        <v>110</v>
      </c>
      <c r="E138" s="167">
        <v>0.13311342592592593</v>
      </c>
      <c r="F138" s="154">
        <v>1.9155092592592592E-2</v>
      </c>
      <c r="G138" s="154">
        <v>4.5949074074074078E-3</v>
      </c>
      <c r="H138" s="154">
        <v>7.2928240740740738E-2</v>
      </c>
      <c r="I138" s="161" t="s">
        <v>183</v>
      </c>
      <c r="J138" s="161" t="s">
        <v>183</v>
      </c>
      <c r="K138" s="154">
        <v>1.4583333333333334E-3</v>
      </c>
      <c r="L138" s="154">
        <v>3.4965277777777783E-2</v>
      </c>
      <c r="M138" s="154">
        <v>1.9155092592592592E-2</v>
      </c>
      <c r="N138" s="154">
        <v>2.3750000000000004E-2</v>
      </c>
      <c r="O138" s="161" t="s">
        <v>183</v>
      </c>
      <c r="P138" s="154">
        <v>9.6689814814814812E-2</v>
      </c>
      <c r="Q138" s="154">
        <v>9.8148148148148151E-2</v>
      </c>
      <c r="R138" s="154">
        <v>0.13311342592592593</v>
      </c>
      <c r="S138" s="153" t="s">
        <v>8</v>
      </c>
      <c r="T138" s="153" t="s">
        <v>2496</v>
      </c>
      <c r="U138" s="174" t="s">
        <v>2636</v>
      </c>
      <c r="W138" s="123">
        <f t="shared" si="2"/>
        <v>643</v>
      </c>
    </row>
    <row r="139" spans="1:23" x14ac:dyDescent="0.3">
      <c r="A139" s="175">
        <v>136</v>
      </c>
      <c r="B139" s="157" t="s">
        <v>2015</v>
      </c>
      <c r="C139" s="157">
        <v>126</v>
      </c>
      <c r="D139" s="157" t="s">
        <v>110</v>
      </c>
      <c r="E139" s="168">
        <v>0.13356481481481483</v>
      </c>
      <c r="F139" s="158">
        <v>1.7013888888888887E-2</v>
      </c>
      <c r="G139" s="158">
        <v>1.4120370370370369E-3</v>
      </c>
      <c r="H139" s="158">
        <v>8.1631944444444438E-2</v>
      </c>
      <c r="I139" s="158">
        <v>5.4872685185185184E-2</v>
      </c>
      <c r="J139" s="158">
        <v>2.6759259259259257E-2</v>
      </c>
      <c r="K139" s="158">
        <v>1.9212962962962962E-3</v>
      </c>
      <c r="L139" s="158">
        <v>3.15625E-2</v>
      </c>
      <c r="M139" s="158">
        <v>1.7013888888888887E-2</v>
      </c>
      <c r="N139" s="158">
        <v>1.8437499999999999E-2</v>
      </c>
      <c r="O139" s="158">
        <v>7.3321759259259267E-2</v>
      </c>
      <c r="P139" s="158">
        <v>0.10008101851851851</v>
      </c>
      <c r="Q139" s="158">
        <v>0.10200231481481481</v>
      </c>
      <c r="R139" s="158">
        <v>0.13356481481481483</v>
      </c>
      <c r="S139" s="157" t="s">
        <v>2637</v>
      </c>
      <c r="T139" s="157" t="s">
        <v>2496</v>
      </c>
      <c r="U139" s="176" t="s">
        <v>2638</v>
      </c>
      <c r="W139" s="123">
        <f t="shared" si="2"/>
        <v>641</v>
      </c>
    </row>
    <row r="140" spans="1:23" x14ac:dyDescent="0.3">
      <c r="A140" s="173">
        <v>137</v>
      </c>
      <c r="B140" s="153" t="s">
        <v>22</v>
      </c>
      <c r="C140" s="153">
        <v>160</v>
      </c>
      <c r="D140" s="153" t="s">
        <v>117</v>
      </c>
      <c r="E140" s="167">
        <v>0.13649305555555555</v>
      </c>
      <c r="F140" s="154">
        <v>2.3854166666666666E-2</v>
      </c>
      <c r="G140" s="154">
        <v>1.8518518518518517E-3</v>
      </c>
      <c r="H140" s="154">
        <v>6.2881944444444449E-2</v>
      </c>
      <c r="I140" s="154">
        <v>3.0902777777777779E-2</v>
      </c>
      <c r="J140" s="154">
        <v>3.1967592592592589E-2</v>
      </c>
      <c r="K140" s="154">
        <v>1.1111111111111111E-3</v>
      </c>
      <c r="L140" s="154">
        <v>4.6770833333333338E-2</v>
      </c>
      <c r="M140" s="154">
        <v>2.3854166666666666E-2</v>
      </c>
      <c r="N140" s="154">
        <v>2.5717592592592594E-2</v>
      </c>
      <c r="O140" s="154">
        <v>5.6631944444444443E-2</v>
      </c>
      <c r="P140" s="154">
        <v>8.8611111111111099E-2</v>
      </c>
      <c r="Q140" s="154">
        <v>8.9722222222222217E-2</v>
      </c>
      <c r="R140" s="154">
        <v>0.13649305555555555</v>
      </c>
      <c r="S140" s="153" t="s">
        <v>8</v>
      </c>
      <c r="T140" s="153" t="s">
        <v>2496</v>
      </c>
      <c r="U140" s="174"/>
      <c r="W140" s="123">
        <f t="shared" si="2"/>
        <v>627</v>
      </c>
    </row>
    <row r="141" spans="1:23" x14ac:dyDescent="0.3">
      <c r="A141" s="175">
        <v>138</v>
      </c>
      <c r="B141" s="157" t="s">
        <v>2639</v>
      </c>
      <c r="C141" s="157">
        <v>149</v>
      </c>
      <c r="D141" s="157" t="s">
        <v>110</v>
      </c>
      <c r="E141" s="168">
        <v>0.13696759259259259</v>
      </c>
      <c r="F141" s="158">
        <v>1.7511574074074072E-2</v>
      </c>
      <c r="G141" s="158">
        <v>1.7824074074074072E-3</v>
      </c>
      <c r="H141" s="158">
        <v>7.6435185185185189E-2</v>
      </c>
      <c r="I141" s="158">
        <v>2.6018518518518521E-2</v>
      </c>
      <c r="J141" s="158">
        <v>5.0405092592592592E-2</v>
      </c>
      <c r="K141" s="158">
        <v>1.9560185185185184E-3</v>
      </c>
      <c r="L141" s="158">
        <v>3.9270833333333331E-2</v>
      </c>
      <c r="M141" s="158">
        <v>1.7511574074074072E-2</v>
      </c>
      <c r="N141" s="158">
        <v>1.9293981481481485E-2</v>
      </c>
      <c r="O141" s="158">
        <v>4.5324074074074072E-2</v>
      </c>
      <c r="P141" s="158">
        <v>9.5740740740740737E-2</v>
      </c>
      <c r="Q141" s="158">
        <v>9.7696759259259261E-2</v>
      </c>
      <c r="R141" s="158">
        <v>0.13696759259259259</v>
      </c>
      <c r="S141" s="157" t="s">
        <v>8</v>
      </c>
      <c r="T141" s="157" t="s">
        <v>2496</v>
      </c>
      <c r="U141" s="176" t="s">
        <v>65</v>
      </c>
      <c r="W141" s="123">
        <f t="shared" si="2"/>
        <v>625</v>
      </c>
    </row>
    <row r="142" spans="1:23" x14ac:dyDescent="0.3">
      <c r="A142" s="173">
        <v>139</v>
      </c>
      <c r="B142" s="153" t="s">
        <v>2640</v>
      </c>
      <c r="C142" s="153">
        <v>138</v>
      </c>
      <c r="D142" s="153" t="s">
        <v>110</v>
      </c>
      <c r="E142" s="167">
        <v>0.13829861111111111</v>
      </c>
      <c r="F142" s="154">
        <v>1.9305555555555555E-2</v>
      </c>
      <c r="G142" s="154">
        <v>2.3495370370370371E-3</v>
      </c>
      <c r="H142" s="154">
        <v>7.5416666666666674E-2</v>
      </c>
      <c r="I142" s="154">
        <v>3.7106481481481483E-2</v>
      </c>
      <c r="J142" s="154">
        <v>3.8310185185185183E-2</v>
      </c>
      <c r="K142" s="154">
        <v>5.3240740740740744E-4</v>
      </c>
      <c r="L142" s="154">
        <v>4.0671296296296296E-2</v>
      </c>
      <c r="M142" s="154">
        <v>1.9305555555555555E-2</v>
      </c>
      <c r="N142" s="154">
        <v>2.1666666666666667E-2</v>
      </c>
      <c r="O142" s="154">
        <v>5.8773148148148151E-2</v>
      </c>
      <c r="P142" s="154">
        <v>9.7094907407407408E-2</v>
      </c>
      <c r="Q142" s="154">
        <v>9.7627314814814806E-2</v>
      </c>
      <c r="R142" s="154">
        <v>0.13829861111111111</v>
      </c>
      <c r="S142" s="153" t="s">
        <v>8</v>
      </c>
      <c r="T142" s="153" t="s">
        <v>2496</v>
      </c>
      <c r="U142" s="174"/>
      <c r="W142" s="123">
        <f t="shared" si="2"/>
        <v>619</v>
      </c>
    </row>
    <row r="143" spans="1:23" x14ac:dyDescent="0.3">
      <c r="A143" s="175">
        <v>140</v>
      </c>
      <c r="B143" s="157" t="s">
        <v>2437</v>
      </c>
      <c r="C143" s="157">
        <v>171</v>
      </c>
      <c r="D143" s="157" t="s">
        <v>110</v>
      </c>
      <c r="E143" s="168">
        <v>0.1396412037037037</v>
      </c>
      <c r="F143" s="158">
        <v>1.9560185185185184E-2</v>
      </c>
      <c r="G143" s="158">
        <v>2.5347222222222221E-3</v>
      </c>
      <c r="H143" s="158">
        <v>6.1458333333333337E-2</v>
      </c>
      <c r="I143" s="158">
        <v>3.0034722222222223E-2</v>
      </c>
      <c r="J143" s="158">
        <v>3.142361111111111E-2</v>
      </c>
      <c r="K143" s="158">
        <v>3.0439814814814821E-3</v>
      </c>
      <c r="L143" s="158">
        <v>5.302083333333333E-2</v>
      </c>
      <c r="M143" s="158">
        <v>1.9560185185185184E-2</v>
      </c>
      <c r="N143" s="158">
        <v>2.210648148148148E-2</v>
      </c>
      <c r="O143" s="158">
        <v>5.2152777777777777E-2</v>
      </c>
      <c r="P143" s="158">
        <v>8.3576388888888895E-2</v>
      </c>
      <c r="Q143" s="158">
        <v>8.6620370370370361E-2</v>
      </c>
      <c r="R143" s="158">
        <v>0.1396412037037037</v>
      </c>
      <c r="S143" s="157" t="s">
        <v>8</v>
      </c>
      <c r="T143" s="157" t="s">
        <v>2496</v>
      </c>
      <c r="U143" s="176" t="s">
        <v>2636</v>
      </c>
      <c r="W143" s="123">
        <f t="shared" si="2"/>
        <v>613</v>
      </c>
    </row>
    <row r="144" spans="1:23" x14ac:dyDescent="0.3">
      <c r="A144" s="173">
        <v>141</v>
      </c>
      <c r="B144" s="153" t="s">
        <v>2641</v>
      </c>
      <c r="C144" s="153">
        <v>39</v>
      </c>
      <c r="D144" s="153" t="s">
        <v>110</v>
      </c>
      <c r="E144" s="167">
        <v>0.14002314814814815</v>
      </c>
      <c r="F144" s="154">
        <v>2.659722222222222E-2</v>
      </c>
      <c r="G144" s="154">
        <v>3.5532407407407405E-3</v>
      </c>
      <c r="H144" s="154">
        <v>6.9212962962962962E-2</v>
      </c>
      <c r="I144" s="154">
        <v>3.5046296296296298E-2</v>
      </c>
      <c r="J144" s="154">
        <v>3.4155092592592591E-2</v>
      </c>
      <c r="K144" s="154">
        <v>1.5856481481481479E-3</v>
      </c>
      <c r="L144" s="154">
        <v>3.90625E-2</v>
      </c>
      <c r="M144" s="154">
        <v>2.659722222222222E-2</v>
      </c>
      <c r="N144" s="154">
        <v>3.0162037037037032E-2</v>
      </c>
      <c r="O144" s="154">
        <v>6.5208333333333326E-2</v>
      </c>
      <c r="P144" s="154">
        <v>9.9374999999999991E-2</v>
      </c>
      <c r="Q144" s="154">
        <v>0.10096064814814815</v>
      </c>
      <c r="R144" s="154">
        <v>0.14002314814814815</v>
      </c>
      <c r="S144" s="153" t="s">
        <v>28</v>
      </c>
      <c r="T144" s="153" t="s">
        <v>2496</v>
      </c>
      <c r="U144" s="174"/>
      <c r="W144" s="123">
        <f t="shared" si="2"/>
        <v>612</v>
      </c>
    </row>
    <row r="145" spans="1:23" x14ac:dyDescent="0.3">
      <c r="A145" s="175">
        <v>142</v>
      </c>
      <c r="B145" s="157" t="s">
        <v>3099</v>
      </c>
      <c r="C145" s="157">
        <v>124</v>
      </c>
      <c r="D145" s="157" t="s">
        <v>117</v>
      </c>
      <c r="E145" s="168">
        <v>0.1401273148148148</v>
      </c>
      <c r="F145" s="158">
        <v>2.327546296296296E-2</v>
      </c>
      <c r="G145" s="158">
        <v>1.712962962962963E-3</v>
      </c>
      <c r="H145" s="158">
        <v>6.8993055555555557E-2</v>
      </c>
      <c r="I145" s="158">
        <v>6.8993055555555557E-2</v>
      </c>
      <c r="J145" s="158">
        <v>0</v>
      </c>
      <c r="K145" s="158">
        <v>8.564814814814815E-4</v>
      </c>
      <c r="L145" s="158">
        <v>4.5254629629629624E-2</v>
      </c>
      <c r="M145" s="158">
        <v>2.327546296296296E-2</v>
      </c>
      <c r="N145" s="158">
        <v>2.4988425925925928E-2</v>
      </c>
      <c r="O145" s="158">
        <v>9.3993055555555552E-2</v>
      </c>
      <c r="P145" s="158">
        <v>9.3993055555555552E-2</v>
      </c>
      <c r="Q145" s="158">
        <v>9.4861111111111118E-2</v>
      </c>
      <c r="R145" s="158">
        <v>0.1401273148148148</v>
      </c>
      <c r="S145" s="157" t="s">
        <v>28</v>
      </c>
      <c r="T145" s="157" t="s">
        <v>2555</v>
      </c>
      <c r="U145" s="176"/>
      <c r="W145" s="123">
        <f t="shared" si="2"/>
        <v>611</v>
      </c>
    </row>
    <row r="146" spans="1:23" x14ac:dyDescent="0.3">
      <c r="A146" s="173">
        <v>143</v>
      </c>
      <c r="B146" s="153" t="s">
        <v>2642</v>
      </c>
      <c r="C146" s="153">
        <v>67</v>
      </c>
      <c r="D146" s="153" t="s">
        <v>110</v>
      </c>
      <c r="E146" s="167">
        <v>0.14327546296296298</v>
      </c>
      <c r="F146" s="154">
        <v>2.5451388888888888E-2</v>
      </c>
      <c r="G146" s="154">
        <v>3.0439814814814821E-3</v>
      </c>
      <c r="H146" s="154">
        <v>7.1261574074074074E-2</v>
      </c>
      <c r="I146" s="161" t="s">
        <v>183</v>
      </c>
      <c r="J146" s="161" t="s">
        <v>183</v>
      </c>
      <c r="K146" s="154">
        <v>1.2384259259259258E-3</v>
      </c>
      <c r="L146" s="154">
        <v>4.2268518518518518E-2</v>
      </c>
      <c r="M146" s="154">
        <v>2.5451388888888888E-2</v>
      </c>
      <c r="N146" s="154">
        <v>2.8495370370370369E-2</v>
      </c>
      <c r="O146" s="161" t="s">
        <v>183</v>
      </c>
      <c r="P146" s="154">
        <v>9.976851851851852E-2</v>
      </c>
      <c r="Q146" s="154">
        <v>0.10100694444444445</v>
      </c>
      <c r="R146" s="154">
        <v>0.14327546296296298</v>
      </c>
      <c r="S146" s="153" t="s">
        <v>8</v>
      </c>
      <c r="T146" s="153" t="s">
        <v>2496</v>
      </c>
      <c r="U146" s="174"/>
      <c r="W146" s="123">
        <f t="shared" si="2"/>
        <v>598</v>
      </c>
    </row>
    <row r="147" spans="1:23" x14ac:dyDescent="0.3">
      <c r="A147" s="175">
        <v>144</v>
      </c>
      <c r="B147" s="157" t="s">
        <v>2643</v>
      </c>
      <c r="C147" s="157">
        <v>158</v>
      </c>
      <c r="D147" s="157" t="s">
        <v>110</v>
      </c>
      <c r="E147" s="168">
        <v>0.14348379629629629</v>
      </c>
      <c r="F147" s="158">
        <v>2.6041666666666668E-2</v>
      </c>
      <c r="G147" s="158">
        <v>3.2986111111111111E-3</v>
      </c>
      <c r="H147" s="158">
        <v>5.9756944444444439E-2</v>
      </c>
      <c r="I147" s="158">
        <v>2.9456018518518517E-2</v>
      </c>
      <c r="J147" s="158">
        <v>3.0300925925925926E-2</v>
      </c>
      <c r="K147" s="158">
        <v>2.1643518518518518E-3</v>
      </c>
      <c r="L147" s="158">
        <v>5.2199074074074071E-2</v>
      </c>
      <c r="M147" s="158">
        <v>2.6041666666666668E-2</v>
      </c>
      <c r="N147" s="158">
        <v>2.9340277777777781E-2</v>
      </c>
      <c r="O147" s="158">
        <v>5.8807870370370365E-2</v>
      </c>
      <c r="P147" s="158">
        <v>8.9108796296296297E-2</v>
      </c>
      <c r="Q147" s="158">
        <v>9.1273148148148145E-2</v>
      </c>
      <c r="R147" s="158">
        <v>0.14348379629629629</v>
      </c>
      <c r="S147" s="157" t="s">
        <v>8</v>
      </c>
      <c r="T147" s="157" t="s">
        <v>2496</v>
      </c>
      <c r="U147" s="176"/>
      <c r="W147" s="123">
        <f t="shared" si="2"/>
        <v>597</v>
      </c>
    </row>
    <row r="148" spans="1:23" x14ac:dyDescent="0.3">
      <c r="A148" s="173">
        <v>145</v>
      </c>
      <c r="B148" s="153" t="s">
        <v>2644</v>
      </c>
      <c r="C148" s="153">
        <v>46</v>
      </c>
      <c r="D148" s="153" t="s">
        <v>110</v>
      </c>
      <c r="E148" s="167">
        <v>0.14398148148148149</v>
      </c>
      <c r="F148" s="154">
        <v>2.165509259259259E-2</v>
      </c>
      <c r="G148" s="154">
        <v>2.9513888888888888E-3</v>
      </c>
      <c r="H148" s="154">
        <v>7.5266203703703696E-2</v>
      </c>
      <c r="I148" s="154">
        <v>3.7280092592592594E-2</v>
      </c>
      <c r="J148" s="154">
        <v>3.7974537037037036E-2</v>
      </c>
      <c r="K148" s="154">
        <v>3.3912037037037036E-3</v>
      </c>
      <c r="L148" s="154">
        <v>4.0682870370370376E-2</v>
      </c>
      <c r="M148" s="154">
        <v>2.165509259259259E-2</v>
      </c>
      <c r="N148" s="154">
        <v>2.461805555555556E-2</v>
      </c>
      <c r="O148" s="154">
        <v>6.190972222222222E-2</v>
      </c>
      <c r="P148" s="154">
        <v>9.9884259259259256E-2</v>
      </c>
      <c r="Q148" s="154">
        <v>0.10328703703703705</v>
      </c>
      <c r="R148" s="154">
        <v>0.14398148148148149</v>
      </c>
      <c r="S148" s="153" t="s">
        <v>156</v>
      </c>
      <c r="T148" s="153" t="s">
        <v>2496</v>
      </c>
      <c r="U148" s="174" t="s">
        <v>2343</v>
      </c>
      <c r="W148" s="123">
        <f t="shared" si="2"/>
        <v>595</v>
      </c>
    </row>
    <row r="149" spans="1:23" x14ac:dyDescent="0.3">
      <c r="A149" s="175">
        <v>146</v>
      </c>
      <c r="B149" s="157" t="s">
        <v>2645</v>
      </c>
      <c r="C149" s="157">
        <v>88</v>
      </c>
      <c r="D149" s="157" t="s">
        <v>110</v>
      </c>
      <c r="E149" s="168">
        <v>0.14550925925925925</v>
      </c>
      <c r="F149" s="158">
        <v>3.7777777777777778E-2</v>
      </c>
      <c r="G149" s="158">
        <v>3.9236111111111112E-3</v>
      </c>
      <c r="H149" s="158">
        <v>5.6921296296296296E-2</v>
      </c>
      <c r="I149" s="158">
        <v>2.8125000000000001E-2</v>
      </c>
      <c r="J149" s="158">
        <v>2.8784722222222225E-2</v>
      </c>
      <c r="K149" s="158">
        <v>1.7824074074074072E-3</v>
      </c>
      <c r="L149" s="158">
        <v>4.5069444444444447E-2</v>
      </c>
      <c r="M149" s="158">
        <v>3.7777777777777778E-2</v>
      </c>
      <c r="N149" s="158">
        <v>4.1712962962962959E-2</v>
      </c>
      <c r="O149" s="158">
        <v>6.9849537037037043E-2</v>
      </c>
      <c r="P149" s="158">
        <v>9.8645833333333335E-2</v>
      </c>
      <c r="Q149" s="158">
        <v>0.10042824074074075</v>
      </c>
      <c r="R149" s="158">
        <v>0.14550925925925925</v>
      </c>
      <c r="S149" s="157" t="s">
        <v>2646</v>
      </c>
      <c r="T149" s="157" t="s">
        <v>2496</v>
      </c>
      <c r="U149" s="176"/>
      <c r="W149" s="123">
        <f t="shared" si="2"/>
        <v>589</v>
      </c>
    </row>
    <row r="150" spans="1:23" x14ac:dyDescent="0.3">
      <c r="A150" s="173">
        <v>147</v>
      </c>
      <c r="B150" s="153" t="s">
        <v>2647</v>
      </c>
      <c r="C150" s="153">
        <v>52</v>
      </c>
      <c r="D150" s="153" t="s">
        <v>110</v>
      </c>
      <c r="E150" s="167">
        <v>0.14579861111111111</v>
      </c>
      <c r="F150" s="154">
        <v>2.2638888888888889E-2</v>
      </c>
      <c r="G150" s="154">
        <v>3.0208333333333333E-3</v>
      </c>
      <c r="H150" s="154">
        <v>7.8113425925925919E-2</v>
      </c>
      <c r="I150" s="154">
        <v>3.72337962962963E-2</v>
      </c>
      <c r="J150" s="154">
        <v>4.0879629629629634E-2</v>
      </c>
      <c r="K150" s="154">
        <v>1.4930555555555556E-3</v>
      </c>
      <c r="L150" s="154">
        <v>4.0497685185185185E-2</v>
      </c>
      <c r="M150" s="154">
        <v>2.2638888888888889E-2</v>
      </c>
      <c r="N150" s="154">
        <v>2.56712962962963E-2</v>
      </c>
      <c r="O150" s="154">
        <v>6.2905092592592596E-2</v>
      </c>
      <c r="P150" s="154">
        <v>0.10379629629629629</v>
      </c>
      <c r="Q150" s="154">
        <v>0.10528935185185184</v>
      </c>
      <c r="R150" s="154">
        <v>0.14579861111111111</v>
      </c>
      <c r="S150" s="153" t="s">
        <v>8</v>
      </c>
      <c r="T150" s="153" t="s">
        <v>2496</v>
      </c>
      <c r="U150" s="174" t="s">
        <v>2648</v>
      </c>
      <c r="W150" s="123">
        <f t="shared" si="2"/>
        <v>587</v>
      </c>
    </row>
    <row r="151" spans="1:23" x14ac:dyDescent="0.3">
      <c r="A151" s="175">
        <v>148</v>
      </c>
      <c r="B151" s="157" t="s">
        <v>2649</v>
      </c>
      <c r="C151" s="157">
        <v>27</v>
      </c>
      <c r="D151" s="157" t="s">
        <v>110</v>
      </c>
      <c r="E151" s="168">
        <v>0.14715277777777777</v>
      </c>
      <c r="F151" s="158">
        <v>2.8159722222222221E-2</v>
      </c>
      <c r="G151" s="158">
        <v>1.7824074074074072E-3</v>
      </c>
      <c r="H151" s="158">
        <v>7.0046296296296287E-2</v>
      </c>
      <c r="I151" s="158">
        <v>7.0046296296296287E-2</v>
      </c>
      <c r="J151" s="158">
        <v>0</v>
      </c>
      <c r="K151" s="158">
        <v>1.7824074074074072E-3</v>
      </c>
      <c r="L151" s="158">
        <v>4.5347222222222226E-2</v>
      </c>
      <c r="M151" s="158">
        <v>2.8159722222222221E-2</v>
      </c>
      <c r="N151" s="158">
        <v>2.9953703703703705E-2</v>
      </c>
      <c r="O151" s="158">
        <v>9.9999999999999992E-2</v>
      </c>
      <c r="P151" s="158">
        <v>9.9999999999999992E-2</v>
      </c>
      <c r="Q151" s="158">
        <v>0.10179398148148149</v>
      </c>
      <c r="R151" s="158">
        <v>0.14715277777777777</v>
      </c>
      <c r="S151" s="157" t="s">
        <v>129</v>
      </c>
      <c r="T151" s="157" t="s">
        <v>2496</v>
      </c>
      <c r="U151" s="176" t="s">
        <v>2650</v>
      </c>
      <c r="W151" s="123">
        <f t="shared" si="2"/>
        <v>582</v>
      </c>
    </row>
    <row r="152" spans="1:23" x14ac:dyDescent="0.3">
      <c r="A152" s="178">
        <v>149</v>
      </c>
      <c r="B152" s="179" t="s">
        <v>2651</v>
      </c>
      <c r="C152" s="179">
        <v>123</v>
      </c>
      <c r="D152" s="179" t="s">
        <v>110</v>
      </c>
      <c r="E152" s="180">
        <v>0.1494212962962963</v>
      </c>
      <c r="F152" s="181">
        <v>2.929398148148148E-2</v>
      </c>
      <c r="G152" s="181">
        <v>2.7546296296296294E-3</v>
      </c>
      <c r="H152" s="181">
        <v>7.2175925925925921E-2</v>
      </c>
      <c r="I152" s="181">
        <v>3.5046296296296298E-2</v>
      </c>
      <c r="J152" s="181">
        <v>3.712962962962963E-2</v>
      </c>
      <c r="K152" s="181">
        <v>1.7013888888888892E-3</v>
      </c>
      <c r="L152" s="181">
        <v>4.3472222222222225E-2</v>
      </c>
      <c r="M152" s="181">
        <v>2.929398148148148E-2</v>
      </c>
      <c r="N152" s="181">
        <v>3.2048611111111111E-2</v>
      </c>
      <c r="O152" s="181">
        <v>6.7094907407407409E-2</v>
      </c>
      <c r="P152" s="181">
        <v>0.10423611111111113</v>
      </c>
      <c r="Q152" s="181">
        <v>0.1059375</v>
      </c>
      <c r="R152" s="181">
        <v>0.1494212962962963</v>
      </c>
      <c r="S152" s="179" t="s">
        <v>8</v>
      </c>
      <c r="T152" s="179" t="s">
        <v>2496</v>
      </c>
      <c r="U152" s="182"/>
      <c r="W152" s="123">
        <f t="shared" si="2"/>
        <v>573</v>
      </c>
    </row>
    <row r="153" spans="1:23" x14ac:dyDescent="0.3">
      <c r="A153" s="164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</row>
    <row r="159" spans="1:23" x14ac:dyDescent="0.3">
      <c r="A159" s="172" t="s">
        <v>2751</v>
      </c>
    </row>
    <row r="161" spans="1:23" ht="28.2" x14ac:dyDescent="0.3">
      <c r="A161" s="150" t="s">
        <v>2482</v>
      </c>
      <c r="B161" s="151" t="s">
        <v>2483</v>
      </c>
      <c r="C161" s="151" t="s">
        <v>2484</v>
      </c>
      <c r="D161" s="151" t="s">
        <v>2485</v>
      </c>
      <c r="E161" s="151" t="s">
        <v>2486</v>
      </c>
      <c r="F161" s="151" t="s">
        <v>177</v>
      </c>
      <c r="G161" s="151" t="s">
        <v>2475</v>
      </c>
      <c r="H161" s="151" t="s">
        <v>614</v>
      </c>
      <c r="K161" s="151" t="s">
        <v>2479</v>
      </c>
      <c r="L161" s="151" t="s">
        <v>528</v>
      </c>
      <c r="M161" s="151" t="s">
        <v>2489</v>
      </c>
      <c r="N161" s="151" t="s">
        <v>2490</v>
      </c>
      <c r="P161" s="151" t="s">
        <v>2492</v>
      </c>
      <c r="Q161" s="151" t="s">
        <v>2493</v>
      </c>
      <c r="R161" s="151" t="s">
        <v>2494</v>
      </c>
      <c r="S161" s="151" t="s">
        <v>6</v>
      </c>
      <c r="T161" s="151" t="s">
        <v>2495</v>
      </c>
      <c r="U161" s="151" t="s">
        <v>27</v>
      </c>
      <c r="W161" s="187" t="s">
        <v>0</v>
      </c>
    </row>
    <row r="162" spans="1:23" x14ac:dyDescent="0.3">
      <c r="A162" s="152">
        <v>1</v>
      </c>
      <c r="B162" s="153" t="s">
        <v>1806</v>
      </c>
      <c r="C162" s="153">
        <v>583</v>
      </c>
      <c r="D162" s="153" t="s">
        <v>110</v>
      </c>
      <c r="E162" s="154">
        <v>4.4583333333333336E-2</v>
      </c>
      <c r="F162" s="154">
        <v>8.3217592592592596E-3</v>
      </c>
      <c r="G162" s="154">
        <v>5.9027777777777778E-4</v>
      </c>
      <c r="H162" s="154">
        <v>2.2743055555555555E-2</v>
      </c>
      <c r="K162" s="154">
        <v>3.9351851851851852E-4</v>
      </c>
      <c r="L162" s="154">
        <v>1.2916666666666667E-2</v>
      </c>
      <c r="M162" s="154">
        <v>8.3217592592592596E-3</v>
      </c>
      <c r="N162" s="154">
        <v>8.9120370370370378E-3</v>
      </c>
      <c r="P162" s="154">
        <v>3.1666666666666669E-2</v>
      </c>
      <c r="Q162" s="154">
        <v>3.2060185185185185E-2</v>
      </c>
      <c r="R162" s="154">
        <v>4.4583333333333336E-2</v>
      </c>
      <c r="S162" s="153" t="s">
        <v>8</v>
      </c>
      <c r="T162" s="153" t="s">
        <v>2496</v>
      </c>
      <c r="U162" s="153" t="s">
        <v>2653</v>
      </c>
      <c r="V162" s="155"/>
      <c r="W162" s="123">
        <f>ROUND($E$162/E162*900,0)</f>
        <v>900</v>
      </c>
    </row>
    <row r="163" spans="1:23" x14ac:dyDescent="0.3">
      <c r="A163" s="156">
        <v>2</v>
      </c>
      <c r="B163" s="157" t="s">
        <v>38</v>
      </c>
      <c r="C163" s="157">
        <v>589</v>
      </c>
      <c r="D163" s="157" t="s">
        <v>110</v>
      </c>
      <c r="E163" s="158">
        <v>4.5069444444444447E-2</v>
      </c>
      <c r="F163" s="158">
        <v>8.0324074074074065E-3</v>
      </c>
      <c r="G163" s="158">
        <v>4.8611111111111104E-4</v>
      </c>
      <c r="H163" s="158">
        <v>2.3715277777777776E-2</v>
      </c>
      <c r="K163" s="158">
        <v>3.1250000000000001E-4</v>
      </c>
      <c r="L163" s="158">
        <v>1.2812499999999999E-2</v>
      </c>
      <c r="M163" s="158">
        <v>8.0324074074074065E-3</v>
      </c>
      <c r="N163" s="158">
        <v>8.518518518518519E-3</v>
      </c>
      <c r="P163" s="158">
        <v>3.2245370370370369E-2</v>
      </c>
      <c r="Q163" s="158">
        <v>3.2569444444444443E-2</v>
      </c>
      <c r="R163" s="158">
        <v>4.5069444444444447E-2</v>
      </c>
      <c r="S163" s="157" t="s">
        <v>8</v>
      </c>
      <c r="T163" s="157" t="s">
        <v>2496</v>
      </c>
      <c r="U163" s="157" t="s">
        <v>2654</v>
      </c>
      <c r="V163" s="159"/>
      <c r="W163" s="123">
        <f t="shared" ref="W163:W226" si="3">ROUND($E$162/E163*900,0)</f>
        <v>890</v>
      </c>
    </row>
    <row r="164" spans="1:23" x14ac:dyDescent="0.3">
      <c r="A164" s="152">
        <v>3</v>
      </c>
      <c r="B164" s="153" t="s">
        <v>105</v>
      </c>
      <c r="C164" s="153">
        <v>586</v>
      </c>
      <c r="D164" s="153" t="s">
        <v>110</v>
      </c>
      <c r="E164" s="154">
        <v>4.8657407407407406E-2</v>
      </c>
      <c r="F164" s="154">
        <v>7.0717592592592594E-3</v>
      </c>
      <c r="G164" s="154">
        <v>6.5972222222222213E-4</v>
      </c>
      <c r="H164" s="154">
        <v>2.6631944444444444E-2</v>
      </c>
      <c r="K164" s="154">
        <v>3.3564814814814812E-4</v>
      </c>
      <c r="L164" s="154">
        <v>1.4270833333333335E-2</v>
      </c>
      <c r="M164" s="154">
        <v>7.0717592592592594E-3</v>
      </c>
      <c r="N164" s="154">
        <v>7.743055555555556E-3</v>
      </c>
      <c r="P164" s="154">
        <v>3.4386574074074076E-2</v>
      </c>
      <c r="Q164" s="154">
        <v>3.4722222222222224E-2</v>
      </c>
      <c r="R164" s="154">
        <v>4.8657407407407406E-2</v>
      </c>
      <c r="S164" s="153" t="s">
        <v>63</v>
      </c>
      <c r="T164" s="153" t="s">
        <v>2496</v>
      </c>
      <c r="U164" s="153" t="s">
        <v>339</v>
      </c>
      <c r="V164" s="155"/>
      <c r="W164" s="123">
        <f t="shared" si="3"/>
        <v>825</v>
      </c>
    </row>
    <row r="165" spans="1:23" x14ac:dyDescent="0.3">
      <c r="A165" s="156">
        <v>4</v>
      </c>
      <c r="B165" s="157" t="s">
        <v>2655</v>
      </c>
      <c r="C165" s="157">
        <v>576</v>
      </c>
      <c r="D165" s="157" t="s">
        <v>110</v>
      </c>
      <c r="E165" s="158">
        <v>4.927083333333334E-2</v>
      </c>
      <c r="F165" s="158">
        <v>8.4606481481481494E-3</v>
      </c>
      <c r="G165" s="158">
        <v>9.3750000000000007E-4</v>
      </c>
      <c r="H165" s="158">
        <v>2.5509259259259259E-2</v>
      </c>
      <c r="K165" s="158">
        <v>4.6296296296296293E-4</v>
      </c>
      <c r="L165" s="158">
        <v>1.4340277777777776E-2</v>
      </c>
      <c r="M165" s="158">
        <v>8.4606481481481494E-3</v>
      </c>
      <c r="N165" s="158">
        <v>9.3981481481481485E-3</v>
      </c>
      <c r="P165" s="158">
        <v>3.4918981481481481E-2</v>
      </c>
      <c r="Q165" s="158">
        <v>3.5381944444444445E-2</v>
      </c>
      <c r="R165" s="158">
        <v>4.927083333333334E-2</v>
      </c>
      <c r="S165" s="157" t="s">
        <v>8</v>
      </c>
      <c r="T165" s="157" t="s">
        <v>2496</v>
      </c>
      <c r="U165" s="157"/>
      <c r="V165" s="159"/>
      <c r="W165" s="123">
        <f t="shared" si="3"/>
        <v>814</v>
      </c>
    </row>
    <row r="166" spans="1:23" x14ac:dyDescent="0.3">
      <c r="A166" s="152">
        <v>5</v>
      </c>
      <c r="B166" s="153" t="s">
        <v>2040</v>
      </c>
      <c r="C166" s="153">
        <v>608</v>
      </c>
      <c r="D166" s="153" t="s">
        <v>110</v>
      </c>
      <c r="E166" s="154">
        <v>4.9467592592592591E-2</v>
      </c>
      <c r="F166" s="154">
        <v>8.4259259259259253E-3</v>
      </c>
      <c r="G166" s="154">
        <v>6.7129629629629625E-4</v>
      </c>
      <c r="H166" s="154">
        <v>2.4212962962962964E-2</v>
      </c>
      <c r="K166" s="154">
        <v>4.6296296296296293E-4</v>
      </c>
      <c r="L166" s="154">
        <v>1.6145833333333335E-2</v>
      </c>
      <c r="M166" s="154">
        <v>8.4259259259259253E-3</v>
      </c>
      <c r="N166" s="154">
        <v>9.0972222222222218E-3</v>
      </c>
      <c r="P166" s="154">
        <v>3.3321759259259259E-2</v>
      </c>
      <c r="Q166" s="154">
        <v>3.3784722222222223E-2</v>
      </c>
      <c r="R166" s="154">
        <v>4.9467592592592591E-2</v>
      </c>
      <c r="S166" s="153" t="s">
        <v>8</v>
      </c>
      <c r="T166" s="153" t="s">
        <v>2496</v>
      </c>
      <c r="U166" s="153" t="s">
        <v>61</v>
      </c>
      <c r="V166" s="155"/>
      <c r="W166" s="123">
        <f t="shared" si="3"/>
        <v>811</v>
      </c>
    </row>
    <row r="167" spans="1:23" x14ac:dyDescent="0.3">
      <c r="A167" s="156">
        <v>6</v>
      </c>
      <c r="B167" s="157" t="s">
        <v>2064</v>
      </c>
      <c r="C167" s="157">
        <v>581</v>
      </c>
      <c r="D167" s="157" t="s">
        <v>110</v>
      </c>
      <c r="E167" s="158">
        <v>4.9826388888888885E-2</v>
      </c>
      <c r="F167" s="158">
        <v>9.0856481481481483E-3</v>
      </c>
      <c r="G167" s="158">
        <v>9.3750000000000007E-4</v>
      </c>
      <c r="H167" s="158">
        <v>2.4837962962962964E-2</v>
      </c>
      <c r="K167" s="158">
        <v>2.6620370370370372E-4</v>
      </c>
      <c r="L167" s="158">
        <v>1.4953703703703705E-2</v>
      </c>
      <c r="M167" s="158">
        <v>9.0856481481481483E-3</v>
      </c>
      <c r="N167" s="158">
        <v>1.0023148148148147E-2</v>
      </c>
      <c r="P167" s="158">
        <v>3.4872685185185187E-2</v>
      </c>
      <c r="Q167" s="158">
        <v>3.5138888888888893E-2</v>
      </c>
      <c r="R167" s="158">
        <v>4.9826388888888885E-2</v>
      </c>
      <c r="S167" s="157" t="s">
        <v>8</v>
      </c>
      <c r="T167" s="157" t="s">
        <v>2496</v>
      </c>
      <c r="U167" s="157" t="s">
        <v>1888</v>
      </c>
      <c r="V167" s="159"/>
      <c r="W167" s="123">
        <f t="shared" si="3"/>
        <v>805</v>
      </c>
    </row>
    <row r="168" spans="1:23" x14ac:dyDescent="0.3">
      <c r="A168" s="152">
        <v>7</v>
      </c>
      <c r="B168" s="153" t="s">
        <v>497</v>
      </c>
      <c r="C168" s="153">
        <v>612</v>
      </c>
      <c r="D168" s="153" t="s">
        <v>110</v>
      </c>
      <c r="E168" s="154">
        <v>5.1909722222222225E-2</v>
      </c>
      <c r="F168" s="154">
        <v>8.4027777777777781E-3</v>
      </c>
      <c r="G168" s="154">
        <v>1.3310185185185185E-3</v>
      </c>
      <c r="H168" s="154">
        <v>2.7407407407407408E-2</v>
      </c>
      <c r="K168" s="154">
        <v>5.3240740740740744E-4</v>
      </c>
      <c r="L168" s="154">
        <v>1.4756944444444446E-2</v>
      </c>
      <c r="M168" s="154">
        <v>8.4027777777777781E-3</v>
      </c>
      <c r="N168" s="154">
        <v>9.7337962962962977E-3</v>
      </c>
      <c r="P168" s="154">
        <v>3.7152777777777778E-2</v>
      </c>
      <c r="Q168" s="154">
        <v>3.7685185185185183E-2</v>
      </c>
      <c r="R168" s="154">
        <v>5.1909722222222225E-2</v>
      </c>
      <c r="S168" s="153" t="s">
        <v>8</v>
      </c>
      <c r="T168" s="153" t="s">
        <v>2496</v>
      </c>
      <c r="U168" s="153" t="s">
        <v>77</v>
      </c>
      <c r="V168" s="155"/>
      <c r="W168" s="123">
        <f t="shared" si="3"/>
        <v>773</v>
      </c>
    </row>
    <row r="169" spans="1:23" x14ac:dyDescent="0.3">
      <c r="A169" s="156">
        <v>8</v>
      </c>
      <c r="B169" s="157" t="s">
        <v>2656</v>
      </c>
      <c r="C169" s="157">
        <v>563</v>
      </c>
      <c r="D169" s="157" t="s">
        <v>117</v>
      </c>
      <c r="E169" s="158">
        <v>5.2222222222222225E-2</v>
      </c>
      <c r="F169" s="158">
        <v>8.3912037037037045E-3</v>
      </c>
      <c r="G169" s="158">
        <v>1.0185185185185186E-3</v>
      </c>
      <c r="H169" s="158">
        <v>2.7233796296296298E-2</v>
      </c>
      <c r="K169" s="158">
        <v>6.2500000000000001E-4</v>
      </c>
      <c r="L169" s="158">
        <v>1.556712962962963E-2</v>
      </c>
      <c r="M169" s="158">
        <v>8.3912037037037045E-3</v>
      </c>
      <c r="N169" s="158">
        <v>9.4097222222222238E-3</v>
      </c>
      <c r="P169" s="158">
        <v>3.6655092592592593E-2</v>
      </c>
      <c r="Q169" s="158">
        <v>3.7280092592592594E-2</v>
      </c>
      <c r="R169" s="158">
        <v>5.2222222222222225E-2</v>
      </c>
      <c r="S169" s="157" t="s">
        <v>8</v>
      </c>
      <c r="T169" s="157" t="s">
        <v>2496</v>
      </c>
      <c r="U169" s="157" t="s">
        <v>1899</v>
      </c>
      <c r="V169" s="159"/>
      <c r="W169" s="123">
        <f t="shared" si="3"/>
        <v>768</v>
      </c>
    </row>
    <row r="170" spans="1:23" x14ac:dyDescent="0.3">
      <c r="A170" s="152">
        <v>9</v>
      </c>
      <c r="B170" s="153" t="s">
        <v>2657</v>
      </c>
      <c r="C170" s="153">
        <v>593</v>
      </c>
      <c r="D170" s="153" t="s">
        <v>117</v>
      </c>
      <c r="E170" s="154">
        <v>5.2604166666666667E-2</v>
      </c>
      <c r="F170" s="154">
        <v>1.0590277777777777E-2</v>
      </c>
      <c r="G170" s="154">
        <v>9.8379629629629642E-4</v>
      </c>
      <c r="H170" s="154">
        <v>2.6689814814814816E-2</v>
      </c>
      <c r="K170" s="154">
        <v>9.3750000000000007E-4</v>
      </c>
      <c r="L170" s="154">
        <v>1.4328703703703703E-2</v>
      </c>
      <c r="M170" s="154">
        <v>1.0590277777777777E-2</v>
      </c>
      <c r="N170" s="154">
        <v>1.1574074074074075E-2</v>
      </c>
      <c r="P170" s="154">
        <v>3.8275462962962963E-2</v>
      </c>
      <c r="Q170" s="154">
        <v>3.9212962962962963E-2</v>
      </c>
      <c r="R170" s="154">
        <v>5.2604166666666667E-2</v>
      </c>
      <c r="S170" s="153" t="s">
        <v>2625</v>
      </c>
      <c r="T170" s="153" t="s">
        <v>2496</v>
      </c>
      <c r="U170" s="153"/>
      <c r="V170" s="155"/>
      <c r="W170" s="123">
        <f t="shared" si="3"/>
        <v>763</v>
      </c>
    </row>
    <row r="171" spans="1:23" x14ac:dyDescent="0.3">
      <c r="A171" s="156">
        <v>10</v>
      </c>
      <c r="B171" s="157" t="s">
        <v>2658</v>
      </c>
      <c r="C171" s="157">
        <v>614</v>
      </c>
      <c r="D171" s="157" t="s">
        <v>110</v>
      </c>
      <c r="E171" s="158">
        <v>5.2951388888888888E-2</v>
      </c>
      <c r="F171" s="158">
        <v>9.1550925925925931E-3</v>
      </c>
      <c r="G171" s="158">
        <v>1.1805555555555556E-3</v>
      </c>
      <c r="H171" s="158">
        <v>2.6689814814814816E-2</v>
      </c>
      <c r="K171" s="158">
        <v>4.7453703703703704E-4</v>
      </c>
      <c r="L171" s="158">
        <v>1.5914351851851853E-2</v>
      </c>
      <c r="M171" s="158">
        <v>9.1550925925925931E-3</v>
      </c>
      <c r="N171" s="158">
        <v>1.0335648148148148E-2</v>
      </c>
      <c r="P171" s="158">
        <v>3.7037037037037042E-2</v>
      </c>
      <c r="Q171" s="158">
        <v>3.7511574074074072E-2</v>
      </c>
      <c r="R171" s="158">
        <v>5.2951388888888888E-2</v>
      </c>
      <c r="S171" s="157" t="s">
        <v>8</v>
      </c>
      <c r="T171" s="157" t="s">
        <v>2496</v>
      </c>
      <c r="U171" s="157"/>
      <c r="V171" s="159"/>
      <c r="W171" s="123">
        <f t="shared" si="3"/>
        <v>758</v>
      </c>
    </row>
    <row r="172" spans="1:23" x14ac:dyDescent="0.3">
      <c r="A172" s="152">
        <v>11</v>
      </c>
      <c r="B172" s="153" t="s">
        <v>2075</v>
      </c>
      <c r="C172" s="153">
        <v>580</v>
      </c>
      <c r="D172" s="153" t="s">
        <v>110</v>
      </c>
      <c r="E172" s="154">
        <v>5.3831018518518514E-2</v>
      </c>
      <c r="F172" s="154">
        <v>1.1180555555555556E-2</v>
      </c>
      <c r="G172" s="154">
        <v>9.2592592592592585E-4</v>
      </c>
      <c r="H172" s="154">
        <v>2.6643518518518521E-2</v>
      </c>
      <c r="K172" s="154">
        <v>7.0601851851851847E-4</v>
      </c>
      <c r="L172" s="154">
        <v>1.5069444444444443E-2</v>
      </c>
      <c r="M172" s="154">
        <v>1.1180555555555556E-2</v>
      </c>
      <c r="N172" s="154">
        <v>1.2106481481481482E-2</v>
      </c>
      <c r="P172" s="154">
        <v>3.875E-2</v>
      </c>
      <c r="Q172" s="154">
        <v>3.9467592592592596E-2</v>
      </c>
      <c r="R172" s="154">
        <v>5.3831018518518514E-2</v>
      </c>
      <c r="S172" s="153" t="s">
        <v>8</v>
      </c>
      <c r="T172" s="153" t="s">
        <v>2496</v>
      </c>
      <c r="U172" s="153" t="s">
        <v>1946</v>
      </c>
      <c r="V172" s="155"/>
      <c r="W172" s="123">
        <f t="shared" si="3"/>
        <v>745</v>
      </c>
    </row>
    <row r="173" spans="1:23" x14ac:dyDescent="0.3">
      <c r="A173" s="156">
        <v>12</v>
      </c>
      <c r="B173" s="157" t="s">
        <v>2072</v>
      </c>
      <c r="C173" s="157">
        <v>533</v>
      </c>
      <c r="D173" s="157" t="s">
        <v>110</v>
      </c>
      <c r="E173" s="158">
        <v>5.4143518518518514E-2</v>
      </c>
      <c r="F173" s="158">
        <v>9.2708333333333341E-3</v>
      </c>
      <c r="G173" s="158">
        <v>1.0069444444444444E-3</v>
      </c>
      <c r="H173" s="158">
        <v>2.5486111111111112E-2</v>
      </c>
      <c r="K173" s="158">
        <v>5.4398148148148144E-4</v>
      </c>
      <c r="L173" s="158">
        <v>1.8356481481481481E-2</v>
      </c>
      <c r="M173" s="158">
        <v>9.2708333333333341E-3</v>
      </c>
      <c r="N173" s="158">
        <v>1.0289351851851852E-2</v>
      </c>
      <c r="P173" s="158">
        <v>3.577546296296296E-2</v>
      </c>
      <c r="Q173" s="158">
        <v>3.6331018518518519E-2</v>
      </c>
      <c r="R173" s="158">
        <v>5.4143518518518514E-2</v>
      </c>
      <c r="S173" s="157" t="s">
        <v>28</v>
      </c>
      <c r="T173" s="157" t="s">
        <v>2496</v>
      </c>
      <c r="U173" s="157"/>
      <c r="V173" s="159"/>
      <c r="W173" s="123">
        <f t="shared" si="3"/>
        <v>741</v>
      </c>
    </row>
    <row r="174" spans="1:23" x14ac:dyDescent="0.3">
      <c r="A174" s="152">
        <v>13</v>
      </c>
      <c r="B174" s="153" t="s">
        <v>2061</v>
      </c>
      <c r="C174" s="153">
        <v>539</v>
      </c>
      <c r="D174" s="153" t="s">
        <v>110</v>
      </c>
      <c r="E174" s="154">
        <v>5.4155092592592595E-2</v>
      </c>
      <c r="F174" s="154">
        <v>1.1273148148148148E-2</v>
      </c>
      <c r="G174" s="154">
        <v>1.4930555555555556E-3</v>
      </c>
      <c r="H174" s="154">
        <v>2.5798611111111109E-2</v>
      </c>
      <c r="K174" s="154">
        <v>5.6712962962962956E-4</v>
      </c>
      <c r="L174" s="154">
        <v>1.556712962962963E-2</v>
      </c>
      <c r="M174" s="154">
        <v>1.1273148148148148E-2</v>
      </c>
      <c r="N174" s="154">
        <v>1.2766203703703703E-2</v>
      </c>
      <c r="P174" s="154">
        <v>3.8576388888888889E-2</v>
      </c>
      <c r="Q174" s="154">
        <v>3.9155092592592596E-2</v>
      </c>
      <c r="R174" s="154">
        <v>5.4155092592592595E-2</v>
      </c>
      <c r="S174" s="153" t="s">
        <v>8</v>
      </c>
      <c r="T174" s="153" t="s">
        <v>2496</v>
      </c>
      <c r="U174" s="153" t="s">
        <v>1976</v>
      </c>
      <c r="V174" s="155"/>
      <c r="W174" s="123">
        <f t="shared" si="3"/>
        <v>741</v>
      </c>
    </row>
    <row r="175" spans="1:23" x14ac:dyDescent="0.3">
      <c r="A175" s="156">
        <v>14</v>
      </c>
      <c r="B175" s="157" t="s">
        <v>2659</v>
      </c>
      <c r="C175" s="157">
        <v>547</v>
      </c>
      <c r="D175" s="157" t="s">
        <v>110</v>
      </c>
      <c r="E175" s="158">
        <v>5.4166666666666669E-2</v>
      </c>
      <c r="F175" s="158">
        <v>1.3344907407407408E-2</v>
      </c>
      <c r="G175" s="158">
        <v>1.423611111111111E-3</v>
      </c>
      <c r="H175" s="158">
        <v>2.2523148148148143E-2</v>
      </c>
      <c r="K175" s="158">
        <v>1.4583333333333334E-3</v>
      </c>
      <c r="L175" s="158">
        <v>1.6851851851851851E-2</v>
      </c>
      <c r="M175" s="158">
        <v>1.3344907407407408E-2</v>
      </c>
      <c r="N175" s="158">
        <v>1.4768518518518519E-2</v>
      </c>
      <c r="P175" s="158">
        <v>3.7303240740740741E-2</v>
      </c>
      <c r="Q175" s="158">
        <v>3.876157407407408E-2</v>
      </c>
      <c r="R175" s="158">
        <v>5.4166666666666669E-2</v>
      </c>
      <c r="S175" s="157" t="s">
        <v>8</v>
      </c>
      <c r="T175" s="157" t="s">
        <v>2496</v>
      </c>
      <c r="U175" s="157" t="s">
        <v>62</v>
      </c>
      <c r="V175" s="159"/>
      <c r="W175" s="123">
        <f t="shared" si="3"/>
        <v>741</v>
      </c>
    </row>
    <row r="176" spans="1:23" x14ac:dyDescent="0.3">
      <c r="A176" s="152">
        <v>15</v>
      </c>
      <c r="B176" s="153" t="s">
        <v>2660</v>
      </c>
      <c r="C176" s="153">
        <v>572</v>
      </c>
      <c r="D176" s="153" t="s">
        <v>110</v>
      </c>
      <c r="E176" s="154">
        <v>5.5E-2</v>
      </c>
      <c r="F176" s="154">
        <v>1.0034722222222221E-2</v>
      </c>
      <c r="G176" s="154">
        <v>8.449074074074075E-4</v>
      </c>
      <c r="H176" s="154">
        <v>2.8020833333333332E-2</v>
      </c>
      <c r="K176" s="154">
        <v>5.2083333333333333E-4</v>
      </c>
      <c r="L176" s="154">
        <v>1.6076388888888887E-2</v>
      </c>
      <c r="M176" s="154">
        <v>1.0034722222222221E-2</v>
      </c>
      <c r="N176" s="154">
        <v>1.087962962962963E-2</v>
      </c>
      <c r="P176" s="154">
        <v>3.8912037037037037E-2</v>
      </c>
      <c r="Q176" s="154">
        <v>3.9444444444444442E-2</v>
      </c>
      <c r="R176" s="154">
        <v>5.5E-2</v>
      </c>
      <c r="S176" s="153" t="s">
        <v>2661</v>
      </c>
      <c r="T176" s="153" t="s">
        <v>2662</v>
      </c>
      <c r="U176" s="153" t="s">
        <v>2505</v>
      </c>
      <c r="V176" s="155"/>
      <c r="W176" s="123">
        <f t="shared" si="3"/>
        <v>730</v>
      </c>
    </row>
    <row r="177" spans="1:23" x14ac:dyDescent="0.3">
      <c r="A177" s="156">
        <v>16</v>
      </c>
      <c r="B177" s="157" t="s">
        <v>2451</v>
      </c>
      <c r="C177" s="157">
        <v>606</v>
      </c>
      <c r="D177" s="157" t="s">
        <v>110</v>
      </c>
      <c r="E177" s="158">
        <v>5.5543981481481486E-2</v>
      </c>
      <c r="F177" s="158">
        <v>1.1759259259259259E-2</v>
      </c>
      <c r="G177" s="158">
        <v>1.3888888888888889E-3</v>
      </c>
      <c r="H177" s="158">
        <v>2.5891203703703704E-2</v>
      </c>
      <c r="K177" s="158">
        <v>7.9861111111111105E-4</v>
      </c>
      <c r="L177" s="158">
        <v>1.6481481481481482E-2</v>
      </c>
      <c r="M177" s="158">
        <v>1.1759259259259259E-2</v>
      </c>
      <c r="N177" s="158">
        <v>1.3148148148148147E-2</v>
      </c>
      <c r="P177" s="158">
        <v>3.9050925925925926E-2</v>
      </c>
      <c r="Q177" s="158">
        <v>3.9861111111111111E-2</v>
      </c>
      <c r="R177" s="158">
        <v>5.5543981481481486E-2</v>
      </c>
      <c r="S177" s="157" t="s">
        <v>8</v>
      </c>
      <c r="T177" s="157" t="s">
        <v>2496</v>
      </c>
      <c r="U177" s="157" t="s">
        <v>62</v>
      </c>
      <c r="V177" s="159"/>
      <c r="W177" s="123">
        <f t="shared" si="3"/>
        <v>722</v>
      </c>
    </row>
    <row r="178" spans="1:23" x14ac:dyDescent="0.3">
      <c r="A178" s="152">
        <v>17</v>
      </c>
      <c r="B178" s="153" t="s">
        <v>2029</v>
      </c>
      <c r="C178" s="153">
        <v>579</v>
      </c>
      <c r="D178" s="153" t="s">
        <v>110</v>
      </c>
      <c r="E178" s="154">
        <v>5.5555555555555552E-2</v>
      </c>
      <c r="F178" s="154">
        <v>1.1261574074074071E-2</v>
      </c>
      <c r="G178" s="154">
        <v>1.4467592592592594E-3</v>
      </c>
      <c r="H178" s="154">
        <v>2.6608796296296297E-2</v>
      </c>
      <c r="K178" s="154">
        <v>4.7453703703703704E-4</v>
      </c>
      <c r="L178" s="154">
        <v>1.622685185185185E-2</v>
      </c>
      <c r="M178" s="154">
        <v>1.1261574074074071E-2</v>
      </c>
      <c r="N178" s="154">
        <v>1.2708333333333334E-2</v>
      </c>
      <c r="P178" s="154">
        <v>3.9328703703703706E-2</v>
      </c>
      <c r="Q178" s="154">
        <v>3.9803240740740743E-2</v>
      </c>
      <c r="R178" s="154">
        <v>5.5555555555555552E-2</v>
      </c>
      <c r="S178" s="153" t="s">
        <v>8</v>
      </c>
      <c r="T178" s="153" t="s">
        <v>2496</v>
      </c>
      <c r="U178" s="153" t="s">
        <v>1888</v>
      </c>
      <c r="V178" s="155"/>
      <c r="W178" s="123">
        <f t="shared" si="3"/>
        <v>722</v>
      </c>
    </row>
    <row r="179" spans="1:23" x14ac:dyDescent="0.3">
      <c r="A179" s="156">
        <v>18</v>
      </c>
      <c r="B179" s="157" t="s">
        <v>2432</v>
      </c>
      <c r="C179" s="157">
        <v>508</v>
      </c>
      <c r="D179" s="157" t="s">
        <v>110</v>
      </c>
      <c r="E179" s="158">
        <v>5.5833333333333325E-2</v>
      </c>
      <c r="F179" s="158">
        <v>1.1921296296296298E-2</v>
      </c>
      <c r="G179" s="158">
        <v>1.3194444444444443E-3</v>
      </c>
      <c r="H179" s="158">
        <v>2.6087962962962966E-2</v>
      </c>
      <c r="K179" s="158">
        <v>6.9444444444444447E-4</v>
      </c>
      <c r="L179" s="158">
        <v>1.6481481481481482E-2</v>
      </c>
      <c r="M179" s="158">
        <v>1.1921296296296298E-2</v>
      </c>
      <c r="N179" s="158">
        <v>1.3252314814814814E-2</v>
      </c>
      <c r="P179" s="158">
        <v>3.9351851851851853E-2</v>
      </c>
      <c r="Q179" s="158">
        <v>4.0046296296296295E-2</v>
      </c>
      <c r="R179" s="158">
        <v>5.5833333333333325E-2</v>
      </c>
      <c r="S179" s="157" t="s">
        <v>8</v>
      </c>
      <c r="T179" s="157" t="s">
        <v>2496</v>
      </c>
      <c r="U179" s="157"/>
      <c r="V179" s="159"/>
      <c r="W179" s="123">
        <f t="shared" si="3"/>
        <v>719</v>
      </c>
    </row>
    <row r="180" spans="1:23" x14ac:dyDescent="0.3">
      <c r="A180" s="152">
        <v>19</v>
      </c>
      <c r="B180" s="153" t="s">
        <v>2428</v>
      </c>
      <c r="C180" s="153">
        <v>594</v>
      </c>
      <c r="D180" s="153" t="s">
        <v>110</v>
      </c>
      <c r="E180" s="154">
        <v>5.6053240740740744E-2</v>
      </c>
      <c r="F180" s="154">
        <v>1.0729166666666666E-2</v>
      </c>
      <c r="G180" s="154">
        <v>1.9097222222222222E-3</v>
      </c>
      <c r="H180" s="154">
        <v>2.7303240740740743E-2</v>
      </c>
      <c r="K180" s="154">
        <v>9.8379629629629642E-4</v>
      </c>
      <c r="L180" s="154">
        <v>1.6087962962962964E-2</v>
      </c>
      <c r="M180" s="154">
        <v>1.0729166666666666E-2</v>
      </c>
      <c r="N180" s="154">
        <v>1.2650462962962962E-2</v>
      </c>
      <c r="P180" s="154">
        <v>3.9965277777777773E-2</v>
      </c>
      <c r="Q180" s="154">
        <v>4.0949074074074075E-2</v>
      </c>
      <c r="R180" s="154">
        <v>5.6053240740740744E-2</v>
      </c>
      <c r="S180" s="153" t="s">
        <v>8</v>
      </c>
      <c r="T180" s="153" t="s">
        <v>2496</v>
      </c>
      <c r="U180" s="153"/>
      <c r="V180" s="155"/>
      <c r="W180" s="123">
        <f t="shared" si="3"/>
        <v>716</v>
      </c>
    </row>
    <row r="181" spans="1:23" x14ac:dyDescent="0.3">
      <c r="A181" s="156">
        <v>20</v>
      </c>
      <c r="B181" s="157" t="s">
        <v>2041</v>
      </c>
      <c r="C181" s="157">
        <v>555</v>
      </c>
      <c r="D181" s="157" t="s">
        <v>110</v>
      </c>
      <c r="E181" s="158">
        <v>5.6099537037037038E-2</v>
      </c>
      <c r="F181" s="158">
        <v>1.1122685185185185E-2</v>
      </c>
      <c r="G181" s="158">
        <v>1.0763888888888889E-3</v>
      </c>
      <c r="H181" s="158">
        <v>2.5717592592592594E-2</v>
      </c>
      <c r="K181" s="158">
        <v>1.0069444444444444E-3</v>
      </c>
      <c r="L181" s="158">
        <v>1.8171296296296297E-2</v>
      </c>
      <c r="M181" s="158">
        <v>1.1122685185185185E-2</v>
      </c>
      <c r="N181" s="158">
        <v>1.2199074074074072E-2</v>
      </c>
      <c r="P181" s="158">
        <v>3.7928240740740742E-2</v>
      </c>
      <c r="Q181" s="158">
        <v>3.8935185185185191E-2</v>
      </c>
      <c r="R181" s="158">
        <v>5.6099537037037038E-2</v>
      </c>
      <c r="S181" s="157" t="s">
        <v>8</v>
      </c>
      <c r="T181" s="157" t="s">
        <v>2496</v>
      </c>
      <c r="U181" s="157" t="s">
        <v>1888</v>
      </c>
      <c r="V181" s="159"/>
      <c r="W181" s="123">
        <f t="shared" si="3"/>
        <v>715</v>
      </c>
    </row>
    <row r="182" spans="1:23" x14ac:dyDescent="0.3">
      <c r="A182" s="152">
        <v>21</v>
      </c>
      <c r="B182" s="153" t="s">
        <v>2663</v>
      </c>
      <c r="C182" s="153">
        <v>573</v>
      </c>
      <c r="D182" s="153" t="s">
        <v>110</v>
      </c>
      <c r="E182" s="154">
        <v>5.6944444444444443E-2</v>
      </c>
      <c r="F182" s="154">
        <v>1.1666666666666667E-2</v>
      </c>
      <c r="G182" s="154">
        <v>2.3958333333333336E-3</v>
      </c>
      <c r="H182" s="154">
        <v>2.6574074074074073E-2</v>
      </c>
      <c r="K182" s="154">
        <v>5.6712962962962956E-4</v>
      </c>
      <c r="L182" s="154">
        <v>1.6296296296296295E-2</v>
      </c>
      <c r="M182" s="154">
        <v>1.1666666666666667E-2</v>
      </c>
      <c r="N182" s="154">
        <v>1.40625E-2</v>
      </c>
      <c r="P182" s="154">
        <v>4.0648148148148149E-2</v>
      </c>
      <c r="Q182" s="154">
        <v>4.1215277777777774E-2</v>
      </c>
      <c r="R182" s="154">
        <v>5.6944444444444443E-2</v>
      </c>
      <c r="S182" s="153" t="s">
        <v>8</v>
      </c>
      <c r="T182" s="153" t="s">
        <v>2496</v>
      </c>
      <c r="U182" s="153" t="s">
        <v>2664</v>
      </c>
      <c r="V182" s="155"/>
      <c r="W182" s="123">
        <f t="shared" si="3"/>
        <v>705</v>
      </c>
    </row>
    <row r="183" spans="1:23" x14ac:dyDescent="0.3">
      <c r="A183" s="156">
        <v>22</v>
      </c>
      <c r="B183" s="157" t="s">
        <v>2665</v>
      </c>
      <c r="C183" s="157">
        <v>558</v>
      </c>
      <c r="D183" s="157" t="s">
        <v>110</v>
      </c>
      <c r="E183" s="158">
        <v>5.6956018518518524E-2</v>
      </c>
      <c r="F183" s="158">
        <v>9.7106481481481471E-3</v>
      </c>
      <c r="G183" s="158">
        <v>1.4930555555555556E-3</v>
      </c>
      <c r="H183" s="158">
        <v>2.8946759259259255E-2</v>
      </c>
      <c r="K183" s="158">
        <v>7.5231481481481471E-4</v>
      </c>
      <c r="L183" s="158">
        <v>1.6782407407407409E-2</v>
      </c>
      <c r="M183" s="158">
        <v>9.7106481481481471E-3</v>
      </c>
      <c r="N183" s="158">
        <v>1.1215277777777777E-2</v>
      </c>
      <c r="P183" s="158">
        <v>4.0173611111111111E-2</v>
      </c>
      <c r="Q183" s="158">
        <v>4.0925925925925928E-2</v>
      </c>
      <c r="R183" s="158">
        <v>5.6956018518518524E-2</v>
      </c>
      <c r="S183" s="157" t="s">
        <v>2666</v>
      </c>
      <c r="T183" s="157" t="s">
        <v>2523</v>
      </c>
      <c r="U183" s="157" t="s">
        <v>2667</v>
      </c>
      <c r="V183" s="159"/>
      <c r="W183" s="123">
        <f t="shared" si="3"/>
        <v>704</v>
      </c>
    </row>
    <row r="184" spans="1:23" x14ac:dyDescent="0.3">
      <c r="A184" s="152">
        <v>23</v>
      </c>
      <c r="B184" s="153" t="s">
        <v>2668</v>
      </c>
      <c r="C184" s="153">
        <v>553</v>
      </c>
      <c r="D184" s="153" t="s">
        <v>110</v>
      </c>
      <c r="E184" s="154">
        <v>5.7337962962962959E-2</v>
      </c>
      <c r="F184" s="154">
        <v>1.1018518518518518E-2</v>
      </c>
      <c r="G184" s="154">
        <v>1.2268518518518518E-3</v>
      </c>
      <c r="H184" s="154">
        <v>2.9571759259259259E-2</v>
      </c>
      <c r="K184" s="154">
        <v>9.6064814814814808E-4</v>
      </c>
      <c r="L184" s="154">
        <v>1.5486111111111112E-2</v>
      </c>
      <c r="M184" s="154">
        <v>1.1018518518518518E-2</v>
      </c>
      <c r="N184" s="154">
        <v>1.2256944444444444E-2</v>
      </c>
      <c r="P184" s="154">
        <v>4.1840277777777775E-2</v>
      </c>
      <c r="Q184" s="154">
        <v>4.280092592592593E-2</v>
      </c>
      <c r="R184" s="154">
        <v>5.7337962962962959E-2</v>
      </c>
      <c r="S184" s="153" t="s">
        <v>2503</v>
      </c>
      <c r="T184" s="153" t="s">
        <v>2504</v>
      </c>
      <c r="U184" s="153" t="s">
        <v>2505</v>
      </c>
      <c r="V184" s="155"/>
      <c r="W184" s="123">
        <f t="shared" si="3"/>
        <v>700</v>
      </c>
    </row>
    <row r="185" spans="1:23" x14ac:dyDescent="0.3">
      <c r="A185" s="156">
        <v>24</v>
      </c>
      <c r="B185" s="157" t="s">
        <v>2669</v>
      </c>
      <c r="C185" s="157">
        <v>544</v>
      </c>
      <c r="D185" s="157" t="s">
        <v>110</v>
      </c>
      <c r="E185" s="158">
        <v>5.7476851851851855E-2</v>
      </c>
      <c r="F185" s="158">
        <v>8.2523148148148148E-3</v>
      </c>
      <c r="G185" s="158">
        <v>1.9328703703703704E-3</v>
      </c>
      <c r="H185" s="158">
        <v>2.9131944444444446E-2</v>
      </c>
      <c r="K185" s="158">
        <v>1.1458333333333333E-3</v>
      </c>
      <c r="L185" s="158">
        <v>1.8148148148148146E-2</v>
      </c>
      <c r="M185" s="158">
        <v>8.2523148148148148E-3</v>
      </c>
      <c r="N185" s="158">
        <v>1.0185185185185184E-2</v>
      </c>
      <c r="P185" s="158">
        <v>3.9328703703703706E-2</v>
      </c>
      <c r="Q185" s="158">
        <v>4.0486111111111105E-2</v>
      </c>
      <c r="R185" s="158">
        <v>5.7476851851851855E-2</v>
      </c>
      <c r="S185" s="157" t="s">
        <v>2196</v>
      </c>
      <c r="T185" s="157" t="s">
        <v>2496</v>
      </c>
      <c r="U185" s="157" t="s">
        <v>1892</v>
      </c>
      <c r="V185" s="159"/>
      <c r="W185" s="123">
        <f t="shared" si="3"/>
        <v>698</v>
      </c>
    </row>
    <row r="186" spans="1:23" x14ac:dyDescent="0.3">
      <c r="A186" s="152">
        <v>25</v>
      </c>
      <c r="B186" s="153" t="s">
        <v>2670</v>
      </c>
      <c r="C186" s="153">
        <v>613</v>
      </c>
      <c r="D186" s="153" t="s">
        <v>110</v>
      </c>
      <c r="E186" s="154">
        <v>5.7569444444444444E-2</v>
      </c>
      <c r="F186" s="154">
        <v>1.1504629629629629E-2</v>
      </c>
      <c r="G186" s="154">
        <v>1.7592592592592592E-3</v>
      </c>
      <c r="H186" s="154">
        <v>2.8252314814814813E-2</v>
      </c>
      <c r="K186" s="154">
        <v>4.0509259259259258E-4</v>
      </c>
      <c r="L186" s="154">
        <v>1.6030092592592592E-2</v>
      </c>
      <c r="M186" s="154">
        <v>1.1504629629629629E-2</v>
      </c>
      <c r="N186" s="154">
        <v>1.3275462962962963E-2</v>
      </c>
      <c r="P186" s="154">
        <v>4.1539351851851855E-2</v>
      </c>
      <c r="Q186" s="154">
        <v>4.1944444444444444E-2</v>
      </c>
      <c r="R186" s="154">
        <v>5.7569444444444444E-2</v>
      </c>
      <c r="S186" s="153" t="s">
        <v>80</v>
      </c>
      <c r="T186" s="153" t="s">
        <v>2496</v>
      </c>
      <c r="U186" s="153"/>
      <c r="V186" s="155"/>
      <c r="W186" s="123">
        <f t="shared" si="3"/>
        <v>697</v>
      </c>
    </row>
    <row r="187" spans="1:23" x14ac:dyDescent="0.3">
      <c r="A187" s="156">
        <v>26</v>
      </c>
      <c r="B187" s="157" t="s">
        <v>2671</v>
      </c>
      <c r="C187" s="157">
        <v>512</v>
      </c>
      <c r="D187" s="157" t="s">
        <v>110</v>
      </c>
      <c r="E187" s="158">
        <v>5.7581018518518517E-2</v>
      </c>
      <c r="F187" s="158">
        <v>1.2199074074074072E-2</v>
      </c>
      <c r="G187" s="158">
        <v>1.8865740740740742E-3</v>
      </c>
      <c r="H187" s="158">
        <v>2.6435185185185187E-2</v>
      </c>
      <c r="K187" s="158">
        <v>7.5231481481481471E-4</v>
      </c>
      <c r="L187" s="158">
        <v>1.7048611111111112E-2</v>
      </c>
      <c r="M187" s="158">
        <v>1.2199074074074072E-2</v>
      </c>
      <c r="N187" s="158">
        <v>1.4085648148148151E-2</v>
      </c>
      <c r="P187" s="158">
        <v>4.0520833333333332E-2</v>
      </c>
      <c r="Q187" s="158">
        <v>4.1284722222222223E-2</v>
      </c>
      <c r="R187" s="158">
        <v>5.7581018518518517E-2</v>
      </c>
      <c r="S187" s="157" t="s">
        <v>28</v>
      </c>
      <c r="T187" s="157" t="s">
        <v>2496</v>
      </c>
      <c r="U187" s="157"/>
      <c r="V187" s="159"/>
      <c r="W187" s="123">
        <f t="shared" si="3"/>
        <v>697</v>
      </c>
    </row>
    <row r="188" spans="1:23" x14ac:dyDescent="0.3">
      <c r="A188" s="152">
        <v>27</v>
      </c>
      <c r="B188" s="153" t="s">
        <v>2434</v>
      </c>
      <c r="C188" s="153">
        <v>605</v>
      </c>
      <c r="D188" s="153" t="s">
        <v>110</v>
      </c>
      <c r="E188" s="154">
        <v>5.7870370370370371E-2</v>
      </c>
      <c r="F188" s="154">
        <v>1.0902777777777777E-2</v>
      </c>
      <c r="G188" s="154">
        <v>9.3750000000000007E-4</v>
      </c>
      <c r="H188" s="154">
        <v>2.8055555555555556E-2</v>
      </c>
      <c r="K188" s="154">
        <v>5.9027777777777778E-4</v>
      </c>
      <c r="L188" s="154">
        <v>1.7951388888888888E-2</v>
      </c>
      <c r="M188" s="154">
        <v>1.0902777777777777E-2</v>
      </c>
      <c r="N188" s="154">
        <v>1.1851851851851851E-2</v>
      </c>
      <c r="P188" s="154">
        <v>3.9918981481481479E-2</v>
      </c>
      <c r="Q188" s="154">
        <v>4.0509259259259259E-2</v>
      </c>
      <c r="R188" s="154">
        <v>5.7870370370370371E-2</v>
      </c>
      <c r="S188" s="153" t="s">
        <v>8</v>
      </c>
      <c r="T188" s="153" t="s">
        <v>2496</v>
      </c>
      <c r="U188" s="153"/>
      <c r="V188" s="155"/>
      <c r="W188" s="123">
        <f t="shared" si="3"/>
        <v>693</v>
      </c>
    </row>
    <row r="189" spans="1:23" x14ac:dyDescent="0.3">
      <c r="A189" s="156">
        <v>28</v>
      </c>
      <c r="B189" s="157" t="s">
        <v>2672</v>
      </c>
      <c r="C189" s="157">
        <v>541</v>
      </c>
      <c r="D189" s="157" t="s">
        <v>110</v>
      </c>
      <c r="E189" s="158">
        <v>5.7997685185185187E-2</v>
      </c>
      <c r="F189" s="158">
        <v>1.0949074074074075E-2</v>
      </c>
      <c r="G189" s="158">
        <v>1.7708333333333332E-3</v>
      </c>
      <c r="H189" s="158">
        <v>2.6226851851851852E-2</v>
      </c>
      <c r="K189" s="158">
        <v>9.8379629629629642E-4</v>
      </c>
      <c r="L189" s="158">
        <v>1.9027777777777779E-2</v>
      </c>
      <c r="M189" s="158">
        <v>1.0949074074074075E-2</v>
      </c>
      <c r="N189" s="158">
        <v>1.2731481481481481E-2</v>
      </c>
      <c r="P189" s="158">
        <v>3.8969907407407404E-2</v>
      </c>
      <c r="Q189" s="158">
        <v>3.9953703703703707E-2</v>
      </c>
      <c r="R189" s="158">
        <v>5.7997685185185187E-2</v>
      </c>
      <c r="S189" s="157" t="s">
        <v>8</v>
      </c>
      <c r="T189" s="157" t="s">
        <v>2496</v>
      </c>
      <c r="U189" s="157"/>
      <c r="V189" s="159"/>
      <c r="W189" s="123">
        <f t="shared" si="3"/>
        <v>692</v>
      </c>
    </row>
    <row r="190" spans="1:23" x14ac:dyDescent="0.3">
      <c r="A190" s="152">
        <v>29</v>
      </c>
      <c r="B190" s="153" t="s">
        <v>2059</v>
      </c>
      <c r="C190" s="153">
        <v>571</v>
      </c>
      <c r="D190" s="153" t="s">
        <v>110</v>
      </c>
      <c r="E190" s="154">
        <v>5.7997685185185187E-2</v>
      </c>
      <c r="F190" s="154">
        <v>9.2129629629629627E-3</v>
      </c>
      <c r="G190" s="154">
        <v>1.0879629629629629E-3</v>
      </c>
      <c r="H190" s="154">
        <v>2.8252314814814813E-2</v>
      </c>
      <c r="K190" s="154">
        <v>7.0601851851851847E-4</v>
      </c>
      <c r="L190" s="154">
        <v>1.9432870370370371E-2</v>
      </c>
      <c r="M190" s="154">
        <v>9.2129629629629627E-3</v>
      </c>
      <c r="N190" s="154">
        <v>1.0300925925925927E-2</v>
      </c>
      <c r="P190" s="154">
        <v>3.8564814814814816E-2</v>
      </c>
      <c r="Q190" s="154">
        <v>3.9270833333333331E-2</v>
      </c>
      <c r="R190" s="154">
        <v>5.7997685185185187E-2</v>
      </c>
      <c r="S190" s="153" t="s">
        <v>8</v>
      </c>
      <c r="T190" s="153" t="s">
        <v>2496</v>
      </c>
      <c r="U190" s="153" t="s">
        <v>65</v>
      </c>
      <c r="V190" s="155"/>
      <c r="W190" s="123">
        <f t="shared" si="3"/>
        <v>692</v>
      </c>
    </row>
    <row r="191" spans="1:23" x14ac:dyDescent="0.3">
      <c r="A191" s="156">
        <v>30</v>
      </c>
      <c r="B191" s="157" t="s">
        <v>2673</v>
      </c>
      <c r="C191" s="157">
        <v>518</v>
      </c>
      <c r="D191" s="157" t="s">
        <v>110</v>
      </c>
      <c r="E191" s="158">
        <v>5.8321759259259261E-2</v>
      </c>
      <c r="F191" s="158">
        <v>1.119212962962963E-2</v>
      </c>
      <c r="G191" s="158">
        <v>1.4930555555555556E-3</v>
      </c>
      <c r="H191" s="158">
        <v>2.9120370370370366E-2</v>
      </c>
      <c r="K191" s="158">
        <v>4.1666666666666669E-4</v>
      </c>
      <c r="L191" s="158">
        <v>1.650462962962963E-2</v>
      </c>
      <c r="M191" s="158">
        <v>1.119212962962963E-2</v>
      </c>
      <c r="N191" s="158">
        <v>1.2685185185185183E-2</v>
      </c>
      <c r="P191" s="158">
        <v>4.1805555555555561E-2</v>
      </c>
      <c r="Q191" s="158">
        <v>4.2222222222222223E-2</v>
      </c>
      <c r="R191" s="158">
        <v>5.8321759259259261E-2</v>
      </c>
      <c r="S191" s="157" t="s">
        <v>28</v>
      </c>
      <c r="T191" s="157" t="s">
        <v>2496</v>
      </c>
      <c r="U191" s="157"/>
      <c r="V191" s="159"/>
      <c r="W191" s="123">
        <f t="shared" si="3"/>
        <v>688</v>
      </c>
    </row>
    <row r="192" spans="1:23" x14ac:dyDescent="0.3">
      <c r="A192" s="152">
        <v>31</v>
      </c>
      <c r="B192" s="153" t="s">
        <v>2674</v>
      </c>
      <c r="C192" s="153">
        <v>542</v>
      </c>
      <c r="D192" s="153" t="s">
        <v>110</v>
      </c>
      <c r="E192" s="154">
        <v>5.8414351851851849E-2</v>
      </c>
      <c r="F192" s="154">
        <v>1.2326388888888888E-2</v>
      </c>
      <c r="G192" s="154">
        <v>1.7245370370370372E-3</v>
      </c>
      <c r="H192" s="154">
        <v>2.8055555555555556E-2</v>
      </c>
      <c r="K192" s="154">
        <v>6.5972222222222213E-4</v>
      </c>
      <c r="L192" s="154">
        <v>1.6273148148148148E-2</v>
      </c>
      <c r="M192" s="154">
        <v>1.2326388888888888E-2</v>
      </c>
      <c r="N192" s="154">
        <v>1.40625E-2</v>
      </c>
      <c r="P192" s="154">
        <v>4.2129629629629628E-2</v>
      </c>
      <c r="Q192" s="154">
        <v>4.2789351851851849E-2</v>
      </c>
      <c r="R192" s="154">
        <v>5.8414351851851849E-2</v>
      </c>
      <c r="S192" s="153" t="s">
        <v>2675</v>
      </c>
      <c r="T192" s="153" t="s">
        <v>2676</v>
      </c>
      <c r="U192" s="153" t="s">
        <v>2677</v>
      </c>
      <c r="V192" s="155"/>
      <c r="W192" s="123">
        <f t="shared" si="3"/>
        <v>687</v>
      </c>
    </row>
    <row r="193" spans="1:23" x14ac:dyDescent="0.3">
      <c r="A193" s="156">
        <v>32</v>
      </c>
      <c r="B193" s="157" t="s">
        <v>2678</v>
      </c>
      <c r="C193" s="157">
        <v>591</v>
      </c>
      <c r="D193" s="157" t="s">
        <v>110</v>
      </c>
      <c r="E193" s="158">
        <v>5.844907407407407E-2</v>
      </c>
      <c r="F193" s="158">
        <v>1.2766203703703703E-2</v>
      </c>
      <c r="G193" s="158">
        <v>2.5694444444444445E-3</v>
      </c>
      <c r="H193" s="158">
        <v>2.7002314814814812E-2</v>
      </c>
      <c r="K193" s="158">
        <v>6.5972222222222213E-4</v>
      </c>
      <c r="L193" s="158">
        <v>1.6087962962962964E-2</v>
      </c>
      <c r="M193" s="158">
        <v>1.2766203703703703E-2</v>
      </c>
      <c r="N193" s="158">
        <v>1.5347222222222222E-2</v>
      </c>
      <c r="P193" s="158">
        <v>4.2361111111111106E-2</v>
      </c>
      <c r="Q193" s="158">
        <v>4.3020833333333335E-2</v>
      </c>
      <c r="R193" s="158">
        <v>5.844907407407407E-2</v>
      </c>
      <c r="S193" s="157" t="s">
        <v>2503</v>
      </c>
      <c r="T193" s="157" t="s">
        <v>2504</v>
      </c>
      <c r="U193" s="157" t="s">
        <v>2505</v>
      </c>
      <c r="V193" s="159"/>
      <c r="W193" s="123">
        <f t="shared" si="3"/>
        <v>686</v>
      </c>
    </row>
    <row r="194" spans="1:23" x14ac:dyDescent="0.3">
      <c r="A194" s="152">
        <v>33</v>
      </c>
      <c r="B194" s="153" t="s">
        <v>2049</v>
      </c>
      <c r="C194" s="153">
        <v>588</v>
      </c>
      <c r="D194" s="153" t="s">
        <v>110</v>
      </c>
      <c r="E194" s="154">
        <v>5.8807870370370365E-2</v>
      </c>
      <c r="F194" s="154">
        <v>1.1099537037037038E-2</v>
      </c>
      <c r="G194" s="154">
        <v>1.0995370370370371E-3</v>
      </c>
      <c r="H194" s="154">
        <v>2.732638888888889E-2</v>
      </c>
      <c r="K194" s="154">
        <v>5.5555555555555556E-4</v>
      </c>
      <c r="L194" s="154">
        <v>1.9259259259259261E-2</v>
      </c>
      <c r="M194" s="154">
        <v>1.1099537037037038E-2</v>
      </c>
      <c r="N194" s="154">
        <v>1.2210648148148146E-2</v>
      </c>
      <c r="P194" s="154">
        <v>3.953703703703703E-2</v>
      </c>
      <c r="Q194" s="154">
        <v>4.010416666666667E-2</v>
      </c>
      <c r="R194" s="154">
        <v>5.8807870370370365E-2</v>
      </c>
      <c r="S194" s="153" t="s">
        <v>28</v>
      </c>
      <c r="T194" s="153" t="s">
        <v>2496</v>
      </c>
      <c r="U194" s="153" t="s">
        <v>1913</v>
      </c>
      <c r="V194" s="155"/>
      <c r="W194" s="123">
        <f t="shared" si="3"/>
        <v>682</v>
      </c>
    </row>
    <row r="195" spans="1:23" x14ac:dyDescent="0.3">
      <c r="A195" s="156">
        <v>34</v>
      </c>
      <c r="B195" s="157" t="s">
        <v>2439</v>
      </c>
      <c r="C195" s="157">
        <v>582</v>
      </c>
      <c r="D195" s="157" t="s">
        <v>110</v>
      </c>
      <c r="E195" s="158">
        <v>5.8993055555555556E-2</v>
      </c>
      <c r="F195" s="158">
        <v>1.2800925925925926E-2</v>
      </c>
      <c r="G195" s="158">
        <v>1.3541666666666667E-3</v>
      </c>
      <c r="H195" s="160" t="s">
        <v>183</v>
      </c>
      <c r="K195" s="160" t="s">
        <v>183</v>
      </c>
      <c r="L195" s="160" t="s">
        <v>183</v>
      </c>
      <c r="M195" s="158">
        <v>1.2800925925925926E-2</v>
      </c>
      <c r="N195" s="158">
        <v>1.4155092592592592E-2</v>
      </c>
      <c r="P195" s="160" t="s">
        <v>183</v>
      </c>
      <c r="Q195" s="158">
        <v>4.3530092592592599E-2</v>
      </c>
      <c r="R195" s="158">
        <v>5.8993055555555556E-2</v>
      </c>
      <c r="S195" s="157" t="s">
        <v>8</v>
      </c>
      <c r="T195" s="157" t="s">
        <v>2496</v>
      </c>
      <c r="U195" s="157"/>
      <c r="V195" s="159"/>
      <c r="W195" s="123">
        <f t="shared" si="3"/>
        <v>680</v>
      </c>
    </row>
    <row r="196" spans="1:23" x14ac:dyDescent="0.3">
      <c r="A196" s="152">
        <v>35</v>
      </c>
      <c r="B196" s="153" t="s">
        <v>2679</v>
      </c>
      <c r="C196" s="153">
        <v>598</v>
      </c>
      <c r="D196" s="153" t="s">
        <v>110</v>
      </c>
      <c r="E196" s="154">
        <v>5.9074074074074077E-2</v>
      </c>
      <c r="F196" s="154">
        <v>1.2349537037037039E-2</v>
      </c>
      <c r="G196" s="154">
        <v>1.8287037037037037E-3</v>
      </c>
      <c r="H196" s="154">
        <v>2.6770833333333331E-2</v>
      </c>
      <c r="K196" s="154">
        <v>1.0069444444444444E-3</v>
      </c>
      <c r="L196" s="154">
        <v>1.8113425925925925E-2</v>
      </c>
      <c r="M196" s="154">
        <v>1.2349537037037039E-2</v>
      </c>
      <c r="N196" s="154">
        <v>1.4178240740740741E-2</v>
      </c>
      <c r="P196" s="154">
        <v>4.0960648148148149E-2</v>
      </c>
      <c r="Q196" s="154">
        <v>4.1967592592592591E-2</v>
      </c>
      <c r="R196" s="154">
        <v>5.9074074074074077E-2</v>
      </c>
      <c r="S196" s="153" t="s">
        <v>2680</v>
      </c>
      <c r="T196" s="153" t="s">
        <v>2496</v>
      </c>
      <c r="U196" s="153"/>
      <c r="V196" s="155"/>
      <c r="W196" s="123">
        <f t="shared" si="3"/>
        <v>679</v>
      </c>
    </row>
    <row r="197" spans="1:23" x14ac:dyDescent="0.3">
      <c r="A197" s="156">
        <v>36</v>
      </c>
      <c r="B197" s="157" t="s">
        <v>2079</v>
      </c>
      <c r="C197" s="157">
        <v>585</v>
      </c>
      <c r="D197" s="157" t="s">
        <v>110</v>
      </c>
      <c r="E197" s="158">
        <v>5.9224537037037041E-2</v>
      </c>
      <c r="F197" s="158">
        <v>1.3657407407407408E-2</v>
      </c>
      <c r="G197" s="158">
        <v>1.25E-3</v>
      </c>
      <c r="H197" s="158">
        <v>2.6493055555555558E-2</v>
      </c>
      <c r="K197" s="158">
        <v>6.2500000000000001E-4</v>
      </c>
      <c r="L197" s="158">
        <v>1.7812499999999998E-2</v>
      </c>
      <c r="M197" s="158">
        <v>1.3657407407407408E-2</v>
      </c>
      <c r="N197" s="158">
        <v>1.4907407407407406E-2</v>
      </c>
      <c r="P197" s="158">
        <v>4.1412037037037039E-2</v>
      </c>
      <c r="Q197" s="158">
        <v>4.2037037037037039E-2</v>
      </c>
      <c r="R197" s="158">
        <v>5.9224537037037041E-2</v>
      </c>
      <c r="S197" s="157" t="s">
        <v>8</v>
      </c>
      <c r="T197" s="157" t="s">
        <v>2496</v>
      </c>
      <c r="U197" s="157" t="s">
        <v>2681</v>
      </c>
      <c r="V197" s="159"/>
      <c r="W197" s="123">
        <f t="shared" si="3"/>
        <v>678</v>
      </c>
    </row>
    <row r="198" spans="1:23" x14ac:dyDescent="0.3">
      <c r="A198" s="152">
        <v>37</v>
      </c>
      <c r="B198" s="153" t="s">
        <v>2682</v>
      </c>
      <c r="C198" s="153">
        <v>615</v>
      </c>
      <c r="D198" s="153" t="s">
        <v>110</v>
      </c>
      <c r="E198" s="154">
        <v>5.9953703703703703E-2</v>
      </c>
      <c r="F198" s="154">
        <v>1.2233796296296296E-2</v>
      </c>
      <c r="G198" s="154">
        <v>1.0069444444444444E-3</v>
      </c>
      <c r="H198" s="154">
        <v>2.8391203703703707E-2</v>
      </c>
      <c r="K198" s="154">
        <v>7.291666666666667E-4</v>
      </c>
      <c r="L198" s="154">
        <v>1.8298611111111113E-2</v>
      </c>
      <c r="M198" s="154">
        <v>1.2233796296296296E-2</v>
      </c>
      <c r="N198" s="154">
        <v>1.324074074074074E-2</v>
      </c>
      <c r="P198" s="154">
        <v>4.1643518518518517E-2</v>
      </c>
      <c r="Q198" s="154">
        <v>4.2372685185185187E-2</v>
      </c>
      <c r="R198" s="154">
        <v>5.9953703703703703E-2</v>
      </c>
      <c r="S198" s="153" t="s">
        <v>8</v>
      </c>
      <c r="T198" s="153" t="s">
        <v>2496</v>
      </c>
      <c r="U198" s="153"/>
      <c r="V198" s="155"/>
      <c r="W198" s="123">
        <f t="shared" si="3"/>
        <v>669</v>
      </c>
    </row>
    <row r="199" spans="1:23" x14ac:dyDescent="0.3">
      <c r="A199" s="156">
        <v>38</v>
      </c>
      <c r="B199" s="157" t="s">
        <v>1865</v>
      </c>
      <c r="C199" s="157">
        <v>567</v>
      </c>
      <c r="D199" s="157" t="s">
        <v>117</v>
      </c>
      <c r="E199" s="158">
        <v>6.0057870370370366E-2</v>
      </c>
      <c r="F199" s="158">
        <v>1.1331018518518518E-2</v>
      </c>
      <c r="G199" s="158">
        <v>1.2847222222222223E-3</v>
      </c>
      <c r="H199" s="158">
        <v>2.8217592592592589E-2</v>
      </c>
      <c r="K199" s="158">
        <v>7.291666666666667E-4</v>
      </c>
      <c r="L199" s="158">
        <v>1.9201388888888889E-2</v>
      </c>
      <c r="M199" s="158">
        <v>1.1331018518518518E-2</v>
      </c>
      <c r="N199" s="158">
        <v>1.2615740740740742E-2</v>
      </c>
      <c r="P199" s="158">
        <v>4.0844907407407406E-2</v>
      </c>
      <c r="Q199" s="158">
        <v>4.1585648148148149E-2</v>
      </c>
      <c r="R199" s="158">
        <v>6.0057870370370366E-2</v>
      </c>
      <c r="S199" s="157" t="s">
        <v>8</v>
      </c>
      <c r="T199" s="157" t="s">
        <v>2496</v>
      </c>
      <c r="U199" s="157" t="s">
        <v>1899</v>
      </c>
      <c r="V199" s="159"/>
      <c r="W199" s="123">
        <f t="shared" si="3"/>
        <v>668</v>
      </c>
    </row>
    <row r="200" spans="1:23" x14ac:dyDescent="0.3">
      <c r="A200" s="152">
        <v>39</v>
      </c>
      <c r="B200" s="153" t="s">
        <v>2683</v>
      </c>
      <c r="C200" s="153">
        <v>590</v>
      </c>
      <c r="D200" s="153" t="s">
        <v>110</v>
      </c>
      <c r="E200" s="154">
        <v>6.0277777777777784E-2</v>
      </c>
      <c r="F200" s="154">
        <v>1.3344907407407408E-2</v>
      </c>
      <c r="G200" s="154">
        <v>1.4930555555555556E-3</v>
      </c>
      <c r="H200" s="154">
        <v>2.7407407407407408E-2</v>
      </c>
      <c r="K200" s="154">
        <v>9.1435185185185185E-4</v>
      </c>
      <c r="L200" s="154">
        <v>1.800925925925926E-2</v>
      </c>
      <c r="M200" s="154">
        <v>1.3344907407407408E-2</v>
      </c>
      <c r="N200" s="154">
        <v>1.4849537037037036E-2</v>
      </c>
      <c r="P200" s="154">
        <v>4.2268518518518518E-2</v>
      </c>
      <c r="Q200" s="154">
        <v>4.3182870370370365E-2</v>
      </c>
      <c r="R200" s="154">
        <v>6.0277777777777784E-2</v>
      </c>
      <c r="S200" s="153" t="s">
        <v>8</v>
      </c>
      <c r="T200" s="153" t="s">
        <v>2496</v>
      </c>
      <c r="U200" s="153" t="s">
        <v>62</v>
      </c>
      <c r="V200" s="155"/>
      <c r="W200" s="123">
        <f t="shared" si="3"/>
        <v>666</v>
      </c>
    </row>
    <row r="201" spans="1:23" x14ac:dyDescent="0.3">
      <c r="A201" s="156">
        <v>40</v>
      </c>
      <c r="B201" s="157" t="s">
        <v>2684</v>
      </c>
      <c r="C201" s="157">
        <v>569</v>
      </c>
      <c r="D201" s="157" t="s">
        <v>110</v>
      </c>
      <c r="E201" s="158">
        <v>6.0370370370370373E-2</v>
      </c>
      <c r="F201" s="158">
        <v>1.2291666666666666E-2</v>
      </c>
      <c r="G201" s="158">
        <v>1.5972222222222221E-3</v>
      </c>
      <c r="H201" s="158">
        <v>2.8796296296296296E-2</v>
      </c>
      <c r="K201" s="158">
        <v>3.0092592592592595E-4</v>
      </c>
      <c r="L201" s="158">
        <v>1.7673611111111109E-2</v>
      </c>
      <c r="M201" s="158">
        <v>1.2291666666666666E-2</v>
      </c>
      <c r="N201" s="158">
        <v>1.3888888888888888E-2</v>
      </c>
      <c r="P201" s="158">
        <v>4.2685185185185187E-2</v>
      </c>
      <c r="Q201" s="158">
        <v>4.2997685185185187E-2</v>
      </c>
      <c r="R201" s="158">
        <v>6.0370370370370373E-2</v>
      </c>
      <c r="S201" s="157" t="s">
        <v>129</v>
      </c>
      <c r="T201" s="157" t="s">
        <v>2496</v>
      </c>
      <c r="U201" s="157" t="s">
        <v>2685</v>
      </c>
      <c r="V201" s="159"/>
      <c r="W201" s="123">
        <f t="shared" si="3"/>
        <v>665</v>
      </c>
    </row>
    <row r="202" spans="1:23" x14ac:dyDescent="0.3">
      <c r="A202" s="152">
        <v>41</v>
      </c>
      <c r="B202" s="153" t="s">
        <v>2686</v>
      </c>
      <c r="C202" s="153">
        <v>528</v>
      </c>
      <c r="D202" s="153" t="s">
        <v>110</v>
      </c>
      <c r="E202" s="154">
        <v>6.0567129629629624E-2</v>
      </c>
      <c r="F202" s="154">
        <v>1.2268518518518519E-2</v>
      </c>
      <c r="G202" s="154">
        <v>2.2222222222222222E-3</v>
      </c>
      <c r="H202" s="154">
        <v>2.9270833333333333E-2</v>
      </c>
      <c r="K202" s="154">
        <v>5.0925925925925921E-4</v>
      </c>
      <c r="L202" s="154">
        <v>1.6793981481481483E-2</v>
      </c>
      <c r="M202" s="154">
        <v>1.2268518518518519E-2</v>
      </c>
      <c r="N202" s="154">
        <v>1.4490740740740742E-2</v>
      </c>
      <c r="P202" s="154">
        <v>4.3773148148148144E-2</v>
      </c>
      <c r="Q202" s="154">
        <v>4.4282407407407409E-2</v>
      </c>
      <c r="R202" s="154">
        <v>6.0567129629629624E-2</v>
      </c>
      <c r="S202" s="153" t="s">
        <v>28</v>
      </c>
      <c r="T202" s="153" t="s">
        <v>2496</v>
      </c>
      <c r="U202" s="153" t="s">
        <v>2687</v>
      </c>
      <c r="V202" s="155"/>
      <c r="W202" s="123">
        <f t="shared" si="3"/>
        <v>662</v>
      </c>
    </row>
    <row r="203" spans="1:23" x14ac:dyDescent="0.3">
      <c r="A203" s="156">
        <v>42</v>
      </c>
      <c r="B203" s="157" t="s">
        <v>2454</v>
      </c>
      <c r="C203" s="157">
        <v>577</v>
      </c>
      <c r="D203" s="157" t="s">
        <v>117</v>
      </c>
      <c r="E203" s="158">
        <v>6.0717592592592594E-2</v>
      </c>
      <c r="F203" s="158">
        <v>1.2442129629629629E-2</v>
      </c>
      <c r="G203" s="158">
        <v>1.0995370370370371E-3</v>
      </c>
      <c r="H203" s="158">
        <v>2.9178240740740741E-2</v>
      </c>
      <c r="K203" s="158">
        <v>6.2500000000000001E-4</v>
      </c>
      <c r="L203" s="158">
        <v>1.7974537037037035E-2</v>
      </c>
      <c r="M203" s="158">
        <v>1.2442129629629629E-2</v>
      </c>
      <c r="N203" s="158">
        <v>1.3553240740740741E-2</v>
      </c>
      <c r="P203" s="158">
        <v>4.2743055555555555E-2</v>
      </c>
      <c r="Q203" s="158">
        <v>4.3368055555555556E-2</v>
      </c>
      <c r="R203" s="158">
        <v>6.0717592592592594E-2</v>
      </c>
      <c r="S203" s="157" t="s">
        <v>8</v>
      </c>
      <c r="T203" s="157" t="s">
        <v>2496</v>
      </c>
      <c r="U203" s="157" t="s">
        <v>1888</v>
      </c>
      <c r="V203" s="159"/>
      <c r="W203" s="123">
        <f t="shared" si="3"/>
        <v>661</v>
      </c>
    </row>
    <row r="204" spans="1:23" x14ac:dyDescent="0.3">
      <c r="A204" s="152">
        <v>43</v>
      </c>
      <c r="B204" s="153" t="s">
        <v>2688</v>
      </c>
      <c r="C204" s="153">
        <v>600</v>
      </c>
      <c r="D204" s="153" t="s">
        <v>117</v>
      </c>
      <c r="E204" s="154">
        <v>6.1041666666666661E-2</v>
      </c>
      <c r="F204" s="154">
        <v>1.0486111111111111E-2</v>
      </c>
      <c r="G204" s="154">
        <v>1.4120370370370369E-3</v>
      </c>
      <c r="H204" s="154">
        <v>2.9027777777777777E-2</v>
      </c>
      <c r="K204" s="154">
        <v>1.2152777777777778E-3</v>
      </c>
      <c r="L204" s="154">
        <v>2.0092592592592592E-2</v>
      </c>
      <c r="M204" s="154">
        <v>1.0486111111111111E-2</v>
      </c>
      <c r="N204" s="154">
        <v>1.1898148148148149E-2</v>
      </c>
      <c r="P204" s="154">
        <v>4.0937500000000002E-2</v>
      </c>
      <c r="Q204" s="154">
        <v>4.2152777777777782E-2</v>
      </c>
      <c r="R204" s="154">
        <v>6.1041666666666661E-2</v>
      </c>
      <c r="S204" s="153" t="s">
        <v>2689</v>
      </c>
      <c r="T204" s="153" t="s">
        <v>2608</v>
      </c>
      <c r="U204" s="153" t="s">
        <v>2690</v>
      </c>
      <c r="V204" s="155"/>
      <c r="W204" s="123">
        <f t="shared" si="3"/>
        <v>657</v>
      </c>
    </row>
    <row r="205" spans="1:23" x14ac:dyDescent="0.3">
      <c r="A205" s="156">
        <v>44</v>
      </c>
      <c r="B205" s="157" t="s">
        <v>2691</v>
      </c>
      <c r="C205" s="157">
        <v>516</v>
      </c>
      <c r="D205" s="157" t="s">
        <v>117</v>
      </c>
      <c r="E205" s="158">
        <v>6.1215277777777778E-2</v>
      </c>
      <c r="F205" s="158">
        <v>1.3680555555555555E-2</v>
      </c>
      <c r="G205" s="158">
        <v>1.4351851851851854E-3</v>
      </c>
      <c r="H205" s="158">
        <v>3.0173611111111113E-2</v>
      </c>
      <c r="K205" s="158">
        <v>7.5231481481481471E-4</v>
      </c>
      <c r="L205" s="158">
        <v>1.5902777777777776E-2</v>
      </c>
      <c r="M205" s="158">
        <v>1.3680555555555555E-2</v>
      </c>
      <c r="N205" s="158">
        <v>1.511574074074074E-2</v>
      </c>
      <c r="P205" s="158">
        <v>4.5300925925925932E-2</v>
      </c>
      <c r="Q205" s="158">
        <v>4.6053240740740742E-2</v>
      </c>
      <c r="R205" s="158">
        <v>6.1215277777777778E-2</v>
      </c>
      <c r="S205" s="157" t="s">
        <v>8</v>
      </c>
      <c r="T205" s="157" t="s">
        <v>2496</v>
      </c>
      <c r="U205" s="157"/>
      <c r="V205" s="159"/>
      <c r="W205" s="123">
        <f t="shared" si="3"/>
        <v>655</v>
      </c>
    </row>
    <row r="206" spans="1:23" x14ac:dyDescent="0.3">
      <c r="A206" s="152">
        <v>45</v>
      </c>
      <c r="B206" s="153" t="s">
        <v>2070</v>
      </c>
      <c r="C206" s="153">
        <v>532</v>
      </c>
      <c r="D206" s="153" t="s">
        <v>110</v>
      </c>
      <c r="E206" s="154">
        <v>6.1712962962962963E-2</v>
      </c>
      <c r="F206" s="154">
        <v>1.1157407407407408E-2</v>
      </c>
      <c r="G206" s="154">
        <v>2.7083333333333334E-3</v>
      </c>
      <c r="H206" s="154">
        <v>2.929398148148148E-2</v>
      </c>
      <c r="K206" s="154">
        <v>1.0532407407407407E-3</v>
      </c>
      <c r="L206" s="154">
        <v>1.8530092592592595E-2</v>
      </c>
      <c r="M206" s="154">
        <v>1.1157407407407408E-2</v>
      </c>
      <c r="N206" s="154">
        <v>1.3865740740740739E-2</v>
      </c>
      <c r="P206" s="154">
        <v>4.3171296296296298E-2</v>
      </c>
      <c r="Q206" s="154">
        <v>4.4236111111111115E-2</v>
      </c>
      <c r="R206" s="154">
        <v>6.1712962962962963E-2</v>
      </c>
      <c r="S206" s="153" t="s">
        <v>8</v>
      </c>
      <c r="T206" s="153" t="s">
        <v>2496</v>
      </c>
      <c r="U206" s="153"/>
      <c r="V206" s="155"/>
      <c r="W206" s="123">
        <f t="shared" si="3"/>
        <v>650</v>
      </c>
    </row>
    <row r="207" spans="1:23" x14ac:dyDescent="0.3">
      <c r="A207" s="156">
        <v>46</v>
      </c>
      <c r="B207" s="157" t="s">
        <v>2692</v>
      </c>
      <c r="C207" s="157">
        <v>556</v>
      </c>
      <c r="D207" s="157" t="s">
        <v>110</v>
      </c>
      <c r="E207" s="158">
        <v>6.1805555555555558E-2</v>
      </c>
      <c r="F207" s="158">
        <v>1.2141203703703704E-2</v>
      </c>
      <c r="G207" s="158">
        <v>1.9097222222222222E-3</v>
      </c>
      <c r="H207" s="160" t="s">
        <v>183</v>
      </c>
      <c r="K207" s="160" t="s">
        <v>183</v>
      </c>
      <c r="L207" s="160" t="s">
        <v>183</v>
      </c>
      <c r="M207" s="158">
        <v>1.2141203703703704E-2</v>
      </c>
      <c r="N207" s="158">
        <v>1.4050925925925927E-2</v>
      </c>
      <c r="P207" s="160" t="s">
        <v>183</v>
      </c>
      <c r="Q207" s="158">
        <v>4.3842592592592593E-2</v>
      </c>
      <c r="R207" s="158">
        <v>6.1805555555555558E-2</v>
      </c>
      <c r="S207" s="157" t="s">
        <v>28</v>
      </c>
      <c r="T207" s="157" t="s">
        <v>2496</v>
      </c>
      <c r="U207" s="157" t="s">
        <v>2294</v>
      </c>
      <c r="V207" s="159"/>
      <c r="W207" s="123">
        <f t="shared" si="3"/>
        <v>649</v>
      </c>
    </row>
    <row r="208" spans="1:23" x14ac:dyDescent="0.3">
      <c r="A208" s="152">
        <v>47</v>
      </c>
      <c r="B208" s="153" t="s">
        <v>2693</v>
      </c>
      <c r="C208" s="153">
        <v>604</v>
      </c>
      <c r="D208" s="153" t="s">
        <v>110</v>
      </c>
      <c r="E208" s="154">
        <v>6.1875000000000006E-2</v>
      </c>
      <c r="F208" s="154">
        <v>1.4004629629629631E-2</v>
      </c>
      <c r="G208" s="154">
        <v>2.1527777777777778E-3</v>
      </c>
      <c r="H208" s="154">
        <v>2.9618055555555554E-2</v>
      </c>
      <c r="K208" s="154">
        <v>3.7037037037037035E-4</v>
      </c>
      <c r="L208" s="154">
        <v>1.6087962962962964E-2</v>
      </c>
      <c r="M208" s="154">
        <v>1.4004629629629631E-2</v>
      </c>
      <c r="N208" s="154">
        <v>1.6157407407407409E-2</v>
      </c>
      <c r="P208" s="154">
        <v>4.5787037037037036E-2</v>
      </c>
      <c r="Q208" s="154">
        <v>4.6157407407407404E-2</v>
      </c>
      <c r="R208" s="154">
        <v>6.1875000000000006E-2</v>
      </c>
      <c r="S208" s="153" t="s">
        <v>8</v>
      </c>
      <c r="T208" s="153" t="s">
        <v>2496</v>
      </c>
      <c r="U208" s="153" t="s">
        <v>2694</v>
      </c>
      <c r="V208" s="155"/>
      <c r="W208" s="123">
        <f t="shared" si="3"/>
        <v>648</v>
      </c>
    </row>
    <row r="209" spans="1:23" x14ac:dyDescent="0.3">
      <c r="A209" s="156">
        <v>48</v>
      </c>
      <c r="B209" s="157" t="s">
        <v>2470</v>
      </c>
      <c r="C209" s="157">
        <v>564</v>
      </c>
      <c r="D209" s="157" t="s">
        <v>110</v>
      </c>
      <c r="E209" s="158">
        <v>6.1944444444444441E-2</v>
      </c>
      <c r="F209" s="158">
        <v>1.5914351851851853E-2</v>
      </c>
      <c r="G209" s="158">
        <v>1.2152777777777778E-3</v>
      </c>
      <c r="H209" s="158">
        <v>2.5439814814814814E-2</v>
      </c>
      <c r="K209" s="158">
        <v>6.4814814814814813E-4</v>
      </c>
      <c r="L209" s="158">
        <v>1.9363425925925926E-2</v>
      </c>
      <c r="M209" s="158">
        <v>1.5914351851851853E-2</v>
      </c>
      <c r="N209" s="158">
        <v>1.7141203703703704E-2</v>
      </c>
      <c r="P209" s="158">
        <v>4.2581018518518525E-2</v>
      </c>
      <c r="Q209" s="158">
        <v>4.3240740740740739E-2</v>
      </c>
      <c r="R209" s="158">
        <v>6.1944444444444441E-2</v>
      </c>
      <c r="S209" s="157" t="s">
        <v>8</v>
      </c>
      <c r="T209" s="157" t="s">
        <v>2496</v>
      </c>
      <c r="U209" s="157" t="s">
        <v>1899</v>
      </c>
      <c r="V209" s="159"/>
      <c r="W209" s="123">
        <f t="shared" si="3"/>
        <v>648</v>
      </c>
    </row>
    <row r="210" spans="1:23" x14ac:dyDescent="0.3">
      <c r="A210" s="152">
        <v>49</v>
      </c>
      <c r="B210" s="153" t="s">
        <v>2444</v>
      </c>
      <c r="C210" s="153">
        <v>601</v>
      </c>
      <c r="D210" s="153" t="s">
        <v>110</v>
      </c>
      <c r="E210" s="154">
        <v>6.2384259259259257E-2</v>
      </c>
      <c r="F210" s="154">
        <v>1.255787037037037E-2</v>
      </c>
      <c r="G210" s="154">
        <v>1.9560185185185184E-3</v>
      </c>
      <c r="H210" s="154">
        <v>3.1192129629629629E-2</v>
      </c>
      <c r="K210" s="154">
        <v>2.199074074074074E-4</v>
      </c>
      <c r="L210" s="154">
        <v>1.6666666666666666E-2</v>
      </c>
      <c r="M210" s="154">
        <v>1.255787037037037E-2</v>
      </c>
      <c r="N210" s="154">
        <v>1.4513888888888889E-2</v>
      </c>
      <c r="P210" s="154">
        <v>4.5717592592592594E-2</v>
      </c>
      <c r="Q210" s="154">
        <v>4.5937499999999999E-2</v>
      </c>
      <c r="R210" s="154">
        <v>6.2384259259259257E-2</v>
      </c>
      <c r="S210" s="153" t="s">
        <v>8</v>
      </c>
      <c r="T210" s="153" t="s">
        <v>2496</v>
      </c>
      <c r="U210" s="153"/>
      <c r="V210" s="155"/>
      <c r="W210" s="123">
        <f t="shared" si="3"/>
        <v>643</v>
      </c>
    </row>
    <row r="211" spans="1:23" x14ac:dyDescent="0.3">
      <c r="A211" s="156">
        <v>50</v>
      </c>
      <c r="B211" s="157" t="s">
        <v>2695</v>
      </c>
      <c r="C211" s="157">
        <v>599</v>
      </c>
      <c r="D211" s="157" t="s">
        <v>117</v>
      </c>
      <c r="E211" s="158">
        <v>6.2442129629629632E-2</v>
      </c>
      <c r="F211" s="158">
        <v>1.4328703703703703E-2</v>
      </c>
      <c r="G211" s="158">
        <v>1.7476851851851852E-3</v>
      </c>
      <c r="H211" s="158">
        <v>2.6689814814814816E-2</v>
      </c>
      <c r="K211" s="158">
        <v>5.7870370370370378E-4</v>
      </c>
      <c r="L211" s="158">
        <v>1.9664351851851853E-2</v>
      </c>
      <c r="M211" s="158">
        <v>1.4328703703703703E-2</v>
      </c>
      <c r="N211" s="158">
        <v>1.6076388888888887E-2</v>
      </c>
      <c r="P211" s="158">
        <v>4.2777777777777776E-2</v>
      </c>
      <c r="Q211" s="158">
        <v>4.3356481481481475E-2</v>
      </c>
      <c r="R211" s="158">
        <v>6.2442129629629632E-2</v>
      </c>
      <c r="S211" s="157" t="s">
        <v>8</v>
      </c>
      <c r="T211" s="157" t="s">
        <v>2496</v>
      </c>
      <c r="U211" s="157" t="s">
        <v>2690</v>
      </c>
      <c r="V211" s="159"/>
      <c r="W211" s="123">
        <f t="shared" si="3"/>
        <v>643</v>
      </c>
    </row>
    <row r="212" spans="1:23" x14ac:dyDescent="0.3">
      <c r="A212" s="152">
        <v>51</v>
      </c>
      <c r="B212" s="153" t="s">
        <v>2696</v>
      </c>
      <c r="C212" s="153">
        <v>611</v>
      </c>
      <c r="D212" s="153" t="s">
        <v>110</v>
      </c>
      <c r="E212" s="154">
        <v>6.2511574074074081E-2</v>
      </c>
      <c r="F212" s="154">
        <v>1.3657407407407408E-2</v>
      </c>
      <c r="G212" s="154">
        <v>1.8634259259259261E-3</v>
      </c>
      <c r="H212" s="154">
        <v>2.7847222222222221E-2</v>
      </c>
      <c r="K212" s="154">
        <v>1.736111111111111E-3</v>
      </c>
      <c r="L212" s="154">
        <v>1.9131944444444444E-2</v>
      </c>
      <c r="M212" s="154">
        <v>1.3657407407407408E-2</v>
      </c>
      <c r="N212" s="154">
        <v>1.5520833333333333E-2</v>
      </c>
      <c r="P212" s="154">
        <v>4.3379629629629629E-2</v>
      </c>
      <c r="Q212" s="154">
        <v>4.5115740740740741E-2</v>
      </c>
      <c r="R212" s="154">
        <v>6.2511574074074081E-2</v>
      </c>
      <c r="S212" s="153" t="s">
        <v>8</v>
      </c>
      <c r="T212" s="153" t="s">
        <v>2496</v>
      </c>
      <c r="U212" s="153" t="s">
        <v>62</v>
      </c>
      <c r="V212" s="155"/>
      <c r="W212" s="123">
        <f t="shared" si="3"/>
        <v>642</v>
      </c>
    </row>
    <row r="213" spans="1:23" x14ac:dyDescent="0.3">
      <c r="A213" s="156">
        <v>52</v>
      </c>
      <c r="B213" s="157" t="s">
        <v>2697</v>
      </c>
      <c r="C213" s="157">
        <v>548</v>
      </c>
      <c r="D213" s="157" t="s">
        <v>110</v>
      </c>
      <c r="E213" s="158">
        <v>6.2511574074074081E-2</v>
      </c>
      <c r="F213" s="158">
        <v>1.1863425925925925E-2</v>
      </c>
      <c r="G213" s="158">
        <v>2.8009259259259259E-3</v>
      </c>
      <c r="H213" s="158">
        <v>3.0277777777777778E-2</v>
      </c>
      <c r="K213" s="158">
        <v>5.5555555555555556E-4</v>
      </c>
      <c r="L213" s="158">
        <v>1.7546296296296296E-2</v>
      </c>
      <c r="M213" s="158">
        <v>1.1863425925925925E-2</v>
      </c>
      <c r="N213" s="158">
        <v>1.4675925925925926E-2</v>
      </c>
      <c r="P213" s="158">
        <v>4.4965277777777778E-2</v>
      </c>
      <c r="Q213" s="158">
        <v>4.5520833333333337E-2</v>
      </c>
      <c r="R213" s="158">
        <v>6.2511574074074081E-2</v>
      </c>
      <c r="S213" s="157" t="s">
        <v>8</v>
      </c>
      <c r="T213" s="157" t="s">
        <v>2496</v>
      </c>
      <c r="U213" s="157" t="s">
        <v>2698</v>
      </c>
      <c r="V213" s="159"/>
      <c r="W213" s="123">
        <f t="shared" si="3"/>
        <v>642</v>
      </c>
    </row>
    <row r="214" spans="1:23" x14ac:dyDescent="0.3">
      <c r="A214" s="152">
        <v>53</v>
      </c>
      <c r="B214" s="153" t="s">
        <v>2699</v>
      </c>
      <c r="C214" s="153">
        <v>550</v>
      </c>
      <c r="D214" s="153" t="s">
        <v>110</v>
      </c>
      <c r="E214" s="154">
        <v>6.3634259259259265E-2</v>
      </c>
      <c r="F214" s="154">
        <v>1.4351851851851852E-2</v>
      </c>
      <c r="G214" s="154">
        <v>1.9907407407407408E-3</v>
      </c>
      <c r="H214" s="154">
        <v>2.8310185185185185E-2</v>
      </c>
      <c r="K214" s="154">
        <v>9.1435185185185185E-4</v>
      </c>
      <c r="L214" s="154">
        <v>1.8958333333333334E-2</v>
      </c>
      <c r="M214" s="154">
        <v>1.4351851851851852E-2</v>
      </c>
      <c r="N214" s="154">
        <v>1.6354166666666666E-2</v>
      </c>
      <c r="P214" s="154">
        <v>4.4675925925925924E-2</v>
      </c>
      <c r="Q214" s="154">
        <v>4.5590277777777778E-2</v>
      </c>
      <c r="R214" s="154">
        <v>6.3634259259259265E-2</v>
      </c>
      <c r="S214" s="153" t="s">
        <v>8</v>
      </c>
      <c r="T214" s="153" t="s">
        <v>2496</v>
      </c>
      <c r="U214" s="153"/>
      <c r="V214" s="155"/>
      <c r="W214" s="123">
        <f t="shared" si="3"/>
        <v>631</v>
      </c>
    </row>
    <row r="215" spans="1:23" x14ac:dyDescent="0.3">
      <c r="A215" s="156">
        <v>54</v>
      </c>
      <c r="B215" s="157" t="s">
        <v>2700</v>
      </c>
      <c r="C215" s="157">
        <v>538</v>
      </c>
      <c r="D215" s="157" t="s">
        <v>110</v>
      </c>
      <c r="E215" s="158">
        <v>6.3726851851851854E-2</v>
      </c>
      <c r="F215" s="158">
        <v>1.2314814814814815E-2</v>
      </c>
      <c r="G215" s="158">
        <v>3.3101851851851851E-3</v>
      </c>
      <c r="H215" s="158">
        <v>3.0752314814814816E-2</v>
      </c>
      <c r="K215" s="158">
        <v>4.6296296296296293E-4</v>
      </c>
      <c r="L215" s="158">
        <v>1.7337962962962961E-2</v>
      </c>
      <c r="M215" s="158">
        <v>1.2314814814814815E-2</v>
      </c>
      <c r="N215" s="158">
        <v>1.5625E-2</v>
      </c>
      <c r="P215" s="158">
        <v>4.6388888888888889E-2</v>
      </c>
      <c r="Q215" s="158">
        <v>4.6851851851851846E-2</v>
      </c>
      <c r="R215" s="158">
        <v>6.3726851851851854E-2</v>
      </c>
      <c r="S215" s="157" t="s">
        <v>28</v>
      </c>
      <c r="T215" s="157" t="s">
        <v>2496</v>
      </c>
      <c r="U215" s="157"/>
      <c r="V215" s="159"/>
      <c r="W215" s="123">
        <f t="shared" si="3"/>
        <v>630</v>
      </c>
    </row>
    <row r="216" spans="1:23" x14ac:dyDescent="0.3">
      <c r="A216" s="152">
        <v>55</v>
      </c>
      <c r="B216" s="153" t="s">
        <v>491</v>
      </c>
      <c r="C216" s="153">
        <v>565</v>
      </c>
      <c r="D216" s="153" t="s">
        <v>110</v>
      </c>
      <c r="E216" s="154">
        <v>6.3993055555555553E-2</v>
      </c>
      <c r="F216" s="154">
        <v>1.4594907407407405E-2</v>
      </c>
      <c r="G216" s="154">
        <v>2.0023148148148148E-3</v>
      </c>
      <c r="H216" s="154">
        <v>2.9178240740740741E-2</v>
      </c>
      <c r="K216" s="154">
        <v>2.4305555555555552E-4</v>
      </c>
      <c r="L216" s="154">
        <v>1.8206018518518517E-2</v>
      </c>
      <c r="M216" s="154">
        <v>1.4594907407407405E-2</v>
      </c>
      <c r="N216" s="154">
        <v>1.6597222222222222E-2</v>
      </c>
      <c r="P216" s="154">
        <v>4.5787037037037036E-2</v>
      </c>
      <c r="Q216" s="154">
        <v>4.6030092592592588E-2</v>
      </c>
      <c r="R216" s="154">
        <v>6.3993055555555553E-2</v>
      </c>
      <c r="S216" s="153" t="s">
        <v>28</v>
      </c>
      <c r="T216" s="153" t="s">
        <v>2496</v>
      </c>
      <c r="U216" s="153"/>
      <c r="V216" s="155"/>
      <c r="W216" s="123">
        <f t="shared" si="3"/>
        <v>627</v>
      </c>
    </row>
    <row r="217" spans="1:23" x14ac:dyDescent="0.3">
      <c r="A217" s="156">
        <v>56</v>
      </c>
      <c r="B217" s="157" t="s">
        <v>2701</v>
      </c>
      <c r="C217" s="157">
        <v>616</v>
      </c>
      <c r="D217" s="157" t="s">
        <v>110</v>
      </c>
      <c r="E217" s="158">
        <v>6.4432870370370363E-2</v>
      </c>
      <c r="F217" s="158">
        <v>1.1087962962962964E-2</v>
      </c>
      <c r="G217" s="158">
        <v>9.1435185185185185E-4</v>
      </c>
      <c r="H217" s="158">
        <v>3.4155092592592591E-2</v>
      </c>
      <c r="K217" s="158">
        <v>6.134259259259259E-4</v>
      </c>
      <c r="L217" s="158">
        <v>1.8252314814814815E-2</v>
      </c>
      <c r="M217" s="158">
        <v>1.1087962962962964E-2</v>
      </c>
      <c r="N217" s="158">
        <v>1.2013888888888888E-2</v>
      </c>
      <c r="P217" s="158">
        <v>4.6168981481481484E-2</v>
      </c>
      <c r="Q217" s="158">
        <v>4.6793981481481478E-2</v>
      </c>
      <c r="R217" s="158">
        <v>6.4432870370370363E-2</v>
      </c>
      <c r="S217" s="157" t="s">
        <v>2503</v>
      </c>
      <c r="T217" s="157" t="s">
        <v>2496</v>
      </c>
      <c r="U217" s="157"/>
      <c r="V217" s="159"/>
      <c r="W217" s="123">
        <f t="shared" si="3"/>
        <v>623</v>
      </c>
    </row>
    <row r="218" spans="1:23" x14ac:dyDescent="0.3">
      <c r="A218" s="152">
        <v>57</v>
      </c>
      <c r="B218" s="153" t="s">
        <v>2702</v>
      </c>
      <c r="C218" s="153">
        <v>602</v>
      </c>
      <c r="D218" s="153" t="s">
        <v>110</v>
      </c>
      <c r="E218" s="154">
        <v>6.474537037037037E-2</v>
      </c>
      <c r="F218" s="154">
        <v>1.3657407407407408E-2</v>
      </c>
      <c r="G218" s="154">
        <v>1.5972222222222221E-3</v>
      </c>
      <c r="H218" s="154">
        <v>3.0497685185185183E-2</v>
      </c>
      <c r="K218" s="154">
        <v>8.6805555555555551E-4</v>
      </c>
      <c r="L218" s="154">
        <v>1.8981481481481481E-2</v>
      </c>
      <c r="M218" s="154">
        <v>1.3657407407407408E-2</v>
      </c>
      <c r="N218" s="154">
        <v>1.525462962962963E-2</v>
      </c>
      <c r="P218" s="154">
        <v>4.5763888888888889E-2</v>
      </c>
      <c r="Q218" s="154">
        <v>4.6631944444444441E-2</v>
      </c>
      <c r="R218" s="154">
        <v>6.474537037037037E-2</v>
      </c>
      <c r="S218" s="153" t="s">
        <v>28</v>
      </c>
      <c r="T218" s="153" t="s">
        <v>2496</v>
      </c>
      <c r="U218" s="153" t="s">
        <v>155</v>
      </c>
      <c r="V218" s="155"/>
      <c r="W218" s="123">
        <f t="shared" si="3"/>
        <v>620</v>
      </c>
    </row>
    <row r="219" spans="1:23" x14ac:dyDescent="0.3">
      <c r="A219" s="156">
        <v>58</v>
      </c>
      <c r="B219" s="157" t="s">
        <v>2703</v>
      </c>
      <c r="C219" s="157">
        <v>534</v>
      </c>
      <c r="D219" s="157" t="s">
        <v>110</v>
      </c>
      <c r="E219" s="158">
        <v>6.5057870370370363E-2</v>
      </c>
      <c r="F219" s="158">
        <v>1.4733796296296295E-2</v>
      </c>
      <c r="G219" s="158">
        <v>3.0439814814814821E-3</v>
      </c>
      <c r="H219" s="158">
        <v>2.989583333333333E-2</v>
      </c>
      <c r="K219" s="158">
        <v>9.0277777777777784E-4</v>
      </c>
      <c r="L219" s="158">
        <v>1.7361111111111112E-2</v>
      </c>
      <c r="M219" s="158">
        <v>1.4733796296296295E-2</v>
      </c>
      <c r="N219" s="158">
        <v>1.7789351851851851E-2</v>
      </c>
      <c r="P219" s="158">
        <v>4.7696759259259258E-2</v>
      </c>
      <c r="Q219" s="158">
        <v>4.8599537037037038E-2</v>
      </c>
      <c r="R219" s="158">
        <v>6.5057870370370363E-2</v>
      </c>
      <c r="S219" s="157" t="s">
        <v>8</v>
      </c>
      <c r="T219" s="157" t="s">
        <v>2496</v>
      </c>
      <c r="U219" s="157" t="s">
        <v>429</v>
      </c>
      <c r="V219" s="159"/>
      <c r="W219" s="123">
        <f t="shared" si="3"/>
        <v>617</v>
      </c>
    </row>
    <row r="220" spans="1:23" x14ac:dyDescent="0.3">
      <c r="A220" s="152">
        <v>59</v>
      </c>
      <c r="B220" s="153" t="s">
        <v>2704</v>
      </c>
      <c r="C220" s="153">
        <v>546</v>
      </c>
      <c r="D220" s="153" t="s">
        <v>110</v>
      </c>
      <c r="E220" s="154">
        <v>6.5254629629629635E-2</v>
      </c>
      <c r="F220" s="154">
        <v>1.1875000000000002E-2</v>
      </c>
      <c r="G220" s="154">
        <v>2.9282407407407412E-3</v>
      </c>
      <c r="H220" s="154">
        <v>3.5474537037037041E-2</v>
      </c>
      <c r="K220" s="154">
        <v>4.3981481481481481E-4</v>
      </c>
      <c r="L220" s="154">
        <v>1.4965277777777779E-2</v>
      </c>
      <c r="M220" s="154">
        <v>1.1875000000000002E-2</v>
      </c>
      <c r="N220" s="154">
        <v>1.480324074074074E-2</v>
      </c>
      <c r="P220" s="154">
        <v>5.0289351851851849E-2</v>
      </c>
      <c r="Q220" s="154">
        <v>5.0729166666666665E-2</v>
      </c>
      <c r="R220" s="154">
        <v>6.5254629629629635E-2</v>
      </c>
      <c r="S220" s="153" t="s">
        <v>28</v>
      </c>
      <c r="T220" s="153" t="s">
        <v>2496</v>
      </c>
      <c r="U220" s="153"/>
      <c r="V220" s="155"/>
      <c r="W220" s="123">
        <f t="shared" si="3"/>
        <v>615</v>
      </c>
    </row>
    <row r="221" spans="1:23" x14ac:dyDescent="0.3">
      <c r="A221" s="156">
        <v>60</v>
      </c>
      <c r="B221" s="157" t="s">
        <v>2705</v>
      </c>
      <c r="C221" s="157">
        <v>566</v>
      </c>
      <c r="D221" s="157" t="s">
        <v>110</v>
      </c>
      <c r="E221" s="158">
        <v>6.5393518518518517E-2</v>
      </c>
      <c r="F221" s="158">
        <v>1.4039351851851851E-2</v>
      </c>
      <c r="G221" s="158">
        <v>1.7824074074074072E-3</v>
      </c>
      <c r="H221" s="158">
        <v>2.8773148148148145E-2</v>
      </c>
      <c r="K221" s="158">
        <v>9.0277777777777784E-4</v>
      </c>
      <c r="L221" s="158">
        <v>2.0775462962962964E-2</v>
      </c>
      <c r="M221" s="158">
        <v>1.4039351851851851E-2</v>
      </c>
      <c r="N221" s="158">
        <v>1.5833333333333335E-2</v>
      </c>
      <c r="P221" s="158">
        <v>4.4618055555555557E-2</v>
      </c>
      <c r="Q221" s="158">
        <v>4.5520833333333337E-2</v>
      </c>
      <c r="R221" s="158">
        <v>6.5393518518518517E-2</v>
      </c>
      <c r="S221" s="157" t="s">
        <v>8</v>
      </c>
      <c r="T221" s="157" t="s">
        <v>2496</v>
      </c>
      <c r="U221" s="157"/>
      <c r="V221" s="159"/>
      <c r="W221" s="123">
        <f t="shared" si="3"/>
        <v>614</v>
      </c>
    </row>
    <row r="222" spans="1:23" x14ac:dyDescent="0.3">
      <c r="A222" s="152">
        <v>61</v>
      </c>
      <c r="B222" s="153" t="s">
        <v>2706</v>
      </c>
      <c r="C222" s="153">
        <v>536</v>
      </c>
      <c r="D222" s="153" t="s">
        <v>110</v>
      </c>
      <c r="E222" s="154">
        <v>6.5462962962962959E-2</v>
      </c>
      <c r="F222" s="154">
        <v>1.2731481481481481E-2</v>
      </c>
      <c r="G222" s="154">
        <v>2.4305555555555556E-3</v>
      </c>
      <c r="H222" s="154">
        <v>3.1064814814814812E-2</v>
      </c>
      <c r="K222" s="154">
        <v>1.4467592592592594E-3</v>
      </c>
      <c r="L222" s="154">
        <v>1.9224537037037037E-2</v>
      </c>
      <c r="M222" s="154">
        <v>1.2731481481481481E-2</v>
      </c>
      <c r="N222" s="154">
        <v>1.5162037037037036E-2</v>
      </c>
      <c r="P222" s="154">
        <v>4.6238425925925926E-2</v>
      </c>
      <c r="Q222" s="154">
        <v>4.7685185185185185E-2</v>
      </c>
      <c r="R222" s="154">
        <v>6.5462962962962959E-2</v>
      </c>
      <c r="S222" s="153" t="s">
        <v>8</v>
      </c>
      <c r="T222" s="153" t="s">
        <v>2496</v>
      </c>
      <c r="U222" s="153"/>
      <c r="V222" s="155"/>
      <c r="W222" s="123">
        <f t="shared" si="3"/>
        <v>613</v>
      </c>
    </row>
    <row r="223" spans="1:23" x14ac:dyDescent="0.3">
      <c r="A223" s="156">
        <v>62</v>
      </c>
      <c r="B223" s="157" t="s">
        <v>2707</v>
      </c>
      <c r="C223" s="157">
        <v>526</v>
      </c>
      <c r="D223" s="157" t="s">
        <v>110</v>
      </c>
      <c r="E223" s="158">
        <v>6.5613425925925936E-2</v>
      </c>
      <c r="F223" s="158">
        <v>1.7222222222222222E-2</v>
      </c>
      <c r="G223" s="158">
        <v>1.6203703703703703E-3</v>
      </c>
      <c r="H223" s="158">
        <v>2.8958333333333336E-2</v>
      </c>
      <c r="K223" s="158">
        <v>4.0509259259259258E-4</v>
      </c>
      <c r="L223" s="158">
        <v>1.7800925925925925E-2</v>
      </c>
      <c r="M223" s="158">
        <v>1.7222222222222222E-2</v>
      </c>
      <c r="N223" s="158">
        <v>1.8842592592592591E-2</v>
      </c>
      <c r="P223" s="158">
        <v>4.7812500000000001E-2</v>
      </c>
      <c r="Q223" s="158">
        <v>4.821759259259259E-2</v>
      </c>
      <c r="R223" s="158">
        <v>6.5613425925925936E-2</v>
      </c>
      <c r="S223" s="157" t="s">
        <v>28</v>
      </c>
      <c r="T223" s="157" t="s">
        <v>2496</v>
      </c>
      <c r="U223" s="157" t="s">
        <v>2708</v>
      </c>
      <c r="V223" s="159"/>
      <c r="W223" s="123">
        <f t="shared" si="3"/>
        <v>612</v>
      </c>
    </row>
    <row r="224" spans="1:23" x14ac:dyDescent="0.3">
      <c r="A224" s="152">
        <v>63</v>
      </c>
      <c r="B224" s="153" t="s">
        <v>2709</v>
      </c>
      <c r="C224" s="153">
        <v>570</v>
      </c>
      <c r="D224" s="153" t="s">
        <v>110</v>
      </c>
      <c r="E224" s="154">
        <v>6.5729166666666672E-2</v>
      </c>
      <c r="F224" s="154">
        <v>1.2604166666666666E-2</v>
      </c>
      <c r="G224" s="154">
        <v>1.2268518518518518E-3</v>
      </c>
      <c r="H224" s="154">
        <v>3.2002314814814817E-2</v>
      </c>
      <c r="K224" s="154">
        <v>3.9351851851851852E-4</v>
      </c>
      <c r="L224" s="154">
        <v>1.9884259259259258E-2</v>
      </c>
      <c r="M224" s="154">
        <v>1.2604166666666666E-2</v>
      </c>
      <c r="N224" s="154">
        <v>1.383101851851852E-2</v>
      </c>
      <c r="P224" s="154">
        <v>4.5833333333333337E-2</v>
      </c>
      <c r="Q224" s="154">
        <v>4.6238425925925926E-2</v>
      </c>
      <c r="R224" s="154">
        <v>6.5729166666666672E-2</v>
      </c>
      <c r="S224" s="153" t="s">
        <v>28</v>
      </c>
      <c r="T224" s="153" t="s">
        <v>2496</v>
      </c>
      <c r="U224" s="153"/>
      <c r="V224" s="155"/>
      <c r="W224" s="123">
        <f t="shared" si="3"/>
        <v>610</v>
      </c>
    </row>
    <row r="225" spans="1:23" x14ac:dyDescent="0.3">
      <c r="A225" s="156">
        <v>64</v>
      </c>
      <c r="B225" s="157" t="s">
        <v>2710</v>
      </c>
      <c r="C225" s="157">
        <v>525</v>
      </c>
      <c r="D225" s="157" t="s">
        <v>110</v>
      </c>
      <c r="E225" s="158">
        <v>6.6365740740740739E-2</v>
      </c>
      <c r="F225" s="158">
        <v>1.5694444444444445E-2</v>
      </c>
      <c r="G225" s="158">
        <v>1.8518518518518517E-3</v>
      </c>
      <c r="H225" s="158">
        <v>2.9791666666666664E-2</v>
      </c>
      <c r="K225" s="158">
        <v>4.5138888888888892E-4</v>
      </c>
      <c r="L225" s="158">
        <v>1.9016203703703705E-2</v>
      </c>
      <c r="M225" s="158">
        <v>1.5694444444444445E-2</v>
      </c>
      <c r="N225" s="158">
        <v>1.7557870370370373E-2</v>
      </c>
      <c r="P225" s="158">
        <v>4.7349537037037037E-2</v>
      </c>
      <c r="Q225" s="158">
        <v>4.780092592592592E-2</v>
      </c>
      <c r="R225" s="158">
        <v>6.6365740740740739E-2</v>
      </c>
      <c r="S225" s="157" t="s">
        <v>8</v>
      </c>
      <c r="T225" s="157" t="s">
        <v>2496</v>
      </c>
      <c r="U225" s="157"/>
      <c r="V225" s="159"/>
      <c r="W225" s="123">
        <f t="shared" si="3"/>
        <v>605</v>
      </c>
    </row>
    <row r="226" spans="1:23" x14ac:dyDescent="0.3">
      <c r="A226" s="152">
        <v>65</v>
      </c>
      <c r="B226" s="153" t="s">
        <v>2711</v>
      </c>
      <c r="C226" s="153">
        <v>530</v>
      </c>
      <c r="D226" s="153" t="s">
        <v>110</v>
      </c>
      <c r="E226" s="154">
        <v>6.6956018518518512E-2</v>
      </c>
      <c r="F226" s="154">
        <v>1.1354166666666667E-2</v>
      </c>
      <c r="G226" s="154">
        <v>3.2407407407407406E-3</v>
      </c>
      <c r="H226" s="154">
        <v>3.2916666666666664E-2</v>
      </c>
      <c r="K226" s="154">
        <v>1.2962962962962963E-3</v>
      </c>
      <c r="L226" s="154">
        <v>1.9432870370370371E-2</v>
      </c>
      <c r="M226" s="154">
        <v>1.1354166666666667E-2</v>
      </c>
      <c r="N226" s="154">
        <v>1.4594907407407405E-2</v>
      </c>
      <c r="P226" s="154">
        <v>4.7523148148148148E-2</v>
      </c>
      <c r="Q226" s="154">
        <v>4.8819444444444443E-2</v>
      </c>
      <c r="R226" s="154">
        <v>6.6956018518518512E-2</v>
      </c>
      <c r="S226" s="153" t="s">
        <v>8</v>
      </c>
      <c r="T226" s="153" t="s">
        <v>2496</v>
      </c>
      <c r="U226" s="153" t="s">
        <v>2712</v>
      </c>
      <c r="V226" s="155"/>
      <c r="W226" s="123">
        <f t="shared" si="3"/>
        <v>599</v>
      </c>
    </row>
    <row r="227" spans="1:23" x14ac:dyDescent="0.3">
      <c r="A227" s="156">
        <v>66</v>
      </c>
      <c r="B227" s="157" t="s">
        <v>2713</v>
      </c>
      <c r="C227" s="157">
        <v>503</v>
      </c>
      <c r="D227" s="157" t="s">
        <v>110</v>
      </c>
      <c r="E227" s="158">
        <v>6.7025462962962967E-2</v>
      </c>
      <c r="F227" s="158">
        <v>1.5601851851851851E-2</v>
      </c>
      <c r="G227" s="158">
        <v>1.6087962962962963E-3</v>
      </c>
      <c r="H227" s="158">
        <v>3.2662037037037038E-2</v>
      </c>
      <c r="K227" s="158">
        <v>3.8194444444444446E-4</v>
      </c>
      <c r="L227" s="158">
        <v>1.7141203703703704E-2</v>
      </c>
      <c r="M227" s="158">
        <v>1.5601851851851851E-2</v>
      </c>
      <c r="N227" s="158">
        <v>1.7210648148148149E-2</v>
      </c>
      <c r="P227" s="158">
        <v>4.988425925925926E-2</v>
      </c>
      <c r="Q227" s="158">
        <v>5.0266203703703709E-2</v>
      </c>
      <c r="R227" s="158">
        <v>6.7025462962962967E-2</v>
      </c>
      <c r="S227" s="157" t="s">
        <v>8</v>
      </c>
      <c r="T227" s="157" t="s">
        <v>2496</v>
      </c>
      <c r="U227" s="157"/>
      <c r="V227" s="159"/>
      <c r="W227" s="123">
        <f t="shared" ref="W227:W255" si="4">ROUND($E$162/E227*900,0)</f>
        <v>599</v>
      </c>
    </row>
    <row r="228" spans="1:23" x14ac:dyDescent="0.3">
      <c r="A228" s="152">
        <v>67</v>
      </c>
      <c r="B228" s="153" t="s">
        <v>2714</v>
      </c>
      <c r="C228" s="153">
        <v>607</v>
      </c>
      <c r="D228" s="153" t="s">
        <v>110</v>
      </c>
      <c r="E228" s="154">
        <v>6.7106481481481475E-2</v>
      </c>
      <c r="F228" s="154">
        <v>1.1435185185185185E-2</v>
      </c>
      <c r="G228" s="154">
        <v>4.155092592592593E-3</v>
      </c>
      <c r="H228" s="154">
        <v>3.2731481481481479E-2</v>
      </c>
      <c r="K228" s="154">
        <v>4.9768518518518521E-4</v>
      </c>
      <c r="L228" s="154">
        <v>1.8749999999999999E-2</v>
      </c>
      <c r="M228" s="154">
        <v>1.1435185185185185E-2</v>
      </c>
      <c r="N228" s="154">
        <v>1.5601851851851851E-2</v>
      </c>
      <c r="P228" s="154">
        <v>4.8344907407407406E-2</v>
      </c>
      <c r="Q228" s="154">
        <v>4.8842592592592597E-2</v>
      </c>
      <c r="R228" s="154">
        <v>6.7106481481481475E-2</v>
      </c>
      <c r="S228" s="153" t="s">
        <v>114</v>
      </c>
      <c r="T228" s="153" t="s">
        <v>2496</v>
      </c>
      <c r="U228" s="153"/>
      <c r="V228" s="155"/>
      <c r="W228" s="123">
        <f t="shared" si="4"/>
        <v>598</v>
      </c>
    </row>
    <row r="229" spans="1:23" x14ac:dyDescent="0.3">
      <c r="A229" s="156">
        <v>68</v>
      </c>
      <c r="B229" s="157" t="s">
        <v>2715</v>
      </c>
      <c r="C229" s="157">
        <v>545</v>
      </c>
      <c r="D229" s="157" t="s">
        <v>110</v>
      </c>
      <c r="E229" s="158">
        <v>6.8078703703703711E-2</v>
      </c>
      <c r="F229" s="158">
        <v>1.3206018518518518E-2</v>
      </c>
      <c r="G229" s="158">
        <v>2.4421296296296296E-3</v>
      </c>
      <c r="H229" s="158">
        <v>3.3738425925925929E-2</v>
      </c>
      <c r="K229" s="158">
        <v>4.5138888888888892E-4</v>
      </c>
      <c r="L229" s="158">
        <v>1.8680555555555554E-2</v>
      </c>
      <c r="M229" s="158">
        <v>1.3206018518518518E-2</v>
      </c>
      <c r="N229" s="158">
        <v>1.5648148148148151E-2</v>
      </c>
      <c r="P229" s="158">
        <v>4.9398148148148142E-2</v>
      </c>
      <c r="Q229" s="158">
        <v>4.9849537037037039E-2</v>
      </c>
      <c r="R229" s="158">
        <v>6.8078703703703711E-2</v>
      </c>
      <c r="S229" s="157" t="s">
        <v>8</v>
      </c>
      <c r="T229" s="157" t="s">
        <v>2496</v>
      </c>
      <c r="U229" s="157" t="s">
        <v>2716</v>
      </c>
      <c r="V229" s="159"/>
      <c r="W229" s="123">
        <f t="shared" si="4"/>
        <v>589</v>
      </c>
    </row>
    <row r="230" spans="1:23" x14ac:dyDescent="0.3">
      <c r="A230" s="152">
        <v>69</v>
      </c>
      <c r="B230" s="153" t="s">
        <v>2717</v>
      </c>
      <c r="C230" s="153">
        <v>592</v>
      </c>
      <c r="D230" s="153" t="s">
        <v>110</v>
      </c>
      <c r="E230" s="154">
        <v>6.8159722222222219E-2</v>
      </c>
      <c r="F230" s="154">
        <v>1.511574074074074E-2</v>
      </c>
      <c r="G230" s="154">
        <v>2.1064814814814813E-3</v>
      </c>
      <c r="H230" s="154">
        <v>3.3229166666666664E-2</v>
      </c>
      <c r="K230" s="154">
        <v>7.291666666666667E-4</v>
      </c>
      <c r="L230" s="154">
        <v>1.7696759259259259E-2</v>
      </c>
      <c r="M230" s="154">
        <v>1.511574074074074E-2</v>
      </c>
      <c r="N230" s="154">
        <v>1.7222222222222222E-2</v>
      </c>
      <c r="P230" s="154">
        <v>5.0462962962962959E-2</v>
      </c>
      <c r="Q230" s="154">
        <v>5.1203703703703703E-2</v>
      </c>
      <c r="R230" s="154">
        <v>6.8159722222222219E-2</v>
      </c>
      <c r="S230" s="153" t="s">
        <v>28</v>
      </c>
      <c r="T230" s="153" t="s">
        <v>2496</v>
      </c>
      <c r="U230" s="153"/>
      <c r="V230" s="155"/>
      <c r="W230" s="123">
        <f t="shared" si="4"/>
        <v>589</v>
      </c>
    </row>
    <row r="231" spans="1:23" x14ac:dyDescent="0.3">
      <c r="A231" s="156">
        <v>70</v>
      </c>
      <c r="B231" s="157" t="s">
        <v>2718</v>
      </c>
      <c r="C231" s="157">
        <v>519</v>
      </c>
      <c r="D231" s="157" t="s">
        <v>110</v>
      </c>
      <c r="E231" s="158">
        <v>6.8668981481481484E-2</v>
      </c>
      <c r="F231" s="158">
        <v>1.6168981481481482E-2</v>
      </c>
      <c r="G231" s="158">
        <v>3.0324074074074073E-3</v>
      </c>
      <c r="H231" s="158">
        <v>2.9803240740740741E-2</v>
      </c>
      <c r="K231" s="158">
        <v>1.3194444444444443E-3</v>
      </c>
      <c r="L231" s="158">
        <v>1.9652777777777779E-2</v>
      </c>
      <c r="M231" s="158">
        <v>1.6168981481481482E-2</v>
      </c>
      <c r="N231" s="158">
        <v>1.9201388888888889E-2</v>
      </c>
      <c r="P231" s="158">
        <v>4.9016203703703708E-2</v>
      </c>
      <c r="Q231" s="158">
        <v>5.033564814814815E-2</v>
      </c>
      <c r="R231" s="158">
        <v>6.8668981481481484E-2</v>
      </c>
      <c r="S231" s="157" t="s">
        <v>8</v>
      </c>
      <c r="T231" s="157" t="s">
        <v>2496</v>
      </c>
      <c r="U231" s="157" t="s">
        <v>2719</v>
      </c>
      <c r="V231" s="159"/>
      <c r="W231" s="123">
        <f t="shared" si="4"/>
        <v>584</v>
      </c>
    </row>
    <row r="232" spans="1:23" x14ac:dyDescent="0.3">
      <c r="A232" s="152">
        <v>71</v>
      </c>
      <c r="B232" s="153" t="s">
        <v>2720</v>
      </c>
      <c r="C232" s="153">
        <v>506</v>
      </c>
      <c r="D232" s="153" t="s">
        <v>110</v>
      </c>
      <c r="E232" s="154">
        <v>6.9178240740740735E-2</v>
      </c>
      <c r="F232" s="154">
        <v>1.4768518518518519E-2</v>
      </c>
      <c r="G232" s="154">
        <v>3.9004629629629632E-3</v>
      </c>
      <c r="H232" s="154">
        <v>3.2835648148148149E-2</v>
      </c>
      <c r="K232" s="154">
        <v>1.1574074074074073E-3</v>
      </c>
      <c r="L232" s="154">
        <v>1.7650462962962962E-2</v>
      </c>
      <c r="M232" s="154">
        <v>1.4768518518518519E-2</v>
      </c>
      <c r="N232" s="154">
        <v>1.8668981481481481E-2</v>
      </c>
      <c r="P232" s="154">
        <v>5.151620370370371E-2</v>
      </c>
      <c r="Q232" s="154">
        <v>5.2685185185185189E-2</v>
      </c>
      <c r="R232" s="154">
        <v>6.9178240740740735E-2</v>
      </c>
      <c r="S232" s="153" t="s">
        <v>8</v>
      </c>
      <c r="T232" s="153" t="s">
        <v>2496</v>
      </c>
      <c r="U232" s="153"/>
      <c r="V232" s="155"/>
      <c r="W232" s="123">
        <f t="shared" si="4"/>
        <v>580</v>
      </c>
    </row>
    <row r="233" spans="1:23" x14ac:dyDescent="0.3">
      <c r="A233" s="156">
        <v>72</v>
      </c>
      <c r="B233" s="157" t="s">
        <v>2721</v>
      </c>
      <c r="C233" s="157">
        <v>551</v>
      </c>
      <c r="D233" s="157" t="s">
        <v>110</v>
      </c>
      <c r="E233" s="158">
        <v>6.9386574074074073E-2</v>
      </c>
      <c r="F233" s="158">
        <v>1.4479166666666668E-2</v>
      </c>
      <c r="G233" s="158">
        <v>2.4305555555555556E-3</v>
      </c>
      <c r="H233" s="158">
        <v>3.2245370370370369E-2</v>
      </c>
      <c r="K233" s="158">
        <v>1.261574074074074E-3</v>
      </c>
      <c r="L233" s="158">
        <v>2.0208333333333335E-2</v>
      </c>
      <c r="M233" s="158">
        <v>1.4479166666666668E-2</v>
      </c>
      <c r="N233" s="158">
        <v>1.6921296296296299E-2</v>
      </c>
      <c r="P233" s="158">
        <v>4.9178240740740738E-2</v>
      </c>
      <c r="Q233" s="158">
        <v>5.0439814814814819E-2</v>
      </c>
      <c r="R233" s="158">
        <v>6.9386574074074073E-2</v>
      </c>
      <c r="S233" s="157" t="s">
        <v>8</v>
      </c>
      <c r="T233" s="157" t="s">
        <v>2496</v>
      </c>
      <c r="U233" s="157" t="s">
        <v>2722</v>
      </c>
      <c r="V233" s="159"/>
      <c r="W233" s="123">
        <f t="shared" si="4"/>
        <v>578</v>
      </c>
    </row>
    <row r="234" spans="1:23" x14ac:dyDescent="0.3">
      <c r="A234" s="152">
        <v>73</v>
      </c>
      <c r="B234" s="153" t="s">
        <v>2723</v>
      </c>
      <c r="C234" s="153">
        <v>505</v>
      </c>
      <c r="D234" s="153" t="s">
        <v>117</v>
      </c>
      <c r="E234" s="154">
        <v>6.9398148148148139E-2</v>
      </c>
      <c r="F234" s="154">
        <v>1.4976851851851852E-2</v>
      </c>
      <c r="G234" s="154">
        <v>2.2453703703703702E-3</v>
      </c>
      <c r="H234" s="154">
        <v>3.2511574074074075E-2</v>
      </c>
      <c r="K234" s="154">
        <v>1.4699074074074074E-3</v>
      </c>
      <c r="L234" s="154">
        <v>1.9641203703703706E-2</v>
      </c>
      <c r="M234" s="154">
        <v>1.4976851851851852E-2</v>
      </c>
      <c r="N234" s="154">
        <v>1.7233796296296296E-2</v>
      </c>
      <c r="P234" s="154">
        <v>4.9756944444444444E-2</v>
      </c>
      <c r="Q234" s="154">
        <v>5.122685185185185E-2</v>
      </c>
      <c r="R234" s="154">
        <v>6.9398148148148139E-2</v>
      </c>
      <c r="S234" s="153" t="s">
        <v>8</v>
      </c>
      <c r="T234" s="153" t="s">
        <v>2496</v>
      </c>
      <c r="U234" s="153" t="s">
        <v>2724</v>
      </c>
      <c r="V234" s="155"/>
      <c r="W234" s="123">
        <f t="shared" si="4"/>
        <v>578</v>
      </c>
    </row>
    <row r="235" spans="1:23" x14ac:dyDescent="0.3">
      <c r="A235" s="156">
        <v>74</v>
      </c>
      <c r="B235" s="157" t="s">
        <v>2725</v>
      </c>
      <c r="C235" s="157">
        <v>521</v>
      </c>
      <c r="D235" s="157" t="s">
        <v>110</v>
      </c>
      <c r="E235" s="158">
        <v>6.9722222222222227E-2</v>
      </c>
      <c r="F235" s="158">
        <v>1.7696759259259259E-2</v>
      </c>
      <c r="G235" s="158">
        <v>1.2847222222222223E-3</v>
      </c>
      <c r="H235" s="158">
        <v>3.1481481481481485E-2</v>
      </c>
      <c r="K235" s="158">
        <v>6.018518518518519E-4</v>
      </c>
      <c r="L235" s="158">
        <v>1.923611111111111E-2</v>
      </c>
      <c r="M235" s="158">
        <v>1.7696759259259259E-2</v>
      </c>
      <c r="N235" s="158">
        <v>1.8993055555555558E-2</v>
      </c>
      <c r="P235" s="158">
        <v>5.0486111111111114E-2</v>
      </c>
      <c r="Q235" s="158">
        <v>5.1099537037037041E-2</v>
      </c>
      <c r="R235" s="158">
        <v>6.9722222222222227E-2</v>
      </c>
      <c r="S235" s="157" t="s">
        <v>8</v>
      </c>
      <c r="T235" s="157" t="s">
        <v>2496</v>
      </c>
      <c r="U235" s="157" t="s">
        <v>2719</v>
      </c>
      <c r="V235" s="159"/>
      <c r="W235" s="123">
        <f t="shared" si="4"/>
        <v>575</v>
      </c>
    </row>
    <row r="236" spans="1:23" x14ac:dyDescent="0.3">
      <c r="A236" s="152">
        <v>75</v>
      </c>
      <c r="B236" s="153" t="s">
        <v>2447</v>
      </c>
      <c r="C236" s="153">
        <v>587</v>
      </c>
      <c r="D236" s="153" t="s">
        <v>110</v>
      </c>
      <c r="E236" s="154">
        <v>6.997685185185186E-2</v>
      </c>
      <c r="F236" s="154">
        <v>1.3368055555555557E-2</v>
      </c>
      <c r="G236" s="154">
        <v>1.0648148148148147E-3</v>
      </c>
      <c r="H236" s="154">
        <v>3.5277777777777776E-2</v>
      </c>
      <c r="K236" s="154">
        <v>5.0925925925925921E-4</v>
      </c>
      <c r="L236" s="154">
        <v>2.0243055555555552E-2</v>
      </c>
      <c r="M236" s="154">
        <v>1.3368055555555557E-2</v>
      </c>
      <c r="N236" s="154">
        <v>1.4432870370370372E-2</v>
      </c>
      <c r="P236" s="154">
        <v>4.9722222222222223E-2</v>
      </c>
      <c r="Q236" s="154">
        <v>5.0231481481481481E-2</v>
      </c>
      <c r="R236" s="154">
        <v>6.997685185185186E-2</v>
      </c>
      <c r="S236" s="153" t="s">
        <v>28</v>
      </c>
      <c r="T236" s="153" t="s">
        <v>2496</v>
      </c>
      <c r="U236" s="153" t="s">
        <v>2294</v>
      </c>
      <c r="V236" s="155"/>
      <c r="W236" s="123">
        <f t="shared" si="4"/>
        <v>573</v>
      </c>
    </row>
    <row r="237" spans="1:23" x14ac:dyDescent="0.3">
      <c r="A237" s="156">
        <v>76</v>
      </c>
      <c r="B237" s="157" t="s">
        <v>2726</v>
      </c>
      <c r="C237" s="157">
        <v>540</v>
      </c>
      <c r="D237" s="157" t="s">
        <v>117</v>
      </c>
      <c r="E237" s="158">
        <v>7.0567129629629632E-2</v>
      </c>
      <c r="F237" s="158">
        <v>1.7256944444444446E-2</v>
      </c>
      <c r="G237" s="158">
        <v>2.0717592592592593E-3</v>
      </c>
      <c r="H237" s="158">
        <v>3.1284722222222221E-2</v>
      </c>
      <c r="K237" s="158">
        <v>1.3773148148148147E-3</v>
      </c>
      <c r="L237" s="158">
        <v>1.9930555555555556E-2</v>
      </c>
      <c r="M237" s="158">
        <v>1.7256944444444446E-2</v>
      </c>
      <c r="N237" s="158">
        <v>1.9340277777777779E-2</v>
      </c>
      <c r="P237" s="158">
        <v>5.063657407407407E-2</v>
      </c>
      <c r="Q237" s="158">
        <v>5.2013888888888887E-2</v>
      </c>
      <c r="R237" s="158">
        <v>7.0567129629629632E-2</v>
      </c>
      <c r="S237" s="157" t="s">
        <v>8</v>
      </c>
      <c r="T237" s="157" t="s">
        <v>2496</v>
      </c>
      <c r="U237" s="157"/>
      <c r="V237" s="159"/>
      <c r="W237" s="123">
        <f t="shared" si="4"/>
        <v>569</v>
      </c>
    </row>
    <row r="238" spans="1:23" x14ac:dyDescent="0.3">
      <c r="A238" s="152">
        <v>77</v>
      </c>
      <c r="B238" s="153" t="s">
        <v>206</v>
      </c>
      <c r="C238" s="153">
        <v>501</v>
      </c>
      <c r="D238" s="153" t="s">
        <v>110</v>
      </c>
      <c r="E238" s="154">
        <v>7.0659722222222221E-2</v>
      </c>
      <c r="F238" s="154">
        <v>1.3715277777777778E-2</v>
      </c>
      <c r="G238" s="154">
        <v>1.9675925925925928E-3</v>
      </c>
      <c r="H238" s="154">
        <v>3.4236111111111113E-2</v>
      </c>
      <c r="K238" s="154">
        <v>1.9675925925925926E-4</v>
      </c>
      <c r="L238" s="154">
        <v>2.0729166666666667E-2</v>
      </c>
      <c r="M238" s="154">
        <v>1.3715277777777778E-2</v>
      </c>
      <c r="N238" s="154">
        <v>1.5682870370370371E-2</v>
      </c>
      <c r="P238" s="154">
        <v>4.9930555555555554E-2</v>
      </c>
      <c r="Q238" s="154">
        <v>5.0127314814814812E-2</v>
      </c>
      <c r="R238" s="154">
        <v>7.0659722222222221E-2</v>
      </c>
      <c r="S238" s="153" t="s">
        <v>8</v>
      </c>
      <c r="T238" s="153" t="s">
        <v>2496</v>
      </c>
      <c r="U238" s="153" t="s">
        <v>2727</v>
      </c>
      <c r="V238" s="155"/>
      <c r="W238" s="123">
        <f t="shared" si="4"/>
        <v>568</v>
      </c>
    </row>
    <row r="239" spans="1:23" x14ac:dyDescent="0.3">
      <c r="A239" s="156">
        <v>78</v>
      </c>
      <c r="B239" s="157" t="s">
        <v>2728</v>
      </c>
      <c r="C239" s="157">
        <v>549</v>
      </c>
      <c r="D239" s="157" t="s">
        <v>117</v>
      </c>
      <c r="E239" s="158">
        <v>7.075231481481481E-2</v>
      </c>
      <c r="F239" s="158">
        <v>1.5335648148148147E-2</v>
      </c>
      <c r="G239" s="158">
        <v>1.8865740740740742E-3</v>
      </c>
      <c r="H239" s="158">
        <v>3.4791666666666672E-2</v>
      </c>
      <c r="K239" s="158">
        <v>2.5462962962962961E-4</v>
      </c>
      <c r="L239" s="158">
        <v>1.8726851851851852E-2</v>
      </c>
      <c r="M239" s="158">
        <v>1.5335648148148147E-2</v>
      </c>
      <c r="N239" s="158">
        <v>1.7222222222222222E-2</v>
      </c>
      <c r="P239" s="158">
        <v>5.2025462962962961E-2</v>
      </c>
      <c r="Q239" s="158">
        <v>5.2280092592592593E-2</v>
      </c>
      <c r="R239" s="158">
        <v>7.075231481481481E-2</v>
      </c>
      <c r="S239" s="157" t="s">
        <v>8</v>
      </c>
      <c r="T239" s="157" t="s">
        <v>2496</v>
      </c>
      <c r="U239" s="157" t="s">
        <v>2729</v>
      </c>
      <c r="V239" s="159"/>
      <c r="W239" s="123">
        <f t="shared" si="4"/>
        <v>567</v>
      </c>
    </row>
    <row r="240" spans="1:23" x14ac:dyDescent="0.3">
      <c r="A240" s="152">
        <v>79</v>
      </c>
      <c r="B240" s="153" t="s">
        <v>2730</v>
      </c>
      <c r="C240" s="153">
        <v>531</v>
      </c>
      <c r="D240" s="153" t="s">
        <v>110</v>
      </c>
      <c r="E240" s="154">
        <v>7.105324074074075E-2</v>
      </c>
      <c r="F240" s="154">
        <v>1.5289351851851851E-2</v>
      </c>
      <c r="G240" s="154">
        <v>2.6967592592592594E-3</v>
      </c>
      <c r="H240" s="154">
        <v>3.2407407407407406E-2</v>
      </c>
      <c r="K240" s="154">
        <v>7.5231481481481471E-4</v>
      </c>
      <c r="L240" s="154">
        <v>2.0648148148148148E-2</v>
      </c>
      <c r="M240" s="154">
        <v>1.5289351851851851E-2</v>
      </c>
      <c r="N240" s="154">
        <v>1.7986111111111109E-2</v>
      </c>
      <c r="P240" s="154">
        <v>5.0405092592592592E-2</v>
      </c>
      <c r="Q240" s="154">
        <v>5.1157407407407408E-2</v>
      </c>
      <c r="R240" s="154">
        <v>7.105324074074075E-2</v>
      </c>
      <c r="S240" s="153" t="s">
        <v>8</v>
      </c>
      <c r="T240" s="153" t="s">
        <v>2496</v>
      </c>
      <c r="U240" s="153" t="s">
        <v>2687</v>
      </c>
      <c r="V240" s="155"/>
      <c r="W240" s="123">
        <f t="shared" si="4"/>
        <v>565</v>
      </c>
    </row>
    <row r="241" spans="1:23" x14ac:dyDescent="0.3">
      <c r="A241" s="156">
        <v>80</v>
      </c>
      <c r="B241" s="157" t="s">
        <v>2731</v>
      </c>
      <c r="C241" s="157">
        <v>575</v>
      </c>
      <c r="D241" s="157" t="s">
        <v>110</v>
      </c>
      <c r="E241" s="158">
        <v>7.1747685185185192E-2</v>
      </c>
      <c r="F241" s="158">
        <v>1.3888888888888888E-2</v>
      </c>
      <c r="G241" s="158">
        <v>4.1319444444444442E-3</v>
      </c>
      <c r="H241" s="158">
        <v>3.5405092592592592E-2</v>
      </c>
      <c r="K241" s="158">
        <v>4.2824074074074075E-4</v>
      </c>
      <c r="L241" s="158">
        <v>1.8298611111111113E-2</v>
      </c>
      <c r="M241" s="158">
        <v>1.3888888888888888E-2</v>
      </c>
      <c r="N241" s="158">
        <v>1.8032407407407407E-2</v>
      </c>
      <c r="P241" s="158">
        <v>5.3449074074074072E-2</v>
      </c>
      <c r="Q241" s="158">
        <v>5.3877314814814815E-2</v>
      </c>
      <c r="R241" s="158">
        <v>7.1747685185185192E-2</v>
      </c>
      <c r="S241" s="157" t="s">
        <v>8</v>
      </c>
      <c r="T241" s="157" t="s">
        <v>2496</v>
      </c>
      <c r="U241" s="157" t="s">
        <v>2732</v>
      </c>
      <c r="V241" s="159"/>
      <c r="W241" s="123">
        <f t="shared" si="4"/>
        <v>559</v>
      </c>
    </row>
    <row r="242" spans="1:23" x14ac:dyDescent="0.3">
      <c r="A242" s="152">
        <v>81</v>
      </c>
      <c r="B242" s="153" t="s">
        <v>2733</v>
      </c>
      <c r="C242" s="153">
        <v>609</v>
      </c>
      <c r="D242" s="153" t="s">
        <v>117</v>
      </c>
      <c r="E242" s="154">
        <v>7.1990740740740744E-2</v>
      </c>
      <c r="F242" s="154">
        <v>1.3935185185185184E-2</v>
      </c>
      <c r="G242" s="154">
        <v>1.3310185185185185E-3</v>
      </c>
      <c r="H242" s="154">
        <v>3.4351851851851849E-2</v>
      </c>
      <c r="K242" s="154">
        <v>1.0648148148148147E-3</v>
      </c>
      <c r="L242" s="154">
        <v>2.2349537037037032E-2</v>
      </c>
      <c r="M242" s="154">
        <v>1.3935185185185184E-2</v>
      </c>
      <c r="N242" s="154">
        <v>1.5266203703703705E-2</v>
      </c>
      <c r="P242" s="154">
        <v>4.9629629629629635E-2</v>
      </c>
      <c r="Q242" s="154">
        <v>5.0694444444444452E-2</v>
      </c>
      <c r="R242" s="154">
        <v>7.1990740740740744E-2</v>
      </c>
      <c r="S242" s="153" t="s">
        <v>8</v>
      </c>
      <c r="T242" s="153" t="s">
        <v>2496</v>
      </c>
      <c r="U242" s="153"/>
      <c r="V242" s="155"/>
      <c r="W242" s="123">
        <f t="shared" si="4"/>
        <v>557</v>
      </c>
    </row>
    <row r="243" spans="1:23" x14ac:dyDescent="0.3">
      <c r="A243" s="156">
        <v>82</v>
      </c>
      <c r="B243" s="157" t="s">
        <v>2734</v>
      </c>
      <c r="C243" s="157">
        <v>552</v>
      </c>
      <c r="D243" s="157" t="s">
        <v>117</v>
      </c>
      <c r="E243" s="158">
        <v>7.2430555555555554E-2</v>
      </c>
      <c r="F243" s="158">
        <v>1.1724537037037035E-2</v>
      </c>
      <c r="G243" s="158">
        <v>2.1874999999999998E-3</v>
      </c>
      <c r="H243" s="158">
        <v>3.4363425925925929E-2</v>
      </c>
      <c r="K243" s="158">
        <v>1.2268518518518518E-3</v>
      </c>
      <c r="L243" s="158">
        <v>2.4131944444444445E-2</v>
      </c>
      <c r="M243" s="158">
        <v>1.1724537037037035E-2</v>
      </c>
      <c r="N243" s="158">
        <v>1.3923611111111111E-2</v>
      </c>
      <c r="P243" s="158">
        <v>4.8298611111111112E-2</v>
      </c>
      <c r="Q243" s="158">
        <v>4.9525462962962959E-2</v>
      </c>
      <c r="R243" s="158">
        <v>7.2430555555555554E-2</v>
      </c>
      <c r="S243" s="157" t="s">
        <v>2171</v>
      </c>
      <c r="T243" s="157" t="s">
        <v>2496</v>
      </c>
      <c r="U243" s="157"/>
      <c r="V243" s="159"/>
      <c r="W243" s="123">
        <f t="shared" si="4"/>
        <v>554</v>
      </c>
    </row>
    <row r="244" spans="1:23" x14ac:dyDescent="0.3">
      <c r="A244" s="152">
        <v>83</v>
      </c>
      <c r="B244" s="153" t="s">
        <v>2735</v>
      </c>
      <c r="C244" s="153">
        <v>578</v>
      </c>
      <c r="D244" s="153" t="s">
        <v>110</v>
      </c>
      <c r="E244" s="154">
        <v>7.2928240740740738E-2</v>
      </c>
      <c r="F244" s="154">
        <v>1.375E-2</v>
      </c>
      <c r="G244" s="154">
        <v>2.1412037037037038E-3</v>
      </c>
      <c r="H244" s="154">
        <v>3.6249999999999998E-2</v>
      </c>
      <c r="K244" s="154">
        <v>7.9861111111111105E-4</v>
      </c>
      <c r="L244" s="154">
        <v>2.0763888888888887E-2</v>
      </c>
      <c r="M244" s="154">
        <v>1.375E-2</v>
      </c>
      <c r="N244" s="154">
        <v>1.5891203703703703E-2</v>
      </c>
      <c r="P244" s="154">
        <v>5.2152777777777777E-2</v>
      </c>
      <c r="Q244" s="154">
        <v>5.2951388888888888E-2</v>
      </c>
      <c r="R244" s="154">
        <v>7.2928240740740738E-2</v>
      </c>
      <c r="S244" s="153" t="s">
        <v>8</v>
      </c>
      <c r="T244" s="153" t="s">
        <v>2496</v>
      </c>
      <c r="U244" s="153" t="s">
        <v>2687</v>
      </c>
      <c r="V244" s="155"/>
      <c r="W244" s="123">
        <f t="shared" si="4"/>
        <v>550</v>
      </c>
    </row>
    <row r="245" spans="1:23" x14ac:dyDescent="0.3">
      <c r="A245" s="156">
        <v>84</v>
      </c>
      <c r="B245" s="157" t="s">
        <v>2736</v>
      </c>
      <c r="C245" s="157">
        <v>529</v>
      </c>
      <c r="D245" s="157" t="s">
        <v>110</v>
      </c>
      <c r="E245" s="158">
        <v>7.3101851851851848E-2</v>
      </c>
      <c r="F245" s="158">
        <v>1.5092592592592593E-2</v>
      </c>
      <c r="G245" s="158">
        <v>2.9050925925925928E-3</v>
      </c>
      <c r="H245" s="158">
        <v>0</v>
      </c>
      <c r="K245" s="158">
        <v>0</v>
      </c>
      <c r="L245" s="158">
        <v>0</v>
      </c>
      <c r="M245" s="158">
        <v>1.5092592592592593E-2</v>
      </c>
      <c r="N245" s="158">
        <v>1.7997685185185186E-2</v>
      </c>
      <c r="P245" s="158">
        <v>0</v>
      </c>
      <c r="Q245" s="158">
        <v>5.2106481481481483E-2</v>
      </c>
      <c r="R245" s="158">
        <v>7.3101851851851848E-2</v>
      </c>
      <c r="S245" s="157" t="s">
        <v>8</v>
      </c>
      <c r="T245" s="157" t="s">
        <v>2496</v>
      </c>
      <c r="U245" s="157" t="s">
        <v>2687</v>
      </c>
      <c r="V245" s="159"/>
      <c r="W245" s="123">
        <f t="shared" si="4"/>
        <v>549</v>
      </c>
    </row>
    <row r="246" spans="1:23" x14ac:dyDescent="0.3">
      <c r="A246" s="152">
        <v>85</v>
      </c>
      <c r="B246" s="153" t="s">
        <v>2737</v>
      </c>
      <c r="C246" s="153">
        <v>554</v>
      </c>
      <c r="D246" s="153" t="s">
        <v>110</v>
      </c>
      <c r="E246" s="154">
        <v>7.3148148148148143E-2</v>
      </c>
      <c r="F246" s="154">
        <v>1.892361111111111E-2</v>
      </c>
      <c r="G246" s="154">
        <v>2.1874999999999998E-3</v>
      </c>
      <c r="H246" s="154">
        <v>3.1446759259259258E-2</v>
      </c>
      <c r="K246" s="154">
        <v>5.5555555555555556E-4</v>
      </c>
      <c r="L246" s="154">
        <v>2.0578703703703703E-2</v>
      </c>
      <c r="M246" s="154">
        <v>1.892361111111111E-2</v>
      </c>
      <c r="N246" s="154">
        <v>2.1111111111111108E-2</v>
      </c>
      <c r="P246" s="154">
        <v>5.2569444444444446E-2</v>
      </c>
      <c r="Q246" s="154">
        <v>5.3124999999999999E-2</v>
      </c>
      <c r="R246" s="154">
        <v>7.3148148148148143E-2</v>
      </c>
      <c r="S246" s="153" t="s">
        <v>28</v>
      </c>
      <c r="T246" s="153" t="s">
        <v>2608</v>
      </c>
      <c r="U246" s="153"/>
      <c r="V246" s="155"/>
      <c r="W246" s="123">
        <f t="shared" si="4"/>
        <v>549</v>
      </c>
    </row>
    <row r="247" spans="1:23" x14ac:dyDescent="0.3">
      <c r="A247" s="156">
        <v>86</v>
      </c>
      <c r="B247" s="157" t="s">
        <v>2738</v>
      </c>
      <c r="C247" s="157">
        <v>574</v>
      </c>
      <c r="D247" s="157" t="s">
        <v>110</v>
      </c>
      <c r="E247" s="158">
        <v>7.3368055555555547E-2</v>
      </c>
      <c r="F247" s="158">
        <v>1.6331018518518519E-2</v>
      </c>
      <c r="G247" s="158">
        <v>4.4444444444444444E-3</v>
      </c>
      <c r="H247" s="158">
        <v>3.2916666666666664E-2</v>
      </c>
      <c r="K247" s="158">
        <v>9.7222222222222209E-4</v>
      </c>
      <c r="L247" s="158">
        <v>1.9664351851851853E-2</v>
      </c>
      <c r="M247" s="158">
        <v>1.6331018518518519E-2</v>
      </c>
      <c r="N247" s="158">
        <v>2.0775462962962964E-2</v>
      </c>
      <c r="P247" s="158">
        <v>5.3703703703703698E-2</v>
      </c>
      <c r="Q247" s="158">
        <v>5.4675925925925926E-2</v>
      </c>
      <c r="R247" s="158">
        <v>7.3368055555555547E-2</v>
      </c>
      <c r="S247" s="157" t="s">
        <v>8</v>
      </c>
      <c r="T247" s="157" t="s">
        <v>2496</v>
      </c>
      <c r="U247" s="157"/>
      <c r="V247" s="159"/>
      <c r="W247" s="123">
        <f t="shared" si="4"/>
        <v>547</v>
      </c>
    </row>
    <row r="248" spans="1:23" x14ac:dyDescent="0.3">
      <c r="A248" s="152">
        <v>87</v>
      </c>
      <c r="B248" s="153" t="s">
        <v>2739</v>
      </c>
      <c r="C248" s="153">
        <v>568</v>
      </c>
      <c r="D248" s="153" t="s">
        <v>110</v>
      </c>
      <c r="E248" s="154">
        <v>7.3368055555555547E-2</v>
      </c>
      <c r="F248" s="154">
        <v>2.0590277777777777E-2</v>
      </c>
      <c r="G248" s="154">
        <v>1.9444444444444442E-3</v>
      </c>
      <c r="H248" s="154">
        <v>3.1145833333333334E-2</v>
      </c>
      <c r="K248" s="154">
        <v>7.291666666666667E-4</v>
      </c>
      <c r="L248" s="154">
        <v>1.9664351851851853E-2</v>
      </c>
      <c r="M248" s="154">
        <v>2.0590277777777777E-2</v>
      </c>
      <c r="N248" s="154">
        <v>2.2546296296296297E-2</v>
      </c>
      <c r="P248" s="154">
        <v>5.3703703703703698E-2</v>
      </c>
      <c r="Q248" s="154">
        <v>5.4432870370370368E-2</v>
      </c>
      <c r="R248" s="154">
        <v>7.3368055555555547E-2</v>
      </c>
      <c r="S248" s="153" t="s">
        <v>121</v>
      </c>
      <c r="T248" s="153" t="s">
        <v>2496</v>
      </c>
      <c r="U248" s="153" t="s">
        <v>2687</v>
      </c>
      <c r="V248" s="155"/>
      <c r="W248" s="123">
        <f t="shared" si="4"/>
        <v>547</v>
      </c>
    </row>
    <row r="249" spans="1:23" x14ac:dyDescent="0.3">
      <c r="A249" s="156">
        <v>88</v>
      </c>
      <c r="B249" s="157" t="s">
        <v>2740</v>
      </c>
      <c r="C249" s="157">
        <v>507</v>
      </c>
      <c r="D249" s="157" t="s">
        <v>110</v>
      </c>
      <c r="E249" s="158">
        <v>7.4305555555555555E-2</v>
      </c>
      <c r="F249" s="158">
        <v>1.3819444444444445E-2</v>
      </c>
      <c r="G249" s="158">
        <v>4.5949074074074078E-3</v>
      </c>
      <c r="H249" s="158">
        <v>3.155092592592592E-2</v>
      </c>
      <c r="K249" s="158">
        <v>3.1944444444444442E-3</v>
      </c>
      <c r="L249" s="158">
        <v>2.4328703703703703E-2</v>
      </c>
      <c r="M249" s="158">
        <v>1.3819444444444445E-2</v>
      </c>
      <c r="N249" s="158">
        <v>1.8414351851851852E-2</v>
      </c>
      <c r="P249" s="158">
        <v>4.9976851851851856E-2</v>
      </c>
      <c r="Q249" s="158">
        <v>5.31712962962963E-2</v>
      </c>
      <c r="R249" s="158">
        <v>7.4305555555555555E-2</v>
      </c>
      <c r="S249" s="157" t="s">
        <v>8</v>
      </c>
      <c r="T249" s="157" t="s">
        <v>2496</v>
      </c>
      <c r="U249" s="157" t="s">
        <v>2741</v>
      </c>
      <c r="V249" s="159"/>
      <c r="W249" s="123">
        <f t="shared" si="4"/>
        <v>540</v>
      </c>
    </row>
    <row r="250" spans="1:23" x14ac:dyDescent="0.3">
      <c r="A250" s="152">
        <v>89</v>
      </c>
      <c r="B250" s="153" t="s">
        <v>2742</v>
      </c>
      <c r="C250" s="153">
        <v>517</v>
      </c>
      <c r="D250" s="153" t="s">
        <v>110</v>
      </c>
      <c r="E250" s="154">
        <v>7.6689814814814808E-2</v>
      </c>
      <c r="F250" s="154">
        <v>8.5416666666666679E-3</v>
      </c>
      <c r="G250" s="154">
        <v>2.7546296296296294E-3</v>
      </c>
      <c r="H250" s="154">
        <v>4.2939814814814813E-2</v>
      </c>
      <c r="K250" s="154">
        <v>2.5115740740740741E-3</v>
      </c>
      <c r="L250" s="154">
        <v>2.2442129629629631E-2</v>
      </c>
      <c r="M250" s="154">
        <v>8.5416666666666679E-3</v>
      </c>
      <c r="N250" s="154">
        <v>1.1307870370370371E-2</v>
      </c>
      <c r="P250" s="154">
        <v>5.424768518518519E-2</v>
      </c>
      <c r="Q250" s="154">
        <v>5.6759259259259259E-2</v>
      </c>
      <c r="R250" s="154">
        <v>7.6689814814814808E-2</v>
      </c>
      <c r="S250" s="153" t="s">
        <v>8</v>
      </c>
      <c r="T250" s="153" t="s">
        <v>2496</v>
      </c>
      <c r="U250" s="153"/>
      <c r="V250" s="155"/>
      <c r="W250" s="123">
        <f t="shared" si="4"/>
        <v>523</v>
      </c>
    </row>
    <row r="251" spans="1:23" x14ac:dyDescent="0.3">
      <c r="A251" s="156">
        <v>90</v>
      </c>
      <c r="B251" s="157" t="s">
        <v>2743</v>
      </c>
      <c r="C251" s="157">
        <v>543</v>
      </c>
      <c r="D251" s="157" t="s">
        <v>110</v>
      </c>
      <c r="E251" s="158">
        <v>8.1863425925925923E-2</v>
      </c>
      <c r="F251" s="158">
        <v>2.3912037037037034E-2</v>
      </c>
      <c r="G251" s="158">
        <v>5.185185185185185E-3</v>
      </c>
      <c r="H251" s="158">
        <v>3.5636574074074077E-2</v>
      </c>
      <c r="K251" s="158">
        <v>9.0277777777777784E-4</v>
      </c>
      <c r="L251" s="158">
        <v>1.7106481481481483E-2</v>
      </c>
      <c r="M251" s="158">
        <v>2.3912037037037034E-2</v>
      </c>
      <c r="N251" s="158">
        <v>2.9108796296296296E-2</v>
      </c>
      <c r="P251" s="158">
        <v>6.475694444444445E-2</v>
      </c>
      <c r="Q251" s="158">
        <v>6.5659722222222217E-2</v>
      </c>
      <c r="R251" s="158">
        <v>8.1863425925925923E-2</v>
      </c>
      <c r="S251" s="157" t="s">
        <v>8</v>
      </c>
      <c r="T251" s="157" t="s">
        <v>2496</v>
      </c>
      <c r="U251" s="157" t="s">
        <v>2744</v>
      </c>
      <c r="V251" s="159"/>
      <c r="W251" s="123">
        <f t="shared" si="4"/>
        <v>490</v>
      </c>
    </row>
    <row r="252" spans="1:23" x14ac:dyDescent="0.3">
      <c r="A252" s="152">
        <v>91</v>
      </c>
      <c r="B252" s="153" t="s">
        <v>2745</v>
      </c>
      <c r="C252" s="153">
        <v>617</v>
      </c>
      <c r="D252" s="153" t="s">
        <v>110</v>
      </c>
      <c r="E252" s="154">
        <v>8.2650462962962967E-2</v>
      </c>
      <c r="F252" s="154">
        <v>1.4178240740740741E-2</v>
      </c>
      <c r="G252" s="154">
        <v>5.6249999999999989E-3</v>
      </c>
      <c r="H252" s="154">
        <v>3.7118055555555557E-2</v>
      </c>
      <c r="K252" s="154">
        <v>1.9560185185185184E-3</v>
      </c>
      <c r="L252" s="154">
        <v>2.5706018518518517E-2</v>
      </c>
      <c r="M252" s="154">
        <v>1.4178240740740741E-2</v>
      </c>
      <c r="N252" s="154">
        <v>1.9814814814814816E-2</v>
      </c>
      <c r="P252" s="154">
        <v>5.6944444444444443E-2</v>
      </c>
      <c r="Q252" s="154">
        <v>5.8900462962962967E-2</v>
      </c>
      <c r="R252" s="154">
        <v>8.2650462962962967E-2</v>
      </c>
      <c r="S252" s="153" t="s">
        <v>8</v>
      </c>
      <c r="T252" s="153" t="s">
        <v>2496</v>
      </c>
      <c r="U252" s="153" t="s">
        <v>2746</v>
      </c>
      <c r="V252" s="155"/>
      <c r="W252" s="123">
        <f t="shared" si="4"/>
        <v>485</v>
      </c>
    </row>
    <row r="253" spans="1:23" x14ac:dyDescent="0.3">
      <c r="A253" s="156">
        <v>92</v>
      </c>
      <c r="B253" s="157" t="s">
        <v>2747</v>
      </c>
      <c r="C253" s="157">
        <v>527</v>
      </c>
      <c r="D253" s="157" t="s">
        <v>117</v>
      </c>
      <c r="E253" s="158">
        <v>8.4351851851851845E-2</v>
      </c>
      <c r="F253" s="158">
        <v>1.4780092592592595E-2</v>
      </c>
      <c r="G253" s="158">
        <v>3.7962962962962963E-3</v>
      </c>
      <c r="H253" s="158">
        <v>4.2592592592592592E-2</v>
      </c>
      <c r="K253" s="158">
        <v>8.3333333333333339E-4</v>
      </c>
      <c r="L253" s="158">
        <v>2.3171296296296297E-2</v>
      </c>
      <c r="M253" s="158">
        <v>1.4780092592592595E-2</v>
      </c>
      <c r="N253" s="158">
        <v>1.8576388888888889E-2</v>
      </c>
      <c r="P253" s="158">
        <v>6.1180555555555551E-2</v>
      </c>
      <c r="Q253" s="158">
        <v>6.2013888888888889E-2</v>
      </c>
      <c r="R253" s="158">
        <v>8.4351851851851845E-2</v>
      </c>
      <c r="S253" s="157" t="s">
        <v>2171</v>
      </c>
      <c r="T253" s="157" t="s">
        <v>2496</v>
      </c>
      <c r="U253" s="157"/>
      <c r="V253" s="159"/>
      <c r="W253" s="123">
        <f t="shared" si="4"/>
        <v>476</v>
      </c>
    </row>
    <row r="254" spans="1:23" x14ac:dyDescent="0.3">
      <c r="A254" s="152">
        <v>93</v>
      </c>
      <c r="B254" s="153" t="s">
        <v>2748</v>
      </c>
      <c r="C254" s="153">
        <v>610</v>
      </c>
      <c r="D254" s="153" t="s">
        <v>110</v>
      </c>
      <c r="E254" s="154">
        <v>8.4386574074074072E-2</v>
      </c>
      <c r="F254" s="154">
        <v>1.8217592592592594E-2</v>
      </c>
      <c r="G254" s="154">
        <v>1.8402777777777777E-3</v>
      </c>
      <c r="H254" s="154">
        <v>4.071759259259259E-2</v>
      </c>
      <c r="K254" s="154">
        <v>7.0601851851851847E-4</v>
      </c>
      <c r="L254" s="154">
        <v>2.3587962962962963E-2</v>
      </c>
      <c r="M254" s="154">
        <v>1.8217592592592594E-2</v>
      </c>
      <c r="N254" s="154">
        <v>2.0069444444444442E-2</v>
      </c>
      <c r="P254" s="154">
        <v>6.0798611111111116E-2</v>
      </c>
      <c r="Q254" s="154">
        <v>6.1504629629629631E-2</v>
      </c>
      <c r="R254" s="154">
        <v>8.4386574074074072E-2</v>
      </c>
      <c r="S254" s="153" t="s">
        <v>28</v>
      </c>
      <c r="T254" s="153" t="s">
        <v>2496</v>
      </c>
      <c r="U254" s="153" t="s">
        <v>2294</v>
      </c>
      <c r="V254" s="155"/>
      <c r="W254" s="123">
        <f t="shared" si="4"/>
        <v>475</v>
      </c>
    </row>
    <row r="255" spans="1:23" x14ac:dyDescent="0.3">
      <c r="A255" s="169">
        <v>94</v>
      </c>
      <c r="B255" s="170" t="s">
        <v>2749</v>
      </c>
      <c r="C255" s="170">
        <v>504</v>
      </c>
      <c r="D255" s="170" t="s">
        <v>110</v>
      </c>
      <c r="E255" s="171">
        <v>8.5370370370370374E-2</v>
      </c>
      <c r="F255" s="171">
        <v>1.4386574074074072E-2</v>
      </c>
      <c r="G255" s="171">
        <v>4.155092592592593E-3</v>
      </c>
      <c r="H255" s="171">
        <v>3.9745370370370368E-2</v>
      </c>
      <c r="K255" s="171">
        <v>3.2060185185185191E-3</v>
      </c>
      <c r="L255" s="171">
        <v>2.7060185185185187E-2</v>
      </c>
      <c r="M255" s="171">
        <v>1.4386574074074072E-2</v>
      </c>
      <c r="N255" s="171">
        <v>1.8553240740740742E-2</v>
      </c>
      <c r="P255" s="171">
        <v>5.8310185185185187E-2</v>
      </c>
      <c r="Q255" s="171">
        <v>6.1516203703703698E-2</v>
      </c>
      <c r="R255" s="171">
        <v>8.5370370370370374E-2</v>
      </c>
      <c r="S255" s="170" t="s">
        <v>8</v>
      </c>
      <c r="T255" s="170" t="s">
        <v>2496</v>
      </c>
      <c r="U255" s="170" t="s">
        <v>2750</v>
      </c>
      <c r="V255" s="162"/>
      <c r="W255" s="123">
        <f t="shared" si="4"/>
        <v>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5"/>
  <sheetViews>
    <sheetView topLeftCell="A55" workbookViewId="0">
      <selection activeCell="C71" sqref="C71"/>
    </sheetView>
  </sheetViews>
  <sheetFormatPr defaultRowHeight="14.4" x14ac:dyDescent="0.3"/>
  <cols>
    <col min="3" max="3" width="28.5546875" customWidth="1"/>
  </cols>
  <sheetData>
    <row r="3" spans="1:9" ht="15.6" x14ac:dyDescent="0.3">
      <c r="A3" t="s">
        <v>2762</v>
      </c>
      <c r="B3" t="s">
        <v>2763</v>
      </c>
      <c r="C3" t="s">
        <v>2764</v>
      </c>
      <c r="D3" t="s">
        <v>2765</v>
      </c>
      <c r="E3" t="s">
        <v>2766</v>
      </c>
      <c r="F3" t="s">
        <v>2767</v>
      </c>
      <c r="G3" t="s">
        <v>2768</v>
      </c>
      <c r="H3" s="228" t="s">
        <v>0</v>
      </c>
    </row>
    <row r="4" spans="1:9" x14ac:dyDescent="0.3">
      <c r="A4">
        <v>1</v>
      </c>
      <c r="B4" t="s">
        <v>88</v>
      </c>
      <c r="C4" t="s">
        <v>2769</v>
      </c>
      <c r="D4" t="s">
        <v>2770</v>
      </c>
      <c r="F4">
        <v>3</v>
      </c>
      <c r="G4" s="208">
        <v>0.3923611111111111</v>
      </c>
      <c r="H4" s="229">
        <f>ROUND($G$4/G4*700,0)</f>
        <v>700</v>
      </c>
      <c r="I4" s="1" t="str">
        <f>RIGHT(C4,(LEN(C4)-FIND(" ",C4,1)))&amp;" "&amp;(LEFT(C4,(FIND(" ",C4,1)-1)))</f>
        <v>Artem Dyoma</v>
      </c>
    </row>
    <row r="5" spans="1:9" x14ac:dyDescent="0.3">
      <c r="A5">
        <v>2</v>
      </c>
      <c r="B5" t="s">
        <v>86</v>
      </c>
      <c r="C5" t="s">
        <v>762</v>
      </c>
      <c r="D5" t="s">
        <v>2771</v>
      </c>
      <c r="E5" t="s">
        <v>2772</v>
      </c>
      <c r="F5">
        <v>3</v>
      </c>
      <c r="G5" s="208">
        <v>0.39999999999999997</v>
      </c>
      <c r="H5" s="229">
        <f t="shared" ref="H5:H18" si="0">ROUND($G$4/G5*700,0)</f>
        <v>687</v>
      </c>
      <c r="I5" s="1" t="str">
        <f t="shared" ref="I5:I68" si="1">RIGHT(C5,(LEN(C5)-FIND(" ",C5,1)))&amp;" "&amp;(LEFT(C5,(FIND(" ",C5,1)-1)))</f>
        <v>Smiltė Plytnykaitė</v>
      </c>
    </row>
    <row r="6" spans="1:9" x14ac:dyDescent="0.3">
      <c r="A6">
        <v>3</v>
      </c>
      <c r="B6" t="s">
        <v>88</v>
      </c>
      <c r="C6" t="s">
        <v>2773</v>
      </c>
      <c r="D6" t="s">
        <v>2771</v>
      </c>
      <c r="E6" t="s">
        <v>2774</v>
      </c>
      <c r="F6">
        <v>3</v>
      </c>
      <c r="G6" s="208">
        <v>0.42222222222222222</v>
      </c>
      <c r="H6" s="229">
        <f t="shared" si="0"/>
        <v>650</v>
      </c>
      <c r="I6" s="1" t="str">
        <f t="shared" si="1"/>
        <v>Ignas Zaveckas</v>
      </c>
    </row>
    <row r="7" spans="1:9" x14ac:dyDescent="0.3">
      <c r="A7">
        <v>4</v>
      </c>
      <c r="B7" t="s">
        <v>86</v>
      </c>
      <c r="C7" t="s">
        <v>2775</v>
      </c>
      <c r="D7" t="s">
        <v>2770</v>
      </c>
      <c r="F7">
        <v>3</v>
      </c>
      <c r="G7" s="208">
        <v>0.43194444444444446</v>
      </c>
      <c r="H7" s="229">
        <f t="shared" si="0"/>
        <v>636</v>
      </c>
      <c r="I7" s="1" t="str">
        <f t="shared" si="1"/>
        <v>Mariia Vorobiei</v>
      </c>
    </row>
    <row r="8" spans="1:9" x14ac:dyDescent="0.3">
      <c r="A8">
        <v>5</v>
      </c>
      <c r="B8" t="s">
        <v>86</v>
      </c>
      <c r="C8" t="s">
        <v>772</v>
      </c>
      <c r="D8" t="s">
        <v>2776</v>
      </c>
      <c r="E8" t="s">
        <v>2777</v>
      </c>
      <c r="F8">
        <v>3</v>
      </c>
      <c r="G8" s="208">
        <v>0.4368055555555555</v>
      </c>
      <c r="H8" s="229">
        <f t="shared" si="0"/>
        <v>629</v>
      </c>
      <c r="I8" s="1" t="str">
        <f t="shared" si="1"/>
        <v>Hanna-marleen Mõtsnik</v>
      </c>
    </row>
    <row r="9" spans="1:9" x14ac:dyDescent="0.3">
      <c r="A9">
        <v>6</v>
      </c>
      <c r="B9" t="s">
        <v>88</v>
      </c>
      <c r="C9" t="s">
        <v>2778</v>
      </c>
      <c r="D9" t="s">
        <v>2771</v>
      </c>
      <c r="E9" t="s">
        <v>2779</v>
      </c>
      <c r="F9">
        <v>3</v>
      </c>
      <c r="G9" s="208">
        <v>0.44375000000000003</v>
      </c>
      <c r="H9" s="229">
        <f t="shared" si="0"/>
        <v>619</v>
      </c>
      <c r="I9" s="1" t="str">
        <f t="shared" si="1"/>
        <v>Titas Vaitukaitis</v>
      </c>
    </row>
    <row r="10" spans="1:9" x14ac:dyDescent="0.3">
      <c r="A10">
        <v>7</v>
      </c>
      <c r="B10" t="s">
        <v>88</v>
      </c>
      <c r="C10" t="s">
        <v>722</v>
      </c>
      <c r="D10" t="s">
        <v>2771</v>
      </c>
      <c r="E10" t="s">
        <v>2779</v>
      </c>
      <c r="F10">
        <v>3</v>
      </c>
      <c r="G10" s="208">
        <v>0.44791666666666669</v>
      </c>
      <c r="H10" s="229">
        <f t="shared" si="0"/>
        <v>613</v>
      </c>
      <c r="I10" s="1" t="str">
        <f t="shared" si="1"/>
        <v>Zigmas Reisas</v>
      </c>
    </row>
    <row r="11" spans="1:9" x14ac:dyDescent="0.3">
      <c r="A11">
        <v>8</v>
      </c>
      <c r="B11" t="s">
        <v>88</v>
      </c>
      <c r="C11" t="s">
        <v>2780</v>
      </c>
      <c r="D11" t="s">
        <v>2771</v>
      </c>
      <c r="E11" t="s">
        <v>2781</v>
      </c>
      <c r="F11">
        <v>3</v>
      </c>
      <c r="G11" s="208">
        <v>0.45</v>
      </c>
      <c r="H11" s="229">
        <f t="shared" si="0"/>
        <v>610</v>
      </c>
      <c r="I11" s="1" t="str">
        <f t="shared" si="1"/>
        <v>Domas Prokopavičius</v>
      </c>
    </row>
    <row r="12" spans="1:9" x14ac:dyDescent="0.3">
      <c r="A12">
        <v>9</v>
      </c>
      <c r="B12" t="s">
        <v>86</v>
      </c>
      <c r="C12" t="s">
        <v>783</v>
      </c>
      <c r="D12" t="s">
        <v>2776</v>
      </c>
      <c r="E12" t="s">
        <v>2777</v>
      </c>
      <c r="F12">
        <v>3</v>
      </c>
      <c r="G12" s="208">
        <v>0.45069444444444445</v>
      </c>
      <c r="H12" s="229">
        <f t="shared" si="0"/>
        <v>609</v>
      </c>
      <c r="I12" s="1" t="str">
        <f t="shared" si="1"/>
        <v>Kirke Mõtsnik</v>
      </c>
    </row>
    <row r="13" spans="1:9" x14ac:dyDescent="0.3">
      <c r="A13">
        <v>10</v>
      </c>
      <c r="B13" t="s">
        <v>86</v>
      </c>
      <c r="C13" t="s">
        <v>803</v>
      </c>
      <c r="D13" t="s">
        <v>2771</v>
      </c>
      <c r="E13" t="s">
        <v>2781</v>
      </c>
      <c r="F13">
        <v>3</v>
      </c>
      <c r="G13" s="208">
        <v>0.46388888888888885</v>
      </c>
      <c r="H13" s="229">
        <f t="shared" si="0"/>
        <v>592</v>
      </c>
      <c r="I13" s="1" t="str">
        <f t="shared" si="1"/>
        <v>Milda Ažusenytė</v>
      </c>
    </row>
    <row r="14" spans="1:9" x14ac:dyDescent="0.3">
      <c r="A14">
        <v>11</v>
      </c>
      <c r="B14" t="s">
        <v>86</v>
      </c>
      <c r="C14" t="s">
        <v>2782</v>
      </c>
      <c r="D14" t="s">
        <v>2783</v>
      </c>
      <c r="E14" t="s">
        <v>2781</v>
      </c>
      <c r="F14">
        <v>3</v>
      </c>
      <c r="G14" s="208">
        <v>0.48819444444444443</v>
      </c>
      <c r="H14" s="229">
        <f t="shared" si="0"/>
        <v>563</v>
      </c>
      <c r="I14" s="1" t="str">
        <f t="shared" si="1"/>
        <v>Tea Barrus</v>
      </c>
    </row>
    <row r="15" spans="1:9" x14ac:dyDescent="0.3">
      <c r="A15">
        <v>12</v>
      </c>
      <c r="B15" t="s">
        <v>88</v>
      </c>
      <c r="C15" t="s">
        <v>742</v>
      </c>
      <c r="D15" t="s">
        <v>2771</v>
      </c>
      <c r="E15" t="s">
        <v>2779</v>
      </c>
      <c r="F15">
        <v>3</v>
      </c>
      <c r="G15" s="208">
        <v>0.51458333333333328</v>
      </c>
      <c r="H15" s="229">
        <f t="shared" si="0"/>
        <v>534</v>
      </c>
      <c r="I15" s="1" t="str">
        <f t="shared" si="1"/>
        <v>Nikita Žukas</v>
      </c>
    </row>
    <row r="16" spans="1:9" x14ac:dyDescent="0.3">
      <c r="A16">
        <v>13</v>
      </c>
      <c r="B16" t="s">
        <v>93</v>
      </c>
      <c r="C16" t="s">
        <v>2784</v>
      </c>
      <c r="D16" t="s">
        <v>2771</v>
      </c>
      <c r="E16" t="s">
        <v>2779</v>
      </c>
      <c r="F16">
        <v>3</v>
      </c>
      <c r="G16" s="208">
        <v>0.5395833333333333</v>
      </c>
      <c r="H16" s="229">
        <f t="shared" si="0"/>
        <v>509</v>
      </c>
      <c r="I16" s="1" t="str">
        <f t="shared" si="1"/>
        <v>Aras Kliukas</v>
      </c>
    </row>
    <row r="17" spans="1:9" x14ac:dyDescent="0.3">
      <c r="A17">
        <v>14</v>
      </c>
      <c r="B17" t="s">
        <v>93</v>
      </c>
      <c r="C17" t="s">
        <v>552</v>
      </c>
      <c r="D17" t="s">
        <v>2771</v>
      </c>
      <c r="E17" t="s">
        <v>2779</v>
      </c>
      <c r="F17">
        <v>3</v>
      </c>
      <c r="G17" s="208">
        <v>0.55277777777777781</v>
      </c>
      <c r="H17" s="229">
        <f t="shared" si="0"/>
        <v>497</v>
      </c>
      <c r="I17" s="1" t="str">
        <f t="shared" si="1"/>
        <v>Kristupas Kenstavičius</v>
      </c>
    </row>
    <row r="18" spans="1:9" x14ac:dyDescent="0.3">
      <c r="A18">
        <v>15</v>
      </c>
      <c r="B18" t="s">
        <v>86</v>
      </c>
      <c r="C18" t="s">
        <v>2785</v>
      </c>
      <c r="D18" t="s">
        <v>2771</v>
      </c>
      <c r="E18" t="s">
        <v>2779</v>
      </c>
      <c r="F18">
        <v>3</v>
      </c>
      <c r="G18" s="208">
        <v>0.5541666666666667</v>
      </c>
      <c r="H18" s="229">
        <f t="shared" si="0"/>
        <v>496</v>
      </c>
      <c r="I18" s="1" t="str">
        <f t="shared" si="1"/>
        <v>Laura Narkutė</v>
      </c>
    </row>
    <row r="19" spans="1:9" x14ac:dyDescent="0.3">
      <c r="I19" s="1"/>
    </row>
    <row r="20" spans="1:9" x14ac:dyDescent="0.3">
      <c r="I20" s="1"/>
    </row>
    <row r="21" spans="1:9" x14ac:dyDescent="0.3">
      <c r="I21" s="1"/>
    </row>
    <row r="22" spans="1:9" ht="15.6" x14ac:dyDescent="0.3">
      <c r="A22" t="s">
        <v>2762</v>
      </c>
      <c r="B22" t="s">
        <v>2763</v>
      </c>
      <c r="C22" t="s">
        <v>2764</v>
      </c>
      <c r="D22" t="s">
        <v>2765</v>
      </c>
      <c r="E22" t="s">
        <v>2766</v>
      </c>
      <c r="F22" t="s">
        <v>2767</v>
      </c>
      <c r="G22" t="s">
        <v>2768</v>
      </c>
      <c r="H22" s="228" t="s">
        <v>0</v>
      </c>
      <c r="I22" s="1"/>
    </row>
    <row r="23" spans="1:9" x14ac:dyDescent="0.3">
      <c r="A23">
        <v>1</v>
      </c>
      <c r="B23" t="s">
        <v>82</v>
      </c>
      <c r="C23" t="s">
        <v>2786</v>
      </c>
      <c r="D23" t="s">
        <v>2770</v>
      </c>
      <c r="F23">
        <v>4</v>
      </c>
      <c r="G23" s="208">
        <v>0.67083333333333339</v>
      </c>
      <c r="H23" s="229">
        <f>ROUND($G$23/G23*800,0)</f>
        <v>800</v>
      </c>
      <c r="I23" s="1" t="str">
        <f t="shared" si="1"/>
        <v>Oleksandra Zarovna</v>
      </c>
    </row>
    <row r="24" spans="1:9" x14ac:dyDescent="0.3">
      <c r="A24">
        <v>2</v>
      </c>
      <c r="B24" t="s">
        <v>75</v>
      </c>
      <c r="C24" t="s">
        <v>2787</v>
      </c>
      <c r="D24" t="s">
        <v>2770</v>
      </c>
      <c r="F24">
        <v>4</v>
      </c>
      <c r="G24" s="208">
        <v>0.68125000000000002</v>
      </c>
      <c r="H24" s="229">
        <f t="shared" ref="H24:H41" si="2">ROUND($G$23/G24*800,0)</f>
        <v>788</v>
      </c>
      <c r="I24" s="1" t="str">
        <f t="shared" si="1"/>
        <v>Oryna Babych</v>
      </c>
    </row>
    <row r="25" spans="1:9" x14ac:dyDescent="0.3">
      <c r="A25">
        <v>3</v>
      </c>
      <c r="B25" t="s">
        <v>84</v>
      </c>
      <c r="C25" t="s">
        <v>2788</v>
      </c>
      <c r="D25" t="s">
        <v>2771</v>
      </c>
      <c r="E25" t="s">
        <v>2789</v>
      </c>
      <c r="F25">
        <v>4</v>
      </c>
      <c r="G25" s="208">
        <v>0.6972222222222223</v>
      </c>
      <c r="H25" s="229">
        <f t="shared" si="2"/>
        <v>770</v>
      </c>
      <c r="I25" s="1" t="str">
        <f t="shared" si="1"/>
        <v>- Kruger Mats Seemann</v>
      </c>
    </row>
    <row r="26" spans="1:9" x14ac:dyDescent="0.3">
      <c r="A26">
        <v>4</v>
      </c>
      <c r="B26" t="s">
        <v>75</v>
      </c>
      <c r="C26" t="s">
        <v>2790</v>
      </c>
      <c r="D26" t="s">
        <v>2791</v>
      </c>
      <c r="E26" t="s">
        <v>2792</v>
      </c>
      <c r="F26">
        <v>4</v>
      </c>
      <c r="G26" s="208">
        <v>0.71111111111111114</v>
      </c>
      <c r="H26" s="229">
        <f t="shared" si="2"/>
        <v>755</v>
      </c>
      <c r="I26" s="1" t="str">
        <f t="shared" si="1"/>
        <v>Katsiaryna Rusak</v>
      </c>
    </row>
    <row r="27" spans="1:9" x14ac:dyDescent="0.3">
      <c r="A27">
        <v>5</v>
      </c>
      <c r="B27" t="s">
        <v>75</v>
      </c>
      <c r="C27" t="s">
        <v>578</v>
      </c>
      <c r="D27" t="s">
        <v>2771</v>
      </c>
      <c r="E27" t="s">
        <v>60</v>
      </c>
      <c r="F27">
        <v>4</v>
      </c>
      <c r="G27" s="208">
        <v>0.71250000000000002</v>
      </c>
      <c r="H27" s="229">
        <f t="shared" si="2"/>
        <v>753</v>
      </c>
      <c r="I27" s="1" t="str">
        <f t="shared" si="1"/>
        <v>Rugilė Girštautaitė</v>
      </c>
    </row>
    <row r="28" spans="1:9" x14ac:dyDescent="0.3">
      <c r="A28">
        <v>6</v>
      </c>
      <c r="B28" t="s">
        <v>82</v>
      </c>
      <c r="C28" t="s">
        <v>2793</v>
      </c>
      <c r="D28" t="s">
        <v>2783</v>
      </c>
      <c r="E28" t="s">
        <v>59</v>
      </c>
      <c r="F28">
        <v>4</v>
      </c>
      <c r="G28" s="208">
        <v>0.75</v>
      </c>
      <c r="H28" s="229">
        <f t="shared" si="2"/>
        <v>716</v>
      </c>
      <c r="I28" s="1" t="str">
        <f t="shared" si="1"/>
        <v>Mia Barrus</v>
      </c>
    </row>
    <row r="29" spans="1:9" x14ac:dyDescent="0.3">
      <c r="A29">
        <v>7</v>
      </c>
      <c r="B29" t="s">
        <v>70</v>
      </c>
      <c r="C29" t="s">
        <v>1035</v>
      </c>
      <c r="D29" t="s">
        <v>2771</v>
      </c>
      <c r="E29" t="s">
        <v>2781</v>
      </c>
      <c r="F29">
        <v>4</v>
      </c>
      <c r="G29" s="208">
        <v>0.75694444444444453</v>
      </c>
      <c r="H29" s="229">
        <f t="shared" si="2"/>
        <v>709</v>
      </c>
      <c r="I29" s="1" t="str">
        <f t="shared" si="1"/>
        <v>Kasparas Apkievičius</v>
      </c>
    </row>
    <row r="30" spans="1:9" x14ac:dyDescent="0.3">
      <c r="A30">
        <v>8</v>
      </c>
      <c r="B30" t="s">
        <v>84</v>
      </c>
      <c r="C30" t="s">
        <v>833</v>
      </c>
      <c r="D30" t="s">
        <v>2771</v>
      </c>
      <c r="E30" t="s">
        <v>2496</v>
      </c>
      <c r="F30">
        <v>4</v>
      </c>
      <c r="G30" s="208">
        <v>0.76111111111111107</v>
      </c>
      <c r="H30" s="229">
        <f t="shared" si="2"/>
        <v>705</v>
      </c>
      <c r="I30" s="1" t="str">
        <f t="shared" si="1"/>
        <v>Kristupas Rimkus</v>
      </c>
    </row>
    <row r="31" spans="1:9" x14ac:dyDescent="0.3">
      <c r="A31">
        <v>9</v>
      </c>
      <c r="B31" t="s">
        <v>84</v>
      </c>
      <c r="C31" t="s">
        <v>853</v>
      </c>
      <c r="D31" t="s">
        <v>2771</v>
      </c>
      <c r="E31" t="s">
        <v>2794</v>
      </c>
      <c r="F31">
        <v>4</v>
      </c>
      <c r="G31" s="208">
        <v>0.7729166666666667</v>
      </c>
      <c r="H31" s="229">
        <f t="shared" si="2"/>
        <v>694</v>
      </c>
      <c r="I31" s="1" t="str">
        <f t="shared" si="1"/>
        <v>Pijus Dapkus</v>
      </c>
    </row>
    <row r="32" spans="1:9" x14ac:dyDescent="0.3">
      <c r="A32">
        <v>10</v>
      </c>
      <c r="B32" t="s">
        <v>70</v>
      </c>
      <c r="C32" t="s">
        <v>1045</v>
      </c>
      <c r="D32" t="s">
        <v>2771</v>
      </c>
      <c r="E32" t="s">
        <v>2781</v>
      </c>
      <c r="F32">
        <v>4</v>
      </c>
      <c r="G32" s="208">
        <v>0.79305555555555562</v>
      </c>
      <c r="H32" s="229">
        <f t="shared" si="2"/>
        <v>677</v>
      </c>
      <c r="I32" s="1" t="str">
        <f t="shared" si="1"/>
        <v>Titas Jakštas</v>
      </c>
    </row>
    <row r="33" spans="1:9" x14ac:dyDescent="0.3">
      <c r="A33">
        <v>11</v>
      </c>
      <c r="B33" t="s">
        <v>82</v>
      </c>
      <c r="C33" t="s">
        <v>942</v>
      </c>
      <c r="D33" t="s">
        <v>2771</v>
      </c>
      <c r="E33" t="s">
        <v>2779</v>
      </c>
      <c r="F33">
        <v>4</v>
      </c>
      <c r="G33" s="208">
        <v>0.79722222222222217</v>
      </c>
      <c r="H33" s="229">
        <f t="shared" si="2"/>
        <v>673</v>
      </c>
      <c r="I33" s="1" t="str">
        <f t="shared" si="1"/>
        <v>Emilė Steponėnaitė</v>
      </c>
    </row>
    <row r="34" spans="1:9" x14ac:dyDescent="0.3">
      <c r="A34">
        <v>12</v>
      </c>
      <c r="B34" t="s">
        <v>75</v>
      </c>
      <c r="C34" t="s">
        <v>2795</v>
      </c>
      <c r="D34" t="s">
        <v>2771</v>
      </c>
      <c r="E34" t="s">
        <v>2794</v>
      </c>
      <c r="F34">
        <v>4</v>
      </c>
      <c r="G34" s="208">
        <v>0.80902777777777779</v>
      </c>
      <c r="H34" s="229">
        <f t="shared" si="2"/>
        <v>663</v>
      </c>
      <c r="I34" s="1" t="str">
        <f t="shared" si="1"/>
        <v>Biatričė Vinciūnaitė</v>
      </c>
    </row>
    <row r="35" spans="1:9" x14ac:dyDescent="0.3">
      <c r="A35">
        <v>13</v>
      </c>
      <c r="B35" t="s">
        <v>82</v>
      </c>
      <c r="C35" t="s">
        <v>904</v>
      </c>
      <c r="D35" t="s">
        <v>2771</v>
      </c>
      <c r="E35" t="s">
        <v>2794</v>
      </c>
      <c r="F35">
        <v>4</v>
      </c>
      <c r="G35" s="208">
        <v>0.81180555555555556</v>
      </c>
      <c r="H35" s="229">
        <f t="shared" si="2"/>
        <v>661</v>
      </c>
      <c r="I35" s="1" t="str">
        <f t="shared" si="1"/>
        <v>Brigita Šniukštaitė</v>
      </c>
    </row>
    <row r="36" spans="1:9" x14ac:dyDescent="0.3">
      <c r="A36">
        <v>14</v>
      </c>
      <c r="B36" t="s">
        <v>82</v>
      </c>
      <c r="C36" t="s">
        <v>914</v>
      </c>
      <c r="D36" t="s">
        <v>2771</v>
      </c>
      <c r="E36" t="s">
        <v>2794</v>
      </c>
      <c r="F36">
        <v>4</v>
      </c>
      <c r="G36" s="208">
        <v>0.81458333333333333</v>
      </c>
      <c r="H36" s="229">
        <f t="shared" si="2"/>
        <v>659</v>
      </c>
      <c r="I36" s="1" t="str">
        <f t="shared" si="1"/>
        <v>Ugnė Paurytė</v>
      </c>
    </row>
    <row r="37" spans="1:9" x14ac:dyDescent="0.3">
      <c r="A37">
        <v>15</v>
      </c>
      <c r="B37" t="s">
        <v>82</v>
      </c>
      <c r="C37" t="s">
        <v>933</v>
      </c>
      <c r="D37" t="s">
        <v>2771</v>
      </c>
      <c r="E37" t="s">
        <v>2781</v>
      </c>
      <c r="F37">
        <v>4</v>
      </c>
      <c r="G37" s="208">
        <v>0.8340277777777777</v>
      </c>
      <c r="H37" s="229">
        <f t="shared" si="2"/>
        <v>643</v>
      </c>
      <c r="I37" s="1" t="str">
        <f t="shared" si="1"/>
        <v>Deimantė Barzdenytė</v>
      </c>
    </row>
    <row r="38" spans="1:9" x14ac:dyDescent="0.3">
      <c r="A38">
        <v>16</v>
      </c>
      <c r="B38" t="s">
        <v>70</v>
      </c>
      <c r="C38" t="s">
        <v>1055</v>
      </c>
      <c r="D38" t="s">
        <v>2771</v>
      </c>
      <c r="E38" t="s">
        <v>2781</v>
      </c>
      <c r="F38">
        <v>4</v>
      </c>
      <c r="G38" s="208">
        <v>0.83888888888888891</v>
      </c>
      <c r="H38" s="229">
        <f t="shared" si="2"/>
        <v>640</v>
      </c>
      <c r="I38" s="1" t="str">
        <f t="shared" si="1"/>
        <v>Titas Kartanas</v>
      </c>
    </row>
    <row r="39" spans="1:9" x14ac:dyDescent="0.3">
      <c r="A39">
        <v>17</v>
      </c>
      <c r="B39" t="s">
        <v>82</v>
      </c>
      <c r="C39" t="s">
        <v>2796</v>
      </c>
      <c r="D39" t="s">
        <v>2770</v>
      </c>
      <c r="F39">
        <v>4</v>
      </c>
      <c r="G39" s="208">
        <v>0.85763888888888884</v>
      </c>
      <c r="H39" s="229">
        <f t="shared" si="2"/>
        <v>626</v>
      </c>
      <c r="I39" s="1" t="str">
        <f t="shared" si="1"/>
        <v>Anna Krylova</v>
      </c>
    </row>
    <row r="40" spans="1:9" x14ac:dyDescent="0.3">
      <c r="A40">
        <v>18</v>
      </c>
      <c r="B40" t="s">
        <v>84</v>
      </c>
      <c r="C40" t="s">
        <v>533</v>
      </c>
      <c r="D40" t="s">
        <v>2771</v>
      </c>
      <c r="E40" t="s">
        <v>2779</v>
      </c>
      <c r="F40">
        <v>4</v>
      </c>
      <c r="G40" s="208">
        <v>0.93263888888888891</v>
      </c>
      <c r="H40" s="229">
        <f t="shared" si="2"/>
        <v>575</v>
      </c>
      <c r="I40" s="1" t="str">
        <f t="shared" si="1"/>
        <v>Elijus Kenstavičius</v>
      </c>
    </row>
    <row r="41" spans="1:9" x14ac:dyDescent="0.3">
      <c r="A41">
        <v>19</v>
      </c>
      <c r="B41" t="s">
        <v>84</v>
      </c>
      <c r="C41" t="s">
        <v>893</v>
      </c>
      <c r="D41" t="s">
        <v>2771</v>
      </c>
      <c r="E41" t="s">
        <v>2779</v>
      </c>
      <c r="F41">
        <v>4</v>
      </c>
      <c r="G41" s="208">
        <v>0.95694444444444438</v>
      </c>
      <c r="H41" s="229">
        <f t="shared" si="2"/>
        <v>561</v>
      </c>
      <c r="I41" s="1" t="str">
        <f t="shared" si="1"/>
        <v>Linas Šakalys</v>
      </c>
    </row>
    <row r="42" spans="1:9" x14ac:dyDescent="0.3">
      <c r="A42">
        <v>20</v>
      </c>
      <c r="B42" t="s">
        <v>75</v>
      </c>
      <c r="C42" t="s">
        <v>586</v>
      </c>
      <c r="D42" t="s">
        <v>2771</v>
      </c>
      <c r="E42" t="s">
        <v>2781</v>
      </c>
      <c r="F42">
        <v>4</v>
      </c>
      <c r="G42" s="209">
        <v>1.0159722222222223</v>
      </c>
      <c r="H42" s="229">
        <f>ROUND($G$23/G42*800,0)</f>
        <v>528</v>
      </c>
      <c r="I42" s="1" t="str">
        <f t="shared" si="1"/>
        <v>Ernesta Paškevičiūtė</v>
      </c>
    </row>
    <row r="43" spans="1:9" x14ac:dyDescent="0.3">
      <c r="I43" s="1"/>
    </row>
    <row r="44" spans="1:9" x14ac:dyDescent="0.3">
      <c r="I44" s="1"/>
    </row>
    <row r="45" spans="1:9" x14ac:dyDescent="0.3">
      <c r="I45" s="1"/>
    </row>
    <row r="46" spans="1:9" x14ac:dyDescent="0.3">
      <c r="I46" s="1"/>
    </row>
    <row r="47" spans="1:9" ht="15.6" x14ac:dyDescent="0.3">
      <c r="A47" t="s">
        <v>2762</v>
      </c>
      <c r="B47" t="s">
        <v>2763</v>
      </c>
      <c r="C47" t="s">
        <v>2764</v>
      </c>
      <c r="D47" t="s">
        <v>2765</v>
      </c>
      <c r="E47" t="s">
        <v>2766</v>
      </c>
      <c r="F47" t="s">
        <v>2767</v>
      </c>
      <c r="G47" t="s">
        <v>2768</v>
      </c>
      <c r="H47" s="228" t="s">
        <v>0</v>
      </c>
      <c r="I47" s="1"/>
    </row>
    <row r="48" spans="1:9" x14ac:dyDescent="0.3">
      <c r="A48">
        <v>1</v>
      </c>
      <c r="B48" t="s">
        <v>188</v>
      </c>
      <c r="C48" t="s">
        <v>1691</v>
      </c>
      <c r="D48" t="s">
        <v>2771</v>
      </c>
      <c r="E48" t="s">
        <v>2781</v>
      </c>
      <c r="F48">
        <v>5</v>
      </c>
      <c r="G48" s="209">
        <v>1.1090277777777777</v>
      </c>
      <c r="H48" s="229">
        <f>ROUND($G$48/G48*900,0)</f>
        <v>900</v>
      </c>
      <c r="I48" s="1" t="str">
        <f t="shared" si="1"/>
        <v>Tadas Sereika</v>
      </c>
    </row>
    <row r="49" spans="1:9" x14ac:dyDescent="0.3">
      <c r="A49">
        <v>2</v>
      </c>
      <c r="B49" t="s">
        <v>188</v>
      </c>
      <c r="C49" t="s">
        <v>2797</v>
      </c>
      <c r="D49" t="s">
        <v>2770</v>
      </c>
      <c r="E49" t="s">
        <v>2798</v>
      </c>
      <c r="F49">
        <v>5</v>
      </c>
      <c r="G49" s="209">
        <v>1.1118055555555555</v>
      </c>
      <c r="H49" s="229">
        <f t="shared" ref="H49:H53" si="3">ROUND($G$48/G49*900,0)</f>
        <v>898</v>
      </c>
      <c r="I49" s="1" t="str">
        <f t="shared" si="1"/>
        <v>Denys Krylovich</v>
      </c>
    </row>
    <row r="50" spans="1:9" x14ac:dyDescent="0.3">
      <c r="A50">
        <v>3</v>
      </c>
      <c r="B50" t="s">
        <v>71</v>
      </c>
      <c r="C50" t="s">
        <v>1235</v>
      </c>
      <c r="D50" t="s">
        <v>2771</v>
      </c>
      <c r="E50" t="s">
        <v>2794</v>
      </c>
      <c r="F50">
        <v>5</v>
      </c>
      <c r="G50" s="209">
        <v>1.3027777777777778</v>
      </c>
      <c r="H50" s="229">
        <f t="shared" si="3"/>
        <v>766</v>
      </c>
      <c r="I50" s="1" t="str">
        <f t="shared" si="1"/>
        <v>Unė Narkūnaitė</v>
      </c>
    </row>
    <row r="51" spans="1:9" x14ac:dyDescent="0.3">
      <c r="A51">
        <v>4</v>
      </c>
      <c r="B51" t="s">
        <v>68</v>
      </c>
      <c r="C51" t="s">
        <v>1195</v>
      </c>
      <c r="D51" t="s">
        <v>2771</v>
      </c>
      <c r="E51" t="s">
        <v>2781</v>
      </c>
      <c r="F51">
        <v>5</v>
      </c>
      <c r="G51" s="209">
        <v>1.3680555555555556</v>
      </c>
      <c r="H51" s="229">
        <f t="shared" si="3"/>
        <v>730</v>
      </c>
      <c r="I51" s="1" t="str">
        <f t="shared" si="1"/>
        <v>Dainius Kanaporis</v>
      </c>
    </row>
    <row r="52" spans="1:9" x14ac:dyDescent="0.3">
      <c r="A52">
        <v>5</v>
      </c>
      <c r="B52" t="s">
        <v>71</v>
      </c>
      <c r="C52" t="s">
        <v>1245</v>
      </c>
      <c r="D52" t="s">
        <v>2771</v>
      </c>
      <c r="E52" t="s">
        <v>2794</v>
      </c>
      <c r="F52">
        <v>5</v>
      </c>
      <c r="G52" s="209">
        <v>1.3875</v>
      </c>
      <c r="H52" s="229">
        <f t="shared" si="3"/>
        <v>719</v>
      </c>
      <c r="I52" s="1" t="str">
        <f t="shared" si="1"/>
        <v>Viltė Narkūnaitė</v>
      </c>
    </row>
    <row r="53" spans="1:9" x14ac:dyDescent="0.3">
      <c r="A53">
        <v>6</v>
      </c>
      <c r="B53" t="s">
        <v>319</v>
      </c>
      <c r="C53" t="s">
        <v>1442</v>
      </c>
      <c r="D53" t="s">
        <v>2771</v>
      </c>
      <c r="E53" t="s">
        <v>2799</v>
      </c>
      <c r="F53">
        <v>5</v>
      </c>
      <c r="G53" s="209">
        <v>2.3006944444444444</v>
      </c>
      <c r="H53" s="229">
        <f t="shared" si="3"/>
        <v>434</v>
      </c>
      <c r="I53" s="1" t="str">
        <f t="shared" si="1"/>
        <v>Juozas Kieras</v>
      </c>
    </row>
    <row r="54" spans="1:9" x14ac:dyDescent="0.3">
      <c r="I54" s="1"/>
    </row>
    <row r="55" spans="1:9" x14ac:dyDescent="0.3">
      <c r="I55" s="1"/>
    </row>
    <row r="56" spans="1:9" x14ac:dyDescent="0.3">
      <c r="I56" s="1"/>
    </row>
    <row r="57" spans="1:9" x14ac:dyDescent="0.3">
      <c r="I57" s="1"/>
    </row>
    <row r="58" spans="1:9" ht="15.6" x14ac:dyDescent="0.3">
      <c r="A58" t="s">
        <v>2762</v>
      </c>
      <c r="B58" t="s">
        <v>2763</v>
      </c>
      <c r="C58" t="s">
        <v>2764</v>
      </c>
      <c r="D58" t="s">
        <v>2765</v>
      </c>
      <c r="E58" t="s">
        <v>2766</v>
      </c>
      <c r="F58" t="s">
        <v>2767</v>
      </c>
      <c r="G58" t="s">
        <v>2768</v>
      </c>
      <c r="H58" s="228" t="s">
        <v>0</v>
      </c>
      <c r="I58" s="1"/>
    </row>
    <row r="59" spans="1:9" x14ac:dyDescent="0.3">
      <c r="A59">
        <v>1</v>
      </c>
      <c r="B59" t="s">
        <v>58</v>
      </c>
      <c r="C59" t="s">
        <v>1466</v>
      </c>
      <c r="D59" t="s">
        <v>2771</v>
      </c>
      <c r="E59" t="s">
        <v>2496</v>
      </c>
      <c r="F59">
        <v>6</v>
      </c>
      <c r="G59" s="209">
        <v>1.4305555555555556</v>
      </c>
      <c r="H59" s="229">
        <f>ROUND($G$59/G59*1000,0)</f>
        <v>1000</v>
      </c>
      <c r="I59" s="1" t="str">
        <f t="shared" si="1"/>
        <v>Jaunius Strazdas</v>
      </c>
    </row>
    <row r="60" spans="1:9" x14ac:dyDescent="0.3">
      <c r="A60">
        <v>2</v>
      </c>
      <c r="B60" t="s">
        <v>58</v>
      </c>
      <c r="C60" t="s">
        <v>1477</v>
      </c>
      <c r="D60" t="s">
        <v>2771</v>
      </c>
      <c r="E60" t="s">
        <v>2781</v>
      </c>
      <c r="F60">
        <v>6</v>
      </c>
      <c r="G60" s="209">
        <v>1.5118055555555554</v>
      </c>
      <c r="H60" s="229">
        <f t="shared" ref="H60:H75" si="4">ROUND($G$59/G60*1000,0)</f>
        <v>946</v>
      </c>
      <c r="I60" s="1" t="str">
        <f t="shared" si="1"/>
        <v>Titas Pumputis</v>
      </c>
    </row>
    <row r="61" spans="1:9" x14ac:dyDescent="0.3">
      <c r="A61">
        <v>3</v>
      </c>
      <c r="B61" t="s">
        <v>58</v>
      </c>
      <c r="C61" t="s">
        <v>1541</v>
      </c>
      <c r="D61" t="s">
        <v>2771</v>
      </c>
      <c r="E61" t="s">
        <v>63</v>
      </c>
      <c r="F61">
        <v>6</v>
      </c>
      <c r="G61" s="209">
        <v>1.5215277777777778</v>
      </c>
      <c r="H61" s="229">
        <f t="shared" si="4"/>
        <v>940</v>
      </c>
      <c r="I61" s="1" t="str">
        <f t="shared" si="1"/>
        <v>Žilvinas Grigaitis</v>
      </c>
    </row>
    <row r="62" spans="1:9" x14ac:dyDescent="0.3">
      <c r="A62">
        <v>4</v>
      </c>
      <c r="B62" t="s">
        <v>58</v>
      </c>
      <c r="C62" t="s">
        <v>2800</v>
      </c>
      <c r="D62" t="s">
        <v>2776</v>
      </c>
      <c r="E62" t="s">
        <v>2801</v>
      </c>
      <c r="F62">
        <v>6</v>
      </c>
      <c r="G62" s="209">
        <v>1.6256944444444443</v>
      </c>
      <c r="H62" s="229">
        <f t="shared" si="4"/>
        <v>880</v>
      </c>
      <c r="I62" s="1" t="str">
        <f t="shared" si="1"/>
        <v>Siim Vollmer</v>
      </c>
    </row>
    <row r="63" spans="1:9" x14ac:dyDescent="0.3">
      <c r="A63">
        <v>5</v>
      </c>
      <c r="B63" t="s">
        <v>58</v>
      </c>
      <c r="C63" t="s">
        <v>2802</v>
      </c>
      <c r="D63" t="s">
        <v>2771</v>
      </c>
      <c r="E63" t="s">
        <v>2803</v>
      </c>
      <c r="F63">
        <v>6</v>
      </c>
      <c r="G63" s="209">
        <v>1.659027777777778</v>
      </c>
      <c r="H63" s="229">
        <f t="shared" si="4"/>
        <v>862</v>
      </c>
      <c r="I63" s="1" t="str">
        <f t="shared" si="1"/>
        <v>Laurynas Urbšys</v>
      </c>
    </row>
    <row r="64" spans="1:9" x14ac:dyDescent="0.3">
      <c r="A64">
        <v>6</v>
      </c>
      <c r="B64" t="s">
        <v>76</v>
      </c>
      <c r="C64" t="s">
        <v>2804</v>
      </c>
      <c r="D64" t="s">
        <v>2771</v>
      </c>
      <c r="E64" t="s">
        <v>2805</v>
      </c>
      <c r="F64">
        <v>6</v>
      </c>
      <c r="G64" s="209">
        <v>1.6868055555555557</v>
      </c>
      <c r="H64" s="229">
        <f t="shared" si="4"/>
        <v>848</v>
      </c>
      <c r="I64" s="1" t="str">
        <f t="shared" si="1"/>
        <v>Arnas Jurskis</v>
      </c>
    </row>
    <row r="65" spans="1:9" x14ac:dyDescent="0.3">
      <c r="A65">
        <v>7</v>
      </c>
      <c r="B65" t="s">
        <v>58</v>
      </c>
      <c r="C65" t="s">
        <v>2806</v>
      </c>
      <c r="D65" t="s">
        <v>2771</v>
      </c>
      <c r="E65" t="s">
        <v>2779</v>
      </c>
      <c r="F65">
        <v>6</v>
      </c>
      <c r="G65" s="209">
        <v>1.6895833333333332</v>
      </c>
      <c r="H65" s="229">
        <f t="shared" si="4"/>
        <v>847</v>
      </c>
      <c r="I65" s="1" t="str">
        <f t="shared" si="1"/>
        <v>Kęstutis Steponavičius</v>
      </c>
    </row>
    <row r="66" spans="1:9" x14ac:dyDescent="0.3">
      <c r="A66">
        <v>8</v>
      </c>
      <c r="B66" t="s">
        <v>58</v>
      </c>
      <c r="C66" t="s">
        <v>2807</v>
      </c>
      <c r="D66" t="s">
        <v>2771</v>
      </c>
      <c r="E66" t="s">
        <v>2808</v>
      </c>
      <c r="F66">
        <v>6</v>
      </c>
      <c r="G66" s="209">
        <v>1.7229166666666667</v>
      </c>
      <c r="H66" s="229">
        <f t="shared" si="4"/>
        <v>830</v>
      </c>
      <c r="I66" s="1" t="str">
        <f t="shared" si="1"/>
        <v>Armandas Rokas</v>
      </c>
    </row>
    <row r="67" spans="1:9" x14ac:dyDescent="0.3">
      <c r="A67">
        <v>9</v>
      </c>
      <c r="B67" t="s">
        <v>73</v>
      </c>
      <c r="C67" t="s">
        <v>1388</v>
      </c>
      <c r="D67" t="s">
        <v>2771</v>
      </c>
      <c r="E67" t="s">
        <v>2496</v>
      </c>
      <c r="F67">
        <v>6</v>
      </c>
      <c r="G67" s="209">
        <v>1.7618055555555554</v>
      </c>
      <c r="H67" s="229">
        <f t="shared" si="4"/>
        <v>812</v>
      </c>
      <c r="I67" s="1" t="str">
        <f t="shared" si="1"/>
        <v>Virgilijus Buzas</v>
      </c>
    </row>
    <row r="68" spans="1:9" x14ac:dyDescent="0.3">
      <c r="A68">
        <v>10</v>
      </c>
      <c r="B68" t="s">
        <v>66</v>
      </c>
      <c r="C68" t="s">
        <v>1649</v>
      </c>
      <c r="D68" t="s">
        <v>2771</v>
      </c>
      <c r="E68" t="s">
        <v>2781</v>
      </c>
      <c r="F68">
        <v>6</v>
      </c>
      <c r="G68" s="209">
        <v>1.8138888888888889</v>
      </c>
      <c r="H68" s="229">
        <f t="shared" si="4"/>
        <v>789</v>
      </c>
      <c r="I68" s="1" t="str">
        <f t="shared" si="1"/>
        <v>Alina Ranceva</v>
      </c>
    </row>
    <row r="69" spans="1:9" x14ac:dyDescent="0.3">
      <c r="A69">
        <v>11</v>
      </c>
      <c r="B69" t="s">
        <v>66</v>
      </c>
      <c r="C69" t="s">
        <v>1659</v>
      </c>
      <c r="D69" t="s">
        <v>2771</v>
      </c>
      <c r="E69" t="s">
        <v>2809</v>
      </c>
      <c r="F69">
        <v>6</v>
      </c>
      <c r="G69" s="209">
        <v>1.9124999999999999</v>
      </c>
      <c r="H69" s="229">
        <f t="shared" si="4"/>
        <v>748</v>
      </c>
      <c r="I69" s="1" t="str">
        <f t="shared" ref="I69:I75" si="5">RIGHT(C69,(LEN(C69)-FIND(" ",C69,1)))&amp;" "&amp;(LEFT(C69,(FIND(" ",C69,1)-1)))</f>
        <v>Giedrė Ambrazevičiūtė</v>
      </c>
    </row>
    <row r="70" spans="1:9" x14ac:dyDescent="0.3">
      <c r="A70">
        <v>12</v>
      </c>
      <c r="B70" t="s">
        <v>73</v>
      </c>
      <c r="C70" t="s">
        <v>1377</v>
      </c>
      <c r="D70" t="s">
        <v>2771</v>
      </c>
      <c r="E70" t="s">
        <v>2811</v>
      </c>
      <c r="F70">
        <v>6</v>
      </c>
      <c r="G70" s="209">
        <v>1.9763888888888888</v>
      </c>
      <c r="H70" s="229">
        <f t="shared" si="4"/>
        <v>724</v>
      </c>
      <c r="I70" s="1" t="str">
        <f t="shared" si="5"/>
        <v>Romutis Ančlauskas</v>
      </c>
    </row>
    <row r="71" spans="1:9" x14ac:dyDescent="0.3">
      <c r="A71">
        <v>13</v>
      </c>
      <c r="B71" t="s">
        <v>58</v>
      </c>
      <c r="C71" t="s">
        <v>2812</v>
      </c>
      <c r="D71" t="s">
        <v>2771</v>
      </c>
      <c r="E71" t="s">
        <v>28</v>
      </c>
      <c r="F71">
        <v>6</v>
      </c>
      <c r="G71" s="209">
        <v>1.9944444444444445</v>
      </c>
      <c r="H71" s="229">
        <f t="shared" si="4"/>
        <v>717</v>
      </c>
      <c r="I71" s="1" t="str">
        <f t="shared" si="5"/>
        <v>Aurimas Murėnas</v>
      </c>
    </row>
    <row r="72" spans="1:9" x14ac:dyDescent="0.3">
      <c r="A72">
        <v>14</v>
      </c>
      <c r="B72" t="s">
        <v>380</v>
      </c>
      <c r="C72" t="s">
        <v>2813</v>
      </c>
      <c r="D72" t="s">
        <v>2814</v>
      </c>
      <c r="E72" t="s">
        <v>2815</v>
      </c>
      <c r="F72">
        <v>6</v>
      </c>
      <c r="G72" s="209">
        <v>2.0083333333333333</v>
      </c>
      <c r="H72" s="229">
        <f t="shared" si="4"/>
        <v>712</v>
      </c>
      <c r="I72" s="1" t="str">
        <f t="shared" si="5"/>
        <v>Minna Elo</v>
      </c>
    </row>
    <row r="73" spans="1:9" x14ac:dyDescent="0.3">
      <c r="A73">
        <v>15</v>
      </c>
      <c r="B73" t="s">
        <v>66</v>
      </c>
      <c r="C73" t="s">
        <v>2816</v>
      </c>
      <c r="D73" t="s">
        <v>2771</v>
      </c>
      <c r="E73" t="s">
        <v>2817</v>
      </c>
      <c r="F73">
        <v>6</v>
      </c>
      <c r="G73" s="209">
        <v>2.0159722222222221</v>
      </c>
      <c r="H73" s="229">
        <f t="shared" si="4"/>
        <v>710</v>
      </c>
      <c r="I73" s="1" t="str">
        <f t="shared" si="5"/>
        <v>Mingailė Greičiūtė</v>
      </c>
    </row>
    <row r="74" spans="1:9" x14ac:dyDescent="0.3">
      <c r="A74">
        <v>16</v>
      </c>
      <c r="B74" t="s">
        <v>58</v>
      </c>
      <c r="C74" t="s">
        <v>2818</v>
      </c>
      <c r="D74" t="s">
        <v>2771</v>
      </c>
      <c r="E74" t="s">
        <v>2779</v>
      </c>
      <c r="F74">
        <v>6</v>
      </c>
      <c r="G74" s="209">
        <v>2.0680555555555555</v>
      </c>
      <c r="H74" s="229">
        <f t="shared" si="4"/>
        <v>692</v>
      </c>
      <c r="I74" s="1" t="str">
        <f t="shared" si="5"/>
        <v>Ernestas Česonis</v>
      </c>
    </row>
    <row r="75" spans="1:9" x14ac:dyDescent="0.3">
      <c r="A75">
        <v>17</v>
      </c>
      <c r="B75" t="s">
        <v>366</v>
      </c>
      <c r="C75" t="s">
        <v>2819</v>
      </c>
      <c r="D75" t="s">
        <v>2771</v>
      </c>
      <c r="E75" t="s">
        <v>2789</v>
      </c>
      <c r="F75">
        <v>6</v>
      </c>
      <c r="G75" s="209">
        <v>2.4159722222222224</v>
      </c>
      <c r="H75" s="229">
        <f t="shared" si="4"/>
        <v>592</v>
      </c>
      <c r="I75" s="1" t="str">
        <f t="shared" si="5"/>
        <v>Natalija Kuschnirenko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9"/>
  <sheetViews>
    <sheetView workbookViewId="0">
      <selection activeCell="H2" sqref="H2:I4"/>
    </sheetView>
  </sheetViews>
  <sheetFormatPr defaultRowHeight="14.4" x14ac:dyDescent="0.3"/>
  <cols>
    <col min="3" max="3" width="25.21875" bestFit="1" customWidth="1"/>
  </cols>
  <sheetData>
    <row r="2" spans="1:9" ht="15.6" x14ac:dyDescent="0.3">
      <c r="A2" t="s">
        <v>2762</v>
      </c>
      <c r="B2" t="s">
        <v>2763</v>
      </c>
      <c r="C2" t="s">
        <v>2764</v>
      </c>
      <c r="D2" t="s">
        <v>2765</v>
      </c>
      <c r="E2" t="s">
        <v>2766</v>
      </c>
      <c r="F2" t="s">
        <v>2767</v>
      </c>
      <c r="G2" t="s">
        <v>2768</v>
      </c>
      <c r="H2" s="228" t="s">
        <v>0</v>
      </c>
      <c r="I2" s="28"/>
    </row>
    <row r="3" spans="1:9" x14ac:dyDescent="0.3">
      <c r="A3">
        <v>1</v>
      </c>
      <c r="B3" t="s">
        <v>70</v>
      </c>
      <c r="C3" t="s">
        <v>2820</v>
      </c>
      <c r="D3" t="s">
        <v>2771</v>
      </c>
      <c r="E3" t="s">
        <v>2789</v>
      </c>
      <c r="F3">
        <v>8</v>
      </c>
      <c r="G3" s="208">
        <v>0.76527777777777783</v>
      </c>
      <c r="H3" s="229">
        <f>ROUND($G$3/G3*700,0)</f>
        <v>700</v>
      </c>
      <c r="I3" s="1" t="str">
        <f>RIGHT(C3,(LEN(C3)-FIND(" ",C3,1)))&amp;" "&amp;(LEFT(C3,(FIND(" ",C3,1)-1)))</f>
        <v>Vasyl Vynnytskyi</v>
      </c>
    </row>
    <row r="4" spans="1:9" x14ac:dyDescent="0.3">
      <c r="A4">
        <v>2</v>
      </c>
      <c r="B4" t="s">
        <v>70</v>
      </c>
      <c r="C4" t="s">
        <v>2821</v>
      </c>
      <c r="D4" t="s">
        <v>2771</v>
      </c>
      <c r="E4" t="s">
        <v>2789</v>
      </c>
      <c r="F4">
        <v>8</v>
      </c>
      <c r="G4" s="208">
        <v>0.77083333333333337</v>
      </c>
      <c r="H4" s="229">
        <f t="shared" ref="H4:H67" si="0">ROUND($G$3/G4*700,0)</f>
        <v>695</v>
      </c>
      <c r="I4" s="1" t="str">
        <f t="shared" ref="I4:I67" si="1">RIGHT(C4,(LEN(C4)-FIND(" ",C4,1)))&amp;" "&amp;(LEFT(C4,(FIND(" ",C4,1)-1)))</f>
        <v>Andrii Skrypka</v>
      </c>
    </row>
    <row r="5" spans="1:9" x14ac:dyDescent="0.3">
      <c r="A5">
        <v>3</v>
      </c>
      <c r="B5" t="s">
        <v>70</v>
      </c>
      <c r="C5" t="s">
        <v>2822</v>
      </c>
      <c r="D5" t="s">
        <v>2771</v>
      </c>
      <c r="E5" t="s">
        <v>2789</v>
      </c>
      <c r="F5">
        <v>8</v>
      </c>
      <c r="G5" s="208">
        <v>0.77569444444444446</v>
      </c>
      <c r="H5" s="229">
        <f t="shared" si="0"/>
        <v>691</v>
      </c>
      <c r="I5" s="1" t="str">
        <f t="shared" si="1"/>
        <v>Danila Proščinko</v>
      </c>
    </row>
    <row r="6" spans="1:9" x14ac:dyDescent="0.3">
      <c r="A6">
        <v>4</v>
      </c>
      <c r="B6" t="s">
        <v>70</v>
      </c>
      <c r="C6" t="s">
        <v>2823</v>
      </c>
      <c r="D6" t="s">
        <v>2824</v>
      </c>
      <c r="E6" t="s">
        <v>2825</v>
      </c>
      <c r="F6">
        <v>8</v>
      </c>
      <c r="G6" s="208">
        <v>0.77638888888888891</v>
      </c>
      <c r="H6" s="229">
        <f t="shared" si="0"/>
        <v>690</v>
      </c>
      <c r="I6" s="1" t="str">
        <f t="shared" si="1"/>
        <v>Artūrs Liepa</v>
      </c>
    </row>
    <row r="7" spans="1:9" x14ac:dyDescent="0.3">
      <c r="A7">
        <v>5</v>
      </c>
      <c r="B7" t="s">
        <v>70</v>
      </c>
      <c r="C7" t="s">
        <v>2826</v>
      </c>
      <c r="D7" t="s">
        <v>2771</v>
      </c>
      <c r="E7" t="s">
        <v>2789</v>
      </c>
      <c r="F7">
        <v>8</v>
      </c>
      <c r="G7" s="208">
        <v>0.79513888888888884</v>
      </c>
      <c r="H7" s="229">
        <f t="shared" si="0"/>
        <v>674</v>
      </c>
      <c r="I7" s="1" t="str">
        <f t="shared" si="1"/>
        <v>Sandis Korniyenk</v>
      </c>
    </row>
    <row r="8" spans="1:9" x14ac:dyDescent="0.3">
      <c r="A8">
        <v>6</v>
      </c>
      <c r="B8" t="s">
        <v>70</v>
      </c>
      <c r="C8" t="s">
        <v>2827</v>
      </c>
      <c r="D8" t="s">
        <v>2771</v>
      </c>
      <c r="E8" t="s">
        <v>2789</v>
      </c>
      <c r="F8">
        <v>8</v>
      </c>
      <c r="G8" s="208">
        <v>0.81458333333333333</v>
      </c>
      <c r="H8" s="229">
        <f t="shared" si="0"/>
        <v>658</v>
      </c>
      <c r="I8" s="1" t="str">
        <f t="shared" si="1"/>
        <v>Vladyslav Bilashenko</v>
      </c>
    </row>
    <row r="9" spans="1:9" x14ac:dyDescent="0.3">
      <c r="A9">
        <v>7</v>
      </c>
      <c r="B9" t="s">
        <v>70</v>
      </c>
      <c r="C9" t="s">
        <v>2828</v>
      </c>
      <c r="D9" t="s">
        <v>2814</v>
      </c>
      <c r="E9" t="s">
        <v>2829</v>
      </c>
      <c r="F9">
        <v>8</v>
      </c>
      <c r="G9" s="208">
        <v>0.81736111111111109</v>
      </c>
      <c r="H9" s="229">
        <f t="shared" si="0"/>
        <v>655</v>
      </c>
      <c r="I9" s="1" t="str">
        <f t="shared" si="1"/>
        <v>Olli Elo</v>
      </c>
    </row>
    <row r="10" spans="1:9" x14ac:dyDescent="0.3">
      <c r="A10">
        <v>8</v>
      </c>
      <c r="B10" t="s">
        <v>70</v>
      </c>
      <c r="C10" t="s">
        <v>2830</v>
      </c>
      <c r="D10" t="s">
        <v>2771</v>
      </c>
      <c r="E10" t="s">
        <v>2789</v>
      </c>
      <c r="F10">
        <v>8</v>
      </c>
      <c r="G10" s="208">
        <v>0.81944444444444453</v>
      </c>
      <c r="H10" s="229">
        <f t="shared" si="0"/>
        <v>654</v>
      </c>
      <c r="I10" s="1" t="str">
        <f t="shared" si="1"/>
        <v>Aliansandr Zhukaven</v>
      </c>
    </row>
    <row r="11" spans="1:9" x14ac:dyDescent="0.3">
      <c r="A11">
        <v>9</v>
      </c>
      <c r="B11" t="s">
        <v>70</v>
      </c>
      <c r="C11" t="s">
        <v>2831</v>
      </c>
      <c r="D11" t="s">
        <v>2832</v>
      </c>
      <c r="E11" t="s">
        <v>2833</v>
      </c>
      <c r="F11">
        <v>8</v>
      </c>
      <c r="G11" s="208">
        <v>0.8208333333333333</v>
      </c>
      <c r="H11" s="229">
        <f t="shared" si="0"/>
        <v>653</v>
      </c>
      <c r="I11" s="1" t="str">
        <f t="shared" si="1"/>
        <v>Yroslav Dmitriev</v>
      </c>
    </row>
    <row r="12" spans="1:9" x14ac:dyDescent="0.3">
      <c r="A12">
        <v>10</v>
      </c>
      <c r="B12" t="s">
        <v>70</v>
      </c>
      <c r="C12" t="s">
        <v>2834</v>
      </c>
      <c r="D12" t="s">
        <v>2771</v>
      </c>
      <c r="E12" t="s">
        <v>2789</v>
      </c>
      <c r="F12">
        <v>8</v>
      </c>
      <c r="G12" s="208">
        <v>0.82500000000000007</v>
      </c>
      <c r="H12" s="229">
        <f t="shared" si="0"/>
        <v>649</v>
      </c>
      <c r="I12" s="1" t="str">
        <f t="shared" si="1"/>
        <v>Kiryl Haradzetski</v>
      </c>
    </row>
    <row r="13" spans="1:9" x14ac:dyDescent="0.3">
      <c r="A13">
        <v>11</v>
      </c>
      <c r="B13" t="s">
        <v>70</v>
      </c>
      <c r="C13" t="s">
        <v>2835</v>
      </c>
      <c r="D13" t="s">
        <v>2791</v>
      </c>
      <c r="E13" t="s">
        <v>2836</v>
      </c>
      <c r="F13">
        <v>8</v>
      </c>
      <c r="G13" s="208">
        <v>0.83263888888888893</v>
      </c>
      <c r="H13" s="229">
        <f t="shared" si="0"/>
        <v>643</v>
      </c>
      <c r="I13" s="1" t="str">
        <f t="shared" si="1"/>
        <v>Uladzislau Buhai</v>
      </c>
    </row>
    <row r="14" spans="1:9" x14ac:dyDescent="0.3">
      <c r="A14">
        <v>12</v>
      </c>
      <c r="B14" t="s">
        <v>75</v>
      </c>
      <c r="C14" t="s">
        <v>2787</v>
      </c>
      <c r="D14" t="s">
        <v>2770</v>
      </c>
      <c r="E14" t="s">
        <v>2837</v>
      </c>
      <c r="F14">
        <v>8</v>
      </c>
      <c r="G14" s="208">
        <v>0.8340277777777777</v>
      </c>
      <c r="H14" s="229">
        <f t="shared" si="0"/>
        <v>642</v>
      </c>
      <c r="I14" s="1" t="str">
        <f t="shared" si="1"/>
        <v>Oryna Babych</v>
      </c>
    </row>
    <row r="15" spans="1:9" x14ac:dyDescent="0.3">
      <c r="A15">
        <v>12</v>
      </c>
      <c r="B15" t="s">
        <v>82</v>
      </c>
      <c r="C15" t="s">
        <v>2786</v>
      </c>
      <c r="D15" t="s">
        <v>2770</v>
      </c>
      <c r="E15" t="s">
        <v>2837</v>
      </c>
      <c r="F15">
        <v>8</v>
      </c>
      <c r="G15" s="208">
        <v>0.8340277777777777</v>
      </c>
      <c r="H15" s="229">
        <f t="shared" si="0"/>
        <v>642</v>
      </c>
      <c r="I15" s="1" t="str">
        <f t="shared" si="1"/>
        <v>Oleksandra Zarovna</v>
      </c>
    </row>
    <row r="16" spans="1:9" x14ac:dyDescent="0.3">
      <c r="A16">
        <v>14</v>
      </c>
      <c r="B16" t="s">
        <v>70</v>
      </c>
      <c r="C16" t="s">
        <v>2838</v>
      </c>
      <c r="D16" t="s">
        <v>2832</v>
      </c>
      <c r="E16" t="s">
        <v>2833</v>
      </c>
      <c r="F16">
        <v>8</v>
      </c>
      <c r="G16" s="208">
        <v>0.83611111111111114</v>
      </c>
      <c r="H16" s="229">
        <f t="shared" si="0"/>
        <v>641</v>
      </c>
      <c r="I16" s="1" t="str">
        <f t="shared" si="1"/>
        <v>Mikhail Novikov</v>
      </c>
    </row>
    <row r="17" spans="1:9" x14ac:dyDescent="0.3">
      <c r="A17">
        <v>15</v>
      </c>
      <c r="B17" t="s">
        <v>84</v>
      </c>
      <c r="C17" t="s">
        <v>814</v>
      </c>
      <c r="D17" t="s">
        <v>2824</v>
      </c>
      <c r="E17" t="s">
        <v>2839</v>
      </c>
      <c r="F17">
        <v>8</v>
      </c>
      <c r="G17" s="208">
        <v>0.83680555555555547</v>
      </c>
      <c r="H17" s="229">
        <f t="shared" si="0"/>
        <v>640</v>
      </c>
      <c r="I17" s="1" t="str">
        <f t="shared" si="1"/>
        <v>Kristaps Dūzis</v>
      </c>
    </row>
    <row r="18" spans="1:9" x14ac:dyDescent="0.3">
      <c r="A18">
        <v>16</v>
      </c>
      <c r="B18" t="s">
        <v>84</v>
      </c>
      <c r="C18" t="s">
        <v>2840</v>
      </c>
      <c r="D18" t="s">
        <v>2832</v>
      </c>
      <c r="E18" t="s">
        <v>2833</v>
      </c>
      <c r="F18">
        <v>8</v>
      </c>
      <c r="G18" s="208">
        <v>0.83819444444444446</v>
      </c>
      <c r="H18" s="229">
        <f t="shared" si="0"/>
        <v>639</v>
      </c>
      <c r="I18" s="1" t="str">
        <f t="shared" si="1"/>
        <v>Konstantin Komissarov</v>
      </c>
    </row>
    <row r="19" spans="1:9" x14ac:dyDescent="0.3">
      <c r="A19">
        <v>17</v>
      </c>
      <c r="B19" t="s">
        <v>70</v>
      </c>
      <c r="C19" t="s">
        <v>2841</v>
      </c>
      <c r="D19" t="s">
        <v>2832</v>
      </c>
      <c r="E19" t="s">
        <v>2833</v>
      </c>
      <c r="F19">
        <v>8</v>
      </c>
      <c r="G19" s="208">
        <v>0.84583333333333333</v>
      </c>
      <c r="H19" s="229">
        <f t="shared" si="0"/>
        <v>633</v>
      </c>
      <c r="I19" s="1" t="str">
        <f t="shared" si="1"/>
        <v>Mikhail Filatov</v>
      </c>
    </row>
    <row r="20" spans="1:9" x14ac:dyDescent="0.3">
      <c r="A20">
        <v>18</v>
      </c>
      <c r="B20" t="s">
        <v>70</v>
      </c>
      <c r="C20" t="s">
        <v>2842</v>
      </c>
      <c r="D20" t="s">
        <v>2791</v>
      </c>
      <c r="E20" t="s">
        <v>2836</v>
      </c>
      <c r="F20">
        <v>8</v>
      </c>
      <c r="G20" s="208">
        <v>0.85</v>
      </c>
      <c r="H20" s="229">
        <f t="shared" si="0"/>
        <v>630</v>
      </c>
      <c r="I20" s="1" t="str">
        <f t="shared" si="1"/>
        <v>Aliaksei Zasim</v>
      </c>
    </row>
    <row r="21" spans="1:9" x14ac:dyDescent="0.3">
      <c r="A21">
        <v>19</v>
      </c>
      <c r="B21" t="s">
        <v>70</v>
      </c>
      <c r="C21" t="s">
        <v>2843</v>
      </c>
      <c r="D21" t="s">
        <v>2832</v>
      </c>
      <c r="E21" t="s">
        <v>2833</v>
      </c>
      <c r="F21">
        <v>8</v>
      </c>
      <c r="G21" s="208">
        <v>0.85486111111111107</v>
      </c>
      <c r="H21" s="229">
        <f t="shared" si="0"/>
        <v>627</v>
      </c>
      <c r="I21" s="1" t="str">
        <f t="shared" si="1"/>
        <v>Andrei Vinokurov</v>
      </c>
    </row>
    <row r="22" spans="1:9" x14ac:dyDescent="0.3">
      <c r="A22">
        <v>20</v>
      </c>
      <c r="B22" t="s">
        <v>70</v>
      </c>
      <c r="C22" t="s">
        <v>1035</v>
      </c>
      <c r="D22" t="s">
        <v>2771</v>
      </c>
      <c r="E22" t="s">
        <v>2781</v>
      </c>
      <c r="F22">
        <v>8</v>
      </c>
      <c r="G22" s="208">
        <v>0.86111111111111116</v>
      </c>
      <c r="H22" s="229">
        <f t="shared" si="0"/>
        <v>622</v>
      </c>
      <c r="I22" s="1" t="str">
        <f t="shared" si="1"/>
        <v>Kasparas Apkievičius</v>
      </c>
    </row>
    <row r="23" spans="1:9" x14ac:dyDescent="0.3">
      <c r="A23">
        <v>21</v>
      </c>
      <c r="B23" t="s">
        <v>82</v>
      </c>
      <c r="C23" t="s">
        <v>2844</v>
      </c>
      <c r="D23" t="s">
        <v>2776</v>
      </c>
      <c r="E23" t="s">
        <v>2845</v>
      </c>
      <c r="F23">
        <v>8</v>
      </c>
      <c r="G23" s="208">
        <v>0.86249999999999993</v>
      </c>
      <c r="H23" s="229">
        <f t="shared" si="0"/>
        <v>621</v>
      </c>
      <c r="I23" s="1" t="str">
        <f t="shared" si="1"/>
        <v>Mari Mai Ruus</v>
      </c>
    </row>
    <row r="24" spans="1:9" x14ac:dyDescent="0.3">
      <c r="A24">
        <v>21</v>
      </c>
      <c r="B24" t="s">
        <v>75</v>
      </c>
      <c r="C24" t="s">
        <v>2846</v>
      </c>
      <c r="D24" t="s">
        <v>2771</v>
      </c>
      <c r="E24" t="s">
        <v>2789</v>
      </c>
      <c r="F24">
        <v>8</v>
      </c>
      <c r="G24" s="208">
        <v>0.86249999999999993</v>
      </c>
      <c r="H24" s="229">
        <f t="shared" si="0"/>
        <v>621</v>
      </c>
      <c r="I24" s="1" t="str">
        <f t="shared" si="1"/>
        <v>Veronika Pashchywa</v>
      </c>
    </row>
    <row r="25" spans="1:9" x14ac:dyDescent="0.3">
      <c r="A25">
        <v>23</v>
      </c>
      <c r="B25" t="s">
        <v>75</v>
      </c>
      <c r="C25" t="s">
        <v>2847</v>
      </c>
      <c r="D25" t="s">
        <v>2771</v>
      </c>
      <c r="E25" t="s">
        <v>2789</v>
      </c>
      <c r="F25">
        <v>8</v>
      </c>
      <c r="G25" s="208">
        <v>0.86597222222222225</v>
      </c>
      <c r="H25" s="229">
        <f t="shared" si="0"/>
        <v>619</v>
      </c>
      <c r="I25" s="1" t="str">
        <f t="shared" si="1"/>
        <v>Carvalnho Mariana Rodrigues</v>
      </c>
    </row>
    <row r="26" spans="1:9" x14ac:dyDescent="0.3">
      <c r="A26">
        <v>24</v>
      </c>
      <c r="B26" t="s">
        <v>84</v>
      </c>
      <c r="C26" t="s">
        <v>2848</v>
      </c>
      <c r="D26" t="s">
        <v>2832</v>
      </c>
      <c r="E26" t="s">
        <v>2833</v>
      </c>
      <c r="F26">
        <v>8</v>
      </c>
      <c r="G26" s="208">
        <v>0.86875000000000002</v>
      </c>
      <c r="H26" s="229">
        <f t="shared" si="0"/>
        <v>617</v>
      </c>
      <c r="I26" s="1" t="str">
        <f t="shared" si="1"/>
        <v>Artemiy Kustukturov</v>
      </c>
    </row>
    <row r="27" spans="1:9" x14ac:dyDescent="0.3">
      <c r="A27">
        <v>24</v>
      </c>
      <c r="B27" t="s">
        <v>82</v>
      </c>
      <c r="C27" t="s">
        <v>2849</v>
      </c>
      <c r="D27" t="s">
        <v>2832</v>
      </c>
      <c r="E27" t="s">
        <v>2833</v>
      </c>
      <c r="F27">
        <v>8</v>
      </c>
      <c r="G27" s="208">
        <v>0.86875000000000002</v>
      </c>
      <c r="H27" s="229">
        <f t="shared" si="0"/>
        <v>617</v>
      </c>
      <c r="I27" s="1" t="str">
        <f t="shared" si="1"/>
        <v>Anastasia Zakharenko</v>
      </c>
    </row>
    <row r="28" spans="1:9" x14ac:dyDescent="0.3">
      <c r="A28">
        <v>26</v>
      </c>
      <c r="B28" t="s">
        <v>84</v>
      </c>
      <c r="C28" t="s">
        <v>2850</v>
      </c>
      <c r="D28" t="s">
        <v>2832</v>
      </c>
      <c r="E28" t="s">
        <v>2833</v>
      </c>
      <c r="F28">
        <v>8</v>
      </c>
      <c r="G28" s="208">
        <v>0.86944444444444446</v>
      </c>
      <c r="H28" s="229">
        <f t="shared" si="0"/>
        <v>616</v>
      </c>
      <c r="I28" s="1" t="str">
        <f t="shared" si="1"/>
        <v>Saveliy Molotkov</v>
      </c>
    </row>
    <row r="29" spans="1:9" x14ac:dyDescent="0.3">
      <c r="A29">
        <v>27</v>
      </c>
      <c r="B29" t="s">
        <v>82</v>
      </c>
      <c r="C29" t="s">
        <v>2851</v>
      </c>
      <c r="D29" t="s">
        <v>2791</v>
      </c>
      <c r="E29" t="s">
        <v>2503</v>
      </c>
      <c r="F29">
        <v>8</v>
      </c>
      <c r="G29" s="208">
        <v>0.88055555555555554</v>
      </c>
      <c r="H29" s="229">
        <f t="shared" si="0"/>
        <v>608</v>
      </c>
      <c r="I29" s="1" t="str">
        <f t="shared" si="1"/>
        <v>Alina Sinevich</v>
      </c>
    </row>
    <row r="30" spans="1:9" x14ac:dyDescent="0.3">
      <c r="A30">
        <v>28</v>
      </c>
      <c r="B30" t="s">
        <v>84</v>
      </c>
      <c r="C30" t="s">
        <v>2852</v>
      </c>
      <c r="D30" t="s">
        <v>2832</v>
      </c>
      <c r="E30" t="s">
        <v>2833</v>
      </c>
      <c r="F30">
        <v>8</v>
      </c>
      <c r="G30" s="208">
        <v>0.8833333333333333</v>
      </c>
      <c r="H30" s="229">
        <f t="shared" si="0"/>
        <v>606</v>
      </c>
      <c r="I30" s="1" t="str">
        <f t="shared" si="1"/>
        <v>Andrei Starikov</v>
      </c>
    </row>
    <row r="31" spans="1:9" x14ac:dyDescent="0.3">
      <c r="A31">
        <v>29</v>
      </c>
      <c r="B31" t="s">
        <v>70</v>
      </c>
      <c r="C31" t="s">
        <v>2853</v>
      </c>
      <c r="D31" t="s">
        <v>2832</v>
      </c>
      <c r="E31" t="s">
        <v>2833</v>
      </c>
      <c r="F31">
        <v>8</v>
      </c>
      <c r="G31" s="208">
        <v>0.88402777777777775</v>
      </c>
      <c r="H31" s="229">
        <f t="shared" si="0"/>
        <v>606</v>
      </c>
      <c r="I31" s="1" t="str">
        <f t="shared" si="1"/>
        <v>Artem Ashitkov</v>
      </c>
    </row>
    <row r="32" spans="1:9" x14ac:dyDescent="0.3">
      <c r="A32">
        <v>30</v>
      </c>
      <c r="B32" t="s">
        <v>84</v>
      </c>
      <c r="C32" t="s">
        <v>2854</v>
      </c>
      <c r="D32" t="s">
        <v>2771</v>
      </c>
      <c r="E32" t="s">
        <v>2789</v>
      </c>
      <c r="F32">
        <v>8</v>
      </c>
      <c r="G32" s="208">
        <v>0.88541666666666663</v>
      </c>
      <c r="H32" s="229">
        <f t="shared" si="0"/>
        <v>605</v>
      </c>
      <c r="I32" s="1" t="str">
        <f t="shared" si="1"/>
        <v>Anatol Bukavec</v>
      </c>
    </row>
    <row r="33" spans="1:9" x14ac:dyDescent="0.3">
      <c r="A33">
        <v>31</v>
      </c>
      <c r="B33" t="s">
        <v>82</v>
      </c>
      <c r="C33" t="s">
        <v>2855</v>
      </c>
      <c r="D33" t="s">
        <v>2814</v>
      </c>
      <c r="E33" t="s">
        <v>2856</v>
      </c>
      <c r="F33">
        <v>8</v>
      </c>
      <c r="G33" s="208">
        <v>0.88611111111111107</v>
      </c>
      <c r="H33" s="229">
        <f t="shared" si="0"/>
        <v>605</v>
      </c>
      <c r="I33" s="1" t="str">
        <f t="shared" si="1"/>
        <v>Elina Turunen</v>
      </c>
    </row>
    <row r="34" spans="1:9" x14ac:dyDescent="0.3">
      <c r="A34">
        <v>32</v>
      </c>
      <c r="B34" t="s">
        <v>70</v>
      </c>
      <c r="C34" t="s">
        <v>2857</v>
      </c>
      <c r="D34" t="s">
        <v>2791</v>
      </c>
      <c r="E34" t="s">
        <v>2836</v>
      </c>
      <c r="F34">
        <v>8</v>
      </c>
      <c r="G34" s="208">
        <v>0.89236111111111116</v>
      </c>
      <c r="H34" s="229">
        <f t="shared" si="0"/>
        <v>600</v>
      </c>
      <c r="I34" s="1" t="str">
        <f t="shared" si="1"/>
        <v>Aliaksei Zubko</v>
      </c>
    </row>
    <row r="35" spans="1:9" x14ac:dyDescent="0.3">
      <c r="A35">
        <v>33</v>
      </c>
      <c r="B35" t="s">
        <v>70</v>
      </c>
      <c r="C35" t="s">
        <v>2858</v>
      </c>
      <c r="D35" t="s">
        <v>2832</v>
      </c>
      <c r="E35" t="s">
        <v>2833</v>
      </c>
      <c r="F35">
        <v>8</v>
      </c>
      <c r="G35" s="208">
        <v>0.89513888888888893</v>
      </c>
      <c r="H35" s="229">
        <f t="shared" si="0"/>
        <v>598</v>
      </c>
      <c r="I35" s="1" t="str">
        <f t="shared" si="1"/>
        <v>Nikolai Salabutov</v>
      </c>
    </row>
    <row r="36" spans="1:9" x14ac:dyDescent="0.3">
      <c r="A36">
        <v>34</v>
      </c>
      <c r="B36" t="s">
        <v>84</v>
      </c>
      <c r="C36" t="s">
        <v>833</v>
      </c>
      <c r="D36" t="s">
        <v>2771</v>
      </c>
      <c r="E36" t="s">
        <v>2781</v>
      </c>
      <c r="F36">
        <v>8</v>
      </c>
      <c r="G36" s="208">
        <v>0.90069444444444446</v>
      </c>
      <c r="H36" s="229">
        <f t="shared" si="0"/>
        <v>595</v>
      </c>
      <c r="I36" s="1" t="str">
        <f t="shared" si="1"/>
        <v>Kristupas Rimkus</v>
      </c>
    </row>
    <row r="37" spans="1:9" x14ac:dyDescent="0.3">
      <c r="A37">
        <v>35</v>
      </c>
      <c r="B37" t="s">
        <v>75</v>
      </c>
      <c r="C37" t="s">
        <v>1115</v>
      </c>
      <c r="D37" t="s">
        <v>2776</v>
      </c>
      <c r="E37" t="s">
        <v>2859</v>
      </c>
      <c r="F37">
        <v>8</v>
      </c>
      <c r="G37" s="208">
        <v>0.90138888888888891</v>
      </c>
      <c r="H37" s="229">
        <f t="shared" si="0"/>
        <v>594</v>
      </c>
      <c r="I37" s="1" t="str">
        <f t="shared" si="1"/>
        <v>Paula KÜbar</v>
      </c>
    </row>
    <row r="38" spans="1:9" x14ac:dyDescent="0.3">
      <c r="A38">
        <v>36</v>
      </c>
      <c r="B38" t="s">
        <v>84</v>
      </c>
      <c r="C38" t="s">
        <v>853</v>
      </c>
      <c r="D38" t="s">
        <v>2771</v>
      </c>
      <c r="E38" t="s">
        <v>2794</v>
      </c>
      <c r="F38">
        <v>8</v>
      </c>
      <c r="G38" s="208">
        <v>0.90902777777777777</v>
      </c>
      <c r="H38" s="229">
        <f t="shared" si="0"/>
        <v>589</v>
      </c>
      <c r="I38" s="1" t="str">
        <f t="shared" si="1"/>
        <v>Pijus Dapkus</v>
      </c>
    </row>
    <row r="39" spans="1:9" x14ac:dyDescent="0.3">
      <c r="A39">
        <v>37</v>
      </c>
      <c r="B39" t="s">
        <v>75</v>
      </c>
      <c r="C39" t="s">
        <v>2860</v>
      </c>
      <c r="D39" t="s">
        <v>2832</v>
      </c>
      <c r="E39" t="s">
        <v>2833</v>
      </c>
      <c r="F39">
        <v>8</v>
      </c>
      <c r="G39" s="208">
        <v>0.91180555555555554</v>
      </c>
      <c r="H39" s="229">
        <f t="shared" si="0"/>
        <v>588</v>
      </c>
      <c r="I39" s="1" t="str">
        <f t="shared" si="1"/>
        <v>Tatiana Prasolova</v>
      </c>
    </row>
    <row r="40" spans="1:9" x14ac:dyDescent="0.3">
      <c r="A40">
        <v>38</v>
      </c>
      <c r="B40" t="s">
        <v>82</v>
      </c>
      <c r="C40" t="s">
        <v>951</v>
      </c>
      <c r="D40" t="s">
        <v>2776</v>
      </c>
      <c r="E40" t="s">
        <v>2861</v>
      </c>
      <c r="F40">
        <v>8</v>
      </c>
      <c r="G40" s="208">
        <v>0.91666666666666663</v>
      </c>
      <c r="H40" s="229">
        <f t="shared" si="0"/>
        <v>584</v>
      </c>
      <c r="I40" s="1" t="str">
        <f t="shared" si="1"/>
        <v>Grete Maria Savitsch</v>
      </c>
    </row>
    <row r="41" spans="1:9" x14ac:dyDescent="0.3">
      <c r="A41">
        <v>39</v>
      </c>
      <c r="B41" t="s">
        <v>75</v>
      </c>
      <c r="C41" t="s">
        <v>2795</v>
      </c>
      <c r="D41" t="s">
        <v>2771</v>
      </c>
      <c r="E41" t="s">
        <v>2794</v>
      </c>
      <c r="F41">
        <v>8</v>
      </c>
      <c r="G41" s="208">
        <v>0.9277777777777777</v>
      </c>
      <c r="H41" s="229">
        <f t="shared" si="0"/>
        <v>577</v>
      </c>
      <c r="I41" s="1" t="str">
        <f t="shared" si="1"/>
        <v>Biatričė Vinciūnaitė</v>
      </c>
    </row>
    <row r="42" spans="1:9" x14ac:dyDescent="0.3">
      <c r="A42">
        <v>40</v>
      </c>
      <c r="B42" t="s">
        <v>82</v>
      </c>
      <c r="C42" t="s">
        <v>933</v>
      </c>
      <c r="D42" t="s">
        <v>2771</v>
      </c>
      <c r="E42" t="s">
        <v>2781</v>
      </c>
      <c r="F42">
        <v>8</v>
      </c>
      <c r="G42" s="208">
        <v>0.93333333333333324</v>
      </c>
      <c r="H42" s="229">
        <f t="shared" si="0"/>
        <v>574</v>
      </c>
      <c r="I42" s="1" t="str">
        <f t="shared" si="1"/>
        <v>Deimantė Barzdenytė</v>
      </c>
    </row>
    <row r="43" spans="1:9" x14ac:dyDescent="0.3">
      <c r="A43">
        <v>41</v>
      </c>
      <c r="B43" t="s">
        <v>70</v>
      </c>
      <c r="C43" t="s">
        <v>2862</v>
      </c>
      <c r="D43" t="s">
        <v>2791</v>
      </c>
      <c r="E43" t="s">
        <v>2836</v>
      </c>
      <c r="F43">
        <v>8</v>
      </c>
      <c r="G43" s="208">
        <v>0.93611111111111101</v>
      </c>
      <c r="H43" s="229">
        <f t="shared" si="0"/>
        <v>572</v>
      </c>
      <c r="I43" s="1" t="str">
        <f t="shared" si="1"/>
        <v>Dzianis Kalmykou</v>
      </c>
    </row>
    <row r="44" spans="1:9" x14ac:dyDescent="0.3">
      <c r="A44">
        <v>42</v>
      </c>
      <c r="B44" t="s">
        <v>84</v>
      </c>
      <c r="C44" t="s">
        <v>824</v>
      </c>
      <c r="D44" t="s">
        <v>2824</v>
      </c>
      <c r="E44" t="s">
        <v>2863</v>
      </c>
      <c r="F44">
        <v>8</v>
      </c>
      <c r="G44" s="208">
        <v>0.93888888888888899</v>
      </c>
      <c r="H44" s="229">
        <f t="shared" si="0"/>
        <v>571</v>
      </c>
      <c r="I44" s="1" t="str">
        <f t="shared" si="1"/>
        <v>Elvins Freijs</v>
      </c>
    </row>
    <row r="45" spans="1:9" x14ac:dyDescent="0.3">
      <c r="A45">
        <v>42</v>
      </c>
      <c r="B45" t="s">
        <v>82</v>
      </c>
      <c r="C45" t="s">
        <v>904</v>
      </c>
      <c r="D45" t="s">
        <v>2771</v>
      </c>
      <c r="E45" t="s">
        <v>2794</v>
      </c>
      <c r="F45">
        <v>8</v>
      </c>
      <c r="G45" s="208">
        <v>0.93888888888888899</v>
      </c>
      <c r="H45" s="229">
        <f t="shared" si="0"/>
        <v>571</v>
      </c>
      <c r="I45" s="1" t="str">
        <f t="shared" si="1"/>
        <v>Brigita Šniukštaitė</v>
      </c>
    </row>
    <row r="46" spans="1:9" x14ac:dyDescent="0.3">
      <c r="A46">
        <v>44</v>
      </c>
      <c r="B46" t="s">
        <v>82</v>
      </c>
      <c r="C46" t="s">
        <v>2793</v>
      </c>
      <c r="D46" t="s">
        <v>2783</v>
      </c>
      <c r="E46" t="s">
        <v>2781</v>
      </c>
      <c r="F46">
        <v>8</v>
      </c>
      <c r="G46" s="208">
        <v>0.94236111111111109</v>
      </c>
      <c r="H46" s="229">
        <f t="shared" si="0"/>
        <v>568</v>
      </c>
      <c r="I46" s="1" t="str">
        <f t="shared" si="1"/>
        <v>Mia Barrus</v>
      </c>
    </row>
    <row r="47" spans="1:9" x14ac:dyDescent="0.3">
      <c r="A47">
        <v>45</v>
      </c>
      <c r="B47" t="s">
        <v>84</v>
      </c>
      <c r="C47" t="s">
        <v>873</v>
      </c>
      <c r="D47" t="s">
        <v>2824</v>
      </c>
      <c r="E47" t="s">
        <v>2839</v>
      </c>
      <c r="F47">
        <v>8</v>
      </c>
      <c r="G47" s="208">
        <v>0.94374999999999998</v>
      </c>
      <c r="H47" s="229">
        <f t="shared" si="0"/>
        <v>568</v>
      </c>
      <c r="I47" s="1" t="str">
        <f t="shared" si="1"/>
        <v>Niks Aksels Janovičs</v>
      </c>
    </row>
    <row r="48" spans="1:9" x14ac:dyDescent="0.3">
      <c r="A48">
        <v>46</v>
      </c>
      <c r="B48" t="s">
        <v>82</v>
      </c>
      <c r="C48" t="s">
        <v>942</v>
      </c>
      <c r="D48" t="s">
        <v>2771</v>
      </c>
      <c r="E48" t="s">
        <v>2779</v>
      </c>
      <c r="F48">
        <v>8</v>
      </c>
      <c r="G48" s="208">
        <v>0.9458333333333333</v>
      </c>
      <c r="H48" s="229">
        <f t="shared" si="0"/>
        <v>566</v>
      </c>
      <c r="I48" s="1" t="str">
        <f t="shared" si="1"/>
        <v>Emilė Steponėnaitė</v>
      </c>
    </row>
    <row r="49" spans="1:9" x14ac:dyDescent="0.3">
      <c r="A49">
        <v>47</v>
      </c>
      <c r="B49" t="s">
        <v>70</v>
      </c>
      <c r="C49" t="s">
        <v>2864</v>
      </c>
      <c r="D49" t="s">
        <v>2791</v>
      </c>
      <c r="E49" t="s">
        <v>2836</v>
      </c>
      <c r="F49">
        <v>8</v>
      </c>
      <c r="G49" s="208">
        <v>0.95486111111111116</v>
      </c>
      <c r="H49" s="229">
        <f t="shared" si="0"/>
        <v>561</v>
      </c>
      <c r="I49" s="1" t="str">
        <f t="shared" si="1"/>
        <v>Ilya Yakimuk</v>
      </c>
    </row>
    <row r="50" spans="1:9" x14ac:dyDescent="0.3">
      <c r="A50">
        <v>47</v>
      </c>
      <c r="B50" t="s">
        <v>70</v>
      </c>
      <c r="C50" t="s">
        <v>2865</v>
      </c>
      <c r="D50" t="s">
        <v>2771</v>
      </c>
      <c r="E50" t="s">
        <v>2789</v>
      </c>
      <c r="F50">
        <v>8</v>
      </c>
      <c r="G50" s="208">
        <v>0.95486111111111116</v>
      </c>
      <c r="H50" s="229">
        <f t="shared" si="0"/>
        <v>561</v>
      </c>
      <c r="I50" s="1" t="str">
        <f t="shared" si="1"/>
        <v>Andrei Leshekevich</v>
      </c>
    </row>
    <row r="51" spans="1:9" x14ac:dyDescent="0.3">
      <c r="A51">
        <v>49</v>
      </c>
      <c r="B51" t="s">
        <v>88</v>
      </c>
      <c r="C51" t="s">
        <v>670</v>
      </c>
      <c r="D51" t="s">
        <v>2776</v>
      </c>
      <c r="E51" t="s">
        <v>2861</v>
      </c>
      <c r="F51">
        <v>8</v>
      </c>
      <c r="G51" s="208">
        <v>0.95972222222222225</v>
      </c>
      <c r="H51" s="229">
        <f t="shared" si="0"/>
        <v>558</v>
      </c>
      <c r="I51" s="1" t="str">
        <f t="shared" si="1"/>
        <v>Gert Martin Savitsch</v>
      </c>
    </row>
    <row r="52" spans="1:9" x14ac:dyDescent="0.3">
      <c r="A52">
        <v>50</v>
      </c>
      <c r="B52" t="s">
        <v>82</v>
      </c>
      <c r="C52" t="s">
        <v>961</v>
      </c>
      <c r="D52" t="s">
        <v>2776</v>
      </c>
      <c r="E52" t="s">
        <v>2866</v>
      </c>
      <c r="F52">
        <v>8</v>
      </c>
      <c r="G52" s="208">
        <v>0.9604166666666667</v>
      </c>
      <c r="H52" s="229">
        <f t="shared" si="0"/>
        <v>558</v>
      </c>
      <c r="I52" s="1" t="str">
        <f t="shared" si="1"/>
        <v>Hanna-liisa Värik</v>
      </c>
    </row>
    <row r="53" spans="1:9" x14ac:dyDescent="0.3">
      <c r="A53">
        <v>51</v>
      </c>
      <c r="B53" t="s">
        <v>84</v>
      </c>
      <c r="C53" t="s">
        <v>2867</v>
      </c>
      <c r="D53" t="s">
        <v>2791</v>
      </c>
      <c r="E53" t="s">
        <v>2836</v>
      </c>
      <c r="F53">
        <v>8</v>
      </c>
      <c r="G53" s="208">
        <v>0.96388888888888891</v>
      </c>
      <c r="H53" s="229">
        <f t="shared" si="0"/>
        <v>556</v>
      </c>
      <c r="I53" s="1" t="str">
        <f t="shared" si="1"/>
        <v>Vadzim Kapustsin</v>
      </c>
    </row>
    <row r="54" spans="1:9" x14ac:dyDescent="0.3">
      <c r="A54">
        <v>51</v>
      </c>
      <c r="B54" t="s">
        <v>82</v>
      </c>
      <c r="C54" t="s">
        <v>914</v>
      </c>
      <c r="D54" t="s">
        <v>2771</v>
      </c>
      <c r="E54" t="s">
        <v>2794</v>
      </c>
      <c r="F54">
        <v>8</v>
      </c>
      <c r="G54" s="208">
        <v>0.96388888888888891</v>
      </c>
      <c r="H54" s="229">
        <f t="shared" si="0"/>
        <v>556</v>
      </c>
      <c r="I54" s="1" t="str">
        <f t="shared" si="1"/>
        <v>Ugnė Paurytė</v>
      </c>
    </row>
    <row r="55" spans="1:9" x14ac:dyDescent="0.3">
      <c r="A55">
        <v>53</v>
      </c>
      <c r="B55" t="s">
        <v>88</v>
      </c>
      <c r="C55" t="s">
        <v>2868</v>
      </c>
      <c r="D55" t="s">
        <v>2771</v>
      </c>
      <c r="E55" t="s">
        <v>2789</v>
      </c>
      <c r="F55">
        <v>8</v>
      </c>
      <c r="G55" s="208">
        <v>0.96597222222222223</v>
      </c>
      <c r="H55" s="229">
        <f t="shared" si="0"/>
        <v>555</v>
      </c>
      <c r="I55" s="1" t="str">
        <f t="shared" si="1"/>
        <v>Valeriys Barinovs</v>
      </c>
    </row>
    <row r="56" spans="1:9" x14ac:dyDescent="0.3">
      <c r="A56">
        <v>54</v>
      </c>
      <c r="B56" t="s">
        <v>88</v>
      </c>
      <c r="C56" t="s">
        <v>659</v>
      </c>
      <c r="D56" t="s">
        <v>2824</v>
      </c>
      <c r="E56" t="s">
        <v>2212</v>
      </c>
      <c r="F56">
        <v>8</v>
      </c>
      <c r="G56" s="208">
        <v>0.96805555555555556</v>
      </c>
      <c r="H56" s="229">
        <f t="shared" si="0"/>
        <v>553</v>
      </c>
      <c r="I56" s="1" t="str">
        <f t="shared" si="1"/>
        <v>Miks Meijers</v>
      </c>
    </row>
    <row r="57" spans="1:9" x14ac:dyDescent="0.3">
      <c r="A57">
        <v>55</v>
      </c>
      <c r="B57" t="s">
        <v>2869</v>
      </c>
      <c r="C57" t="s">
        <v>2870</v>
      </c>
      <c r="D57" t="s">
        <v>2776</v>
      </c>
      <c r="E57" t="s">
        <v>2871</v>
      </c>
      <c r="F57">
        <v>8</v>
      </c>
      <c r="G57" s="208">
        <v>0.97083333333333333</v>
      </c>
      <c r="H57" s="229">
        <f t="shared" si="0"/>
        <v>552</v>
      </c>
      <c r="I57" s="1" t="str">
        <f t="shared" si="1"/>
        <v>Aveli Tättar</v>
      </c>
    </row>
    <row r="58" spans="1:9" x14ac:dyDescent="0.3">
      <c r="A58">
        <v>56</v>
      </c>
      <c r="B58" t="s">
        <v>88</v>
      </c>
      <c r="C58" t="s">
        <v>2769</v>
      </c>
      <c r="D58" t="s">
        <v>2770</v>
      </c>
      <c r="E58" t="s">
        <v>2837</v>
      </c>
      <c r="F58">
        <v>8</v>
      </c>
      <c r="G58" s="208">
        <v>0.97152777777777777</v>
      </c>
      <c r="H58" s="229">
        <f t="shared" si="0"/>
        <v>551</v>
      </c>
      <c r="I58" s="1" t="str">
        <f t="shared" si="1"/>
        <v>Artem Dyoma</v>
      </c>
    </row>
    <row r="59" spans="1:9" x14ac:dyDescent="0.3">
      <c r="A59">
        <v>57</v>
      </c>
      <c r="B59" t="s">
        <v>86</v>
      </c>
      <c r="C59" t="s">
        <v>762</v>
      </c>
      <c r="D59" t="s">
        <v>2771</v>
      </c>
      <c r="E59" t="s">
        <v>2772</v>
      </c>
      <c r="F59">
        <v>8</v>
      </c>
      <c r="G59" s="208">
        <v>0.97916666666666663</v>
      </c>
      <c r="H59" s="229">
        <f t="shared" si="0"/>
        <v>547</v>
      </c>
      <c r="I59" s="1" t="str">
        <f t="shared" si="1"/>
        <v>Smiltė Plytnykaitė</v>
      </c>
    </row>
    <row r="60" spans="1:9" x14ac:dyDescent="0.3">
      <c r="A60">
        <v>57</v>
      </c>
      <c r="B60" t="s">
        <v>88</v>
      </c>
      <c r="C60" t="s">
        <v>2872</v>
      </c>
      <c r="D60" t="s">
        <v>2824</v>
      </c>
      <c r="E60" t="s">
        <v>2863</v>
      </c>
      <c r="F60">
        <v>8</v>
      </c>
      <c r="G60" s="208">
        <v>0.97916666666666663</v>
      </c>
      <c r="H60" s="229">
        <f t="shared" si="0"/>
        <v>547</v>
      </c>
      <c r="I60" s="1" t="str">
        <f t="shared" si="1"/>
        <v>Ralfs Vistiņš</v>
      </c>
    </row>
    <row r="61" spans="1:9" x14ac:dyDescent="0.3">
      <c r="A61">
        <v>59</v>
      </c>
      <c r="B61" t="s">
        <v>2869</v>
      </c>
      <c r="C61" t="s">
        <v>2873</v>
      </c>
      <c r="D61" t="s">
        <v>2771</v>
      </c>
      <c r="E61" t="s">
        <v>2789</v>
      </c>
      <c r="F61">
        <v>8</v>
      </c>
      <c r="G61" s="208">
        <v>0.98055555555555562</v>
      </c>
      <c r="H61" s="229">
        <f t="shared" si="0"/>
        <v>546</v>
      </c>
      <c r="I61" s="1" t="str">
        <f t="shared" si="1"/>
        <v>Anita Lebedeva</v>
      </c>
    </row>
    <row r="62" spans="1:9" x14ac:dyDescent="0.3">
      <c r="A62">
        <v>60</v>
      </c>
      <c r="B62" t="s">
        <v>93</v>
      </c>
      <c r="C62" t="s">
        <v>2874</v>
      </c>
      <c r="D62" t="s">
        <v>2832</v>
      </c>
      <c r="E62" t="s">
        <v>2833</v>
      </c>
      <c r="F62">
        <v>8</v>
      </c>
      <c r="G62" s="208">
        <v>0.9819444444444444</v>
      </c>
      <c r="H62" s="229">
        <f t="shared" si="0"/>
        <v>546</v>
      </c>
      <c r="I62" s="1" t="str">
        <f t="shared" si="1"/>
        <v>Yromir Yabekov</v>
      </c>
    </row>
    <row r="63" spans="1:9" x14ac:dyDescent="0.3">
      <c r="A63">
        <v>61</v>
      </c>
      <c r="B63" t="s">
        <v>70</v>
      </c>
      <c r="C63" t="s">
        <v>1055</v>
      </c>
      <c r="D63" t="s">
        <v>2771</v>
      </c>
      <c r="E63" t="s">
        <v>2781</v>
      </c>
      <c r="F63">
        <v>8</v>
      </c>
      <c r="G63" s="208">
        <v>0.98263888888888884</v>
      </c>
      <c r="H63" s="229">
        <f t="shared" si="0"/>
        <v>545</v>
      </c>
      <c r="I63" s="1" t="str">
        <f t="shared" si="1"/>
        <v>Titas Kartanas</v>
      </c>
    </row>
    <row r="64" spans="1:9" x14ac:dyDescent="0.3">
      <c r="A64">
        <v>62</v>
      </c>
      <c r="B64" t="s">
        <v>88</v>
      </c>
      <c r="C64" t="s">
        <v>2875</v>
      </c>
      <c r="D64" t="s">
        <v>2832</v>
      </c>
      <c r="E64" t="s">
        <v>2833</v>
      </c>
      <c r="F64">
        <v>8</v>
      </c>
      <c r="G64" s="208">
        <v>0.99375000000000002</v>
      </c>
      <c r="H64" s="229">
        <f t="shared" si="0"/>
        <v>539</v>
      </c>
      <c r="I64" s="1" t="str">
        <f t="shared" si="1"/>
        <v>Pavel Prasolov</v>
      </c>
    </row>
    <row r="65" spans="1:9" x14ac:dyDescent="0.3">
      <c r="A65">
        <v>63</v>
      </c>
      <c r="B65" t="s">
        <v>82</v>
      </c>
      <c r="C65" t="s">
        <v>2876</v>
      </c>
      <c r="D65" t="s">
        <v>2771</v>
      </c>
      <c r="E65" t="s">
        <v>2789</v>
      </c>
      <c r="F65">
        <v>8</v>
      </c>
      <c r="G65" s="208">
        <v>0.99444444444444446</v>
      </c>
      <c r="H65" s="229">
        <f t="shared" si="0"/>
        <v>539</v>
      </c>
      <c r="I65" s="1" t="str">
        <f t="shared" si="1"/>
        <v>Dariia Ponomar</v>
      </c>
    </row>
    <row r="66" spans="1:9" x14ac:dyDescent="0.3">
      <c r="A66">
        <v>64</v>
      </c>
      <c r="B66" t="s">
        <v>82</v>
      </c>
      <c r="C66" t="s">
        <v>923</v>
      </c>
      <c r="D66" t="s">
        <v>2824</v>
      </c>
      <c r="E66" t="s">
        <v>2863</v>
      </c>
      <c r="F66">
        <v>8</v>
      </c>
      <c r="G66" s="209">
        <v>1.0034722222222221</v>
      </c>
      <c r="H66" s="229">
        <f t="shared" si="0"/>
        <v>534</v>
      </c>
      <c r="I66" s="1" t="str">
        <f t="shared" si="1"/>
        <v>Linda Eihmane</v>
      </c>
    </row>
    <row r="67" spans="1:9" x14ac:dyDescent="0.3">
      <c r="A67">
        <v>64</v>
      </c>
      <c r="B67" t="s">
        <v>82</v>
      </c>
      <c r="C67" t="s">
        <v>2877</v>
      </c>
      <c r="D67" t="s">
        <v>2832</v>
      </c>
      <c r="E67" t="s">
        <v>2833</v>
      </c>
      <c r="F67">
        <v>8</v>
      </c>
      <c r="G67" s="209">
        <v>1.0034722222222221</v>
      </c>
      <c r="H67" s="229">
        <f t="shared" si="0"/>
        <v>534</v>
      </c>
      <c r="I67" s="1" t="str">
        <f t="shared" si="1"/>
        <v>Sofia Karamysheva</v>
      </c>
    </row>
    <row r="68" spans="1:9" x14ac:dyDescent="0.3">
      <c r="A68">
        <v>66</v>
      </c>
      <c r="B68" t="s">
        <v>94</v>
      </c>
      <c r="C68" t="s">
        <v>637</v>
      </c>
      <c r="D68" t="s">
        <v>2824</v>
      </c>
      <c r="E68" t="s">
        <v>2839</v>
      </c>
      <c r="F68">
        <v>8</v>
      </c>
      <c r="G68" s="209">
        <v>1.0125</v>
      </c>
      <c r="H68" s="229">
        <f t="shared" ref="H68:H110" si="2">ROUND($G$3/G68*700,0)</f>
        <v>529</v>
      </c>
      <c r="I68" s="1" t="str">
        <f t="shared" ref="I68:I131" si="3">RIGHT(C68,(LEN(C68)-FIND(" ",C68,1)))&amp;" "&amp;(LEFT(C68,(FIND(" ",C68,1)-1)))</f>
        <v>Beate Jansone</v>
      </c>
    </row>
    <row r="69" spans="1:9" x14ac:dyDescent="0.3">
      <c r="A69">
        <v>66</v>
      </c>
      <c r="B69" t="s">
        <v>82</v>
      </c>
      <c r="C69" t="s">
        <v>2878</v>
      </c>
      <c r="D69" t="s">
        <v>2776</v>
      </c>
      <c r="E69" t="s">
        <v>2879</v>
      </c>
      <c r="F69">
        <v>8</v>
      </c>
      <c r="G69" s="209">
        <v>1.0125</v>
      </c>
      <c r="H69" s="229">
        <f t="shared" si="2"/>
        <v>529</v>
      </c>
      <c r="I69" s="1" t="str">
        <f t="shared" si="3"/>
        <v>Marianne Kivimets</v>
      </c>
    </row>
    <row r="70" spans="1:9" x14ac:dyDescent="0.3">
      <c r="A70">
        <v>68</v>
      </c>
      <c r="B70" t="s">
        <v>86</v>
      </c>
      <c r="C70" t="s">
        <v>752</v>
      </c>
      <c r="D70" t="s">
        <v>2824</v>
      </c>
      <c r="E70" t="s">
        <v>2863</v>
      </c>
      <c r="F70">
        <v>8</v>
      </c>
      <c r="G70" s="209">
        <v>1.0152777777777777</v>
      </c>
      <c r="H70" s="229">
        <f t="shared" si="2"/>
        <v>528</v>
      </c>
      <c r="I70" s="1" t="str">
        <f t="shared" si="3"/>
        <v>Beāte Bula</v>
      </c>
    </row>
    <row r="71" spans="1:9" x14ac:dyDescent="0.3">
      <c r="A71">
        <v>69</v>
      </c>
      <c r="B71" t="s">
        <v>86</v>
      </c>
      <c r="C71" t="s">
        <v>772</v>
      </c>
      <c r="D71" t="s">
        <v>2776</v>
      </c>
      <c r="E71" t="s">
        <v>2880</v>
      </c>
      <c r="F71">
        <v>8</v>
      </c>
      <c r="G71" s="209">
        <v>1.0215277777777778</v>
      </c>
      <c r="H71" s="229">
        <f t="shared" si="2"/>
        <v>524</v>
      </c>
      <c r="I71" s="1" t="str">
        <f t="shared" si="3"/>
        <v>Hanna-marleen Mõtsnik</v>
      </c>
    </row>
    <row r="72" spans="1:9" x14ac:dyDescent="0.3">
      <c r="A72">
        <v>70</v>
      </c>
      <c r="B72" t="s">
        <v>94</v>
      </c>
      <c r="C72" t="s">
        <v>2881</v>
      </c>
      <c r="D72" t="s">
        <v>2832</v>
      </c>
      <c r="E72" t="s">
        <v>2833</v>
      </c>
      <c r="F72">
        <v>8</v>
      </c>
      <c r="G72" s="209">
        <v>1.0256944444444445</v>
      </c>
      <c r="H72" s="229">
        <f t="shared" si="2"/>
        <v>522</v>
      </c>
      <c r="I72" s="1" t="str">
        <f t="shared" si="3"/>
        <v>Valeriia Grishina</v>
      </c>
    </row>
    <row r="73" spans="1:9" x14ac:dyDescent="0.3">
      <c r="A73">
        <v>71</v>
      </c>
      <c r="B73" t="s">
        <v>88</v>
      </c>
      <c r="C73" t="s">
        <v>722</v>
      </c>
      <c r="D73" t="s">
        <v>2771</v>
      </c>
      <c r="E73" t="s">
        <v>2779</v>
      </c>
      <c r="F73">
        <v>8</v>
      </c>
      <c r="G73" s="209">
        <v>1.0270833333333333</v>
      </c>
      <c r="H73" s="229">
        <f t="shared" si="2"/>
        <v>522</v>
      </c>
      <c r="I73" s="1" t="str">
        <f t="shared" si="3"/>
        <v>Zigmas Reisas</v>
      </c>
    </row>
    <row r="74" spans="1:9" x14ac:dyDescent="0.3">
      <c r="A74">
        <v>72</v>
      </c>
      <c r="B74" t="s">
        <v>88</v>
      </c>
      <c r="C74" t="s">
        <v>692</v>
      </c>
      <c r="D74" t="s">
        <v>2824</v>
      </c>
      <c r="E74" t="s">
        <v>2882</v>
      </c>
      <c r="F74">
        <v>8</v>
      </c>
      <c r="G74" s="209">
        <v>1.0277777777777779</v>
      </c>
      <c r="H74" s="229">
        <f t="shared" si="2"/>
        <v>521</v>
      </c>
      <c r="I74" s="1" t="str">
        <f t="shared" si="3"/>
        <v>Roberts Orbidāns</v>
      </c>
    </row>
    <row r="75" spans="1:9" x14ac:dyDescent="0.3">
      <c r="A75">
        <v>73</v>
      </c>
      <c r="B75" t="s">
        <v>84</v>
      </c>
      <c r="C75" t="s">
        <v>893</v>
      </c>
      <c r="D75" t="s">
        <v>2771</v>
      </c>
      <c r="E75" t="s">
        <v>2779</v>
      </c>
      <c r="F75">
        <v>8</v>
      </c>
      <c r="G75" s="209">
        <v>1.0326388888888889</v>
      </c>
      <c r="H75" s="229">
        <f t="shared" si="2"/>
        <v>519</v>
      </c>
      <c r="I75" s="1" t="str">
        <f t="shared" si="3"/>
        <v>Linas Šakalys</v>
      </c>
    </row>
    <row r="76" spans="1:9" x14ac:dyDescent="0.3">
      <c r="A76">
        <v>74</v>
      </c>
      <c r="B76" t="s">
        <v>84</v>
      </c>
      <c r="C76" t="s">
        <v>883</v>
      </c>
      <c r="D76" t="s">
        <v>2824</v>
      </c>
      <c r="E76" t="s">
        <v>2863</v>
      </c>
      <c r="F76">
        <v>8</v>
      </c>
      <c r="G76" s="209">
        <v>1.0381944444444444</v>
      </c>
      <c r="H76" s="229">
        <f t="shared" si="2"/>
        <v>516</v>
      </c>
      <c r="I76" s="1" t="str">
        <f t="shared" si="3"/>
        <v>Andriāns Bulko</v>
      </c>
    </row>
    <row r="77" spans="1:9" x14ac:dyDescent="0.3">
      <c r="A77">
        <v>74</v>
      </c>
      <c r="B77" t="s">
        <v>82</v>
      </c>
      <c r="C77" t="s">
        <v>971</v>
      </c>
      <c r="D77" t="s">
        <v>2776</v>
      </c>
      <c r="E77" t="s">
        <v>2859</v>
      </c>
      <c r="F77">
        <v>8</v>
      </c>
      <c r="G77" s="209">
        <v>1.0381944444444444</v>
      </c>
      <c r="H77" s="229">
        <f t="shared" si="2"/>
        <v>516</v>
      </c>
      <c r="I77" s="1" t="str">
        <f t="shared" si="3"/>
        <v>Marta KÜbar</v>
      </c>
    </row>
    <row r="78" spans="1:9" x14ac:dyDescent="0.3">
      <c r="A78">
        <v>76</v>
      </c>
      <c r="B78" t="s">
        <v>88</v>
      </c>
      <c r="C78" t="s">
        <v>702</v>
      </c>
      <c r="D78" t="s">
        <v>2824</v>
      </c>
      <c r="E78" t="s">
        <v>2883</v>
      </c>
      <c r="F78">
        <v>8</v>
      </c>
      <c r="G78" s="209">
        <v>1.0465277777777777</v>
      </c>
      <c r="H78" s="229">
        <f t="shared" si="2"/>
        <v>512</v>
      </c>
      <c r="I78" s="1" t="str">
        <f t="shared" si="3"/>
        <v>Elijs Aleksejevs</v>
      </c>
    </row>
    <row r="79" spans="1:9" x14ac:dyDescent="0.3">
      <c r="A79">
        <v>77</v>
      </c>
      <c r="B79" t="s">
        <v>86</v>
      </c>
      <c r="C79" t="s">
        <v>783</v>
      </c>
      <c r="D79" t="s">
        <v>2776</v>
      </c>
      <c r="E79" t="s">
        <v>2880</v>
      </c>
      <c r="F79">
        <v>8</v>
      </c>
      <c r="G79" s="209">
        <v>1.0472222222222223</v>
      </c>
      <c r="H79" s="229">
        <f t="shared" si="2"/>
        <v>512</v>
      </c>
      <c r="I79" s="1" t="str">
        <f t="shared" si="3"/>
        <v>Kirke Mõtsnik</v>
      </c>
    </row>
    <row r="80" spans="1:9" x14ac:dyDescent="0.3">
      <c r="A80">
        <v>78</v>
      </c>
      <c r="B80" t="s">
        <v>86</v>
      </c>
      <c r="C80" t="s">
        <v>2884</v>
      </c>
      <c r="D80" t="s">
        <v>2776</v>
      </c>
      <c r="E80" t="s">
        <v>2885</v>
      </c>
      <c r="F80">
        <v>8</v>
      </c>
      <c r="G80" s="209">
        <v>1.0493055555555555</v>
      </c>
      <c r="H80" s="229">
        <f t="shared" si="2"/>
        <v>511</v>
      </c>
      <c r="I80" s="1" t="str">
        <f t="shared" si="3"/>
        <v>Martina Juhansoo</v>
      </c>
    </row>
    <row r="81" spans="1:9" x14ac:dyDescent="0.3">
      <c r="A81">
        <v>79</v>
      </c>
      <c r="B81" t="s">
        <v>93</v>
      </c>
      <c r="C81" t="s">
        <v>615</v>
      </c>
      <c r="D81" t="s">
        <v>2824</v>
      </c>
      <c r="E81" t="s">
        <v>2882</v>
      </c>
      <c r="F81">
        <v>8</v>
      </c>
      <c r="G81" s="209">
        <v>1.0520833333333333</v>
      </c>
      <c r="H81" s="229">
        <f t="shared" si="2"/>
        <v>509</v>
      </c>
      <c r="I81" s="1" t="str">
        <f t="shared" si="3"/>
        <v>Jaroslavs Orbidāns</v>
      </c>
    </row>
    <row r="82" spans="1:9" x14ac:dyDescent="0.3">
      <c r="A82">
        <v>80</v>
      </c>
      <c r="B82" t="s">
        <v>2869</v>
      </c>
      <c r="C82" t="s">
        <v>2886</v>
      </c>
      <c r="D82" t="s">
        <v>2776</v>
      </c>
      <c r="E82" t="s">
        <v>1316</v>
      </c>
      <c r="F82">
        <v>8</v>
      </c>
      <c r="G82" s="209">
        <v>1.0569444444444445</v>
      </c>
      <c r="H82" s="229">
        <f t="shared" si="2"/>
        <v>507</v>
      </c>
      <c r="I82" s="1" t="str">
        <f t="shared" si="3"/>
        <v>Kaja Tättar</v>
      </c>
    </row>
    <row r="83" spans="1:9" x14ac:dyDescent="0.3">
      <c r="A83">
        <v>81</v>
      </c>
      <c r="B83" t="s">
        <v>2887</v>
      </c>
      <c r="C83" t="s">
        <v>1305</v>
      </c>
      <c r="D83" t="s">
        <v>2776</v>
      </c>
      <c r="E83" t="s">
        <v>2859</v>
      </c>
      <c r="F83">
        <v>8</v>
      </c>
      <c r="G83" s="209">
        <v>1.0583333333333333</v>
      </c>
      <c r="H83" s="229">
        <f t="shared" si="2"/>
        <v>506</v>
      </c>
      <c r="I83" s="1" t="str">
        <f t="shared" si="3"/>
        <v>Rain Lelle</v>
      </c>
    </row>
    <row r="84" spans="1:9" x14ac:dyDescent="0.3">
      <c r="A84">
        <v>82</v>
      </c>
      <c r="B84" t="s">
        <v>93</v>
      </c>
      <c r="C84" t="s">
        <v>2888</v>
      </c>
      <c r="D84" t="s">
        <v>2832</v>
      </c>
      <c r="E84" t="s">
        <v>2833</v>
      </c>
      <c r="F84">
        <v>8</v>
      </c>
      <c r="G84" s="209">
        <v>1.0659722222222221</v>
      </c>
      <c r="H84" s="229">
        <f t="shared" si="2"/>
        <v>503</v>
      </c>
      <c r="I84" s="1" t="str">
        <f t="shared" si="3"/>
        <v>Evgeny Kurbatskiy</v>
      </c>
    </row>
    <row r="85" spans="1:9" x14ac:dyDescent="0.3">
      <c r="A85">
        <v>83</v>
      </c>
      <c r="B85" t="s">
        <v>2869</v>
      </c>
      <c r="C85" t="s">
        <v>1345</v>
      </c>
      <c r="D85" t="s">
        <v>2776</v>
      </c>
      <c r="E85" t="s">
        <v>2859</v>
      </c>
      <c r="F85">
        <v>8</v>
      </c>
      <c r="G85" s="209">
        <v>1.0715277777777776</v>
      </c>
      <c r="H85" s="229">
        <f t="shared" si="2"/>
        <v>500</v>
      </c>
      <c r="I85" s="1" t="str">
        <f t="shared" si="3"/>
        <v>Anne Vaisma</v>
      </c>
    </row>
    <row r="86" spans="1:9" x14ac:dyDescent="0.3">
      <c r="A86">
        <v>84</v>
      </c>
      <c r="B86" t="s">
        <v>88</v>
      </c>
      <c r="C86" t="s">
        <v>2780</v>
      </c>
      <c r="D86" t="s">
        <v>2771</v>
      </c>
      <c r="E86" t="s">
        <v>2781</v>
      </c>
      <c r="F86">
        <v>8</v>
      </c>
      <c r="G86" s="209">
        <v>1.086111111111111</v>
      </c>
      <c r="H86" s="229">
        <f t="shared" si="2"/>
        <v>493</v>
      </c>
      <c r="I86" s="1" t="str">
        <f t="shared" si="3"/>
        <v>Domas Prokopavičius</v>
      </c>
    </row>
    <row r="87" spans="1:9" x14ac:dyDescent="0.3">
      <c r="A87">
        <v>85</v>
      </c>
      <c r="B87" t="s">
        <v>2869</v>
      </c>
      <c r="C87" t="s">
        <v>2889</v>
      </c>
      <c r="D87" t="s">
        <v>2771</v>
      </c>
      <c r="E87" t="s">
        <v>2789</v>
      </c>
      <c r="F87">
        <v>8</v>
      </c>
      <c r="G87" s="209">
        <v>1.0895833333333333</v>
      </c>
      <c r="H87" s="229">
        <f t="shared" si="2"/>
        <v>492</v>
      </c>
      <c r="I87" s="1" t="str">
        <f t="shared" si="3"/>
        <v>Itaev Leitane</v>
      </c>
    </row>
    <row r="88" spans="1:9" x14ac:dyDescent="0.3">
      <c r="A88">
        <v>86</v>
      </c>
      <c r="B88" t="s">
        <v>86</v>
      </c>
      <c r="C88" t="s">
        <v>2775</v>
      </c>
      <c r="D88" t="s">
        <v>2770</v>
      </c>
      <c r="E88" t="s">
        <v>2837</v>
      </c>
      <c r="F88">
        <v>8</v>
      </c>
      <c r="G88" s="209">
        <v>1.10625</v>
      </c>
      <c r="H88" s="229">
        <f t="shared" si="2"/>
        <v>484</v>
      </c>
      <c r="I88" s="1" t="str">
        <f t="shared" si="3"/>
        <v>Mariia Vorobiei</v>
      </c>
    </row>
    <row r="89" spans="1:9" x14ac:dyDescent="0.3">
      <c r="A89">
        <v>87</v>
      </c>
      <c r="B89" t="s">
        <v>82</v>
      </c>
      <c r="C89" t="s">
        <v>2796</v>
      </c>
      <c r="D89" t="s">
        <v>2770</v>
      </c>
      <c r="E89" t="s">
        <v>2837</v>
      </c>
      <c r="F89">
        <v>8</v>
      </c>
      <c r="G89" s="209">
        <v>1.1138888888888889</v>
      </c>
      <c r="H89" s="229">
        <f t="shared" si="2"/>
        <v>481</v>
      </c>
      <c r="I89" s="1" t="str">
        <f t="shared" si="3"/>
        <v>Anna Krylova</v>
      </c>
    </row>
    <row r="90" spans="1:9" x14ac:dyDescent="0.3">
      <c r="A90">
        <v>88</v>
      </c>
      <c r="B90" t="s">
        <v>94</v>
      </c>
      <c r="C90" t="s">
        <v>2890</v>
      </c>
      <c r="D90" t="s">
        <v>2824</v>
      </c>
      <c r="E90" t="s">
        <v>2863</v>
      </c>
      <c r="F90">
        <v>8</v>
      </c>
      <c r="G90" s="209">
        <v>1.1270833333333334</v>
      </c>
      <c r="H90" s="229">
        <f t="shared" si="2"/>
        <v>475</v>
      </c>
      <c r="I90" s="1" t="str">
        <f t="shared" si="3"/>
        <v>Karolina Bulko</v>
      </c>
    </row>
    <row r="91" spans="1:9" x14ac:dyDescent="0.3">
      <c r="A91">
        <v>89</v>
      </c>
      <c r="B91" t="s">
        <v>2869</v>
      </c>
      <c r="C91" t="s">
        <v>2891</v>
      </c>
      <c r="D91" t="s">
        <v>2776</v>
      </c>
      <c r="E91" t="s">
        <v>2801</v>
      </c>
      <c r="F91">
        <v>8</v>
      </c>
      <c r="G91" s="209">
        <v>1.1291666666666667</v>
      </c>
      <c r="H91" s="229">
        <f t="shared" si="2"/>
        <v>474</v>
      </c>
      <c r="I91" s="1" t="str">
        <f t="shared" si="3"/>
        <v>Kulli Motsnik</v>
      </c>
    </row>
    <row r="92" spans="1:9" x14ac:dyDescent="0.3">
      <c r="A92">
        <v>90</v>
      </c>
      <c r="B92" t="s">
        <v>86</v>
      </c>
      <c r="C92" t="s">
        <v>803</v>
      </c>
      <c r="D92" t="s">
        <v>2771</v>
      </c>
      <c r="E92" t="s">
        <v>2781</v>
      </c>
      <c r="F92">
        <v>8</v>
      </c>
      <c r="G92" s="209">
        <v>1.1624999999999999</v>
      </c>
      <c r="H92" s="229">
        <f t="shared" si="2"/>
        <v>461</v>
      </c>
      <c r="I92" s="1" t="str">
        <f t="shared" si="3"/>
        <v>Milda Ažusenytė</v>
      </c>
    </row>
    <row r="93" spans="1:9" x14ac:dyDescent="0.3">
      <c r="A93">
        <v>91</v>
      </c>
      <c r="B93" t="s">
        <v>93</v>
      </c>
      <c r="C93" t="s">
        <v>2892</v>
      </c>
      <c r="D93" t="s">
        <v>2791</v>
      </c>
      <c r="E93" t="s">
        <v>2503</v>
      </c>
      <c r="F93">
        <v>8</v>
      </c>
      <c r="G93" s="209">
        <v>1.1645833333333333</v>
      </c>
      <c r="H93" s="229">
        <f t="shared" si="2"/>
        <v>460</v>
      </c>
      <c r="I93" s="1" t="str">
        <f t="shared" si="3"/>
        <v>Tsikhan Sinevich</v>
      </c>
    </row>
    <row r="94" spans="1:9" x14ac:dyDescent="0.3">
      <c r="A94">
        <v>92</v>
      </c>
      <c r="B94" t="s">
        <v>93</v>
      </c>
      <c r="C94" t="s">
        <v>2893</v>
      </c>
      <c r="D94" t="s">
        <v>2832</v>
      </c>
      <c r="E94" t="s">
        <v>2833</v>
      </c>
      <c r="F94">
        <v>8</v>
      </c>
      <c r="G94" s="209">
        <v>1.1666666666666667</v>
      </c>
      <c r="H94" s="229">
        <f t="shared" si="2"/>
        <v>459</v>
      </c>
      <c r="I94" s="1" t="str">
        <f t="shared" si="3"/>
        <v>Christian Shevalye</v>
      </c>
    </row>
    <row r="95" spans="1:9" x14ac:dyDescent="0.3">
      <c r="A95">
        <v>93</v>
      </c>
      <c r="B95" t="s">
        <v>88</v>
      </c>
      <c r="C95" t="s">
        <v>742</v>
      </c>
      <c r="D95" t="s">
        <v>2771</v>
      </c>
      <c r="E95" t="s">
        <v>2779</v>
      </c>
      <c r="F95">
        <v>8</v>
      </c>
      <c r="G95" s="209">
        <v>1.1812500000000001</v>
      </c>
      <c r="H95" s="229">
        <f t="shared" si="2"/>
        <v>453</v>
      </c>
      <c r="I95" s="1" t="str">
        <f t="shared" si="3"/>
        <v>Nikita Žukas</v>
      </c>
    </row>
    <row r="96" spans="1:9" x14ac:dyDescent="0.3">
      <c r="A96">
        <v>94</v>
      </c>
      <c r="B96" t="s">
        <v>94</v>
      </c>
      <c r="C96" t="s">
        <v>2894</v>
      </c>
      <c r="D96" t="s">
        <v>2832</v>
      </c>
      <c r="E96" t="s">
        <v>2833</v>
      </c>
      <c r="F96">
        <v>8</v>
      </c>
      <c r="G96" s="209">
        <v>1.5173611111111109</v>
      </c>
      <c r="H96" s="229">
        <f t="shared" si="2"/>
        <v>353</v>
      </c>
      <c r="I96" s="1" t="str">
        <f t="shared" si="3"/>
        <v>Varvara Batyreva</v>
      </c>
    </row>
    <row r="97" spans="1:9" x14ac:dyDescent="0.3">
      <c r="A97">
        <v>95</v>
      </c>
      <c r="B97" t="s">
        <v>88</v>
      </c>
      <c r="C97" t="s">
        <v>2895</v>
      </c>
      <c r="D97" t="s">
        <v>2771</v>
      </c>
      <c r="E97" t="s">
        <v>2789</v>
      </c>
      <c r="F97">
        <v>3</v>
      </c>
      <c r="G97" s="208">
        <v>0.30069444444444443</v>
      </c>
      <c r="H97" s="229"/>
      <c r="I97" s="1" t="str">
        <f t="shared" si="3"/>
        <v>Kirilka Karus</v>
      </c>
    </row>
    <row r="98" spans="1:9" x14ac:dyDescent="0.3">
      <c r="A98">
        <v>96</v>
      </c>
      <c r="B98" t="s">
        <v>93</v>
      </c>
      <c r="C98" t="s">
        <v>556</v>
      </c>
      <c r="D98" t="s">
        <v>2824</v>
      </c>
      <c r="E98" t="s">
        <v>2839</v>
      </c>
      <c r="F98">
        <v>3</v>
      </c>
      <c r="G98" s="208">
        <v>0.6972222222222223</v>
      </c>
      <c r="H98" s="229"/>
      <c r="I98" s="1" t="str">
        <f t="shared" si="3"/>
        <v>Klāvs Dūzis</v>
      </c>
    </row>
    <row r="99" spans="1:9" x14ac:dyDescent="0.3">
      <c r="B99" t="s">
        <v>70</v>
      </c>
      <c r="C99" t="s">
        <v>2896</v>
      </c>
      <c r="D99" t="s">
        <v>2770</v>
      </c>
      <c r="E99" t="s">
        <v>2837</v>
      </c>
      <c r="G99" t="s">
        <v>2897</v>
      </c>
      <c r="H99" s="229"/>
      <c r="I99" s="1" t="str">
        <f t="shared" si="3"/>
        <v>Myron Boiko</v>
      </c>
    </row>
    <row r="100" spans="1:9" x14ac:dyDescent="0.3">
      <c r="B100" t="s">
        <v>84</v>
      </c>
      <c r="C100" t="s">
        <v>863</v>
      </c>
      <c r="D100" t="s">
        <v>2776</v>
      </c>
      <c r="E100" t="s">
        <v>2898</v>
      </c>
      <c r="G100" t="s">
        <v>2897</v>
      </c>
      <c r="H100" s="229"/>
      <c r="I100" s="1" t="str">
        <f t="shared" si="3"/>
        <v>Ivan Bondarchuk</v>
      </c>
    </row>
    <row r="101" spans="1:9" x14ac:dyDescent="0.3">
      <c r="B101" t="s">
        <v>2869</v>
      </c>
      <c r="C101" t="s">
        <v>607</v>
      </c>
      <c r="D101" t="s">
        <v>2776</v>
      </c>
      <c r="E101" t="s">
        <v>2898</v>
      </c>
      <c r="G101" t="s">
        <v>2897</v>
      </c>
      <c r="H101" s="229"/>
      <c r="I101" s="1" t="str">
        <f t="shared" si="3"/>
        <v>Jelena Bondarchuk</v>
      </c>
    </row>
    <row r="102" spans="1:9" x14ac:dyDescent="0.3">
      <c r="B102" t="s">
        <v>2887</v>
      </c>
      <c r="C102" t="s">
        <v>562</v>
      </c>
      <c r="D102" t="s">
        <v>2776</v>
      </c>
      <c r="E102" t="s">
        <v>2898</v>
      </c>
      <c r="G102" t="s">
        <v>2897</v>
      </c>
      <c r="H102" s="229"/>
      <c r="I102" s="1" t="str">
        <f t="shared" si="3"/>
        <v>Leonid Bondarchuk</v>
      </c>
    </row>
    <row r="103" spans="1:9" x14ac:dyDescent="0.3">
      <c r="B103" t="s">
        <v>75</v>
      </c>
      <c r="C103" t="s">
        <v>1095</v>
      </c>
      <c r="D103" t="s">
        <v>2776</v>
      </c>
      <c r="E103" t="s">
        <v>2898</v>
      </c>
      <c r="G103" t="s">
        <v>2897</v>
      </c>
      <c r="H103" s="229"/>
      <c r="I103" s="1" t="str">
        <f t="shared" si="3"/>
        <v>Maria Bondarchuk</v>
      </c>
    </row>
    <row r="104" spans="1:9" x14ac:dyDescent="0.3">
      <c r="B104" t="s">
        <v>70</v>
      </c>
      <c r="C104" t="s">
        <v>1045</v>
      </c>
      <c r="D104" t="s">
        <v>2771</v>
      </c>
      <c r="E104" t="s">
        <v>2781</v>
      </c>
      <c r="G104" t="s">
        <v>2897</v>
      </c>
      <c r="H104" s="229"/>
      <c r="I104" s="1" t="str">
        <f t="shared" si="3"/>
        <v>Titas Jakštas</v>
      </c>
    </row>
    <row r="105" spans="1:9" x14ac:dyDescent="0.3">
      <c r="B105" t="s">
        <v>88</v>
      </c>
      <c r="C105" t="s">
        <v>2899</v>
      </c>
      <c r="D105" t="s">
        <v>2776</v>
      </c>
      <c r="E105" t="s">
        <v>2900</v>
      </c>
      <c r="G105" t="s">
        <v>2897</v>
      </c>
      <c r="H105" s="229"/>
      <c r="I105" s="1" t="str">
        <f t="shared" si="3"/>
        <v>Trevor Kägo</v>
      </c>
    </row>
    <row r="106" spans="1:9" x14ac:dyDescent="0.3">
      <c r="B106" t="s">
        <v>70</v>
      </c>
      <c r="C106" t="s">
        <v>1064</v>
      </c>
      <c r="D106" t="s">
        <v>2771</v>
      </c>
      <c r="E106" t="s">
        <v>2781</v>
      </c>
      <c r="G106" t="s">
        <v>2897</v>
      </c>
      <c r="H106" s="229"/>
      <c r="I106" s="1" t="str">
        <f t="shared" si="3"/>
        <v>Rokas Kovoliūnas</v>
      </c>
    </row>
    <row r="107" spans="1:9" x14ac:dyDescent="0.3">
      <c r="B107" t="s">
        <v>75</v>
      </c>
      <c r="C107" t="s">
        <v>2901</v>
      </c>
      <c r="D107" t="s">
        <v>2770</v>
      </c>
      <c r="E107" t="s">
        <v>2902</v>
      </c>
      <c r="G107" t="s">
        <v>2897</v>
      </c>
      <c r="H107" s="229"/>
      <c r="I107" s="1" t="str">
        <f t="shared" si="3"/>
        <v>Marta Pokotyio</v>
      </c>
    </row>
    <row r="108" spans="1:9" x14ac:dyDescent="0.3">
      <c r="B108" t="s">
        <v>82</v>
      </c>
      <c r="C108" t="s">
        <v>2903</v>
      </c>
      <c r="D108" t="s">
        <v>2791</v>
      </c>
      <c r="E108" t="s">
        <v>2836</v>
      </c>
      <c r="G108" t="s">
        <v>2897</v>
      </c>
      <c r="H108" s="229"/>
      <c r="I108" s="1" t="str">
        <f t="shared" si="3"/>
        <v>Palina Ruzhanskaya</v>
      </c>
    </row>
    <row r="109" spans="1:9" x14ac:dyDescent="0.3">
      <c r="B109" t="s">
        <v>70</v>
      </c>
      <c r="C109" t="s">
        <v>2904</v>
      </c>
      <c r="D109" t="s">
        <v>2791</v>
      </c>
      <c r="E109" t="s">
        <v>2836</v>
      </c>
      <c r="G109" t="s">
        <v>2897</v>
      </c>
      <c r="H109" s="229"/>
      <c r="I109" s="1" t="str">
        <f t="shared" si="3"/>
        <v>Artsiom Ulyanitski</v>
      </c>
    </row>
    <row r="110" spans="1:9" x14ac:dyDescent="0.3">
      <c r="B110" t="s">
        <v>82</v>
      </c>
      <c r="C110" t="s">
        <v>2905</v>
      </c>
      <c r="D110" t="s">
        <v>2770</v>
      </c>
      <c r="E110" t="s">
        <v>2837</v>
      </c>
      <c r="G110" t="s">
        <v>2897</v>
      </c>
      <c r="H110" s="229"/>
      <c r="I110" s="1" t="str">
        <f t="shared" si="3"/>
        <v>Veronika Zarovna</v>
      </c>
    </row>
    <row r="111" spans="1:9" x14ac:dyDescent="0.3">
      <c r="I111" s="1"/>
    </row>
    <row r="112" spans="1:9" x14ac:dyDescent="0.3">
      <c r="I112" s="1"/>
    </row>
    <row r="113" spans="1:9" x14ac:dyDescent="0.3">
      <c r="I113" s="1"/>
    </row>
    <row r="114" spans="1:9" x14ac:dyDescent="0.3">
      <c r="I114" s="1"/>
    </row>
    <row r="115" spans="1:9" x14ac:dyDescent="0.3">
      <c r="I115" s="1"/>
    </row>
    <row r="116" spans="1:9" x14ac:dyDescent="0.3">
      <c r="I116" s="1"/>
    </row>
    <row r="117" spans="1:9" x14ac:dyDescent="0.3">
      <c r="I117" s="1"/>
    </row>
    <row r="118" spans="1:9" x14ac:dyDescent="0.3">
      <c r="I118" s="1"/>
    </row>
    <row r="119" spans="1:9" x14ac:dyDescent="0.3">
      <c r="I119" s="1"/>
    </row>
    <row r="120" spans="1:9" ht="15.6" x14ac:dyDescent="0.3">
      <c r="A120" t="s">
        <v>2762</v>
      </c>
      <c r="B120" t="s">
        <v>2763</v>
      </c>
      <c r="C120" t="s">
        <v>2764</v>
      </c>
      <c r="D120" t="s">
        <v>2765</v>
      </c>
      <c r="E120" t="s">
        <v>2766</v>
      </c>
      <c r="F120" t="s">
        <v>2767</v>
      </c>
      <c r="G120" t="s">
        <v>2768</v>
      </c>
      <c r="H120" s="228" t="s">
        <v>0</v>
      </c>
      <c r="I120" s="1"/>
    </row>
    <row r="121" spans="1:9" x14ac:dyDescent="0.3">
      <c r="A121">
        <v>1</v>
      </c>
      <c r="B121" t="s">
        <v>68</v>
      </c>
      <c r="C121" t="s">
        <v>2906</v>
      </c>
      <c r="D121" t="s">
        <v>2832</v>
      </c>
      <c r="E121" t="s">
        <v>2907</v>
      </c>
      <c r="F121">
        <v>21</v>
      </c>
      <c r="G121" s="210">
        <v>4.4050925925925931E-2</v>
      </c>
      <c r="H121" s="229">
        <f>ROUND($G$121/G121*1000,0)</f>
        <v>1000</v>
      </c>
      <c r="I121" s="1" t="str">
        <f t="shared" si="3"/>
        <v>Denis Gleikin</v>
      </c>
    </row>
    <row r="122" spans="1:9" x14ac:dyDescent="0.3">
      <c r="A122">
        <v>2</v>
      </c>
      <c r="B122" t="s">
        <v>188</v>
      </c>
      <c r="C122" t="s">
        <v>1691</v>
      </c>
      <c r="D122" t="s">
        <v>2771</v>
      </c>
      <c r="E122" t="s">
        <v>2781</v>
      </c>
      <c r="F122">
        <v>21</v>
      </c>
      <c r="G122" s="210">
        <v>4.5428240740740734E-2</v>
      </c>
      <c r="H122" s="229">
        <f t="shared" ref="H122:H149" si="4">ROUND($G$121/G122*1000,0)</f>
        <v>970</v>
      </c>
      <c r="I122" s="1" t="str">
        <f t="shared" si="3"/>
        <v>Tadas Sereika</v>
      </c>
    </row>
    <row r="123" spans="1:9" x14ac:dyDescent="0.3">
      <c r="A123">
        <v>3</v>
      </c>
      <c r="B123" t="s">
        <v>68</v>
      </c>
      <c r="C123" t="s">
        <v>2908</v>
      </c>
      <c r="D123" t="s">
        <v>2771</v>
      </c>
      <c r="E123" t="s">
        <v>2789</v>
      </c>
      <c r="F123">
        <v>21</v>
      </c>
      <c r="G123" s="210">
        <v>4.6134259259259264E-2</v>
      </c>
      <c r="H123" s="229">
        <f t="shared" si="4"/>
        <v>955</v>
      </c>
      <c r="I123" s="1" t="str">
        <f t="shared" si="3"/>
        <v>Marcis Pirups</v>
      </c>
    </row>
    <row r="124" spans="1:9" x14ac:dyDescent="0.3">
      <c r="A124">
        <v>4</v>
      </c>
      <c r="B124" t="s">
        <v>68</v>
      </c>
      <c r="C124" t="s">
        <v>2909</v>
      </c>
      <c r="D124" t="s">
        <v>2791</v>
      </c>
      <c r="E124" t="s">
        <v>2836</v>
      </c>
      <c r="F124">
        <v>21</v>
      </c>
      <c r="G124" s="210">
        <v>4.8495370370370376E-2</v>
      </c>
      <c r="H124" s="229">
        <f t="shared" si="4"/>
        <v>908</v>
      </c>
      <c r="I124" s="1" t="str">
        <f t="shared" si="3"/>
        <v>Uladzislau Davydzenka</v>
      </c>
    </row>
    <row r="125" spans="1:9" x14ac:dyDescent="0.3">
      <c r="A125">
        <v>5</v>
      </c>
      <c r="B125" t="s">
        <v>68</v>
      </c>
      <c r="C125" t="s">
        <v>2910</v>
      </c>
      <c r="D125" t="s">
        <v>2832</v>
      </c>
      <c r="E125" t="s">
        <v>2833</v>
      </c>
      <c r="F125">
        <v>21</v>
      </c>
      <c r="G125" s="210">
        <v>4.9097222222222216E-2</v>
      </c>
      <c r="H125" s="229">
        <f t="shared" si="4"/>
        <v>897</v>
      </c>
      <c r="I125" s="1" t="str">
        <f t="shared" si="3"/>
        <v>Emil Saffar</v>
      </c>
    </row>
    <row r="126" spans="1:9" x14ac:dyDescent="0.3">
      <c r="A126">
        <v>6</v>
      </c>
      <c r="B126" t="s">
        <v>188</v>
      </c>
      <c r="C126" t="s">
        <v>1730</v>
      </c>
      <c r="D126" t="s">
        <v>2824</v>
      </c>
      <c r="E126" t="s">
        <v>2839</v>
      </c>
      <c r="F126">
        <v>21</v>
      </c>
      <c r="G126" s="210">
        <v>4.9814814814814812E-2</v>
      </c>
      <c r="H126" s="229">
        <f t="shared" si="4"/>
        <v>884</v>
      </c>
      <c r="I126" s="1" t="str">
        <f t="shared" si="3"/>
        <v>Viesturs Dūzis</v>
      </c>
    </row>
    <row r="127" spans="1:9" x14ac:dyDescent="0.3">
      <c r="A127">
        <v>7</v>
      </c>
      <c r="B127" t="s">
        <v>68</v>
      </c>
      <c r="C127" t="s">
        <v>1204</v>
      </c>
      <c r="D127" t="s">
        <v>2771</v>
      </c>
      <c r="E127" t="s">
        <v>2781</v>
      </c>
      <c r="F127">
        <v>21</v>
      </c>
      <c r="G127" s="210">
        <v>5.0011574074074076E-2</v>
      </c>
      <c r="H127" s="229">
        <f t="shared" si="4"/>
        <v>881</v>
      </c>
      <c r="I127" s="1" t="str">
        <f t="shared" si="3"/>
        <v>Justas Mažeika</v>
      </c>
    </row>
    <row r="128" spans="1:9" x14ac:dyDescent="0.3">
      <c r="A128">
        <v>8</v>
      </c>
      <c r="B128" t="s">
        <v>71</v>
      </c>
      <c r="C128" t="s">
        <v>2911</v>
      </c>
      <c r="D128" t="s">
        <v>2770</v>
      </c>
      <c r="E128" t="s">
        <v>2798</v>
      </c>
      <c r="F128">
        <v>21</v>
      </c>
      <c r="G128" s="210">
        <v>5.002314814814815E-2</v>
      </c>
      <c r="H128" s="229">
        <f t="shared" si="4"/>
        <v>881</v>
      </c>
      <c r="I128" s="1" t="str">
        <f t="shared" si="3"/>
        <v>Anastasiya Lorchak</v>
      </c>
    </row>
    <row r="129" spans="1:9" x14ac:dyDescent="0.3">
      <c r="A129">
        <v>9</v>
      </c>
      <c r="B129" t="s">
        <v>73</v>
      </c>
      <c r="C129" t="s">
        <v>1367</v>
      </c>
      <c r="D129" t="s">
        <v>2771</v>
      </c>
      <c r="E129" t="s">
        <v>2789</v>
      </c>
      <c r="F129">
        <v>21</v>
      </c>
      <c r="G129" s="210">
        <v>5.0393518518518511E-2</v>
      </c>
      <c r="H129" s="229">
        <f t="shared" si="4"/>
        <v>874</v>
      </c>
      <c r="I129" s="1" t="str">
        <f t="shared" si="3"/>
        <v>Aivars Uzuls</v>
      </c>
    </row>
    <row r="130" spans="1:9" x14ac:dyDescent="0.3">
      <c r="A130">
        <v>10</v>
      </c>
      <c r="B130" t="s">
        <v>68</v>
      </c>
      <c r="C130" t="s">
        <v>1175</v>
      </c>
      <c r="D130" t="s">
        <v>2776</v>
      </c>
      <c r="E130" t="s">
        <v>2859</v>
      </c>
      <c r="F130">
        <v>21</v>
      </c>
      <c r="G130" s="210">
        <v>5.0451388888888893E-2</v>
      </c>
      <c r="H130" s="229">
        <f t="shared" si="4"/>
        <v>873</v>
      </c>
      <c r="I130" s="1" t="str">
        <f t="shared" si="3"/>
        <v>Ragnar Lelle</v>
      </c>
    </row>
    <row r="131" spans="1:9" x14ac:dyDescent="0.3">
      <c r="A131">
        <v>11</v>
      </c>
      <c r="B131" t="s">
        <v>68</v>
      </c>
      <c r="C131" t="s">
        <v>1195</v>
      </c>
      <c r="D131" t="s">
        <v>2771</v>
      </c>
      <c r="E131" t="s">
        <v>2781</v>
      </c>
      <c r="F131">
        <v>21</v>
      </c>
      <c r="G131" s="210">
        <v>5.0497685185185187E-2</v>
      </c>
      <c r="H131" s="229">
        <f t="shared" si="4"/>
        <v>872</v>
      </c>
      <c r="I131" s="1" t="str">
        <f t="shared" si="3"/>
        <v>Dainius Kanaporis</v>
      </c>
    </row>
    <row r="132" spans="1:9" x14ac:dyDescent="0.3">
      <c r="A132">
        <v>12</v>
      </c>
      <c r="B132" t="s">
        <v>71</v>
      </c>
      <c r="C132" t="s">
        <v>2912</v>
      </c>
      <c r="D132" t="s">
        <v>2771</v>
      </c>
      <c r="E132" t="s">
        <v>2789</v>
      </c>
      <c r="F132">
        <v>21</v>
      </c>
      <c r="G132" s="210">
        <v>5.0844907407407408E-2</v>
      </c>
      <c r="H132" s="229">
        <f t="shared" si="4"/>
        <v>866</v>
      </c>
      <c r="I132" s="1" t="str">
        <f t="shared" ref="I132:I149" si="5">RIGHT(C132,(LEN(C132)-FIND(" ",C132,1)))&amp;" "&amp;(LEFT(C132,(FIND(" ",C132,1)-1)))</f>
        <v>Vesta Krechko</v>
      </c>
    </row>
    <row r="133" spans="1:9" x14ac:dyDescent="0.3">
      <c r="A133">
        <v>13</v>
      </c>
      <c r="B133" t="s">
        <v>73</v>
      </c>
      <c r="C133" t="s">
        <v>1388</v>
      </c>
      <c r="D133" t="s">
        <v>2771</v>
      </c>
      <c r="E133" t="s">
        <v>2496</v>
      </c>
      <c r="F133">
        <v>21</v>
      </c>
      <c r="G133" s="210">
        <v>5.1446759259259262E-2</v>
      </c>
      <c r="H133" s="229">
        <f t="shared" si="4"/>
        <v>856</v>
      </c>
      <c r="I133" s="1" t="str">
        <f t="shared" si="5"/>
        <v>Virgilijus Buzas</v>
      </c>
    </row>
    <row r="134" spans="1:9" x14ac:dyDescent="0.3">
      <c r="A134">
        <v>14</v>
      </c>
      <c r="B134" t="s">
        <v>79</v>
      </c>
      <c r="C134" t="s">
        <v>2913</v>
      </c>
      <c r="D134" t="s">
        <v>2824</v>
      </c>
      <c r="E134" t="s">
        <v>2914</v>
      </c>
      <c r="F134">
        <v>21</v>
      </c>
      <c r="G134" s="210">
        <v>5.1736111111111115E-2</v>
      </c>
      <c r="H134" s="229">
        <f t="shared" si="4"/>
        <v>851</v>
      </c>
      <c r="I134" s="1" t="str">
        <f t="shared" si="5"/>
        <v>Raimonds Garenčiks</v>
      </c>
    </row>
    <row r="135" spans="1:9" x14ac:dyDescent="0.3">
      <c r="A135">
        <v>15</v>
      </c>
      <c r="B135" t="s">
        <v>71</v>
      </c>
      <c r="C135" t="s">
        <v>2915</v>
      </c>
      <c r="D135" t="s">
        <v>2832</v>
      </c>
      <c r="E135" t="s">
        <v>2833</v>
      </c>
      <c r="F135">
        <v>21</v>
      </c>
      <c r="G135" s="210">
        <v>5.1875000000000004E-2</v>
      </c>
      <c r="H135" s="229">
        <f t="shared" si="4"/>
        <v>849</v>
      </c>
      <c r="I135" s="1" t="str">
        <f t="shared" si="5"/>
        <v>Linda Kharchenko</v>
      </c>
    </row>
    <row r="136" spans="1:9" x14ac:dyDescent="0.3">
      <c r="A136">
        <v>16</v>
      </c>
      <c r="B136" t="s">
        <v>71</v>
      </c>
      <c r="C136" t="s">
        <v>1255</v>
      </c>
      <c r="D136" t="s">
        <v>2771</v>
      </c>
      <c r="E136" t="s">
        <v>2496</v>
      </c>
      <c r="F136">
        <v>21</v>
      </c>
      <c r="G136" s="210">
        <v>5.3124999999999999E-2</v>
      </c>
      <c r="H136" s="229">
        <f t="shared" si="4"/>
        <v>829</v>
      </c>
      <c r="I136" s="1" t="str">
        <f t="shared" si="5"/>
        <v>Karolina Lukšytė</v>
      </c>
    </row>
    <row r="137" spans="1:9" x14ac:dyDescent="0.3">
      <c r="A137">
        <v>17</v>
      </c>
      <c r="B137" t="s">
        <v>73</v>
      </c>
      <c r="C137" t="s">
        <v>2916</v>
      </c>
      <c r="D137" t="s">
        <v>2771</v>
      </c>
      <c r="E137" t="s">
        <v>2789</v>
      </c>
      <c r="F137">
        <v>21</v>
      </c>
      <c r="G137" s="210">
        <v>5.3622685185185183E-2</v>
      </c>
      <c r="H137" s="229">
        <f t="shared" si="4"/>
        <v>821</v>
      </c>
      <c r="I137" s="1" t="str">
        <f t="shared" si="5"/>
        <v>Viaceslavs Gajevskis</v>
      </c>
    </row>
    <row r="138" spans="1:9" x14ac:dyDescent="0.3">
      <c r="A138">
        <v>18</v>
      </c>
      <c r="B138" t="s">
        <v>71</v>
      </c>
      <c r="C138" t="s">
        <v>1274</v>
      </c>
      <c r="D138" t="s">
        <v>2776</v>
      </c>
      <c r="E138" t="s">
        <v>2859</v>
      </c>
      <c r="F138">
        <v>21</v>
      </c>
      <c r="G138" s="210">
        <v>5.4259259259259257E-2</v>
      </c>
      <c r="H138" s="229">
        <f t="shared" si="4"/>
        <v>812</v>
      </c>
      <c r="I138" s="1" t="str">
        <f t="shared" si="5"/>
        <v>Raileen Lelle</v>
      </c>
    </row>
    <row r="139" spans="1:9" x14ac:dyDescent="0.3">
      <c r="A139">
        <v>19</v>
      </c>
      <c r="B139" t="s">
        <v>73</v>
      </c>
      <c r="C139" t="s">
        <v>2810</v>
      </c>
      <c r="D139" t="s">
        <v>2771</v>
      </c>
      <c r="E139" t="s">
        <v>2811</v>
      </c>
      <c r="F139">
        <v>21</v>
      </c>
      <c r="G139" s="210">
        <v>5.4525462962962963E-2</v>
      </c>
      <c r="H139" s="229">
        <f t="shared" si="4"/>
        <v>808</v>
      </c>
      <c r="I139" s="1" t="str">
        <f t="shared" si="5"/>
        <v>Romutis Anclauskas</v>
      </c>
    </row>
    <row r="140" spans="1:9" x14ac:dyDescent="0.3">
      <c r="A140">
        <v>20</v>
      </c>
      <c r="B140" t="s">
        <v>73</v>
      </c>
      <c r="C140" t="s">
        <v>2917</v>
      </c>
      <c r="D140" t="s">
        <v>2776</v>
      </c>
      <c r="E140" t="s">
        <v>2918</v>
      </c>
      <c r="F140">
        <v>21</v>
      </c>
      <c r="G140" s="210">
        <v>5.4652777777777772E-2</v>
      </c>
      <c r="H140" s="229">
        <f t="shared" si="4"/>
        <v>806</v>
      </c>
      <c r="I140" s="1" t="str">
        <f t="shared" si="5"/>
        <v>Sven Rohlin</v>
      </c>
    </row>
    <row r="141" spans="1:9" x14ac:dyDescent="0.3">
      <c r="A141">
        <v>21</v>
      </c>
      <c r="B141" t="s">
        <v>79</v>
      </c>
      <c r="C141" t="s">
        <v>2919</v>
      </c>
      <c r="D141" t="s">
        <v>2791</v>
      </c>
      <c r="E141" t="s">
        <v>2920</v>
      </c>
      <c r="F141">
        <v>21</v>
      </c>
      <c r="G141" s="210">
        <v>5.5891203703703707E-2</v>
      </c>
      <c r="H141" s="229">
        <f t="shared" si="4"/>
        <v>788</v>
      </c>
      <c r="I141" s="1" t="str">
        <f t="shared" si="5"/>
        <v>Anatol Bukaveis</v>
      </c>
    </row>
    <row r="142" spans="1:9" x14ac:dyDescent="0.3">
      <c r="A142">
        <v>22</v>
      </c>
      <c r="B142" t="s">
        <v>79</v>
      </c>
      <c r="C142" t="s">
        <v>2921</v>
      </c>
      <c r="D142" t="s">
        <v>2791</v>
      </c>
      <c r="E142" t="s">
        <v>2920</v>
      </c>
      <c r="F142">
        <v>21</v>
      </c>
      <c r="G142" s="210">
        <v>6.232638888888889E-2</v>
      </c>
      <c r="H142" s="229">
        <f t="shared" si="4"/>
        <v>707</v>
      </c>
      <c r="I142" s="1" t="str">
        <f t="shared" si="5"/>
        <v>Piotr Kukharchik</v>
      </c>
    </row>
    <row r="143" spans="1:9" x14ac:dyDescent="0.3">
      <c r="A143">
        <v>23</v>
      </c>
      <c r="B143" t="s">
        <v>319</v>
      </c>
      <c r="C143" t="s">
        <v>1442</v>
      </c>
      <c r="D143" t="s">
        <v>2771</v>
      </c>
      <c r="E143" t="s">
        <v>2799</v>
      </c>
      <c r="F143">
        <v>21</v>
      </c>
      <c r="G143" s="210">
        <v>6.582175925925926E-2</v>
      </c>
      <c r="H143" s="229">
        <f t="shared" si="4"/>
        <v>669</v>
      </c>
      <c r="I143" s="1" t="str">
        <f t="shared" si="5"/>
        <v>Juozas Kieras</v>
      </c>
    </row>
    <row r="144" spans="1:9" x14ac:dyDescent="0.3">
      <c r="B144" t="s">
        <v>228</v>
      </c>
      <c r="C144" t="s">
        <v>2922</v>
      </c>
      <c r="D144" t="s">
        <v>2791</v>
      </c>
      <c r="E144" t="s">
        <v>2836</v>
      </c>
      <c r="G144" t="s">
        <v>2897</v>
      </c>
      <c r="H144" s="229" t="e">
        <f t="shared" si="4"/>
        <v>#VALUE!</v>
      </c>
      <c r="I144" s="1" t="str">
        <f t="shared" si="5"/>
        <v>Alina Bahuta</v>
      </c>
    </row>
    <row r="145" spans="2:9" x14ac:dyDescent="0.3">
      <c r="B145" t="s">
        <v>188</v>
      </c>
      <c r="C145" t="s">
        <v>1701</v>
      </c>
      <c r="D145" t="s">
        <v>2771</v>
      </c>
      <c r="E145" t="s">
        <v>2923</v>
      </c>
      <c r="G145" t="s">
        <v>2897</v>
      </c>
      <c r="H145" s="229" t="e">
        <f t="shared" si="4"/>
        <v>#VALUE!</v>
      </c>
      <c r="I145" s="1" t="str">
        <f t="shared" si="5"/>
        <v>Tadas Cesevičius</v>
      </c>
    </row>
    <row r="146" spans="2:9" x14ac:dyDescent="0.3">
      <c r="B146" t="s">
        <v>188</v>
      </c>
      <c r="C146" t="s">
        <v>1720</v>
      </c>
      <c r="D146" t="s">
        <v>2771</v>
      </c>
      <c r="E146" t="s">
        <v>2781</v>
      </c>
      <c r="G146" t="s">
        <v>2897</v>
      </c>
      <c r="H146" s="229" t="e">
        <f t="shared" si="4"/>
        <v>#VALUE!</v>
      </c>
      <c r="I146" s="1" t="str">
        <f t="shared" si="5"/>
        <v>Povilas Gokas</v>
      </c>
    </row>
    <row r="147" spans="2:9" x14ac:dyDescent="0.3">
      <c r="B147" t="s">
        <v>188</v>
      </c>
      <c r="C147" t="s">
        <v>2924</v>
      </c>
      <c r="D147" t="s">
        <v>2770</v>
      </c>
      <c r="E147" t="s">
        <v>2902</v>
      </c>
      <c r="G147" t="s">
        <v>2897</v>
      </c>
      <c r="H147" s="229" t="e">
        <f t="shared" si="4"/>
        <v>#VALUE!</v>
      </c>
      <c r="I147" s="1" t="str">
        <f t="shared" si="5"/>
        <v>Denys Kyrylovych</v>
      </c>
    </row>
    <row r="148" spans="2:9" x14ac:dyDescent="0.3">
      <c r="B148" t="s">
        <v>68</v>
      </c>
      <c r="C148" t="s">
        <v>2925</v>
      </c>
      <c r="D148" t="s">
        <v>2776</v>
      </c>
      <c r="E148" t="s">
        <v>2880</v>
      </c>
      <c r="G148" t="s">
        <v>2897</v>
      </c>
      <c r="H148" s="229" t="e">
        <f t="shared" si="4"/>
        <v>#VALUE!</v>
      </c>
      <c r="I148" s="1" t="str">
        <f t="shared" si="5"/>
        <v>Karl Mell</v>
      </c>
    </row>
    <row r="149" spans="2:9" x14ac:dyDescent="0.3">
      <c r="B149" t="s">
        <v>68</v>
      </c>
      <c r="C149" t="s">
        <v>2926</v>
      </c>
      <c r="D149" t="s">
        <v>2776</v>
      </c>
      <c r="E149" t="s">
        <v>2927</v>
      </c>
      <c r="G149" t="s">
        <v>2897</v>
      </c>
      <c r="H149" s="229" t="e">
        <f t="shared" si="4"/>
        <v>#VALUE!</v>
      </c>
      <c r="I149" s="1" t="str">
        <f t="shared" si="5"/>
        <v>Mart Leo Ruus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5" sqref="H25:H30"/>
    </sheetView>
  </sheetViews>
  <sheetFormatPr defaultRowHeight="14.4" x14ac:dyDescent="0.3"/>
  <cols>
    <col min="3" max="3" width="24.6640625" customWidth="1"/>
  </cols>
  <sheetData>
    <row r="2" spans="1:9" ht="15.6" x14ac:dyDescent="0.3">
      <c r="A2" t="s">
        <v>2762</v>
      </c>
      <c r="B2" t="s">
        <v>2763</v>
      </c>
      <c r="C2" t="s">
        <v>2764</v>
      </c>
      <c r="D2" t="s">
        <v>2765</v>
      </c>
      <c r="E2" t="s">
        <v>2766</v>
      </c>
      <c r="F2" t="s">
        <v>2767</v>
      </c>
      <c r="G2" t="s">
        <v>2768</v>
      </c>
      <c r="H2" s="228" t="s">
        <v>0</v>
      </c>
      <c r="I2" s="28"/>
    </row>
    <row r="3" spans="1:9" x14ac:dyDescent="0.3">
      <c r="A3">
        <v>1</v>
      </c>
      <c r="B3" t="s">
        <v>58</v>
      </c>
      <c r="C3" t="s">
        <v>1477</v>
      </c>
      <c r="D3" t="s">
        <v>2771</v>
      </c>
      <c r="E3" t="s">
        <v>2781</v>
      </c>
      <c r="F3">
        <v>26</v>
      </c>
      <c r="G3" s="230">
        <v>8.948032407407408E-2</v>
      </c>
      <c r="H3" s="229">
        <f>ROUND($G$3/G3*1000*1.15,0)</f>
        <v>1150</v>
      </c>
      <c r="I3" s="1" t="str">
        <f>RIGHT(C3,(LEN(C3)-FIND(" ",C3,1)))&amp;" "&amp;(LEFT(C3,(FIND(" ",C3,1)-1)))</f>
        <v>Titas Pumputis</v>
      </c>
    </row>
    <row r="4" spans="1:9" x14ac:dyDescent="0.3">
      <c r="A4">
        <v>2</v>
      </c>
      <c r="B4" t="s">
        <v>58</v>
      </c>
      <c r="C4" t="s">
        <v>3284</v>
      </c>
      <c r="D4" t="s">
        <v>2771</v>
      </c>
      <c r="E4" t="s">
        <v>2496</v>
      </c>
      <c r="F4">
        <v>26</v>
      </c>
      <c r="G4" s="230">
        <v>8.976736111111111E-2</v>
      </c>
      <c r="H4" s="229">
        <f t="shared" ref="H4:H29" si="0">ROUND($G$3/G4*1000*1.15,0)</f>
        <v>1146</v>
      </c>
      <c r="I4" s="1" t="str">
        <f t="shared" ref="I4:I29" si="1">RIGHT(C4,(LEN(C4)-FIND(" ",C4,1)))&amp;" "&amp;(LEFT(C4,(FIND(" ",C4,1)-1)))</f>
        <v>Marijus Butrimavičius</v>
      </c>
    </row>
    <row r="5" spans="1:9" x14ac:dyDescent="0.3">
      <c r="A5">
        <v>3</v>
      </c>
      <c r="B5" t="s">
        <v>58</v>
      </c>
      <c r="C5" t="s">
        <v>1487</v>
      </c>
      <c r="D5" t="s">
        <v>2771</v>
      </c>
      <c r="E5" t="s">
        <v>3258</v>
      </c>
      <c r="F5">
        <v>26</v>
      </c>
      <c r="G5" s="230">
        <v>9.080324074074074E-2</v>
      </c>
      <c r="H5" s="229">
        <f t="shared" si="0"/>
        <v>1133</v>
      </c>
      <c r="I5" s="1" t="str">
        <f t="shared" si="1"/>
        <v>Gediminas Pajėda</v>
      </c>
    </row>
    <row r="6" spans="1:9" x14ac:dyDescent="0.3">
      <c r="A6">
        <v>4</v>
      </c>
      <c r="B6" t="s">
        <v>58</v>
      </c>
      <c r="C6" t="s">
        <v>1498</v>
      </c>
      <c r="D6" t="s">
        <v>2771</v>
      </c>
      <c r="E6" t="s">
        <v>2817</v>
      </c>
      <c r="F6">
        <v>26</v>
      </c>
      <c r="G6" s="230">
        <v>9.1034722222222211E-2</v>
      </c>
      <c r="H6" s="229">
        <f t="shared" si="0"/>
        <v>1130</v>
      </c>
      <c r="I6" s="1" t="str">
        <f t="shared" si="1"/>
        <v>Mantas Jonikas</v>
      </c>
    </row>
    <row r="7" spans="1:9" x14ac:dyDescent="0.3">
      <c r="A7">
        <v>5</v>
      </c>
      <c r="B7" t="s">
        <v>58</v>
      </c>
      <c r="C7" t="s">
        <v>1519</v>
      </c>
      <c r="D7" t="s">
        <v>2771</v>
      </c>
      <c r="E7" t="s">
        <v>3259</v>
      </c>
      <c r="F7">
        <v>26</v>
      </c>
      <c r="G7" s="230">
        <v>9.543865740740741E-2</v>
      </c>
      <c r="H7" s="229">
        <f t="shared" si="0"/>
        <v>1078</v>
      </c>
      <c r="I7" s="1" t="str">
        <f t="shared" si="1"/>
        <v>Mantas Marcinkevičius</v>
      </c>
    </row>
    <row r="8" spans="1:9" x14ac:dyDescent="0.3">
      <c r="A8">
        <v>6</v>
      </c>
      <c r="B8" t="s">
        <v>58</v>
      </c>
      <c r="C8" t="s">
        <v>2807</v>
      </c>
      <c r="D8" t="s">
        <v>2771</v>
      </c>
      <c r="E8" t="s">
        <v>2808</v>
      </c>
      <c r="F8">
        <v>26</v>
      </c>
      <c r="G8" s="230">
        <v>9.7018518518518518E-2</v>
      </c>
      <c r="H8" s="229">
        <f t="shared" si="0"/>
        <v>1061</v>
      </c>
      <c r="I8" s="1" t="str">
        <f t="shared" si="1"/>
        <v>Armandas Rokas</v>
      </c>
    </row>
    <row r="9" spans="1:9" x14ac:dyDescent="0.3">
      <c r="A9">
        <v>7</v>
      </c>
      <c r="B9" t="s">
        <v>76</v>
      </c>
      <c r="C9" t="s">
        <v>2804</v>
      </c>
      <c r="D9" t="s">
        <v>2771</v>
      </c>
      <c r="E9" t="s">
        <v>2805</v>
      </c>
      <c r="F9">
        <v>26</v>
      </c>
      <c r="G9" s="230">
        <v>9.9122685185185189E-2</v>
      </c>
      <c r="H9" s="229">
        <f t="shared" si="0"/>
        <v>1038</v>
      </c>
      <c r="I9" s="1" t="str">
        <f t="shared" si="1"/>
        <v>Arnas Jurskis</v>
      </c>
    </row>
    <row r="10" spans="1:9" x14ac:dyDescent="0.3">
      <c r="A10">
        <v>8</v>
      </c>
      <c r="B10" t="s">
        <v>66</v>
      </c>
      <c r="C10" t="s">
        <v>3260</v>
      </c>
      <c r="D10" t="s">
        <v>2791</v>
      </c>
      <c r="E10" t="s">
        <v>2504</v>
      </c>
      <c r="F10">
        <v>26</v>
      </c>
      <c r="G10" s="230">
        <v>9.9482638888888877E-2</v>
      </c>
      <c r="H10" s="229">
        <f t="shared" si="0"/>
        <v>1034</v>
      </c>
      <c r="I10" s="1" t="str">
        <f t="shared" si="1"/>
        <v>Krystina Rulkevich</v>
      </c>
    </row>
    <row r="11" spans="1:9" x14ac:dyDescent="0.3">
      <c r="A11">
        <v>9</v>
      </c>
      <c r="B11" t="s">
        <v>58</v>
      </c>
      <c r="C11" t="s">
        <v>3261</v>
      </c>
      <c r="D11" t="s">
        <v>2771</v>
      </c>
      <c r="E11" t="s">
        <v>3262</v>
      </c>
      <c r="F11">
        <v>26</v>
      </c>
      <c r="G11" s="230">
        <v>9.990162037037037E-2</v>
      </c>
      <c r="H11" s="229">
        <f t="shared" si="0"/>
        <v>1030</v>
      </c>
      <c r="I11" s="1" t="str">
        <f t="shared" si="1"/>
        <v>Vytautas Vaičiulis</v>
      </c>
    </row>
    <row r="12" spans="1:9" x14ac:dyDescent="0.3">
      <c r="A12">
        <v>10</v>
      </c>
      <c r="B12" t="s">
        <v>58</v>
      </c>
      <c r="C12" t="s">
        <v>2802</v>
      </c>
      <c r="D12" t="s">
        <v>2771</v>
      </c>
      <c r="E12" t="s">
        <v>2496</v>
      </c>
      <c r="F12">
        <v>26</v>
      </c>
      <c r="G12" s="230">
        <v>9.9908564814814804E-2</v>
      </c>
      <c r="H12" s="229">
        <f t="shared" si="0"/>
        <v>1030</v>
      </c>
      <c r="I12" s="1" t="str">
        <f t="shared" si="1"/>
        <v>Laurynas Urbšys</v>
      </c>
    </row>
    <row r="13" spans="1:9" x14ac:dyDescent="0.3">
      <c r="A13">
        <v>11</v>
      </c>
      <c r="B13" t="s">
        <v>76</v>
      </c>
      <c r="C13" t="s">
        <v>3263</v>
      </c>
      <c r="D13" t="s">
        <v>2771</v>
      </c>
      <c r="E13" t="s">
        <v>3264</v>
      </c>
      <c r="F13">
        <v>26</v>
      </c>
      <c r="G13" s="230">
        <v>0.1031261574074074</v>
      </c>
      <c r="H13" s="229">
        <f t="shared" si="0"/>
        <v>998</v>
      </c>
      <c r="I13" s="1" t="str">
        <f t="shared" si="1"/>
        <v>Sarunas Kalinaitis</v>
      </c>
    </row>
    <row r="14" spans="1:9" x14ac:dyDescent="0.3">
      <c r="A14">
        <v>12</v>
      </c>
      <c r="B14" t="s">
        <v>66</v>
      </c>
      <c r="C14" t="s">
        <v>2761</v>
      </c>
      <c r="D14" t="s">
        <v>2771</v>
      </c>
      <c r="E14" t="s">
        <v>2496</v>
      </c>
      <c r="F14">
        <v>26</v>
      </c>
      <c r="G14" s="230">
        <v>0.10461921296296296</v>
      </c>
      <c r="H14" s="229">
        <f t="shared" si="0"/>
        <v>984</v>
      </c>
      <c r="I14" s="1" t="str">
        <f t="shared" si="1"/>
        <v>Inga Paplauskė</v>
      </c>
    </row>
    <row r="15" spans="1:9" x14ac:dyDescent="0.3">
      <c r="A15">
        <v>13</v>
      </c>
      <c r="B15" t="s">
        <v>58</v>
      </c>
      <c r="C15" t="s">
        <v>3265</v>
      </c>
      <c r="D15" t="s">
        <v>2771</v>
      </c>
      <c r="E15" t="s">
        <v>3266</v>
      </c>
      <c r="F15">
        <v>26</v>
      </c>
      <c r="G15" s="230">
        <v>0.10474421296296295</v>
      </c>
      <c r="H15" s="229">
        <f t="shared" si="0"/>
        <v>982</v>
      </c>
      <c r="I15" s="1" t="str">
        <f t="shared" si="1"/>
        <v>Irmantas Grubinskas</v>
      </c>
    </row>
    <row r="16" spans="1:9" x14ac:dyDescent="0.3">
      <c r="A16">
        <v>14</v>
      </c>
      <c r="B16" t="s">
        <v>58</v>
      </c>
      <c r="C16" t="s">
        <v>3267</v>
      </c>
      <c r="D16" t="s">
        <v>2771</v>
      </c>
      <c r="E16" t="s">
        <v>2590</v>
      </c>
      <c r="F16">
        <v>26</v>
      </c>
      <c r="G16" s="230">
        <v>0.10673958333333333</v>
      </c>
      <c r="H16" s="229">
        <f t="shared" si="0"/>
        <v>964</v>
      </c>
      <c r="I16" s="1" t="str">
        <f t="shared" si="1"/>
        <v>Paulius Šukys</v>
      </c>
    </row>
    <row r="17" spans="1:9" x14ac:dyDescent="0.3">
      <c r="A17">
        <v>15</v>
      </c>
      <c r="B17" t="s">
        <v>58</v>
      </c>
      <c r="C17" t="s">
        <v>3268</v>
      </c>
      <c r="D17" t="s">
        <v>2771</v>
      </c>
      <c r="E17" t="s">
        <v>28</v>
      </c>
      <c r="F17">
        <v>26</v>
      </c>
      <c r="G17" s="230">
        <v>0.10685300925925927</v>
      </c>
      <c r="H17" s="229">
        <f t="shared" si="0"/>
        <v>963</v>
      </c>
      <c r="I17" s="1" t="str">
        <f t="shared" si="1"/>
        <v>Kęstutis Kaupas</v>
      </c>
    </row>
    <row r="18" spans="1:9" x14ac:dyDescent="0.3">
      <c r="A18">
        <v>16</v>
      </c>
      <c r="B18" t="s">
        <v>66</v>
      </c>
      <c r="C18" t="s">
        <v>1659</v>
      </c>
      <c r="D18" t="s">
        <v>2771</v>
      </c>
      <c r="E18" t="s">
        <v>2809</v>
      </c>
      <c r="F18">
        <v>26</v>
      </c>
      <c r="G18" s="230">
        <v>0.1075949074074074</v>
      </c>
      <c r="H18" s="229">
        <f t="shared" si="0"/>
        <v>956</v>
      </c>
      <c r="I18" s="1" t="str">
        <f t="shared" si="1"/>
        <v>Giedrė Ambrazevičiūtė</v>
      </c>
    </row>
    <row r="19" spans="1:9" x14ac:dyDescent="0.3">
      <c r="A19">
        <v>17</v>
      </c>
      <c r="B19" t="s">
        <v>58</v>
      </c>
      <c r="C19" t="s">
        <v>3269</v>
      </c>
      <c r="D19" t="s">
        <v>2771</v>
      </c>
      <c r="E19" t="s">
        <v>3270</v>
      </c>
      <c r="F19">
        <v>26</v>
      </c>
      <c r="G19" s="230">
        <v>0.10860416666666667</v>
      </c>
      <c r="H19" s="229">
        <f t="shared" si="0"/>
        <v>947</v>
      </c>
      <c r="I19" s="1" t="str">
        <f t="shared" si="1"/>
        <v>Marius Bausys</v>
      </c>
    </row>
    <row r="20" spans="1:9" x14ac:dyDescent="0.3">
      <c r="A20">
        <v>18</v>
      </c>
      <c r="B20" t="s">
        <v>66</v>
      </c>
      <c r="C20" t="s">
        <v>1649</v>
      </c>
      <c r="D20" t="s">
        <v>2771</v>
      </c>
      <c r="E20" t="s">
        <v>2781</v>
      </c>
      <c r="F20">
        <v>26</v>
      </c>
      <c r="G20" s="230">
        <v>0.10956481481481482</v>
      </c>
      <c r="H20" s="229">
        <f t="shared" si="0"/>
        <v>939</v>
      </c>
      <c r="I20" s="1" t="str">
        <f t="shared" si="1"/>
        <v>Alina Ranceva</v>
      </c>
    </row>
    <row r="21" spans="1:9" x14ac:dyDescent="0.3">
      <c r="A21">
        <v>19</v>
      </c>
      <c r="B21" t="s">
        <v>66</v>
      </c>
      <c r="C21" t="s">
        <v>3271</v>
      </c>
      <c r="D21" t="s">
        <v>2832</v>
      </c>
      <c r="E21" t="s">
        <v>3272</v>
      </c>
      <c r="F21">
        <v>26</v>
      </c>
      <c r="G21" s="230">
        <v>0.11051041666666667</v>
      </c>
      <c r="H21" s="229">
        <f t="shared" si="0"/>
        <v>931</v>
      </c>
      <c r="I21" s="1" t="str">
        <f t="shared" si="1"/>
        <v>Galina Shipovalova</v>
      </c>
    </row>
    <row r="22" spans="1:9" x14ac:dyDescent="0.3">
      <c r="A22">
        <v>20</v>
      </c>
      <c r="B22" t="s">
        <v>76</v>
      </c>
      <c r="C22" t="s">
        <v>3273</v>
      </c>
      <c r="D22" t="s">
        <v>2791</v>
      </c>
      <c r="E22" t="s">
        <v>3274</v>
      </c>
      <c r="F22">
        <v>26</v>
      </c>
      <c r="G22" s="230">
        <v>0.11520486111111111</v>
      </c>
      <c r="H22" s="229">
        <f t="shared" si="0"/>
        <v>893</v>
      </c>
      <c r="I22" s="1" t="str">
        <f t="shared" si="1"/>
        <v>Andrei Matveyenka</v>
      </c>
    </row>
    <row r="23" spans="1:9" x14ac:dyDescent="0.3">
      <c r="A23">
        <v>21</v>
      </c>
      <c r="B23" t="s">
        <v>58</v>
      </c>
      <c r="C23" t="s">
        <v>3275</v>
      </c>
      <c r="D23" t="s">
        <v>3276</v>
      </c>
      <c r="E23" t="s">
        <v>2523</v>
      </c>
      <c r="F23">
        <v>26</v>
      </c>
      <c r="G23" s="230">
        <v>0.12092592592592592</v>
      </c>
      <c r="H23" s="229">
        <f t="shared" si="0"/>
        <v>851</v>
      </c>
      <c r="I23" s="1" t="str">
        <f t="shared" si="1"/>
        <v>Wojciecher Grzeg Majsnorz</v>
      </c>
    </row>
    <row r="24" spans="1:9" x14ac:dyDescent="0.3">
      <c r="A24">
        <v>22</v>
      </c>
      <c r="B24" t="s">
        <v>76</v>
      </c>
      <c r="C24" t="s">
        <v>1772</v>
      </c>
      <c r="D24" t="s">
        <v>2771</v>
      </c>
      <c r="E24" t="s">
        <v>3277</v>
      </c>
      <c r="F24">
        <v>5</v>
      </c>
      <c r="G24" s="230">
        <v>3.0681712962962963E-2</v>
      </c>
      <c r="H24" s="229"/>
      <c r="I24" s="1" t="str">
        <f t="shared" si="1"/>
        <v>Arūnas Maciulevičius</v>
      </c>
    </row>
    <row r="25" spans="1:9" x14ac:dyDescent="0.3">
      <c r="B25" t="s">
        <v>76</v>
      </c>
      <c r="C25" t="s">
        <v>1741</v>
      </c>
      <c r="D25" t="s">
        <v>2824</v>
      </c>
      <c r="E25" t="s">
        <v>2825</v>
      </c>
      <c r="G25" t="s">
        <v>3278</v>
      </c>
      <c r="H25" s="229"/>
      <c r="I25" s="1" t="str">
        <f t="shared" si="1"/>
        <v>Māris Liepa</v>
      </c>
    </row>
    <row r="26" spans="1:9" x14ac:dyDescent="0.3">
      <c r="B26" t="s">
        <v>58</v>
      </c>
      <c r="C26" t="s">
        <v>1541</v>
      </c>
      <c r="D26" t="s">
        <v>2771</v>
      </c>
      <c r="E26" t="s">
        <v>63</v>
      </c>
      <c r="G26" t="s">
        <v>3278</v>
      </c>
      <c r="H26" s="229"/>
      <c r="I26" s="1" t="str">
        <f t="shared" si="1"/>
        <v>Žilvinas Grigaitis</v>
      </c>
    </row>
    <row r="27" spans="1:9" x14ac:dyDescent="0.3">
      <c r="B27" t="s">
        <v>58</v>
      </c>
      <c r="C27" t="s">
        <v>1466</v>
      </c>
      <c r="D27" t="s">
        <v>2771</v>
      </c>
      <c r="E27" t="s">
        <v>3279</v>
      </c>
      <c r="G27" t="s">
        <v>3278</v>
      </c>
      <c r="H27" s="229"/>
      <c r="I27" s="1" t="str">
        <f t="shared" si="1"/>
        <v>Jaunius Strazdas</v>
      </c>
    </row>
    <row r="28" spans="1:9" x14ac:dyDescent="0.3">
      <c r="B28" t="s">
        <v>58</v>
      </c>
      <c r="C28" t="s">
        <v>3280</v>
      </c>
      <c r="D28" t="s">
        <v>3281</v>
      </c>
      <c r="E28" t="s">
        <v>3282</v>
      </c>
      <c r="G28" t="s">
        <v>3278</v>
      </c>
      <c r="H28" s="229"/>
      <c r="I28" s="1" t="str">
        <f t="shared" si="1"/>
        <v>Alberto Casillas</v>
      </c>
    </row>
    <row r="29" spans="1:9" x14ac:dyDescent="0.3">
      <c r="B29" t="s">
        <v>58</v>
      </c>
      <c r="C29" t="s">
        <v>3283</v>
      </c>
      <c r="D29" t="s">
        <v>2771</v>
      </c>
      <c r="E29" t="s">
        <v>60</v>
      </c>
      <c r="G29" t="s">
        <v>3278</v>
      </c>
      <c r="H29" s="229"/>
      <c r="I29" s="1" t="str">
        <f t="shared" si="1"/>
        <v>Tautvydas Kopūstas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03-25</vt:lpstr>
      <vt:lpstr>04-08</vt:lpstr>
      <vt:lpstr>04-29</vt:lpstr>
      <vt:lpstr>05-27</vt:lpstr>
      <vt:lpstr>06-17</vt:lpstr>
      <vt:lpstr>07-02</vt:lpstr>
      <vt:lpstr>07-14</vt:lpstr>
      <vt:lpstr>07-15</vt:lpstr>
      <vt:lpstr>07-16</vt:lpstr>
      <vt:lpstr>07-22</vt:lpstr>
      <vt:lpstr>Bendra įskaita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2017-08-03T15:06:38Z</dcterms:modified>
</cp:coreProperties>
</file>