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ustomProperty5.bin" ContentType="application/vnd.openxmlformats-officedocument.spreadsheetml.customProperty"/>
  <Override PartName="/xl/customProperty6.bin" ContentType="application/vnd.openxmlformats-officedocument.spreadsheetml.customProperty"/>
  <Override PartName="/xl/customProperty7.bin" ContentType="application/vnd.openxmlformats-officedocument.spreadsheetml.customProperty"/>
  <Override PartName="/xl/customProperty8.bin" ContentType="application/vnd.openxmlformats-officedocument.spreadsheetml.customProperty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/>
  <mc:AlternateContent xmlns:mc="http://schemas.openxmlformats.org/markup-compatibility/2006">
    <mc:Choice Requires="x15">
      <x15ac:absPath xmlns:x15ac="http://schemas.microsoft.com/office/spreadsheetml/2010/11/ac" url="C:\Users\justasb\Documents\mine\Tri\"/>
    </mc:Choice>
  </mc:AlternateContent>
  <bookViews>
    <workbookView xWindow="0" yWindow="0" windowWidth="27816" windowHeight="12492" tabRatio="719" activeTab="6"/>
  </bookViews>
  <sheets>
    <sheet name="03-25" sheetId="15" r:id="rId1"/>
    <sheet name="04-08" sheetId="16" r:id="rId2"/>
    <sheet name="04-29" sheetId="17" r:id="rId3"/>
    <sheet name="05-27" sheetId="18" r:id="rId4"/>
    <sheet name="06-17" sheetId="19" r:id="rId5"/>
    <sheet name="07-02" sheetId="20" r:id="rId6"/>
    <sheet name="Bendra įskaita" sheetId="3" r:id="rId7"/>
  </sheets>
  <definedNames>
    <definedName name="list">#REF!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60" i="3" l="1"/>
  <c r="J560" i="3"/>
  <c r="K560" i="3"/>
  <c r="L560" i="3"/>
  <c r="M560" i="3"/>
  <c r="H560" i="3"/>
  <c r="G560" i="3"/>
  <c r="L19" i="3" l="1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271" i="3"/>
  <c r="L272" i="3"/>
  <c r="L273" i="3"/>
  <c r="L274" i="3"/>
  <c r="L275" i="3"/>
  <c r="L276" i="3"/>
  <c r="L277" i="3"/>
  <c r="L278" i="3"/>
  <c r="L279" i="3"/>
  <c r="L280" i="3"/>
  <c r="L281" i="3"/>
  <c r="L282" i="3"/>
  <c r="L283" i="3"/>
  <c r="L284" i="3"/>
  <c r="L285" i="3"/>
  <c r="L286" i="3"/>
  <c r="L287" i="3"/>
  <c r="L288" i="3"/>
  <c r="L289" i="3"/>
  <c r="L290" i="3"/>
  <c r="L291" i="3"/>
  <c r="L292" i="3"/>
  <c r="L293" i="3"/>
  <c r="L294" i="3"/>
  <c r="L295" i="3"/>
  <c r="L296" i="3"/>
  <c r="L297" i="3"/>
  <c r="L298" i="3"/>
  <c r="L299" i="3"/>
  <c r="L300" i="3"/>
  <c r="L301" i="3"/>
  <c r="L302" i="3"/>
  <c r="L303" i="3"/>
  <c r="L304" i="3"/>
  <c r="L305" i="3"/>
  <c r="L306" i="3"/>
  <c r="L307" i="3"/>
  <c r="L308" i="3"/>
  <c r="L309" i="3"/>
  <c r="L310" i="3"/>
  <c r="L311" i="3"/>
  <c r="L312" i="3"/>
  <c r="L313" i="3"/>
  <c r="L314" i="3"/>
  <c r="L315" i="3"/>
  <c r="L316" i="3"/>
  <c r="L317" i="3"/>
  <c r="L318" i="3"/>
  <c r="L319" i="3"/>
  <c r="L320" i="3"/>
  <c r="L321" i="3"/>
  <c r="L322" i="3"/>
  <c r="L323" i="3"/>
  <c r="L324" i="3"/>
  <c r="L325" i="3"/>
  <c r="L326" i="3"/>
  <c r="L327" i="3"/>
  <c r="L328" i="3"/>
  <c r="L329" i="3"/>
  <c r="L330" i="3"/>
  <c r="L331" i="3"/>
  <c r="L332" i="3"/>
  <c r="L333" i="3"/>
  <c r="L334" i="3"/>
  <c r="L335" i="3"/>
  <c r="L336" i="3"/>
  <c r="L337" i="3"/>
  <c r="L338" i="3"/>
  <c r="L339" i="3"/>
  <c r="L340" i="3"/>
  <c r="L341" i="3"/>
  <c r="L342" i="3"/>
  <c r="L343" i="3"/>
  <c r="L344" i="3"/>
  <c r="L345" i="3"/>
  <c r="L346" i="3"/>
  <c r="L347" i="3"/>
  <c r="L348" i="3"/>
  <c r="L349" i="3"/>
  <c r="L350" i="3"/>
  <c r="L351" i="3"/>
  <c r="L352" i="3"/>
  <c r="L353" i="3"/>
  <c r="L354" i="3"/>
  <c r="L355" i="3"/>
  <c r="L356" i="3"/>
  <c r="L357" i="3"/>
  <c r="L358" i="3"/>
  <c r="L359" i="3"/>
  <c r="L360" i="3"/>
  <c r="L361" i="3"/>
  <c r="L362" i="3"/>
  <c r="L363" i="3"/>
  <c r="L364" i="3"/>
  <c r="L365" i="3"/>
  <c r="L366" i="3"/>
  <c r="L367" i="3"/>
  <c r="L368" i="3"/>
  <c r="L369" i="3"/>
  <c r="L370" i="3"/>
  <c r="L371" i="3"/>
  <c r="L372" i="3"/>
  <c r="L373" i="3"/>
  <c r="L374" i="3"/>
  <c r="L375" i="3"/>
  <c r="L376" i="3"/>
  <c r="L377" i="3"/>
  <c r="L378" i="3"/>
  <c r="L379" i="3"/>
  <c r="L380" i="3"/>
  <c r="L381" i="3"/>
  <c r="L382" i="3"/>
  <c r="L383" i="3"/>
  <c r="L384" i="3"/>
  <c r="L385" i="3"/>
  <c r="L386" i="3"/>
  <c r="L387" i="3"/>
  <c r="L388" i="3"/>
  <c r="L389" i="3"/>
  <c r="L390" i="3"/>
  <c r="L391" i="3"/>
  <c r="L392" i="3"/>
  <c r="L393" i="3"/>
  <c r="L394" i="3"/>
  <c r="L395" i="3"/>
  <c r="L396" i="3"/>
  <c r="L397" i="3"/>
  <c r="L398" i="3"/>
  <c r="L399" i="3"/>
  <c r="L400" i="3"/>
  <c r="L401" i="3"/>
  <c r="L402" i="3"/>
  <c r="L403" i="3"/>
  <c r="L404" i="3"/>
  <c r="L405" i="3"/>
  <c r="L406" i="3"/>
  <c r="L407" i="3"/>
  <c r="L408" i="3"/>
  <c r="L409" i="3"/>
  <c r="L410" i="3"/>
  <c r="L411" i="3"/>
  <c r="L412" i="3"/>
  <c r="L413" i="3"/>
  <c r="L414" i="3"/>
  <c r="L415" i="3"/>
  <c r="L416" i="3"/>
  <c r="L417" i="3"/>
  <c r="L418" i="3"/>
  <c r="L419" i="3"/>
  <c r="L420" i="3"/>
  <c r="L421" i="3"/>
  <c r="L422" i="3"/>
  <c r="L423" i="3"/>
  <c r="L424" i="3"/>
  <c r="L425" i="3"/>
  <c r="L426" i="3"/>
  <c r="L427" i="3"/>
  <c r="L428" i="3"/>
  <c r="L429" i="3"/>
  <c r="L430" i="3"/>
  <c r="L431" i="3"/>
  <c r="L432" i="3"/>
  <c r="L433" i="3"/>
  <c r="L434" i="3"/>
  <c r="L435" i="3"/>
  <c r="L436" i="3"/>
  <c r="L437" i="3"/>
  <c r="L438" i="3"/>
  <c r="L439" i="3"/>
  <c r="L440" i="3"/>
  <c r="L441" i="3"/>
  <c r="L442" i="3"/>
  <c r="L443" i="3"/>
  <c r="L444" i="3"/>
  <c r="L445" i="3"/>
  <c r="L446" i="3"/>
  <c r="L447" i="3"/>
  <c r="L448" i="3"/>
  <c r="L449" i="3"/>
  <c r="L450" i="3"/>
  <c r="L451" i="3"/>
  <c r="L452" i="3"/>
  <c r="L453" i="3"/>
  <c r="L454" i="3"/>
  <c r="L455" i="3"/>
  <c r="L456" i="3"/>
  <c r="L457" i="3"/>
  <c r="L458" i="3"/>
  <c r="L459" i="3"/>
  <c r="L460" i="3"/>
  <c r="L461" i="3"/>
  <c r="L462" i="3"/>
  <c r="L463" i="3"/>
  <c r="L464" i="3"/>
  <c r="L465" i="3"/>
  <c r="L466" i="3"/>
  <c r="L467" i="3"/>
  <c r="L468" i="3"/>
  <c r="L469" i="3"/>
  <c r="L470" i="3"/>
  <c r="L471" i="3"/>
  <c r="L472" i="3"/>
  <c r="L473" i="3"/>
  <c r="L474" i="3"/>
  <c r="L475" i="3"/>
  <c r="L476" i="3"/>
  <c r="L477" i="3"/>
  <c r="L478" i="3"/>
  <c r="L479" i="3"/>
  <c r="L480" i="3"/>
  <c r="L481" i="3"/>
  <c r="L482" i="3"/>
  <c r="L483" i="3"/>
  <c r="L484" i="3"/>
  <c r="L485" i="3"/>
  <c r="L486" i="3"/>
  <c r="L487" i="3"/>
  <c r="L488" i="3"/>
  <c r="L489" i="3"/>
  <c r="L490" i="3"/>
  <c r="L491" i="3"/>
  <c r="L492" i="3"/>
  <c r="L493" i="3"/>
  <c r="L494" i="3"/>
  <c r="L495" i="3"/>
  <c r="L496" i="3"/>
  <c r="L497" i="3"/>
  <c r="L498" i="3"/>
  <c r="L499" i="3"/>
  <c r="L500" i="3"/>
  <c r="L501" i="3"/>
  <c r="L502" i="3"/>
  <c r="L503" i="3"/>
  <c r="L504" i="3"/>
  <c r="L505" i="3"/>
  <c r="L506" i="3"/>
  <c r="L507" i="3"/>
  <c r="L508" i="3"/>
  <c r="L509" i="3"/>
  <c r="L510" i="3"/>
  <c r="L511" i="3"/>
  <c r="L512" i="3"/>
  <c r="L513" i="3"/>
  <c r="L514" i="3"/>
  <c r="L515" i="3"/>
  <c r="L516" i="3"/>
  <c r="L517" i="3"/>
  <c r="L518" i="3"/>
  <c r="L519" i="3"/>
  <c r="L520" i="3"/>
  <c r="L521" i="3"/>
  <c r="L522" i="3"/>
  <c r="L523" i="3"/>
  <c r="L524" i="3"/>
  <c r="L525" i="3"/>
  <c r="L526" i="3"/>
  <c r="L527" i="3"/>
  <c r="L528" i="3"/>
  <c r="L529" i="3"/>
  <c r="L530" i="3"/>
  <c r="L531" i="3"/>
  <c r="L532" i="3"/>
  <c r="L533" i="3"/>
  <c r="L534" i="3"/>
  <c r="L535" i="3"/>
  <c r="L536" i="3"/>
  <c r="L537" i="3"/>
  <c r="L538" i="3"/>
  <c r="L539" i="3"/>
  <c r="L540" i="3"/>
  <c r="L541" i="3"/>
  <c r="L542" i="3"/>
  <c r="L543" i="3"/>
  <c r="L544" i="3"/>
  <c r="L545" i="3"/>
  <c r="L546" i="3"/>
  <c r="L547" i="3"/>
  <c r="L548" i="3"/>
  <c r="L549" i="3"/>
  <c r="L550" i="3"/>
  <c r="L551" i="3"/>
  <c r="L552" i="3"/>
  <c r="L553" i="3"/>
  <c r="L554" i="3"/>
  <c r="L555" i="3"/>
  <c r="L556" i="3"/>
  <c r="L557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4" i="3"/>
  <c r="W168" i="20"/>
  <c r="W169" i="20"/>
  <c r="W170" i="20"/>
  <c r="W171" i="20"/>
  <c r="W172" i="20"/>
  <c r="W173" i="20"/>
  <c r="W174" i="20"/>
  <c r="W175" i="20"/>
  <c r="W176" i="20"/>
  <c r="W177" i="20"/>
  <c r="W178" i="20"/>
  <c r="W179" i="20"/>
  <c r="W180" i="20"/>
  <c r="W181" i="20"/>
  <c r="W182" i="20"/>
  <c r="W183" i="20"/>
  <c r="W184" i="20"/>
  <c r="W185" i="20"/>
  <c r="W186" i="20"/>
  <c r="W187" i="20"/>
  <c r="W188" i="20"/>
  <c r="W189" i="20"/>
  <c r="W190" i="20"/>
  <c r="W191" i="20"/>
  <c r="W192" i="20"/>
  <c r="W193" i="20"/>
  <c r="W194" i="20"/>
  <c r="W195" i="20"/>
  <c r="W196" i="20"/>
  <c r="W197" i="20"/>
  <c r="W198" i="20"/>
  <c r="W199" i="20"/>
  <c r="W200" i="20"/>
  <c r="W201" i="20"/>
  <c r="W202" i="20"/>
  <c r="W203" i="20"/>
  <c r="W204" i="20"/>
  <c r="W205" i="20"/>
  <c r="W206" i="20"/>
  <c r="W207" i="20"/>
  <c r="W208" i="20"/>
  <c r="W209" i="20"/>
  <c r="W210" i="20"/>
  <c r="W211" i="20"/>
  <c r="W212" i="20"/>
  <c r="W213" i="20"/>
  <c r="W214" i="20"/>
  <c r="W215" i="20"/>
  <c r="W216" i="20"/>
  <c r="W217" i="20"/>
  <c r="W218" i="20"/>
  <c r="W219" i="20"/>
  <c r="W220" i="20"/>
  <c r="W221" i="20"/>
  <c r="W222" i="20"/>
  <c r="W223" i="20"/>
  <c r="W224" i="20"/>
  <c r="W225" i="20"/>
  <c r="W226" i="20"/>
  <c r="W227" i="20"/>
  <c r="W228" i="20"/>
  <c r="W229" i="20"/>
  <c r="W230" i="20"/>
  <c r="W231" i="20"/>
  <c r="W232" i="20"/>
  <c r="W233" i="20"/>
  <c r="W234" i="20"/>
  <c r="W235" i="20"/>
  <c r="W236" i="20"/>
  <c r="W237" i="20"/>
  <c r="W238" i="20"/>
  <c r="W239" i="20"/>
  <c r="W240" i="20"/>
  <c r="W241" i="20"/>
  <c r="W242" i="20"/>
  <c r="W243" i="20"/>
  <c r="W244" i="20"/>
  <c r="W245" i="20"/>
  <c r="W246" i="20"/>
  <c r="W247" i="20"/>
  <c r="W248" i="20"/>
  <c r="W249" i="20"/>
  <c r="W250" i="20"/>
  <c r="W251" i="20"/>
  <c r="W252" i="20"/>
  <c r="W253" i="20"/>
  <c r="W254" i="20"/>
  <c r="W255" i="20"/>
  <c r="W163" i="20"/>
  <c r="W164" i="20"/>
  <c r="W165" i="20"/>
  <c r="W166" i="20"/>
  <c r="W167" i="20"/>
  <c r="W162" i="20"/>
  <c r="W12" i="20"/>
  <c r="W13" i="20"/>
  <c r="W14" i="20"/>
  <c r="W15" i="20"/>
  <c r="W16" i="20"/>
  <c r="W17" i="20"/>
  <c r="W18" i="20"/>
  <c r="W19" i="20"/>
  <c r="W20" i="20"/>
  <c r="W21" i="20"/>
  <c r="W22" i="20"/>
  <c r="W23" i="20"/>
  <c r="W24" i="20"/>
  <c r="W25" i="20"/>
  <c r="W26" i="20"/>
  <c r="W27" i="20"/>
  <c r="W28" i="20"/>
  <c r="W29" i="20"/>
  <c r="W30" i="20"/>
  <c r="W31" i="20"/>
  <c r="W32" i="20"/>
  <c r="W33" i="20"/>
  <c r="W34" i="20"/>
  <c r="W35" i="20"/>
  <c r="W36" i="20"/>
  <c r="W37" i="20"/>
  <c r="W38" i="20"/>
  <c r="W39" i="20"/>
  <c r="W40" i="20"/>
  <c r="W41" i="20"/>
  <c r="W42" i="20"/>
  <c r="W43" i="20"/>
  <c r="W44" i="20"/>
  <c r="W45" i="20"/>
  <c r="W46" i="20"/>
  <c r="W47" i="20"/>
  <c r="W48" i="20"/>
  <c r="W49" i="20"/>
  <c r="W50" i="20"/>
  <c r="W51" i="20"/>
  <c r="W52" i="20"/>
  <c r="W53" i="20"/>
  <c r="W54" i="20"/>
  <c r="W55" i="20"/>
  <c r="W56" i="20"/>
  <c r="W57" i="20"/>
  <c r="W58" i="20"/>
  <c r="W59" i="20"/>
  <c r="W60" i="20"/>
  <c r="W61" i="20"/>
  <c r="W62" i="20"/>
  <c r="W63" i="20"/>
  <c r="W64" i="20"/>
  <c r="W65" i="20"/>
  <c r="W66" i="20"/>
  <c r="W67" i="20"/>
  <c r="W68" i="20"/>
  <c r="W69" i="20"/>
  <c r="W70" i="20"/>
  <c r="W71" i="20"/>
  <c r="W72" i="20"/>
  <c r="W73" i="20"/>
  <c r="W74" i="20"/>
  <c r="W75" i="20"/>
  <c r="W76" i="20"/>
  <c r="W77" i="20"/>
  <c r="W78" i="20"/>
  <c r="W79" i="20"/>
  <c r="W80" i="20"/>
  <c r="W81" i="20"/>
  <c r="W82" i="20"/>
  <c r="W83" i="20"/>
  <c r="W84" i="20"/>
  <c r="W85" i="20"/>
  <c r="W86" i="20"/>
  <c r="W87" i="20"/>
  <c r="W88" i="20"/>
  <c r="W89" i="20"/>
  <c r="W90" i="20"/>
  <c r="W91" i="20"/>
  <c r="W92" i="20"/>
  <c r="W93" i="20"/>
  <c r="W94" i="20"/>
  <c r="W95" i="20"/>
  <c r="W96" i="20"/>
  <c r="W97" i="20"/>
  <c r="W98" i="20"/>
  <c r="W99" i="20"/>
  <c r="W100" i="20"/>
  <c r="W101" i="20"/>
  <c r="W102" i="20"/>
  <c r="W103" i="20"/>
  <c r="W104" i="20"/>
  <c r="W105" i="20"/>
  <c r="W106" i="20"/>
  <c r="W107" i="20"/>
  <c r="W108" i="20"/>
  <c r="W109" i="20"/>
  <c r="W110" i="20"/>
  <c r="W111" i="20"/>
  <c r="W112" i="20"/>
  <c r="W113" i="20"/>
  <c r="W114" i="20"/>
  <c r="W115" i="20"/>
  <c r="W116" i="20"/>
  <c r="W117" i="20"/>
  <c r="W118" i="20"/>
  <c r="W119" i="20"/>
  <c r="W120" i="20"/>
  <c r="W121" i="20"/>
  <c r="W122" i="20"/>
  <c r="W123" i="20"/>
  <c r="W124" i="20"/>
  <c r="W125" i="20"/>
  <c r="W126" i="20"/>
  <c r="W127" i="20"/>
  <c r="W128" i="20"/>
  <c r="W129" i="20"/>
  <c r="W130" i="20"/>
  <c r="W131" i="20"/>
  <c r="W132" i="20"/>
  <c r="W133" i="20"/>
  <c r="W134" i="20"/>
  <c r="W135" i="20"/>
  <c r="W136" i="20"/>
  <c r="W137" i="20"/>
  <c r="W138" i="20"/>
  <c r="W139" i="20"/>
  <c r="W140" i="20"/>
  <c r="W141" i="20"/>
  <c r="W142" i="20"/>
  <c r="W143" i="20"/>
  <c r="W144" i="20"/>
  <c r="W145" i="20"/>
  <c r="W146" i="20"/>
  <c r="W147" i="20"/>
  <c r="W148" i="20"/>
  <c r="W149" i="20"/>
  <c r="W150" i="20"/>
  <c r="W151" i="20"/>
  <c r="W152" i="20"/>
  <c r="W5" i="20"/>
  <c r="W6" i="20"/>
  <c r="W7" i="20"/>
  <c r="W8" i="20"/>
  <c r="W9" i="20"/>
  <c r="W10" i="20"/>
  <c r="W11" i="20"/>
  <c r="W4" i="20"/>
  <c r="G407" i="3"/>
  <c r="H407" i="3"/>
  <c r="M407" i="3"/>
  <c r="N407" i="3"/>
  <c r="O407" i="3"/>
  <c r="P407" i="3"/>
  <c r="Q407" i="3"/>
  <c r="R407" i="3"/>
  <c r="S407" i="3"/>
  <c r="T407" i="3"/>
  <c r="G408" i="3"/>
  <c r="H408" i="3"/>
  <c r="I408" i="3"/>
  <c r="M408" i="3"/>
  <c r="N408" i="3"/>
  <c r="O408" i="3"/>
  <c r="P408" i="3"/>
  <c r="Q408" i="3"/>
  <c r="R408" i="3"/>
  <c r="S408" i="3"/>
  <c r="T408" i="3"/>
  <c r="G409" i="3"/>
  <c r="H409" i="3"/>
  <c r="I409" i="3"/>
  <c r="M409" i="3"/>
  <c r="N409" i="3"/>
  <c r="O409" i="3"/>
  <c r="P409" i="3"/>
  <c r="Q409" i="3"/>
  <c r="R409" i="3"/>
  <c r="S409" i="3"/>
  <c r="T409" i="3"/>
  <c r="G410" i="3"/>
  <c r="H410" i="3"/>
  <c r="I410" i="3"/>
  <c r="M410" i="3"/>
  <c r="N410" i="3"/>
  <c r="O410" i="3"/>
  <c r="P410" i="3"/>
  <c r="Q410" i="3"/>
  <c r="R410" i="3"/>
  <c r="S410" i="3"/>
  <c r="T410" i="3"/>
  <c r="G411" i="3"/>
  <c r="H411" i="3"/>
  <c r="M411" i="3"/>
  <c r="N411" i="3"/>
  <c r="O411" i="3"/>
  <c r="P411" i="3"/>
  <c r="Q411" i="3"/>
  <c r="R411" i="3"/>
  <c r="S411" i="3"/>
  <c r="T411" i="3"/>
  <c r="G412" i="3"/>
  <c r="H412" i="3"/>
  <c r="M412" i="3"/>
  <c r="N412" i="3"/>
  <c r="O412" i="3"/>
  <c r="P412" i="3"/>
  <c r="Q412" i="3"/>
  <c r="R412" i="3"/>
  <c r="S412" i="3"/>
  <c r="T412" i="3"/>
  <c r="G413" i="3"/>
  <c r="H413" i="3"/>
  <c r="M413" i="3"/>
  <c r="N413" i="3"/>
  <c r="O413" i="3"/>
  <c r="P413" i="3"/>
  <c r="Q413" i="3"/>
  <c r="R413" i="3"/>
  <c r="S413" i="3"/>
  <c r="T413" i="3"/>
  <c r="G414" i="3"/>
  <c r="H414" i="3"/>
  <c r="I414" i="3"/>
  <c r="M414" i="3"/>
  <c r="N414" i="3"/>
  <c r="O414" i="3"/>
  <c r="P414" i="3"/>
  <c r="Q414" i="3"/>
  <c r="R414" i="3"/>
  <c r="S414" i="3"/>
  <c r="T414" i="3"/>
  <c r="G415" i="3"/>
  <c r="H415" i="3"/>
  <c r="M415" i="3"/>
  <c r="N415" i="3"/>
  <c r="O415" i="3"/>
  <c r="P415" i="3"/>
  <c r="Q415" i="3"/>
  <c r="R415" i="3"/>
  <c r="S415" i="3"/>
  <c r="T415" i="3"/>
  <c r="G416" i="3"/>
  <c r="H416" i="3"/>
  <c r="M416" i="3"/>
  <c r="N416" i="3"/>
  <c r="O416" i="3"/>
  <c r="P416" i="3"/>
  <c r="Q416" i="3"/>
  <c r="R416" i="3"/>
  <c r="S416" i="3"/>
  <c r="T416" i="3"/>
  <c r="G417" i="3"/>
  <c r="H417" i="3"/>
  <c r="I417" i="3"/>
  <c r="M417" i="3"/>
  <c r="N417" i="3"/>
  <c r="O417" i="3"/>
  <c r="P417" i="3"/>
  <c r="Q417" i="3"/>
  <c r="R417" i="3"/>
  <c r="S417" i="3"/>
  <c r="T417" i="3"/>
  <c r="G418" i="3"/>
  <c r="H418" i="3"/>
  <c r="M418" i="3"/>
  <c r="N418" i="3"/>
  <c r="O418" i="3"/>
  <c r="P418" i="3"/>
  <c r="Q418" i="3"/>
  <c r="R418" i="3"/>
  <c r="S418" i="3"/>
  <c r="T418" i="3"/>
  <c r="G419" i="3"/>
  <c r="H419" i="3"/>
  <c r="M419" i="3"/>
  <c r="N419" i="3"/>
  <c r="O419" i="3"/>
  <c r="P419" i="3"/>
  <c r="Q419" i="3"/>
  <c r="R419" i="3"/>
  <c r="S419" i="3"/>
  <c r="T419" i="3"/>
  <c r="G420" i="3"/>
  <c r="H420" i="3"/>
  <c r="M420" i="3"/>
  <c r="N420" i="3"/>
  <c r="O420" i="3"/>
  <c r="P420" i="3"/>
  <c r="Q420" i="3"/>
  <c r="R420" i="3"/>
  <c r="S420" i="3"/>
  <c r="T420" i="3"/>
  <c r="G421" i="3"/>
  <c r="H421" i="3"/>
  <c r="M421" i="3"/>
  <c r="N421" i="3"/>
  <c r="O421" i="3"/>
  <c r="P421" i="3"/>
  <c r="Q421" i="3"/>
  <c r="R421" i="3"/>
  <c r="S421" i="3"/>
  <c r="T421" i="3"/>
  <c r="G422" i="3"/>
  <c r="H422" i="3"/>
  <c r="M422" i="3"/>
  <c r="N422" i="3"/>
  <c r="O422" i="3"/>
  <c r="P422" i="3"/>
  <c r="Q422" i="3"/>
  <c r="R422" i="3"/>
  <c r="S422" i="3"/>
  <c r="T422" i="3"/>
  <c r="G423" i="3"/>
  <c r="H423" i="3"/>
  <c r="M423" i="3"/>
  <c r="N423" i="3"/>
  <c r="O423" i="3"/>
  <c r="P423" i="3"/>
  <c r="Q423" i="3"/>
  <c r="R423" i="3"/>
  <c r="S423" i="3"/>
  <c r="T423" i="3"/>
  <c r="G424" i="3"/>
  <c r="H424" i="3"/>
  <c r="M424" i="3"/>
  <c r="N424" i="3"/>
  <c r="O424" i="3"/>
  <c r="P424" i="3"/>
  <c r="Q424" i="3"/>
  <c r="R424" i="3"/>
  <c r="S424" i="3"/>
  <c r="T424" i="3"/>
  <c r="G425" i="3"/>
  <c r="H425" i="3"/>
  <c r="M425" i="3"/>
  <c r="N425" i="3"/>
  <c r="O425" i="3"/>
  <c r="P425" i="3"/>
  <c r="Q425" i="3"/>
  <c r="R425" i="3"/>
  <c r="S425" i="3"/>
  <c r="T425" i="3"/>
  <c r="G426" i="3"/>
  <c r="H426" i="3"/>
  <c r="M426" i="3"/>
  <c r="N426" i="3"/>
  <c r="O426" i="3"/>
  <c r="P426" i="3"/>
  <c r="Q426" i="3"/>
  <c r="R426" i="3"/>
  <c r="S426" i="3"/>
  <c r="T426" i="3"/>
  <c r="G427" i="3"/>
  <c r="H427" i="3"/>
  <c r="M427" i="3"/>
  <c r="N427" i="3"/>
  <c r="O427" i="3"/>
  <c r="P427" i="3"/>
  <c r="Q427" i="3"/>
  <c r="R427" i="3"/>
  <c r="S427" i="3"/>
  <c r="T427" i="3"/>
  <c r="G428" i="3"/>
  <c r="H428" i="3"/>
  <c r="M428" i="3"/>
  <c r="N428" i="3"/>
  <c r="O428" i="3"/>
  <c r="P428" i="3"/>
  <c r="Q428" i="3"/>
  <c r="R428" i="3"/>
  <c r="S428" i="3"/>
  <c r="T428" i="3"/>
  <c r="G429" i="3"/>
  <c r="H429" i="3"/>
  <c r="M429" i="3"/>
  <c r="N429" i="3"/>
  <c r="O429" i="3"/>
  <c r="P429" i="3"/>
  <c r="Q429" i="3"/>
  <c r="R429" i="3"/>
  <c r="S429" i="3"/>
  <c r="T429" i="3"/>
  <c r="G430" i="3"/>
  <c r="H430" i="3"/>
  <c r="M430" i="3"/>
  <c r="N430" i="3"/>
  <c r="O430" i="3"/>
  <c r="P430" i="3"/>
  <c r="Q430" i="3"/>
  <c r="R430" i="3"/>
  <c r="S430" i="3"/>
  <c r="T430" i="3"/>
  <c r="G431" i="3"/>
  <c r="H431" i="3"/>
  <c r="M431" i="3"/>
  <c r="N431" i="3"/>
  <c r="O431" i="3"/>
  <c r="P431" i="3"/>
  <c r="Q431" i="3"/>
  <c r="R431" i="3"/>
  <c r="S431" i="3"/>
  <c r="T431" i="3"/>
  <c r="G432" i="3"/>
  <c r="H432" i="3"/>
  <c r="M432" i="3"/>
  <c r="N432" i="3"/>
  <c r="O432" i="3"/>
  <c r="P432" i="3"/>
  <c r="Q432" i="3"/>
  <c r="R432" i="3"/>
  <c r="S432" i="3"/>
  <c r="T432" i="3"/>
  <c r="G433" i="3"/>
  <c r="H433" i="3"/>
  <c r="M433" i="3"/>
  <c r="N433" i="3"/>
  <c r="O433" i="3"/>
  <c r="P433" i="3"/>
  <c r="Q433" i="3"/>
  <c r="R433" i="3"/>
  <c r="S433" i="3"/>
  <c r="T433" i="3"/>
  <c r="G434" i="3"/>
  <c r="H434" i="3"/>
  <c r="M434" i="3"/>
  <c r="N434" i="3"/>
  <c r="O434" i="3"/>
  <c r="P434" i="3"/>
  <c r="Q434" i="3"/>
  <c r="R434" i="3"/>
  <c r="S434" i="3"/>
  <c r="T434" i="3"/>
  <c r="G435" i="3"/>
  <c r="H435" i="3"/>
  <c r="M435" i="3"/>
  <c r="N435" i="3"/>
  <c r="O435" i="3"/>
  <c r="P435" i="3"/>
  <c r="Q435" i="3"/>
  <c r="R435" i="3"/>
  <c r="S435" i="3"/>
  <c r="T435" i="3"/>
  <c r="G436" i="3"/>
  <c r="H436" i="3"/>
  <c r="M436" i="3"/>
  <c r="N436" i="3"/>
  <c r="O436" i="3"/>
  <c r="P436" i="3"/>
  <c r="Q436" i="3"/>
  <c r="R436" i="3"/>
  <c r="S436" i="3"/>
  <c r="T436" i="3"/>
  <c r="G437" i="3"/>
  <c r="H437" i="3"/>
  <c r="M437" i="3"/>
  <c r="N437" i="3"/>
  <c r="O437" i="3"/>
  <c r="P437" i="3"/>
  <c r="Q437" i="3"/>
  <c r="R437" i="3"/>
  <c r="S437" i="3"/>
  <c r="T437" i="3"/>
  <c r="G438" i="3"/>
  <c r="H438" i="3"/>
  <c r="M438" i="3"/>
  <c r="N438" i="3"/>
  <c r="O438" i="3"/>
  <c r="P438" i="3"/>
  <c r="Q438" i="3"/>
  <c r="R438" i="3"/>
  <c r="S438" i="3"/>
  <c r="T438" i="3"/>
  <c r="G439" i="3"/>
  <c r="H439" i="3"/>
  <c r="M439" i="3"/>
  <c r="N439" i="3"/>
  <c r="O439" i="3"/>
  <c r="P439" i="3"/>
  <c r="Q439" i="3"/>
  <c r="R439" i="3"/>
  <c r="S439" i="3"/>
  <c r="T439" i="3"/>
  <c r="G440" i="3"/>
  <c r="H440" i="3"/>
  <c r="M440" i="3"/>
  <c r="N440" i="3"/>
  <c r="O440" i="3"/>
  <c r="P440" i="3"/>
  <c r="Q440" i="3"/>
  <c r="R440" i="3"/>
  <c r="S440" i="3"/>
  <c r="T440" i="3"/>
  <c r="G441" i="3"/>
  <c r="H441" i="3"/>
  <c r="I441" i="3"/>
  <c r="M441" i="3"/>
  <c r="N441" i="3"/>
  <c r="O441" i="3"/>
  <c r="P441" i="3"/>
  <c r="Q441" i="3"/>
  <c r="R441" i="3"/>
  <c r="S441" i="3"/>
  <c r="T441" i="3"/>
  <c r="G442" i="3"/>
  <c r="H442" i="3"/>
  <c r="M442" i="3"/>
  <c r="N442" i="3"/>
  <c r="O442" i="3"/>
  <c r="P442" i="3"/>
  <c r="Q442" i="3"/>
  <c r="R442" i="3"/>
  <c r="S442" i="3"/>
  <c r="T442" i="3"/>
  <c r="G443" i="3"/>
  <c r="H443" i="3"/>
  <c r="M443" i="3"/>
  <c r="N443" i="3"/>
  <c r="O443" i="3"/>
  <c r="P443" i="3"/>
  <c r="Q443" i="3"/>
  <c r="R443" i="3"/>
  <c r="S443" i="3"/>
  <c r="T443" i="3"/>
  <c r="G444" i="3"/>
  <c r="H444" i="3"/>
  <c r="M444" i="3"/>
  <c r="N444" i="3"/>
  <c r="O444" i="3"/>
  <c r="P444" i="3"/>
  <c r="Q444" i="3"/>
  <c r="R444" i="3"/>
  <c r="S444" i="3"/>
  <c r="T444" i="3"/>
  <c r="G445" i="3"/>
  <c r="H445" i="3"/>
  <c r="M445" i="3"/>
  <c r="N445" i="3"/>
  <c r="O445" i="3"/>
  <c r="P445" i="3"/>
  <c r="Q445" i="3"/>
  <c r="R445" i="3"/>
  <c r="S445" i="3"/>
  <c r="T445" i="3"/>
  <c r="G446" i="3"/>
  <c r="H446" i="3"/>
  <c r="M446" i="3"/>
  <c r="N446" i="3"/>
  <c r="O446" i="3"/>
  <c r="P446" i="3"/>
  <c r="Q446" i="3"/>
  <c r="R446" i="3"/>
  <c r="S446" i="3"/>
  <c r="T446" i="3"/>
  <c r="G447" i="3"/>
  <c r="H447" i="3"/>
  <c r="M447" i="3"/>
  <c r="N447" i="3"/>
  <c r="O447" i="3"/>
  <c r="P447" i="3"/>
  <c r="Q447" i="3"/>
  <c r="R447" i="3"/>
  <c r="S447" i="3"/>
  <c r="T447" i="3"/>
  <c r="G448" i="3"/>
  <c r="H448" i="3"/>
  <c r="I448" i="3"/>
  <c r="M448" i="3"/>
  <c r="N448" i="3"/>
  <c r="O448" i="3"/>
  <c r="P448" i="3"/>
  <c r="Q448" i="3"/>
  <c r="R448" i="3"/>
  <c r="S448" i="3"/>
  <c r="T448" i="3"/>
  <c r="G449" i="3"/>
  <c r="H449" i="3"/>
  <c r="M449" i="3"/>
  <c r="N449" i="3"/>
  <c r="O449" i="3"/>
  <c r="P449" i="3"/>
  <c r="Q449" i="3"/>
  <c r="R449" i="3"/>
  <c r="S449" i="3"/>
  <c r="T449" i="3"/>
  <c r="G450" i="3"/>
  <c r="H450" i="3"/>
  <c r="M450" i="3"/>
  <c r="N450" i="3"/>
  <c r="O450" i="3"/>
  <c r="P450" i="3"/>
  <c r="Q450" i="3"/>
  <c r="R450" i="3"/>
  <c r="S450" i="3"/>
  <c r="T450" i="3"/>
  <c r="G451" i="3"/>
  <c r="H451" i="3"/>
  <c r="M451" i="3"/>
  <c r="N451" i="3"/>
  <c r="O451" i="3"/>
  <c r="P451" i="3"/>
  <c r="Q451" i="3"/>
  <c r="R451" i="3"/>
  <c r="S451" i="3"/>
  <c r="T451" i="3"/>
  <c r="G452" i="3"/>
  <c r="H452" i="3"/>
  <c r="I452" i="3"/>
  <c r="M452" i="3"/>
  <c r="N452" i="3"/>
  <c r="O452" i="3"/>
  <c r="P452" i="3"/>
  <c r="Q452" i="3"/>
  <c r="R452" i="3"/>
  <c r="S452" i="3"/>
  <c r="T452" i="3"/>
  <c r="G453" i="3"/>
  <c r="H453" i="3"/>
  <c r="I453" i="3"/>
  <c r="M453" i="3"/>
  <c r="N453" i="3"/>
  <c r="O453" i="3"/>
  <c r="P453" i="3"/>
  <c r="Q453" i="3"/>
  <c r="R453" i="3"/>
  <c r="S453" i="3"/>
  <c r="T453" i="3"/>
  <c r="G454" i="3"/>
  <c r="H454" i="3"/>
  <c r="M454" i="3"/>
  <c r="N454" i="3"/>
  <c r="O454" i="3"/>
  <c r="P454" i="3"/>
  <c r="Q454" i="3"/>
  <c r="R454" i="3"/>
  <c r="S454" i="3"/>
  <c r="T454" i="3"/>
  <c r="G455" i="3"/>
  <c r="H455" i="3"/>
  <c r="M455" i="3"/>
  <c r="N455" i="3"/>
  <c r="O455" i="3"/>
  <c r="P455" i="3"/>
  <c r="Q455" i="3"/>
  <c r="R455" i="3"/>
  <c r="S455" i="3"/>
  <c r="T455" i="3"/>
  <c r="G456" i="3"/>
  <c r="H456" i="3"/>
  <c r="I456" i="3"/>
  <c r="M456" i="3"/>
  <c r="N456" i="3"/>
  <c r="O456" i="3"/>
  <c r="P456" i="3"/>
  <c r="Q456" i="3"/>
  <c r="R456" i="3"/>
  <c r="S456" i="3"/>
  <c r="T456" i="3"/>
  <c r="G457" i="3"/>
  <c r="H457" i="3"/>
  <c r="M457" i="3"/>
  <c r="N457" i="3"/>
  <c r="O457" i="3"/>
  <c r="P457" i="3"/>
  <c r="Q457" i="3"/>
  <c r="R457" i="3"/>
  <c r="S457" i="3"/>
  <c r="T457" i="3"/>
  <c r="G458" i="3"/>
  <c r="H458" i="3"/>
  <c r="M458" i="3"/>
  <c r="N458" i="3"/>
  <c r="O458" i="3"/>
  <c r="P458" i="3"/>
  <c r="Q458" i="3"/>
  <c r="R458" i="3"/>
  <c r="S458" i="3"/>
  <c r="T458" i="3"/>
  <c r="G459" i="3"/>
  <c r="H459" i="3"/>
  <c r="M459" i="3"/>
  <c r="N459" i="3"/>
  <c r="O459" i="3"/>
  <c r="P459" i="3"/>
  <c r="Q459" i="3"/>
  <c r="R459" i="3"/>
  <c r="S459" i="3"/>
  <c r="T459" i="3"/>
  <c r="G460" i="3"/>
  <c r="H460" i="3"/>
  <c r="M460" i="3"/>
  <c r="N460" i="3"/>
  <c r="O460" i="3"/>
  <c r="P460" i="3"/>
  <c r="Q460" i="3"/>
  <c r="R460" i="3"/>
  <c r="S460" i="3"/>
  <c r="T460" i="3"/>
  <c r="G461" i="3"/>
  <c r="H461" i="3"/>
  <c r="M461" i="3"/>
  <c r="N461" i="3"/>
  <c r="O461" i="3"/>
  <c r="P461" i="3"/>
  <c r="Q461" i="3"/>
  <c r="R461" i="3"/>
  <c r="S461" i="3"/>
  <c r="T461" i="3"/>
  <c r="G462" i="3"/>
  <c r="H462" i="3"/>
  <c r="M462" i="3"/>
  <c r="N462" i="3"/>
  <c r="O462" i="3"/>
  <c r="P462" i="3"/>
  <c r="Q462" i="3"/>
  <c r="R462" i="3"/>
  <c r="S462" i="3"/>
  <c r="T462" i="3"/>
  <c r="G463" i="3"/>
  <c r="H463" i="3"/>
  <c r="M463" i="3"/>
  <c r="N463" i="3"/>
  <c r="O463" i="3"/>
  <c r="P463" i="3"/>
  <c r="Q463" i="3"/>
  <c r="R463" i="3"/>
  <c r="S463" i="3"/>
  <c r="T463" i="3"/>
  <c r="G464" i="3"/>
  <c r="H464" i="3"/>
  <c r="M464" i="3"/>
  <c r="N464" i="3"/>
  <c r="O464" i="3"/>
  <c r="P464" i="3"/>
  <c r="Q464" i="3"/>
  <c r="R464" i="3"/>
  <c r="S464" i="3"/>
  <c r="T464" i="3"/>
  <c r="G465" i="3"/>
  <c r="H465" i="3"/>
  <c r="M465" i="3"/>
  <c r="N465" i="3"/>
  <c r="O465" i="3"/>
  <c r="P465" i="3"/>
  <c r="Q465" i="3"/>
  <c r="R465" i="3"/>
  <c r="S465" i="3"/>
  <c r="T465" i="3"/>
  <c r="G466" i="3"/>
  <c r="H466" i="3"/>
  <c r="M466" i="3"/>
  <c r="N466" i="3"/>
  <c r="O466" i="3"/>
  <c r="P466" i="3"/>
  <c r="Q466" i="3"/>
  <c r="R466" i="3"/>
  <c r="S466" i="3"/>
  <c r="T466" i="3"/>
  <c r="G467" i="3"/>
  <c r="H467" i="3"/>
  <c r="I467" i="3"/>
  <c r="M467" i="3"/>
  <c r="N467" i="3"/>
  <c r="O467" i="3"/>
  <c r="P467" i="3"/>
  <c r="Q467" i="3"/>
  <c r="R467" i="3"/>
  <c r="S467" i="3"/>
  <c r="T467" i="3"/>
  <c r="G468" i="3"/>
  <c r="H468" i="3"/>
  <c r="M468" i="3"/>
  <c r="N468" i="3"/>
  <c r="O468" i="3"/>
  <c r="P468" i="3"/>
  <c r="Q468" i="3"/>
  <c r="R468" i="3"/>
  <c r="S468" i="3"/>
  <c r="T468" i="3"/>
  <c r="G469" i="3"/>
  <c r="H469" i="3"/>
  <c r="M469" i="3"/>
  <c r="N469" i="3"/>
  <c r="O469" i="3"/>
  <c r="P469" i="3"/>
  <c r="Q469" i="3"/>
  <c r="R469" i="3"/>
  <c r="S469" i="3"/>
  <c r="T469" i="3"/>
  <c r="G470" i="3"/>
  <c r="H470" i="3"/>
  <c r="I470" i="3"/>
  <c r="M470" i="3"/>
  <c r="N470" i="3"/>
  <c r="O470" i="3"/>
  <c r="P470" i="3"/>
  <c r="Q470" i="3"/>
  <c r="R470" i="3"/>
  <c r="S470" i="3"/>
  <c r="T470" i="3"/>
  <c r="G471" i="3"/>
  <c r="H471" i="3"/>
  <c r="M471" i="3"/>
  <c r="N471" i="3"/>
  <c r="O471" i="3"/>
  <c r="P471" i="3"/>
  <c r="Q471" i="3"/>
  <c r="R471" i="3"/>
  <c r="S471" i="3"/>
  <c r="T471" i="3"/>
  <c r="G472" i="3"/>
  <c r="H472" i="3"/>
  <c r="M472" i="3"/>
  <c r="N472" i="3"/>
  <c r="O472" i="3"/>
  <c r="P472" i="3"/>
  <c r="Q472" i="3"/>
  <c r="R472" i="3"/>
  <c r="S472" i="3"/>
  <c r="T472" i="3"/>
  <c r="G473" i="3"/>
  <c r="H473" i="3"/>
  <c r="M473" i="3"/>
  <c r="N473" i="3"/>
  <c r="O473" i="3"/>
  <c r="P473" i="3"/>
  <c r="Q473" i="3"/>
  <c r="R473" i="3"/>
  <c r="S473" i="3"/>
  <c r="T473" i="3"/>
  <c r="G474" i="3"/>
  <c r="H474" i="3"/>
  <c r="M474" i="3"/>
  <c r="N474" i="3"/>
  <c r="O474" i="3"/>
  <c r="P474" i="3"/>
  <c r="Q474" i="3"/>
  <c r="R474" i="3"/>
  <c r="S474" i="3"/>
  <c r="T474" i="3"/>
  <c r="G475" i="3"/>
  <c r="H475" i="3"/>
  <c r="M475" i="3"/>
  <c r="N475" i="3"/>
  <c r="O475" i="3"/>
  <c r="P475" i="3"/>
  <c r="Q475" i="3"/>
  <c r="R475" i="3"/>
  <c r="S475" i="3"/>
  <c r="T475" i="3"/>
  <c r="G476" i="3"/>
  <c r="H476" i="3"/>
  <c r="M476" i="3"/>
  <c r="N476" i="3"/>
  <c r="O476" i="3"/>
  <c r="P476" i="3"/>
  <c r="Q476" i="3"/>
  <c r="R476" i="3"/>
  <c r="S476" i="3"/>
  <c r="T476" i="3"/>
  <c r="G477" i="3"/>
  <c r="H477" i="3"/>
  <c r="M477" i="3"/>
  <c r="N477" i="3"/>
  <c r="O477" i="3"/>
  <c r="P477" i="3"/>
  <c r="Q477" i="3"/>
  <c r="R477" i="3"/>
  <c r="S477" i="3"/>
  <c r="T477" i="3"/>
  <c r="G478" i="3"/>
  <c r="H478" i="3"/>
  <c r="M478" i="3"/>
  <c r="N478" i="3"/>
  <c r="O478" i="3"/>
  <c r="P478" i="3"/>
  <c r="Q478" i="3"/>
  <c r="R478" i="3"/>
  <c r="S478" i="3"/>
  <c r="T478" i="3"/>
  <c r="G479" i="3"/>
  <c r="H479" i="3"/>
  <c r="I479" i="3"/>
  <c r="M479" i="3"/>
  <c r="N479" i="3"/>
  <c r="O479" i="3"/>
  <c r="P479" i="3"/>
  <c r="Q479" i="3"/>
  <c r="R479" i="3"/>
  <c r="S479" i="3"/>
  <c r="T479" i="3"/>
  <c r="G480" i="3"/>
  <c r="H480" i="3"/>
  <c r="M480" i="3"/>
  <c r="N480" i="3"/>
  <c r="O480" i="3"/>
  <c r="P480" i="3"/>
  <c r="Q480" i="3"/>
  <c r="R480" i="3"/>
  <c r="S480" i="3"/>
  <c r="T480" i="3"/>
  <c r="G481" i="3"/>
  <c r="H481" i="3"/>
  <c r="I481" i="3"/>
  <c r="M481" i="3"/>
  <c r="N481" i="3"/>
  <c r="O481" i="3"/>
  <c r="P481" i="3"/>
  <c r="Q481" i="3"/>
  <c r="R481" i="3"/>
  <c r="S481" i="3"/>
  <c r="T481" i="3"/>
  <c r="G482" i="3"/>
  <c r="H482" i="3"/>
  <c r="M482" i="3"/>
  <c r="N482" i="3"/>
  <c r="O482" i="3"/>
  <c r="P482" i="3"/>
  <c r="Q482" i="3"/>
  <c r="R482" i="3"/>
  <c r="S482" i="3"/>
  <c r="T482" i="3"/>
  <c r="G483" i="3"/>
  <c r="H483" i="3"/>
  <c r="M483" i="3"/>
  <c r="N483" i="3"/>
  <c r="O483" i="3"/>
  <c r="P483" i="3"/>
  <c r="Q483" i="3"/>
  <c r="R483" i="3"/>
  <c r="S483" i="3"/>
  <c r="T483" i="3"/>
  <c r="G484" i="3"/>
  <c r="H484" i="3"/>
  <c r="M484" i="3"/>
  <c r="N484" i="3"/>
  <c r="O484" i="3"/>
  <c r="P484" i="3"/>
  <c r="Q484" i="3"/>
  <c r="R484" i="3"/>
  <c r="S484" i="3"/>
  <c r="T484" i="3"/>
  <c r="G485" i="3"/>
  <c r="H485" i="3"/>
  <c r="M485" i="3"/>
  <c r="N485" i="3"/>
  <c r="O485" i="3"/>
  <c r="P485" i="3"/>
  <c r="Q485" i="3"/>
  <c r="R485" i="3"/>
  <c r="S485" i="3"/>
  <c r="T485" i="3"/>
  <c r="G486" i="3"/>
  <c r="H486" i="3"/>
  <c r="M486" i="3"/>
  <c r="N486" i="3"/>
  <c r="O486" i="3"/>
  <c r="P486" i="3"/>
  <c r="Q486" i="3"/>
  <c r="R486" i="3"/>
  <c r="S486" i="3"/>
  <c r="T486" i="3"/>
  <c r="G487" i="3"/>
  <c r="H487" i="3"/>
  <c r="M487" i="3"/>
  <c r="N487" i="3"/>
  <c r="O487" i="3"/>
  <c r="P487" i="3"/>
  <c r="Q487" i="3"/>
  <c r="R487" i="3"/>
  <c r="S487" i="3"/>
  <c r="T487" i="3"/>
  <c r="G488" i="3"/>
  <c r="H488" i="3"/>
  <c r="M488" i="3"/>
  <c r="N488" i="3"/>
  <c r="O488" i="3"/>
  <c r="P488" i="3"/>
  <c r="Q488" i="3"/>
  <c r="R488" i="3"/>
  <c r="S488" i="3"/>
  <c r="T488" i="3"/>
  <c r="G489" i="3"/>
  <c r="H489" i="3"/>
  <c r="M489" i="3"/>
  <c r="N489" i="3"/>
  <c r="O489" i="3"/>
  <c r="P489" i="3"/>
  <c r="Q489" i="3"/>
  <c r="R489" i="3"/>
  <c r="S489" i="3"/>
  <c r="T489" i="3"/>
  <c r="G490" i="3"/>
  <c r="H490" i="3"/>
  <c r="M490" i="3"/>
  <c r="N490" i="3"/>
  <c r="O490" i="3"/>
  <c r="P490" i="3"/>
  <c r="Q490" i="3"/>
  <c r="R490" i="3"/>
  <c r="S490" i="3"/>
  <c r="T490" i="3"/>
  <c r="G491" i="3"/>
  <c r="H491" i="3"/>
  <c r="M491" i="3"/>
  <c r="N491" i="3"/>
  <c r="O491" i="3"/>
  <c r="P491" i="3"/>
  <c r="Q491" i="3"/>
  <c r="R491" i="3"/>
  <c r="S491" i="3"/>
  <c r="T491" i="3"/>
  <c r="G492" i="3"/>
  <c r="H492" i="3"/>
  <c r="M492" i="3"/>
  <c r="N492" i="3"/>
  <c r="O492" i="3"/>
  <c r="P492" i="3"/>
  <c r="Q492" i="3"/>
  <c r="R492" i="3"/>
  <c r="S492" i="3"/>
  <c r="T492" i="3"/>
  <c r="G493" i="3"/>
  <c r="H493" i="3"/>
  <c r="M493" i="3"/>
  <c r="N493" i="3"/>
  <c r="O493" i="3"/>
  <c r="P493" i="3"/>
  <c r="Q493" i="3"/>
  <c r="R493" i="3"/>
  <c r="S493" i="3"/>
  <c r="T493" i="3"/>
  <c r="G494" i="3"/>
  <c r="H494" i="3"/>
  <c r="I494" i="3"/>
  <c r="M494" i="3"/>
  <c r="N494" i="3"/>
  <c r="O494" i="3"/>
  <c r="P494" i="3"/>
  <c r="Q494" i="3"/>
  <c r="R494" i="3"/>
  <c r="S494" i="3"/>
  <c r="T494" i="3"/>
  <c r="G495" i="3"/>
  <c r="H495" i="3"/>
  <c r="I495" i="3"/>
  <c r="M495" i="3"/>
  <c r="N495" i="3"/>
  <c r="O495" i="3"/>
  <c r="P495" i="3"/>
  <c r="Q495" i="3"/>
  <c r="R495" i="3"/>
  <c r="S495" i="3"/>
  <c r="T495" i="3"/>
  <c r="G496" i="3"/>
  <c r="H496" i="3"/>
  <c r="M496" i="3"/>
  <c r="N496" i="3"/>
  <c r="O496" i="3"/>
  <c r="P496" i="3"/>
  <c r="Q496" i="3"/>
  <c r="R496" i="3"/>
  <c r="S496" i="3"/>
  <c r="T496" i="3"/>
  <c r="G497" i="3"/>
  <c r="H497" i="3"/>
  <c r="M497" i="3"/>
  <c r="N497" i="3"/>
  <c r="O497" i="3"/>
  <c r="P497" i="3"/>
  <c r="Q497" i="3"/>
  <c r="R497" i="3"/>
  <c r="S497" i="3"/>
  <c r="T497" i="3"/>
  <c r="G498" i="3"/>
  <c r="H498" i="3"/>
  <c r="M498" i="3"/>
  <c r="N498" i="3"/>
  <c r="O498" i="3"/>
  <c r="P498" i="3"/>
  <c r="Q498" i="3"/>
  <c r="R498" i="3"/>
  <c r="S498" i="3"/>
  <c r="T498" i="3"/>
  <c r="G499" i="3"/>
  <c r="H499" i="3"/>
  <c r="M499" i="3"/>
  <c r="N499" i="3"/>
  <c r="O499" i="3"/>
  <c r="P499" i="3"/>
  <c r="Q499" i="3"/>
  <c r="R499" i="3"/>
  <c r="S499" i="3"/>
  <c r="T499" i="3"/>
  <c r="G500" i="3"/>
  <c r="H500" i="3"/>
  <c r="M500" i="3"/>
  <c r="N500" i="3"/>
  <c r="O500" i="3"/>
  <c r="P500" i="3"/>
  <c r="Q500" i="3"/>
  <c r="R500" i="3"/>
  <c r="S500" i="3"/>
  <c r="T500" i="3"/>
  <c r="G501" i="3"/>
  <c r="H501" i="3"/>
  <c r="M501" i="3"/>
  <c r="N501" i="3"/>
  <c r="O501" i="3"/>
  <c r="P501" i="3"/>
  <c r="Q501" i="3"/>
  <c r="R501" i="3"/>
  <c r="S501" i="3"/>
  <c r="T501" i="3"/>
  <c r="G502" i="3"/>
  <c r="H502" i="3"/>
  <c r="M502" i="3"/>
  <c r="N502" i="3"/>
  <c r="O502" i="3"/>
  <c r="P502" i="3"/>
  <c r="Q502" i="3"/>
  <c r="R502" i="3"/>
  <c r="S502" i="3"/>
  <c r="T502" i="3"/>
  <c r="G503" i="3"/>
  <c r="H503" i="3"/>
  <c r="M503" i="3"/>
  <c r="N503" i="3"/>
  <c r="O503" i="3"/>
  <c r="P503" i="3"/>
  <c r="Q503" i="3"/>
  <c r="R503" i="3"/>
  <c r="S503" i="3"/>
  <c r="T503" i="3"/>
  <c r="G504" i="3"/>
  <c r="H504" i="3"/>
  <c r="M504" i="3"/>
  <c r="N504" i="3"/>
  <c r="O504" i="3"/>
  <c r="P504" i="3"/>
  <c r="Q504" i="3"/>
  <c r="R504" i="3"/>
  <c r="S504" i="3"/>
  <c r="T504" i="3"/>
  <c r="G505" i="3"/>
  <c r="H505" i="3"/>
  <c r="M505" i="3"/>
  <c r="N505" i="3"/>
  <c r="O505" i="3"/>
  <c r="P505" i="3"/>
  <c r="Q505" i="3"/>
  <c r="R505" i="3"/>
  <c r="S505" i="3"/>
  <c r="T505" i="3"/>
  <c r="G506" i="3"/>
  <c r="H506" i="3"/>
  <c r="M506" i="3"/>
  <c r="N506" i="3"/>
  <c r="O506" i="3"/>
  <c r="P506" i="3"/>
  <c r="Q506" i="3"/>
  <c r="R506" i="3"/>
  <c r="S506" i="3"/>
  <c r="T506" i="3"/>
  <c r="G507" i="3"/>
  <c r="H507" i="3"/>
  <c r="M507" i="3"/>
  <c r="N507" i="3"/>
  <c r="O507" i="3"/>
  <c r="P507" i="3"/>
  <c r="Q507" i="3"/>
  <c r="R507" i="3"/>
  <c r="S507" i="3"/>
  <c r="T507" i="3"/>
  <c r="G508" i="3"/>
  <c r="H508" i="3"/>
  <c r="I508" i="3"/>
  <c r="M508" i="3"/>
  <c r="N508" i="3"/>
  <c r="O508" i="3"/>
  <c r="P508" i="3"/>
  <c r="Q508" i="3"/>
  <c r="R508" i="3"/>
  <c r="S508" i="3"/>
  <c r="T508" i="3"/>
  <c r="G509" i="3"/>
  <c r="H509" i="3"/>
  <c r="M509" i="3"/>
  <c r="N509" i="3"/>
  <c r="O509" i="3"/>
  <c r="P509" i="3"/>
  <c r="Q509" i="3"/>
  <c r="R509" i="3"/>
  <c r="S509" i="3"/>
  <c r="T509" i="3"/>
  <c r="G510" i="3"/>
  <c r="H510" i="3"/>
  <c r="I510" i="3"/>
  <c r="M510" i="3"/>
  <c r="N510" i="3"/>
  <c r="O510" i="3"/>
  <c r="P510" i="3"/>
  <c r="Q510" i="3"/>
  <c r="R510" i="3"/>
  <c r="S510" i="3"/>
  <c r="T510" i="3"/>
  <c r="G511" i="3"/>
  <c r="H511" i="3"/>
  <c r="M511" i="3"/>
  <c r="N511" i="3"/>
  <c r="O511" i="3"/>
  <c r="P511" i="3"/>
  <c r="Q511" i="3"/>
  <c r="R511" i="3"/>
  <c r="S511" i="3"/>
  <c r="T511" i="3"/>
  <c r="G512" i="3"/>
  <c r="H512" i="3"/>
  <c r="M512" i="3"/>
  <c r="N512" i="3"/>
  <c r="O512" i="3"/>
  <c r="P512" i="3"/>
  <c r="Q512" i="3"/>
  <c r="R512" i="3"/>
  <c r="S512" i="3"/>
  <c r="T512" i="3"/>
  <c r="G513" i="3"/>
  <c r="H513" i="3"/>
  <c r="M513" i="3"/>
  <c r="N513" i="3"/>
  <c r="O513" i="3"/>
  <c r="P513" i="3"/>
  <c r="Q513" i="3"/>
  <c r="R513" i="3"/>
  <c r="S513" i="3"/>
  <c r="T513" i="3"/>
  <c r="G514" i="3"/>
  <c r="H514" i="3"/>
  <c r="M514" i="3"/>
  <c r="N514" i="3"/>
  <c r="O514" i="3"/>
  <c r="P514" i="3"/>
  <c r="Q514" i="3"/>
  <c r="R514" i="3"/>
  <c r="S514" i="3"/>
  <c r="T514" i="3"/>
  <c r="G515" i="3"/>
  <c r="H515" i="3"/>
  <c r="M515" i="3"/>
  <c r="N515" i="3"/>
  <c r="O515" i="3"/>
  <c r="P515" i="3"/>
  <c r="Q515" i="3"/>
  <c r="R515" i="3"/>
  <c r="S515" i="3"/>
  <c r="T515" i="3"/>
  <c r="G516" i="3"/>
  <c r="H516" i="3"/>
  <c r="M516" i="3"/>
  <c r="N516" i="3"/>
  <c r="O516" i="3"/>
  <c r="P516" i="3"/>
  <c r="Q516" i="3"/>
  <c r="R516" i="3"/>
  <c r="S516" i="3"/>
  <c r="T516" i="3"/>
  <c r="G517" i="3"/>
  <c r="H517" i="3"/>
  <c r="M517" i="3"/>
  <c r="N517" i="3"/>
  <c r="O517" i="3"/>
  <c r="P517" i="3"/>
  <c r="Q517" i="3"/>
  <c r="R517" i="3"/>
  <c r="S517" i="3"/>
  <c r="T517" i="3"/>
  <c r="G518" i="3"/>
  <c r="H518" i="3"/>
  <c r="M518" i="3"/>
  <c r="N518" i="3"/>
  <c r="O518" i="3"/>
  <c r="P518" i="3"/>
  <c r="Q518" i="3"/>
  <c r="R518" i="3"/>
  <c r="S518" i="3"/>
  <c r="T518" i="3"/>
  <c r="G519" i="3"/>
  <c r="H519" i="3"/>
  <c r="I519" i="3"/>
  <c r="M519" i="3"/>
  <c r="N519" i="3"/>
  <c r="O519" i="3"/>
  <c r="P519" i="3"/>
  <c r="Q519" i="3"/>
  <c r="R519" i="3"/>
  <c r="S519" i="3"/>
  <c r="T519" i="3"/>
  <c r="G520" i="3"/>
  <c r="H520" i="3"/>
  <c r="M520" i="3"/>
  <c r="N520" i="3"/>
  <c r="O520" i="3"/>
  <c r="P520" i="3"/>
  <c r="Q520" i="3"/>
  <c r="R520" i="3"/>
  <c r="S520" i="3"/>
  <c r="T520" i="3"/>
  <c r="G521" i="3"/>
  <c r="H521" i="3"/>
  <c r="M521" i="3"/>
  <c r="N521" i="3"/>
  <c r="O521" i="3"/>
  <c r="P521" i="3"/>
  <c r="Q521" i="3"/>
  <c r="R521" i="3"/>
  <c r="S521" i="3"/>
  <c r="T521" i="3"/>
  <c r="G522" i="3"/>
  <c r="H522" i="3"/>
  <c r="I522" i="3"/>
  <c r="M522" i="3"/>
  <c r="N522" i="3"/>
  <c r="O522" i="3"/>
  <c r="P522" i="3"/>
  <c r="Q522" i="3"/>
  <c r="R522" i="3"/>
  <c r="S522" i="3"/>
  <c r="T522" i="3"/>
  <c r="G523" i="3"/>
  <c r="H523" i="3"/>
  <c r="M523" i="3"/>
  <c r="N523" i="3"/>
  <c r="O523" i="3"/>
  <c r="P523" i="3"/>
  <c r="Q523" i="3"/>
  <c r="R523" i="3"/>
  <c r="S523" i="3"/>
  <c r="T523" i="3"/>
  <c r="G524" i="3"/>
  <c r="H524" i="3"/>
  <c r="M524" i="3"/>
  <c r="N524" i="3"/>
  <c r="O524" i="3"/>
  <c r="P524" i="3"/>
  <c r="Q524" i="3"/>
  <c r="R524" i="3"/>
  <c r="S524" i="3"/>
  <c r="T524" i="3"/>
  <c r="G525" i="3"/>
  <c r="H525" i="3"/>
  <c r="M525" i="3"/>
  <c r="N525" i="3"/>
  <c r="O525" i="3"/>
  <c r="P525" i="3"/>
  <c r="Q525" i="3"/>
  <c r="R525" i="3"/>
  <c r="S525" i="3"/>
  <c r="T525" i="3"/>
  <c r="G526" i="3"/>
  <c r="H526" i="3"/>
  <c r="M526" i="3"/>
  <c r="N526" i="3"/>
  <c r="O526" i="3"/>
  <c r="P526" i="3"/>
  <c r="Q526" i="3"/>
  <c r="R526" i="3"/>
  <c r="S526" i="3"/>
  <c r="T526" i="3"/>
  <c r="G527" i="3"/>
  <c r="H527" i="3"/>
  <c r="I527" i="3"/>
  <c r="M527" i="3"/>
  <c r="N527" i="3"/>
  <c r="O527" i="3"/>
  <c r="P527" i="3"/>
  <c r="Q527" i="3"/>
  <c r="R527" i="3"/>
  <c r="S527" i="3"/>
  <c r="T527" i="3"/>
  <c r="G528" i="3"/>
  <c r="H528" i="3"/>
  <c r="M528" i="3"/>
  <c r="N528" i="3"/>
  <c r="O528" i="3"/>
  <c r="P528" i="3"/>
  <c r="Q528" i="3"/>
  <c r="R528" i="3"/>
  <c r="S528" i="3"/>
  <c r="T528" i="3"/>
  <c r="G529" i="3"/>
  <c r="H529" i="3"/>
  <c r="M529" i="3"/>
  <c r="N529" i="3"/>
  <c r="O529" i="3"/>
  <c r="P529" i="3"/>
  <c r="Q529" i="3"/>
  <c r="R529" i="3"/>
  <c r="S529" i="3"/>
  <c r="T529" i="3"/>
  <c r="G530" i="3"/>
  <c r="H530" i="3"/>
  <c r="I530" i="3"/>
  <c r="M530" i="3"/>
  <c r="N530" i="3"/>
  <c r="O530" i="3"/>
  <c r="P530" i="3"/>
  <c r="Q530" i="3"/>
  <c r="R530" i="3"/>
  <c r="S530" i="3"/>
  <c r="T530" i="3"/>
  <c r="G531" i="3"/>
  <c r="H531" i="3"/>
  <c r="M531" i="3"/>
  <c r="N531" i="3"/>
  <c r="O531" i="3"/>
  <c r="P531" i="3"/>
  <c r="Q531" i="3"/>
  <c r="R531" i="3"/>
  <c r="S531" i="3"/>
  <c r="T531" i="3"/>
  <c r="G532" i="3"/>
  <c r="H532" i="3"/>
  <c r="M532" i="3"/>
  <c r="N532" i="3"/>
  <c r="O532" i="3"/>
  <c r="P532" i="3"/>
  <c r="Q532" i="3"/>
  <c r="R532" i="3"/>
  <c r="S532" i="3"/>
  <c r="T532" i="3"/>
  <c r="G533" i="3"/>
  <c r="H533" i="3"/>
  <c r="M533" i="3"/>
  <c r="N533" i="3"/>
  <c r="O533" i="3"/>
  <c r="P533" i="3"/>
  <c r="Q533" i="3"/>
  <c r="R533" i="3"/>
  <c r="S533" i="3"/>
  <c r="T533" i="3"/>
  <c r="G534" i="3"/>
  <c r="H534" i="3"/>
  <c r="M534" i="3"/>
  <c r="N534" i="3"/>
  <c r="O534" i="3"/>
  <c r="P534" i="3"/>
  <c r="Q534" i="3"/>
  <c r="R534" i="3"/>
  <c r="S534" i="3"/>
  <c r="T534" i="3"/>
  <c r="G535" i="3"/>
  <c r="H535" i="3"/>
  <c r="M535" i="3"/>
  <c r="N535" i="3"/>
  <c r="O535" i="3"/>
  <c r="P535" i="3"/>
  <c r="Q535" i="3"/>
  <c r="R535" i="3"/>
  <c r="S535" i="3"/>
  <c r="T535" i="3"/>
  <c r="G536" i="3"/>
  <c r="H536" i="3"/>
  <c r="M536" i="3"/>
  <c r="N536" i="3"/>
  <c r="O536" i="3"/>
  <c r="P536" i="3"/>
  <c r="Q536" i="3"/>
  <c r="R536" i="3"/>
  <c r="S536" i="3"/>
  <c r="T536" i="3"/>
  <c r="G537" i="3"/>
  <c r="H537" i="3"/>
  <c r="M537" i="3"/>
  <c r="N537" i="3"/>
  <c r="O537" i="3"/>
  <c r="P537" i="3"/>
  <c r="Q537" i="3"/>
  <c r="R537" i="3"/>
  <c r="S537" i="3"/>
  <c r="T537" i="3"/>
  <c r="G538" i="3"/>
  <c r="H538" i="3"/>
  <c r="M538" i="3"/>
  <c r="N538" i="3"/>
  <c r="O538" i="3"/>
  <c r="P538" i="3"/>
  <c r="Q538" i="3"/>
  <c r="R538" i="3"/>
  <c r="S538" i="3"/>
  <c r="T538" i="3"/>
  <c r="G539" i="3"/>
  <c r="H539" i="3"/>
  <c r="M539" i="3"/>
  <c r="N539" i="3"/>
  <c r="O539" i="3"/>
  <c r="P539" i="3"/>
  <c r="Q539" i="3"/>
  <c r="R539" i="3"/>
  <c r="S539" i="3"/>
  <c r="T539" i="3"/>
  <c r="G540" i="3"/>
  <c r="H540" i="3"/>
  <c r="M540" i="3"/>
  <c r="N540" i="3"/>
  <c r="O540" i="3"/>
  <c r="P540" i="3"/>
  <c r="Q540" i="3"/>
  <c r="R540" i="3"/>
  <c r="S540" i="3"/>
  <c r="T540" i="3"/>
  <c r="G541" i="3"/>
  <c r="H541" i="3"/>
  <c r="M541" i="3"/>
  <c r="N541" i="3"/>
  <c r="O541" i="3"/>
  <c r="P541" i="3"/>
  <c r="Q541" i="3"/>
  <c r="R541" i="3"/>
  <c r="S541" i="3"/>
  <c r="T541" i="3"/>
  <c r="G542" i="3"/>
  <c r="H542" i="3"/>
  <c r="I542" i="3"/>
  <c r="M542" i="3"/>
  <c r="N542" i="3"/>
  <c r="O542" i="3"/>
  <c r="P542" i="3"/>
  <c r="Q542" i="3"/>
  <c r="R542" i="3"/>
  <c r="S542" i="3"/>
  <c r="T542" i="3"/>
  <c r="G543" i="3"/>
  <c r="H543" i="3"/>
  <c r="M543" i="3"/>
  <c r="N543" i="3"/>
  <c r="O543" i="3"/>
  <c r="P543" i="3"/>
  <c r="Q543" i="3"/>
  <c r="R543" i="3"/>
  <c r="S543" i="3"/>
  <c r="T543" i="3"/>
  <c r="G544" i="3"/>
  <c r="H544" i="3"/>
  <c r="M544" i="3"/>
  <c r="N544" i="3"/>
  <c r="O544" i="3"/>
  <c r="P544" i="3"/>
  <c r="Q544" i="3"/>
  <c r="R544" i="3"/>
  <c r="S544" i="3"/>
  <c r="T544" i="3"/>
  <c r="G545" i="3"/>
  <c r="H545" i="3"/>
  <c r="M545" i="3"/>
  <c r="N545" i="3"/>
  <c r="O545" i="3"/>
  <c r="P545" i="3"/>
  <c r="Q545" i="3"/>
  <c r="R545" i="3"/>
  <c r="S545" i="3"/>
  <c r="T545" i="3"/>
  <c r="G546" i="3"/>
  <c r="H546" i="3"/>
  <c r="M546" i="3"/>
  <c r="N546" i="3"/>
  <c r="O546" i="3"/>
  <c r="P546" i="3"/>
  <c r="Q546" i="3"/>
  <c r="R546" i="3"/>
  <c r="S546" i="3"/>
  <c r="T546" i="3"/>
  <c r="G547" i="3"/>
  <c r="H547" i="3"/>
  <c r="M547" i="3"/>
  <c r="N547" i="3"/>
  <c r="O547" i="3"/>
  <c r="P547" i="3"/>
  <c r="Q547" i="3"/>
  <c r="R547" i="3"/>
  <c r="S547" i="3"/>
  <c r="T547" i="3"/>
  <c r="G548" i="3"/>
  <c r="H548" i="3"/>
  <c r="M548" i="3"/>
  <c r="N548" i="3"/>
  <c r="O548" i="3"/>
  <c r="P548" i="3"/>
  <c r="Q548" i="3"/>
  <c r="R548" i="3"/>
  <c r="S548" i="3"/>
  <c r="T548" i="3"/>
  <c r="G549" i="3"/>
  <c r="H549" i="3"/>
  <c r="M549" i="3"/>
  <c r="N549" i="3"/>
  <c r="O549" i="3"/>
  <c r="P549" i="3"/>
  <c r="Q549" i="3"/>
  <c r="R549" i="3"/>
  <c r="S549" i="3"/>
  <c r="T549" i="3"/>
  <c r="G550" i="3"/>
  <c r="H550" i="3"/>
  <c r="M550" i="3"/>
  <c r="N550" i="3"/>
  <c r="O550" i="3"/>
  <c r="P550" i="3"/>
  <c r="Q550" i="3"/>
  <c r="R550" i="3"/>
  <c r="S550" i="3"/>
  <c r="T550" i="3"/>
  <c r="G551" i="3"/>
  <c r="H551" i="3"/>
  <c r="M551" i="3"/>
  <c r="N551" i="3"/>
  <c r="O551" i="3"/>
  <c r="P551" i="3"/>
  <c r="Q551" i="3"/>
  <c r="R551" i="3"/>
  <c r="S551" i="3"/>
  <c r="T551" i="3"/>
  <c r="G552" i="3"/>
  <c r="H552" i="3"/>
  <c r="M552" i="3"/>
  <c r="N552" i="3"/>
  <c r="O552" i="3"/>
  <c r="P552" i="3"/>
  <c r="Q552" i="3"/>
  <c r="R552" i="3"/>
  <c r="S552" i="3"/>
  <c r="T552" i="3"/>
  <c r="G553" i="3"/>
  <c r="H553" i="3"/>
  <c r="M553" i="3"/>
  <c r="N553" i="3"/>
  <c r="O553" i="3"/>
  <c r="P553" i="3"/>
  <c r="Q553" i="3"/>
  <c r="R553" i="3"/>
  <c r="S553" i="3"/>
  <c r="T553" i="3"/>
  <c r="G554" i="3"/>
  <c r="H554" i="3"/>
  <c r="M554" i="3"/>
  <c r="N554" i="3"/>
  <c r="O554" i="3"/>
  <c r="P554" i="3"/>
  <c r="Q554" i="3"/>
  <c r="R554" i="3"/>
  <c r="S554" i="3"/>
  <c r="T554" i="3"/>
  <c r="G555" i="3"/>
  <c r="H555" i="3"/>
  <c r="M555" i="3"/>
  <c r="N555" i="3"/>
  <c r="O555" i="3"/>
  <c r="P555" i="3"/>
  <c r="Q555" i="3"/>
  <c r="R555" i="3"/>
  <c r="S555" i="3"/>
  <c r="T555" i="3"/>
  <c r="G556" i="3"/>
  <c r="H556" i="3"/>
  <c r="M556" i="3"/>
  <c r="N556" i="3"/>
  <c r="O556" i="3"/>
  <c r="P556" i="3"/>
  <c r="Q556" i="3"/>
  <c r="R556" i="3"/>
  <c r="S556" i="3"/>
  <c r="T556" i="3"/>
  <c r="G557" i="3"/>
  <c r="H557" i="3"/>
  <c r="M557" i="3"/>
  <c r="N557" i="3"/>
  <c r="O557" i="3"/>
  <c r="P557" i="3"/>
  <c r="Q557" i="3"/>
  <c r="R557" i="3"/>
  <c r="S557" i="3"/>
  <c r="T557" i="3"/>
  <c r="G558" i="3"/>
  <c r="H558" i="3"/>
  <c r="L558" i="3"/>
  <c r="M558" i="3"/>
  <c r="N558" i="3"/>
  <c r="O558" i="3"/>
  <c r="P558" i="3"/>
  <c r="Q558" i="3"/>
  <c r="R558" i="3"/>
  <c r="S558" i="3"/>
  <c r="T558" i="3"/>
  <c r="G559" i="3"/>
  <c r="H559" i="3"/>
  <c r="L559" i="3"/>
  <c r="M559" i="3"/>
  <c r="N559" i="3"/>
  <c r="O559" i="3"/>
  <c r="P559" i="3"/>
  <c r="Q559" i="3"/>
  <c r="R559" i="3"/>
  <c r="S559" i="3"/>
  <c r="T559" i="3"/>
  <c r="G353" i="3" l="1"/>
  <c r="H353" i="3"/>
  <c r="M353" i="3"/>
  <c r="N353" i="3"/>
  <c r="O353" i="3"/>
  <c r="P353" i="3"/>
  <c r="Q353" i="3"/>
  <c r="R353" i="3"/>
  <c r="S353" i="3"/>
  <c r="T353" i="3"/>
  <c r="G354" i="3"/>
  <c r="H354" i="3"/>
  <c r="M354" i="3"/>
  <c r="N354" i="3"/>
  <c r="O354" i="3"/>
  <c r="P354" i="3"/>
  <c r="Q354" i="3"/>
  <c r="R354" i="3"/>
  <c r="S354" i="3"/>
  <c r="T354" i="3"/>
  <c r="G355" i="3"/>
  <c r="H355" i="3"/>
  <c r="M355" i="3"/>
  <c r="N355" i="3"/>
  <c r="O355" i="3"/>
  <c r="P355" i="3"/>
  <c r="Q355" i="3"/>
  <c r="R355" i="3"/>
  <c r="S355" i="3"/>
  <c r="T355" i="3"/>
  <c r="G356" i="3"/>
  <c r="H356" i="3"/>
  <c r="M356" i="3"/>
  <c r="N356" i="3"/>
  <c r="O356" i="3"/>
  <c r="P356" i="3"/>
  <c r="Q356" i="3"/>
  <c r="R356" i="3"/>
  <c r="S356" i="3"/>
  <c r="T356" i="3"/>
  <c r="G357" i="3"/>
  <c r="H357" i="3"/>
  <c r="M357" i="3"/>
  <c r="N357" i="3"/>
  <c r="O357" i="3"/>
  <c r="P357" i="3"/>
  <c r="Q357" i="3"/>
  <c r="R357" i="3"/>
  <c r="S357" i="3"/>
  <c r="T357" i="3"/>
  <c r="G358" i="3"/>
  <c r="H358" i="3"/>
  <c r="I358" i="3"/>
  <c r="M358" i="3"/>
  <c r="N358" i="3"/>
  <c r="O358" i="3"/>
  <c r="P358" i="3"/>
  <c r="Q358" i="3"/>
  <c r="R358" i="3"/>
  <c r="S358" i="3"/>
  <c r="T358" i="3"/>
  <c r="G359" i="3"/>
  <c r="H359" i="3"/>
  <c r="M359" i="3"/>
  <c r="N359" i="3"/>
  <c r="O359" i="3"/>
  <c r="P359" i="3"/>
  <c r="Q359" i="3"/>
  <c r="R359" i="3"/>
  <c r="S359" i="3"/>
  <c r="T359" i="3"/>
  <c r="G360" i="3"/>
  <c r="H360" i="3"/>
  <c r="M360" i="3"/>
  <c r="N360" i="3"/>
  <c r="O360" i="3"/>
  <c r="P360" i="3"/>
  <c r="Q360" i="3"/>
  <c r="R360" i="3"/>
  <c r="S360" i="3"/>
  <c r="T360" i="3"/>
  <c r="G361" i="3"/>
  <c r="H361" i="3"/>
  <c r="M361" i="3"/>
  <c r="N361" i="3"/>
  <c r="O361" i="3"/>
  <c r="P361" i="3"/>
  <c r="Q361" i="3"/>
  <c r="R361" i="3"/>
  <c r="S361" i="3"/>
  <c r="T361" i="3"/>
  <c r="G362" i="3"/>
  <c r="H362" i="3"/>
  <c r="M362" i="3"/>
  <c r="N362" i="3"/>
  <c r="O362" i="3"/>
  <c r="P362" i="3"/>
  <c r="Q362" i="3"/>
  <c r="R362" i="3"/>
  <c r="S362" i="3"/>
  <c r="T362" i="3"/>
  <c r="G363" i="3"/>
  <c r="H363" i="3"/>
  <c r="I363" i="3"/>
  <c r="M363" i="3"/>
  <c r="N363" i="3"/>
  <c r="O363" i="3"/>
  <c r="P363" i="3"/>
  <c r="Q363" i="3"/>
  <c r="R363" i="3"/>
  <c r="S363" i="3"/>
  <c r="T363" i="3"/>
  <c r="G364" i="3"/>
  <c r="H364" i="3"/>
  <c r="M364" i="3"/>
  <c r="N364" i="3"/>
  <c r="O364" i="3"/>
  <c r="P364" i="3"/>
  <c r="Q364" i="3"/>
  <c r="R364" i="3"/>
  <c r="S364" i="3"/>
  <c r="T364" i="3"/>
  <c r="G365" i="3"/>
  <c r="H365" i="3"/>
  <c r="M365" i="3"/>
  <c r="N365" i="3"/>
  <c r="O365" i="3"/>
  <c r="P365" i="3"/>
  <c r="Q365" i="3"/>
  <c r="R365" i="3"/>
  <c r="S365" i="3"/>
  <c r="T365" i="3"/>
  <c r="G366" i="3"/>
  <c r="H366" i="3"/>
  <c r="M366" i="3"/>
  <c r="N366" i="3"/>
  <c r="O366" i="3"/>
  <c r="P366" i="3"/>
  <c r="Q366" i="3"/>
  <c r="R366" i="3"/>
  <c r="S366" i="3"/>
  <c r="T366" i="3"/>
  <c r="G367" i="3"/>
  <c r="H367" i="3"/>
  <c r="I367" i="3"/>
  <c r="M367" i="3"/>
  <c r="N367" i="3"/>
  <c r="O367" i="3"/>
  <c r="P367" i="3"/>
  <c r="Q367" i="3"/>
  <c r="R367" i="3"/>
  <c r="S367" i="3"/>
  <c r="T367" i="3"/>
  <c r="G368" i="3"/>
  <c r="H368" i="3"/>
  <c r="I368" i="3"/>
  <c r="M368" i="3"/>
  <c r="N368" i="3"/>
  <c r="O368" i="3"/>
  <c r="P368" i="3"/>
  <c r="Q368" i="3"/>
  <c r="R368" i="3"/>
  <c r="S368" i="3"/>
  <c r="T368" i="3"/>
  <c r="G369" i="3"/>
  <c r="H369" i="3"/>
  <c r="I369" i="3"/>
  <c r="M369" i="3"/>
  <c r="N369" i="3"/>
  <c r="O369" i="3"/>
  <c r="P369" i="3"/>
  <c r="Q369" i="3"/>
  <c r="R369" i="3"/>
  <c r="S369" i="3"/>
  <c r="T369" i="3"/>
  <c r="G370" i="3"/>
  <c r="H370" i="3"/>
  <c r="M370" i="3"/>
  <c r="N370" i="3"/>
  <c r="O370" i="3"/>
  <c r="P370" i="3"/>
  <c r="Q370" i="3"/>
  <c r="R370" i="3"/>
  <c r="S370" i="3"/>
  <c r="T370" i="3"/>
  <c r="G371" i="3"/>
  <c r="H371" i="3"/>
  <c r="M371" i="3"/>
  <c r="N371" i="3"/>
  <c r="O371" i="3"/>
  <c r="P371" i="3"/>
  <c r="Q371" i="3"/>
  <c r="R371" i="3"/>
  <c r="S371" i="3"/>
  <c r="T371" i="3"/>
  <c r="G372" i="3"/>
  <c r="H372" i="3"/>
  <c r="M372" i="3"/>
  <c r="N372" i="3"/>
  <c r="O372" i="3"/>
  <c r="P372" i="3"/>
  <c r="Q372" i="3"/>
  <c r="R372" i="3"/>
  <c r="S372" i="3"/>
  <c r="T372" i="3"/>
  <c r="G373" i="3"/>
  <c r="H373" i="3"/>
  <c r="M373" i="3"/>
  <c r="N373" i="3"/>
  <c r="O373" i="3"/>
  <c r="P373" i="3"/>
  <c r="Q373" i="3"/>
  <c r="R373" i="3"/>
  <c r="S373" i="3"/>
  <c r="T373" i="3"/>
  <c r="G374" i="3"/>
  <c r="H374" i="3"/>
  <c r="I374" i="3"/>
  <c r="M374" i="3"/>
  <c r="N374" i="3"/>
  <c r="O374" i="3"/>
  <c r="P374" i="3"/>
  <c r="Q374" i="3"/>
  <c r="R374" i="3"/>
  <c r="S374" i="3"/>
  <c r="T374" i="3"/>
  <c r="G375" i="3"/>
  <c r="H375" i="3"/>
  <c r="I375" i="3"/>
  <c r="M375" i="3"/>
  <c r="N375" i="3"/>
  <c r="O375" i="3"/>
  <c r="P375" i="3"/>
  <c r="Q375" i="3"/>
  <c r="R375" i="3"/>
  <c r="S375" i="3"/>
  <c r="T375" i="3"/>
  <c r="G376" i="3"/>
  <c r="H376" i="3"/>
  <c r="I376" i="3"/>
  <c r="M376" i="3"/>
  <c r="N376" i="3"/>
  <c r="O376" i="3"/>
  <c r="P376" i="3"/>
  <c r="Q376" i="3"/>
  <c r="R376" i="3"/>
  <c r="S376" i="3"/>
  <c r="T376" i="3"/>
  <c r="G377" i="3"/>
  <c r="H377" i="3"/>
  <c r="M377" i="3"/>
  <c r="N377" i="3"/>
  <c r="O377" i="3"/>
  <c r="P377" i="3"/>
  <c r="Q377" i="3"/>
  <c r="R377" i="3"/>
  <c r="S377" i="3"/>
  <c r="T377" i="3"/>
  <c r="G378" i="3"/>
  <c r="H378" i="3"/>
  <c r="M378" i="3"/>
  <c r="N378" i="3"/>
  <c r="O378" i="3"/>
  <c r="P378" i="3"/>
  <c r="Q378" i="3"/>
  <c r="R378" i="3"/>
  <c r="S378" i="3"/>
  <c r="T378" i="3"/>
  <c r="G379" i="3"/>
  <c r="H379" i="3"/>
  <c r="M379" i="3"/>
  <c r="N379" i="3"/>
  <c r="O379" i="3"/>
  <c r="P379" i="3"/>
  <c r="Q379" i="3"/>
  <c r="R379" i="3"/>
  <c r="S379" i="3"/>
  <c r="T379" i="3"/>
  <c r="G380" i="3"/>
  <c r="H380" i="3"/>
  <c r="M380" i="3"/>
  <c r="N380" i="3"/>
  <c r="O380" i="3"/>
  <c r="P380" i="3"/>
  <c r="Q380" i="3"/>
  <c r="R380" i="3"/>
  <c r="S380" i="3"/>
  <c r="T380" i="3"/>
  <c r="G381" i="3"/>
  <c r="H381" i="3"/>
  <c r="M381" i="3"/>
  <c r="N381" i="3"/>
  <c r="O381" i="3"/>
  <c r="P381" i="3"/>
  <c r="Q381" i="3"/>
  <c r="R381" i="3"/>
  <c r="S381" i="3"/>
  <c r="T381" i="3"/>
  <c r="G382" i="3"/>
  <c r="H382" i="3"/>
  <c r="M382" i="3"/>
  <c r="N382" i="3"/>
  <c r="O382" i="3"/>
  <c r="P382" i="3"/>
  <c r="Q382" i="3"/>
  <c r="R382" i="3"/>
  <c r="S382" i="3"/>
  <c r="T382" i="3"/>
  <c r="G383" i="3"/>
  <c r="H383" i="3"/>
  <c r="M383" i="3"/>
  <c r="N383" i="3"/>
  <c r="O383" i="3"/>
  <c r="P383" i="3"/>
  <c r="Q383" i="3"/>
  <c r="R383" i="3"/>
  <c r="S383" i="3"/>
  <c r="T383" i="3"/>
  <c r="G384" i="3"/>
  <c r="H384" i="3"/>
  <c r="M384" i="3"/>
  <c r="N384" i="3"/>
  <c r="O384" i="3"/>
  <c r="P384" i="3"/>
  <c r="Q384" i="3"/>
  <c r="R384" i="3"/>
  <c r="S384" i="3"/>
  <c r="T384" i="3"/>
  <c r="G385" i="3"/>
  <c r="H385" i="3"/>
  <c r="M385" i="3"/>
  <c r="N385" i="3"/>
  <c r="O385" i="3"/>
  <c r="P385" i="3"/>
  <c r="Q385" i="3"/>
  <c r="R385" i="3"/>
  <c r="S385" i="3"/>
  <c r="T385" i="3"/>
  <c r="G386" i="3"/>
  <c r="H386" i="3"/>
  <c r="M386" i="3"/>
  <c r="N386" i="3"/>
  <c r="O386" i="3"/>
  <c r="P386" i="3"/>
  <c r="Q386" i="3"/>
  <c r="R386" i="3"/>
  <c r="S386" i="3"/>
  <c r="T386" i="3"/>
  <c r="G387" i="3"/>
  <c r="H387" i="3"/>
  <c r="M387" i="3"/>
  <c r="N387" i="3"/>
  <c r="O387" i="3"/>
  <c r="P387" i="3"/>
  <c r="Q387" i="3"/>
  <c r="R387" i="3"/>
  <c r="S387" i="3"/>
  <c r="T387" i="3"/>
  <c r="G388" i="3"/>
  <c r="H388" i="3"/>
  <c r="M388" i="3"/>
  <c r="N388" i="3"/>
  <c r="O388" i="3"/>
  <c r="P388" i="3"/>
  <c r="Q388" i="3"/>
  <c r="R388" i="3"/>
  <c r="S388" i="3"/>
  <c r="T388" i="3"/>
  <c r="G389" i="3"/>
  <c r="H389" i="3"/>
  <c r="M389" i="3"/>
  <c r="N389" i="3"/>
  <c r="O389" i="3"/>
  <c r="P389" i="3"/>
  <c r="Q389" i="3"/>
  <c r="R389" i="3"/>
  <c r="S389" i="3"/>
  <c r="T389" i="3"/>
  <c r="G390" i="3"/>
  <c r="H390" i="3"/>
  <c r="I390" i="3"/>
  <c r="M390" i="3"/>
  <c r="N390" i="3"/>
  <c r="O390" i="3"/>
  <c r="P390" i="3"/>
  <c r="Q390" i="3"/>
  <c r="R390" i="3"/>
  <c r="S390" i="3"/>
  <c r="T390" i="3"/>
  <c r="G391" i="3"/>
  <c r="H391" i="3"/>
  <c r="I391" i="3"/>
  <c r="M391" i="3"/>
  <c r="N391" i="3"/>
  <c r="O391" i="3"/>
  <c r="P391" i="3"/>
  <c r="Q391" i="3"/>
  <c r="R391" i="3"/>
  <c r="S391" i="3"/>
  <c r="T391" i="3"/>
  <c r="G392" i="3"/>
  <c r="H392" i="3"/>
  <c r="M392" i="3"/>
  <c r="N392" i="3"/>
  <c r="O392" i="3"/>
  <c r="P392" i="3"/>
  <c r="Q392" i="3"/>
  <c r="R392" i="3"/>
  <c r="S392" i="3"/>
  <c r="T392" i="3"/>
  <c r="G393" i="3"/>
  <c r="H393" i="3"/>
  <c r="M393" i="3"/>
  <c r="N393" i="3"/>
  <c r="O393" i="3"/>
  <c r="P393" i="3"/>
  <c r="Q393" i="3"/>
  <c r="R393" i="3"/>
  <c r="S393" i="3"/>
  <c r="T393" i="3"/>
  <c r="G394" i="3"/>
  <c r="H394" i="3"/>
  <c r="I394" i="3"/>
  <c r="M394" i="3"/>
  <c r="N394" i="3"/>
  <c r="O394" i="3"/>
  <c r="P394" i="3"/>
  <c r="Q394" i="3"/>
  <c r="R394" i="3"/>
  <c r="S394" i="3"/>
  <c r="T394" i="3"/>
  <c r="G395" i="3"/>
  <c r="H395" i="3"/>
  <c r="M395" i="3"/>
  <c r="N395" i="3"/>
  <c r="O395" i="3"/>
  <c r="P395" i="3"/>
  <c r="Q395" i="3"/>
  <c r="R395" i="3"/>
  <c r="S395" i="3"/>
  <c r="T395" i="3"/>
  <c r="G396" i="3"/>
  <c r="H396" i="3"/>
  <c r="I396" i="3"/>
  <c r="M396" i="3"/>
  <c r="N396" i="3"/>
  <c r="O396" i="3"/>
  <c r="P396" i="3"/>
  <c r="Q396" i="3"/>
  <c r="R396" i="3"/>
  <c r="S396" i="3"/>
  <c r="T396" i="3"/>
  <c r="G397" i="3"/>
  <c r="H397" i="3"/>
  <c r="M397" i="3"/>
  <c r="N397" i="3"/>
  <c r="O397" i="3"/>
  <c r="P397" i="3"/>
  <c r="Q397" i="3"/>
  <c r="R397" i="3"/>
  <c r="S397" i="3"/>
  <c r="T397" i="3"/>
  <c r="G398" i="3"/>
  <c r="H398" i="3"/>
  <c r="M398" i="3"/>
  <c r="N398" i="3"/>
  <c r="O398" i="3"/>
  <c r="P398" i="3"/>
  <c r="Q398" i="3"/>
  <c r="R398" i="3"/>
  <c r="S398" i="3"/>
  <c r="T398" i="3"/>
  <c r="G399" i="3"/>
  <c r="H399" i="3"/>
  <c r="M399" i="3"/>
  <c r="N399" i="3"/>
  <c r="O399" i="3"/>
  <c r="P399" i="3"/>
  <c r="Q399" i="3"/>
  <c r="R399" i="3"/>
  <c r="S399" i="3"/>
  <c r="T399" i="3"/>
  <c r="G400" i="3"/>
  <c r="H400" i="3"/>
  <c r="I400" i="3"/>
  <c r="M400" i="3"/>
  <c r="N400" i="3"/>
  <c r="O400" i="3"/>
  <c r="P400" i="3"/>
  <c r="Q400" i="3"/>
  <c r="R400" i="3"/>
  <c r="S400" i="3"/>
  <c r="T400" i="3"/>
  <c r="G401" i="3"/>
  <c r="H401" i="3"/>
  <c r="M401" i="3"/>
  <c r="N401" i="3"/>
  <c r="O401" i="3"/>
  <c r="P401" i="3"/>
  <c r="Q401" i="3"/>
  <c r="R401" i="3"/>
  <c r="S401" i="3"/>
  <c r="T401" i="3"/>
  <c r="G402" i="3"/>
  <c r="H402" i="3"/>
  <c r="M402" i="3"/>
  <c r="N402" i="3"/>
  <c r="O402" i="3"/>
  <c r="P402" i="3"/>
  <c r="Q402" i="3"/>
  <c r="R402" i="3"/>
  <c r="S402" i="3"/>
  <c r="T402" i="3"/>
  <c r="G403" i="3"/>
  <c r="H403" i="3"/>
  <c r="I403" i="3"/>
  <c r="M403" i="3"/>
  <c r="N403" i="3"/>
  <c r="O403" i="3"/>
  <c r="P403" i="3"/>
  <c r="Q403" i="3"/>
  <c r="R403" i="3"/>
  <c r="S403" i="3"/>
  <c r="T403" i="3"/>
  <c r="G404" i="3"/>
  <c r="H404" i="3"/>
  <c r="M404" i="3"/>
  <c r="N404" i="3"/>
  <c r="O404" i="3"/>
  <c r="P404" i="3"/>
  <c r="Q404" i="3"/>
  <c r="R404" i="3"/>
  <c r="S404" i="3"/>
  <c r="T404" i="3"/>
  <c r="G405" i="3"/>
  <c r="H405" i="3"/>
  <c r="M405" i="3"/>
  <c r="N405" i="3"/>
  <c r="O405" i="3"/>
  <c r="P405" i="3"/>
  <c r="Q405" i="3"/>
  <c r="R405" i="3"/>
  <c r="S405" i="3"/>
  <c r="T405" i="3"/>
  <c r="G406" i="3"/>
  <c r="H406" i="3"/>
  <c r="M406" i="3"/>
  <c r="N406" i="3"/>
  <c r="O406" i="3"/>
  <c r="P406" i="3"/>
  <c r="Q406" i="3"/>
  <c r="R406" i="3"/>
  <c r="S406" i="3"/>
  <c r="T406" i="3"/>
  <c r="G347" i="3"/>
  <c r="H347" i="3"/>
  <c r="G348" i="3"/>
  <c r="H348" i="3"/>
  <c r="G349" i="3"/>
  <c r="H349" i="3"/>
  <c r="G350" i="3"/>
  <c r="H350" i="3"/>
  <c r="G351" i="3"/>
  <c r="H351" i="3"/>
  <c r="G352" i="3"/>
  <c r="H352" i="3"/>
  <c r="W156" i="19"/>
  <c r="W157" i="19"/>
  <c r="W158" i="19"/>
  <c r="W159" i="19"/>
  <c r="W160" i="19"/>
  <c r="W161" i="19"/>
  <c r="W162" i="19"/>
  <c r="W163" i="19"/>
  <c r="W164" i="19"/>
  <c r="W165" i="19"/>
  <c r="W166" i="19"/>
  <c r="W167" i="19"/>
  <c r="W168" i="19"/>
  <c r="W169" i="19"/>
  <c r="W170" i="19"/>
  <c r="W171" i="19"/>
  <c r="W172" i="19"/>
  <c r="W173" i="19"/>
  <c r="W174" i="19"/>
  <c r="W175" i="19"/>
  <c r="W176" i="19"/>
  <c r="W177" i="19"/>
  <c r="W178" i="19"/>
  <c r="W179" i="19"/>
  <c r="W180" i="19"/>
  <c r="W181" i="19"/>
  <c r="W182" i="19"/>
  <c r="W183" i="19"/>
  <c r="W184" i="19"/>
  <c r="W185" i="19"/>
  <c r="W186" i="19"/>
  <c r="W187" i="19"/>
  <c r="W188" i="19"/>
  <c r="W155" i="19"/>
  <c r="W83" i="19"/>
  <c r="W84" i="19"/>
  <c r="W85" i="19"/>
  <c r="W86" i="19"/>
  <c r="W87" i="19"/>
  <c r="W88" i="19"/>
  <c r="W89" i="19"/>
  <c r="W90" i="19"/>
  <c r="W91" i="19"/>
  <c r="W92" i="19"/>
  <c r="W93" i="19"/>
  <c r="W94" i="19"/>
  <c r="W95" i="19"/>
  <c r="W96" i="19"/>
  <c r="W97" i="19"/>
  <c r="W98" i="19"/>
  <c r="W99" i="19"/>
  <c r="W100" i="19"/>
  <c r="W101" i="19"/>
  <c r="W102" i="19"/>
  <c r="W103" i="19"/>
  <c r="W104" i="19"/>
  <c r="W105" i="19"/>
  <c r="W106" i="19"/>
  <c r="W107" i="19"/>
  <c r="W108" i="19"/>
  <c r="W109" i="19"/>
  <c r="W110" i="19"/>
  <c r="W111" i="19"/>
  <c r="W112" i="19"/>
  <c r="W113" i="19"/>
  <c r="W114" i="19"/>
  <c r="W115" i="19"/>
  <c r="W116" i="19"/>
  <c r="W117" i="19"/>
  <c r="W118" i="19"/>
  <c r="W119" i="19"/>
  <c r="W120" i="19"/>
  <c r="W121" i="19"/>
  <c r="W122" i="19"/>
  <c r="W123" i="19"/>
  <c r="W124" i="19"/>
  <c r="W125" i="19"/>
  <c r="W126" i="19"/>
  <c r="W127" i="19"/>
  <c r="W128" i="19"/>
  <c r="W129" i="19"/>
  <c r="W130" i="19"/>
  <c r="W131" i="19"/>
  <c r="W132" i="19"/>
  <c r="W133" i="19"/>
  <c r="W134" i="19"/>
  <c r="W135" i="19"/>
  <c r="W136" i="19"/>
  <c r="W137" i="19"/>
  <c r="W138" i="19"/>
  <c r="W139" i="19"/>
  <c r="W140" i="19"/>
  <c r="W141" i="19"/>
  <c r="W142" i="19"/>
  <c r="W143" i="19"/>
  <c r="W144" i="19"/>
  <c r="W145" i="19"/>
  <c r="W82" i="19"/>
  <c r="W6" i="19"/>
  <c r="W7" i="19"/>
  <c r="W8" i="19"/>
  <c r="W9" i="19"/>
  <c r="W10" i="19"/>
  <c r="W11" i="19"/>
  <c r="W12" i="19"/>
  <c r="W13" i="19"/>
  <c r="W14" i="19"/>
  <c r="W15" i="19"/>
  <c r="W16" i="19"/>
  <c r="W17" i="19"/>
  <c r="W18" i="19"/>
  <c r="W19" i="19"/>
  <c r="W20" i="19"/>
  <c r="W21" i="19"/>
  <c r="W22" i="19"/>
  <c r="W23" i="19"/>
  <c r="W24" i="19"/>
  <c r="W25" i="19"/>
  <c r="W26" i="19"/>
  <c r="W27" i="19"/>
  <c r="W28" i="19"/>
  <c r="W29" i="19"/>
  <c r="W30" i="19"/>
  <c r="W31" i="19"/>
  <c r="W32" i="19"/>
  <c r="W33" i="19"/>
  <c r="W34" i="19"/>
  <c r="W35" i="19"/>
  <c r="W36" i="19"/>
  <c r="W37" i="19"/>
  <c r="W38" i="19"/>
  <c r="W39" i="19"/>
  <c r="W40" i="19"/>
  <c r="W41" i="19"/>
  <c r="W42" i="19"/>
  <c r="W43" i="19"/>
  <c r="W44" i="19"/>
  <c r="W45" i="19"/>
  <c r="W46" i="19"/>
  <c r="W47" i="19"/>
  <c r="W48" i="19"/>
  <c r="W49" i="19"/>
  <c r="W50" i="19"/>
  <c r="W51" i="19"/>
  <c r="W52" i="19"/>
  <c r="W53" i="19"/>
  <c r="W54" i="19"/>
  <c r="W55" i="19"/>
  <c r="W56" i="19"/>
  <c r="W57" i="19"/>
  <c r="W58" i="19"/>
  <c r="W59" i="19"/>
  <c r="W60" i="19"/>
  <c r="W61" i="19"/>
  <c r="W62" i="19"/>
  <c r="W63" i="19"/>
  <c r="W64" i="19"/>
  <c r="W65" i="19"/>
  <c r="W66" i="19"/>
  <c r="W67" i="19"/>
  <c r="W68" i="19"/>
  <c r="W69" i="19"/>
  <c r="W70" i="19"/>
  <c r="W71" i="19"/>
  <c r="W72" i="19"/>
  <c r="W73" i="19"/>
  <c r="W74" i="19"/>
  <c r="W75" i="19"/>
  <c r="W76" i="19"/>
  <c r="W5" i="19"/>
  <c r="U156" i="19"/>
  <c r="U157" i="19"/>
  <c r="U158" i="19"/>
  <c r="U159" i="19"/>
  <c r="U160" i="19"/>
  <c r="U161" i="19"/>
  <c r="U162" i="19"/>
  <c r="U163" i="19"/>
  <c r="U164" i="19"/>
  <c r="U165" i="19"/>
  <c r="U166" i="19"/>
  <c r="U167" i="19"/>
  <c r="U168" i="19"/>
  <c r="U169" i="19"/>
  <c r="U170" i="19"/>
  <c r="U171" i="19"/>
  <c r="U172" i="19"/>
  <c r="U173" i="19"/>
  <c r="U174" i="19"/>
  <c r="U175" i="19"/>
  <c r="U176" i="19"/>
  <c r="U177" i="19"/>
  <c r="U178" i="19"/>
  <c r="U179" i="19"/>
  <c r="U180" i="19"/>
  <c r="U181" i="19"/>
  <c r="U182" i="19"/>
  <c r="U183" i="19"/>
  <c r="U184" i="19"/>
  <c r="U185" i="19"/>
  <c r="U186" i="19"/>
  <c r="U187" i="19"/>
  <c r="U188" i="19"/>
  <c r="U155" i="19"/>
  <c r="U83" i="19"/>
  <c r="U84" i="19"/>
  <c r="U85" i="19"/>
  <c r="U86" i="19"/>
  <c r="U87" i="19"/>
  <c r="U88" i="19"/>
  <c r="U89" i="19"/>
  <c r="U90" i="19"/>
  <c r="U91" i="19"/>
  <c r="U92" i="19"/>
  <c r="U93" i="19"/>
  <c r="U94" i="19"/>
  <c r="U95" i="19"/>
  <c r="U96" i="19"/>
  <c r="U97" i="19"/>
  <c r="U98" i="19"/>
  <c r="U99" i="19"/>
  <c r="U100" i="19"/>
  <c r="U101" i="19"/>
  <c r="U102" i="19"/>
  <c r="U103" i="19"/>
  <c r="U104" i="19"/>
  <c r="U105" i="19"/>
  <c r="U106" i="19"/>
  <c r="U107" i="19"/>
  <c r="U108" i="19"/>
  <c r="U109" i="19"/>
  <c r="U110" i="19"/>
  <c r="U111" i="19"/>
  <c r="U112" i="19"/>
  <c r="U113" i="19"/>
  <c r="U114" i="19"/>
  <c r="U115" i="19"/>
  <c r="U116" i="19"/>
  <c r="U117" i="19"/>
  <c r="U118" i="19"/>
  <c r="U119" i="19"/>
  <c r="U120" i="19"/>
  <c r="U121" i="19"/>
  <c r="U122" i="19"/>
  <c r="U123" i="19"/>
  <c r="U124" i="19"/>
  <c r="U125" i="19"/>
  <c r="U126" i="19"/>
  <c r="U127" i="19"/>
  <c r="U128" i="19"/>
  <c r="U129" i="19"/>
  <c r="U130" i="19"/>
  <c r="U131" i="19"/>
  <c r="U132" i="19"/>
  <c r="U133" i="19"/>
  <c r="U134" i="19"/>
  <c r="U135" i="19"/>
  <c r="U136" i="19"/>
  <c r="U137" i="19"/>
  <c r="U138" i="19"/>
  <c r="U139" i="19"/>
  <c r="U140" i="19"/>
  <c r="U141" i="19"/>
  <c r="U142" i="19"/>
  <c r="U143" i="19"/>
  <c r="U144" i="19"/>
  <c r="U145" i="19"/>
  <c r="U82" i="19"/>
  <c r="U9" i="19"/>
  <c r="U10" i="19"/>
  <c r="U11" i="19"/>
  <c r="U12" i="19"/>
  <c r="U13" i="19"/>
  <c r="U14" i="19"/>
  <c r="U15" i="19"/>
  <c r="U16" i="19"/>
  <c r="U17" i="19"/>
  <c r="U18" i="19"/>
  <c r="U19" i="19"/>
  <c r="U20" i="19"/>
  <c r="U21" i="19"/>
  <c r="U22" i="19"/>
  <c r="U23" i="19"/>
  <c r="U24" i="19"/>
  <c r="U25" i="19"/>
  <c r="U26" i="19"/>
  <c r="U27" i="19"/>
  <c r="U28" i="19"/>
  <c r="U29" i="19"/>
  <c r="U30" i="19"/>
  <c r="U31" i="19"/>
  <c r="U32" i="19"/>
  <c r="U33" i="19"/>
  <c r="U34" i="19"/>
  <c r="U35" i="19"/>
  <c r="U36" i="19"/>
  <c r="U37" i="19"/>
  <c r="U38" i="19"/>
  <c r="U39" i="19"/>
  <c r="U40" i="19"/>
  <c r="U41" i="19"/>
  <c r="U42" i="19"/>
  <c r="U43" i="19"/>
  <c r="U44" i="19"/>
  <c r="U45" i="19"/>
  <c r="U46" i="19"/>
  <c r="U47" i="19"/>
  <c r="U48" i="19"/>
  <c r="U49" i="19"/>
  <c r="U50" i="19"/>
  <c r="U51" i="19"/>
  <c r="U52" i="19"/>
  <c r="U53" i="19"/>
  <c r="U54" i="19"/>
  <c r="U55" i="19"/>
  <c r="U56" i="19"/>
  <c r="U57" i="19"/>
  <c r="U58" i="19"/>
  <c r="U59" i="19"/>
  <c r="U60" i="19"/>
  <c r="U61" i="19"/>
  <c r="U62" i="19"/>
  <c r="U63" i="19"/>
  <c r="U64" i="19"/>
  <c r="U65" i="19"/>
  <c r="U66" i="19"/>
  <c r="U67" i="19"/>
  <c r="U68" i="19"/>
  <c r="U69" i="19"/>
  <c r="U70" i="19"/>
  <c r="U71" i="19"/>
  <c r="U72" i="19"/>
  <c r="U73" i="19"/>
  <c r="U74" i="19"/>
  <c r="U75" i="19"/>
  <c r="U76" i="19"/>
  <c r="U6" i="19"/>
  <c r="U7" i="19"/>
  <c r="U8" i="19"/>
  <c r="U5" i="19"/>
  <c r="K422" i="3" l="1"/>
  <c r="K486" i="3"/>
  <c r="K532" i="3"/>
  <c r="K408" i="3"/>
  <c r="K412" i="3"/>
  <c r="K415" i="3"/>
  <c r="K419" i="3"/>
  <c r="K426" i="3"/>
  <c r="K429" i="3"/>
  <c r="K432" i="3"/>
  <c r="K435" i="3"/>
  <c r="K439" i="3"/>
  <c r="K442" i="3"/>
  <c r="K446" i="3"/>
  <c r="K453" i="3"/>
  <c r="K457" i="3"/>
  <c r="K461" i="3"/>
  <c r="K465" i="3"/>
  <c r="K469" i="3"/>
  <c r="K473" i="3"/>
  <c r="K477" i="3"/>
  <c r="K483" i="3"/>
  <c r="K489" i="3"/>
  <c r="K493" i="3"/>
  <c r="K497" i="3"/>
  <c r="K501" i="3"/>
  <c r="K504" i="3"/>
  <c r="K508" i="3"/>
  <c r="K512" i="3"/>
  <c r="K515" i="3"/>
  <c r="K519" i="3"/>
  <c r="K522" i="3"/>
  <c r="K525" i="3"/>
  <c r="K529" i="3"/>
  <c r="K534" i="3"/>
  <c r="K541" i="3"/>
  <c r="K545" i="3"/>
  <c r="K548" i="3"/>
  <c r="K552" i="3"/>
  <c r="K555" i="3"/>
  <c r="K558" i="3"/>
  <c r="K409" i="3"/>
  <c r="K416" i="3"/>
  <c r="K420" i="3"/>
  <c r="K423" i="3"/>
  <c r="K427" i="3"/>
  <c r="K433" i="3"/>
  <c r="K436" i="3"/>
  <c r="K440" i="3"/>
  <c r="K443" i="3"/>
  <c r="K447" i="3"/>
  <c r="K450" i="3"/>
  <c r="K454" i="3"/>
  <c r="K458" i="3"/>
  <c r="K462" i="3"/>
  <c r="K466" i="3"/>
  <c r="K470" i="3"/>
  <c r="K474" i="3"/>
  <c r="K478" i="3"/>
  <c r="K480" i="3"/>
  <c r="K484" i="3"/>
  <c r="K490" i="3"/>
  <c r="K494" i="3"/>
  <c r="K498" i="3"/>
  <c r="K505" i="3"/>
  <c r="K509" i="3"/>
  <c r="K513" i="3"/>
  <c r="K516" i="3"/>
  <c r="K520" i="3"/>
  <c r="K523" i="3"/>
  <c r="K526" i="3"/>
  <c r="K530" i="3"/>
  <c r="K535" i="3"/>
  <c r="K538" i="3"/>
  <c r="K542" i="3"/>
  <c r="K546" i="3"/>
  <c r="K549" i="3"/>
  <c r="K553" i="3"/>
  <c r="K556" i="3"/>
  <c r="K410" i="3"/>
  <c r="K413" i="3"/>
  <c r="K417" i="3"/>
  <c r="K421" i="3"/>
  <c r="K424" i="3"/>
  <c r="K428" i="3"/>
  <c r="K430" i="3"/>
  <c r="K434" i="3"/>
  <c r="K437" i="3"/>
  <c r="K444" i="3"/>
  <c r="K448" i="3"/>
  <c r="K451" i="3"/>
  <c r="K455" i="3"/>
  <c r="K459" i="3"/>
  <c r="K463" i="3"/>
  <c r="K467" i="3"/>
  <c r="K471" i="3"/>
  <c r="K475" i="3"/>
  <c r="K481" i="3"/>
  <c r="K485" i="3"/>
  <c r="K487" i="3"/>
  <c r="K491" i="3"/>
  <c r="K495" i="3"/>
  <c r="K499" i="3"/>
  <c r="K502" i="3"/>
  <c r="K506" i="3"/>
  <c r="K510" i="3"/>
  <c r="K514" i="3"/>
  <c r="K517" i="3"/>
  <c r="K521" i="3"/>
  <c r="K524" i="3"/>
  <c r="K527" i="3"/>
  <c r="K536" i="3"/>
  <c r="K539" i="3"/>
  <c r="K543" i="3"/>
  <c r="K547" i="3"/>
  <c r="K550" i="3"/>
  <c r="K554" i="3"/>
  <c r="K557" i="3"/>
  <c r="K407" i="3"/>
  <c r="K411" i="3"/>
  <c r="K414" i="3"/>
  <c r="K418" i="3"/>
  <c r="K425" i="3"/>
  <c r="K431" i="3"/>
  <c r="K438" i="3"/>
  <c r="K441" i="3"/>
  <c r="K445" i="3"/>
  <c r="K449" i="3"/>
  <c r="K452" i="3"/>
  <c r="K456" i="3"/>
  <c r="K460" i="3"/>
  <c r="K464" i="3"/>
  <c r="K468" i="3"/>
  <c r="K472" i="3"/>
  <c r="K476" i="3"/>
  <c r="K479" i="3"/>
  <c r="K482" i="3"/>
  <c r="K488" i="3"/>
  <c r="K492" i="3"/>
  <c r="K496" i="3"/>
  <c r="K500" i="3"/>
  <c r="K503" i="3"/>
  <c r="K507" i="3"/>
  <c r="K511" i="3"/>
  <c r="K518" i="3"/>
  <c r="K528" i="3"/>
  <c r="K531" i="3"/>
  <c r="K533" i="3"/>
  <c r="K537" i="3"/>
  <c r="K540" i="3"/>
  <c r="K544" i="3"/>
  <c r="K551" i="3"/>
  <c r="K559" i="3"/>
  <c r="K345" i="3"/>
  <c r="K178" i="3"/>
  <c r="K151" i="3"/>
  <c r="K134" i="3"/>
  <c r="K124" i="3"/>
  <c r="K115" i="3"/>
  <c r="K105" i="3"/>
  <c r="K99" i="3"/>
  <c r="K86" i="3"/>
  <c r="K80" i="3"/>
  <c r="K48" i="3"/>
  <c r="K40" i="3"/>
  <c r="K34" i="3"/>
  <c r="K26" i="3"/>
  <c r="K13" i="3"/>
  <c r="K7" i="3"/>
  <c r="K350" i="3"/>
  <c r="K229" i="3"/>
  <c r="K176" i="3"/>
  <c r="K143" i="3"/>
  <c r="K133" i="3"/>
  <c r="K122" i="3"/>
  <c r="K114" i="3"/>
  <c r="K104" i="3"/>
  <c r="K92" i="3"/>
  <c r="K84" i="3"/>
  <c r="K79" i="3"/>
  <c r="K46" i="3"/>
  <c r="K38" i="3"/>
  <c r="K33" i="3"/>
  <c r="K24" i="3"/>
  <c r="K10" i="3"/>
  <c r="K6" i="3"/>
  <c r="K349" i="3"/>
  <c r="K405" i="3"/>
  <c r="K403" i="3"/>
  <c r="K401" i="3"/>
  <c r="K399" i="3"/>
  <c r="K397" i="3"/>
  <c r="K395" i="3"/>
  <c r="K393" i="3"/>
  <c r="K391" i="3"/>
  <c r="K389" i="3"/>
  <c r="K387" i="3"/>
  <c r="K385" i="3"/>
  <c r="K383" i="3"/>
  <c r="K381" i="3"/>
  <c r="K379" i="3"/>
  <c r="K377" i="3"/>
  <c r="K375" i="3"/>
  <c r="K373" i="3"/>
  <c r="K371" i="3"/>
  <c r="K369" i="3"/>
  <c r="K367" i="3"/>
  <c r="K365" i="3"/>
  <c r="K363" i="3"/>
  <c r="K361" i="3"/>
  <c r="K359" i="3"/>
  <c r="K357" i="3"/>
  <c r="K355" i="3"/>
  <c r="K353" i="3"/>
  <c r="K109" i="3"/>
  <c r="K200" i="3"/>
  <c r="K170" i="3"/>
  <c r="K140" i="3"/>
  <c r="K131" i="3"/>
  <c r="K121" i="3"/>
  <c r="K108" i="3"/>
  <c r="K102" i="3"/>
  <c r="K91" i="3"/>
  <c r="K83" i="3"/>
  <c r="K59" i="3"/>
  <c r="K45" i="3"/>
  <c r="K36" i="3"/>
  <c r="K31" i="3"/>
  <c r="K21" i="3"/>
  <c r="K5" i="3"/>
  <c r="K352" i="3"/>
  <c r="K348" i="3"/>
  <c r="K4" i="3"/>
  <c r="K180" i="3"/>
  <c r="K154" i="3"/>
  <c r="K138" i="3"/>
  <c r="K130" i="3"/>
  <c r="K116" i="3"/>
  <c r="K106" i="3"/>
  <c r="K100" i="3"/>
  <c r="K88" i="3"/>
  <c r="K81" i="3"/>
  <c r="K53" i="3"/>
  <c r="K43" i="3"/>
  <c r="K35" i="3"/>
  <c r="K28" i="3"/>
  <c r="K18" i="3"/>
  <c r="K8" i="3"/>
  <c r="K351" i="3"/>
  <c r="K347" i="3"/>
  <c r="K406" i="3"/>
  <c r="K404" i="3"/>
  <c r="K402" i="3"/>
  <c r="K400" i="3"/>
  <c r="K398" i="3"/>
  <c r="K396" i="3"/>
  <c r="K394" i="3"/>
  <c r="K392" i="3"/>
  <c r="K390" i="3"/>
  <c r="K388" i="3"/>
  <c r="K386" i="3"/>
  <c r="K384" i="3"/>
  <c r="K382" i="3"/>
  <c r="K380" i="3"/>
  <c r="K378" i="3"/>
  <c r="K376" i="3"/>
  <c r="K374" i="3"/>
  <c r="K372" i="3"/>
  <c r="K370" i="3"/>
  <c r="K368" i="3"/>
  <c r="K366" i="3"/>
  <c r="K364" i="3"/>
  <c r="K362" i="3"/>
  <c r="K360" i="3"/>
  <c r="K358" i="3"/>
  <c r="K356" i="3"/>
  <c r="K354" i="3"/>
  <c r="K9" i="3"/>
  <c r="K331" i="3"/>
  <c r="K315" i="3"/>
  <c r="K299" i="3"/>
  <c r="K283" i="3"/>
  <c r="K233" i="3"/>
  <c r="K210" i="3"/>
  <c r="K195" i="3"/>
  <c r="K152" i="3"/>
  <c r="K62" i="3"/>
  <c r="K51" i="3"/>
  <c r="K12" i="3"/>
  <c r="K343" i="3"/>
  <c r="K327" i="3"/>
  <c r="K311" i="3"/>
  <c r="K295" i="3"/>
  <c r="K279" i="3"/>
  <c r="K207" i="3"/>
  <c r="K192" i="3"/>
  <c r="K129" i="3"/>
  <c r="K11" i="3"/>
  <c r="K339" i="3"/>
  <c r="K323" i="3"/>
  <c r="K307" i="3"/>
  <c r="K291" i="3"/>
  <c r="K275" i="3"/>
  <c r="K224" i="3"/>
  <c r="K201" i="3"/>
  <c r="K164" i="3"/>
  <c r="K127" i="3"/>
  <c r="K120" i="3"/>
  <c r="K110" i="3"/>
  <c r="K55" i="3"/>
  <c r="K39" i="3"/>
  <c r="K16" i="3"/>
  <c r="K335" i="3"/>
  <c r="K319" i="3"/>
  <c r="K303" i="3"/>
  <c r="K287" i="3"/>
  <c r="K255" i="3"/>
  <c r="K211" i="3"/>
  <c r="K271" i="3"/>
  <c r="K267" i="3"/>
  <c r="K263" i="3"/>
  <c r="K259" i="3"/>
  <c r="K251" i="3"/>
  <c r="K247" i="3"/>
  <c r="K243" i="3"/>
  <c r="K239" i="3"/>
  <c r="K235" i="3"/>
  <c r="K231" i="3"/>
  <c r="K227" i="3"/>
  <c r="K223" i="3"/>
  <c r="K219" i="3"/>
  <c r="K215" i="3"/>
  <c r="K203" i="3"/>
  <c r="K199" i="3"/>
  <c r="K191" i="3"/>
  <c r="K187" i="3"/>
  <c r="K183" i="3"/>
  <c r="K179" i="3"/>
  <c r="K175" i="3"/>
  <c r="K171" i="3"/>
  <c r="K167" i="3"/>
  <c r="K163" i="3"/>
  <c r="K159" i="3"/>
  <c r="K155" i="3"/>
  <c r="K147" i="3"/>
  <c r="K139" i="3"/>
  <c r="K135" i="3"/>
  <c r="K123" i="3"/>
  <c r="K119" i="3"/>
  <c r="K111" i="3"/>
  <c r="K107" i="3"/>
  <c r="K103" i="3"/>
  <c r="K95" i="3"/>
  <c r="K87" i="3"/>
  <c r="K75" i="3"/>
  <c r="K71" i="3"/>
  <c r="K67" i="3"/>
  <c r="K63" i="3"/>
  <c r="K47" i="3"/>
  <c r="K27" i="3"/>
  <c r="K23" i="3"/>
  <c r="K19" i="3"/>
  <c r="K15" i="3"/>
  <c r="K346" i="3"/>
  <c r="K342" i="3"/>
  <c r="K338" i="3"/>
  <c r="K334" i="3"/>
  <c r="K330" i="3"/>
  <c r="K326" i="3"/>
  <c r="K322" i="3"/>
  <c r="K318" i="3"/>
  <c r="K314" i="3"/>
  <c r="K310" i="3"/>
  <c r="K306" i="3"/>
  <c r="K302" i="3"/>
  <c r="K298" i="3"/>
  <c r="K294" i="3"/>
  <c r="K290" i="3"/>
  <c r="K286" i="3"/>
  <c r="K282" i="3"/>
  <c r="K278" i="3"/>
  <c r="K274" i="3"/>
  <c r="K270" i="3"/>
  <c r="K266" i="3"/>
  <c r="K262" i="3"/>
  <c r="K258" i="3"/>
  <c r="K254" i="3"/>
  <c r="K250" i="3"/>
  <c r="K246" i="3"/>
  <c r="K242" i="3"/>
  <c r="K238" i="3"/>
  <c r="K234" i="3"/>
  <c r="K230" i="3"/>
  <c r="K226" i="3"/>
  <c r="K222" i="3"/>
  <c r="K218" i="3"/>
  <c r="K214" i="3"/>
  <c r="K206" i="3"/>
  <c r="K202" i="3"/>
  <c r="K198" i="3"/>
  <c r="K194" i="3"/>
  <c r="K190" i="3"/>
  <c r="K186" i="3"/>
  <c r="K182" i="3"/>
  <c r="K174" i="3"/>
  <c r="K166" i="3"/>
  <c r="K162" i="3"/>
  <c r="K158" i="3"/>
  <c r="K150" i="3"/>
  <c r="K146" i="3"/>
  <c r="K142" i="3"/>
  <c r="K126" i="3"/>
  <c r="K118" i="3"/>
  <c r="K98" i="3"/>
  <c r="K94" i="3"/>
  <c r="K90" i="3"/>
  <c r="K82" i="3"/>
  <c r="K78" i="3"/>
  <c r="K74" i="3"/>
  <c r="K70" i="3"/>
  <c r="K66" i="3"/>
  <c r="K58" i="3"/>
  <c r="K54" i="3"/>
  <c r="K50" i="3"/>
  <c r="K42" i="3"/>
  <c r="K30" i="3"/>
  <c r="K22" i="3"/>
  <c r="K14" i="3"/>
  <c r="K341" i="3"/>
  <c r="K337" i="3"/>
  <c r="K333" i="3"/>
  <c r="K329" i="3"/>
  <c r="K325" i="3"/>
  <c r="K321" i="3"/>
  <c r="K317" i="3"/>
  <c r="K313" i="3"/>
  <c r="K309" i="3"/>
  <c r="K305" i="3"/>
  <c r="K301" i="3"/>
  <c r="K297" i="3"/>
  <c r="K293" i="3"/>
  <c r="K289" i="3"/>
  <c r="K285" i="3"/>
  <c r="K281" i="3"/>
  <c r="K277" i="3"/>
  <c r="K273" i="3"/>
  <c r="K269" i="3"/>
  <c r="K265" i="3"/>
  <c r="K261" i="3"/>
  <c r="K257" i="3"/>
  <c r="K253" i="3"/>
  <c r="K249" i="3"/>
  <c r="K245" i="3"/>
  <c r="K241" i="3"/>
  <c r="K237" i="3"/>
  <c r="K225" i="3"/>
  <c r="K221" i="3"/>
  <c r="K217" i="3"/>
  <c r="K213" i="3"/>
  <c r="K209" i="3"/>
  <c r="K205" i="3"/>
  <c r="K197" i="3"/>
  <c r="K193" i="3"/>
  <c r="K189" i="3"/>
  <c r="K185" i="3"/>
  <c r="K181" i="3"/>
  <c r="K177" i="3"/>
  <c r="K173" i="3"/>
  <c r="K169" i="3"/>
  <c r="K165" i="3"/>
  <c r="K161" i="3"/>
  <c r="K157" i="3"/>
  <c r="K153" i="3"/>
  <c r="K149" i="3"/>
  <c r="K145" i="3"/>
  <c r="K141" i="3"/>
  <c r="K137" i="3"/>
  <c r="K125" i="3"/>
  <c r="K117" i="3"/>
  <c r="K113" i="3"/>
  <c r="K101" i="3"/>
  <c r="K97" i="3"/>
  <c r="K93" i="3"/>
  <c r="K89" i="3"/>
  <c r="K85" i="3"/>
  <c r="K77" i="3"/>
  <c r="K73" i="3"/>
  <c r="K69" i="3"/>
  <c r="K65" i="3"/>
  <c r="K61" i="3"/>
  <c r="K57" i="3"/>
  <c r="K49" i="3"/>
  <c r="K41" i="3"/>
  <c r="K37" i="3"/>
  <c r="K29" i="3"/>
  <c r="K25" i="3"/>
  <c r="K17" i="3"/>
  <c r="K344" i="3"/>
  <c r="K340" i="3"/>
  <c r="K336" i="3"/>
  <c r="K332" i="3"/>
  <c r="K328" i="3"/>
  <c r="K324" i="3"/>
  <c r="K320" i="3"/>
  <c r="K316" i="3"/>
  <c r="K312" i="3"/>
  <c r="K308" i="3"/>
  <c r="K304" i="3"/>
  <c r="K300" i="3"/>
  <c r="K296" i="3"/>
  <c r="K292" i="3"/>
  <c r="K288" i="3"/>
  <c r="K284" i="3"/>
  <c r="K280" i="3"/>
  <c r="K276" i="3"/>
  <c r="K272" i="3"/>
  <c r="K268" i="3"/>
  <c r="K264" i="3"/>
  <c r="K260" i="3"/>
  <c r="K256" i="3"/>
  <c r="K252" i="3"/>
  <c r="K248" i="3"/>
  <c r="K244" i="3"/>
  <c r="K240" i="3"/>
  <c r="K236" i="3"/>
  <c r="K232" i="3"/>
  <c r="K228" i="3"/>
  <c r="K220" i="3"/>
  <c r="K216" i="3"/>
  <c r="K212" i="3"/>
  <c r="K208" i="3"/>
  <c r="K204" i="3"/>
  <c r="K196" i="3"/>
  <c r="K188" i="3"/>
  <c r="K184" i="3"/>
  <c r="K172" i="3"/>
  <c r="K168" i="3"/>
  <c r="K160" i="3"/>
  <c r="K156" i="3"/>
  <c r="K148" i="3"/>
  <c r="K144" i="3"/>
  <c r="K136" i="3"/>
  <c r="K132" i="3"/>
  <c r="K128" i="3"/>
  <c r="K112" i="3"/>
  <c r="K96" i="3"/>
  <c r="K76" i="3"/>
  <c r="K72" i="3"/>
  <c r="K68" i="3"/>
  <c r="K64" i="3"/>
  <c r="K60" i="3"/>
  <c r="K56" i="3"/>
  <c r="K52" i="3"/>
  <c r="K44" i="3"/>
  <c r="K32" i="3"/>
  <c r="K20" i="3"/>
  <c r="G260" i="3"/>
  <c r="H260" i="3"/>
  <c r="I260" i="3"/>
  <c r="M260" i="3"/>
  <c r="N260" i="3"/>
  <c r="O260" i="3"/>
  <c r="P260" i="3"/>
  <c r="Q260" i="3"/>
  <c r="R260" i="3"/>
  <c r="S260" i="3"/>
  <c r="T260" i="3"/>
  <c r="G261" i="3"/>
  <c r="H261" i="3"/>
  <c r="M261" i="3"/>
  <c r="N261" i="3"/>
  <c r="O261" i="3"/>
  <c r="P261" i="3"/>
  <c r="Q261" i="3"/>
  <c r="R261" i="3"/>
  <c r="S261" i="3"/>
  <c r="T261" i="3"/>
  <c r="G262" i="3"/>
  <c r="H262" i="3"/>
  <c r="M262" i="3"/>
  <c r="N262" i="3"/>
  <c r="O262" i="3"/>
  <c r="P262" i="3"/>
  <c r="Q262" i="3"/>
  <c r="R262" i="3"/>
  <c r="S262" i="3"/>
  <c r="T262" i="3"/>
  <c r="G263" i="3"/>
  <c r="H263" i="3"/>
  <c r="M263" i="3"/>
  <c r="N263" i="3"/>
  <c r="O263" i="3"/>
  <c r="P263" i="3"/>
  <c r="Q263" i="3"/>
  <c r="R263" i="3"/>
  <c r="S263" i="3"/>
  <c r="T263" i="3"/>
  <c r="G264" i="3"/>
  <c r="H264" i="3"/>
  <c r="M264" i="3"/>
  <c r="N264" i="3"/>
  <c r="O264" i="3"/>
  <c r="P264" i="3"/>
  <c r="Q264" i="3"/>
  <c r="R264" i="3"/>
  <c r="S264" i="3"/>
  <c r="T264" i="3"/>
  <c r="G265" i="3"/>
  <c r="H265" i="3"/>
  <c r="M265" i="3"/>
  <c r="N265" i="3"/>
  <c r="O265" i="3"/>
  <c r="P265" i="3"/>
  <c r="Q265" i="3"/>
  <c r="R265" i="3"/>
  <c r="S265" i="3"/>
  <c r="T265" i="3"/>
  <c r="G266" i="3"/>
  <c r="H266" i="3"/>
  <c r="M266" i="3"/>
  <c r="N266" i="3"/>
  <c r="O266" i="3"/>
  <c r="P266" i="3"/>
  <c r="Q266" i="3"/>
  <c r="R266" i="3"/>
  <c r="S266" i="3"/>
  <c r="T266" i="3"/>
  <c r="G267" i="3"/>
  <c r="H267" i="3"/>
  <c r="M267" i="3"/>
  <c r="N267" i="3"/>
  <c r="O267" i="3"/>
  <c r="P267" i="3"/>
  <c r="Q267" i="3"/>
  <c r="R267" i="3"/>
  <c r="S267" i="3"/>
  <c r="T267" i="3"/>
  <c r="G268" i="3"/>
  <c r="H268" i="3"/>
  <c r="M268" i="3"/>
  <c r="N268" i="3"/>
  <c r="O268" i="3"/>
  <c r="P268" i="3"/>
  <c r="Q268" i="3"/>
  <c r="R268" i="3"/>
  <c r="S268" i="3"/>
  <c r="T268" i="3"/>
  <c r="G269" i="3"/>
  <c r="H269" i="3"/>
  <c r="M269" i="3"/>
  <c r="N269" i="3"/>
  <c r="O269" i="3"/>
  <c r="P269" i="3"/>
  <c r="Q269" i="3"/>
  <c r="R269" i="3"/>
  <c r="S269" i="3"/>
  <c r="T269" i="3"/>
  <c r="G270" i="3"/>
  <c r="H270" i="3"/>
  <c r="M270" i="3"/>
  <c r="N270" i="3"/>
  <c r="O270" i="3"/>
  <c r="P270" i="3"/>
  <c r="Q270" i="3"/>
  <c r="R270" i="3"/>
  <c r="S270" i="3"/>
  <c r="T270" i="3"/>
  <c r="G271" i="3"/>
  <c r="H271" i="3"/>
  <c r="I271" i="3"/>
  <c r="M271" i="3"/>
  <c r="N271" i="3"/>
  <c r="O271" i="3"/>
  <c r="P271" i="3"/>
  <c r="Q271" i="3"/>
  <c r="R271" i="3"/>
  <c r="S271" i="3"/>
  <c r="T271" i="3"/>
  <c r="G272" i="3"/>
  <c r="H272" i="3"/>
  <c r="M272" i="3"/>
  <c r="N272" i="3"/>
  <c r="O272" i="3"/>
  <c r="P272" i="3"/>
  <c r="Q272" i="3"/>
  <c r="R272" i="3"/>
  <c r="S272" i="3"/>
  <c r="T272" i="3"/>
  <c r="G273" i="3"/>
  <c r="H273" i="3"/>
  <c r="I273" i="3"/>
  <c r="M273" i="3"/>
  <c r="N273" i="3"/>
  <c r="O273" i="3"/>
  <c r="P273" i="3"/>
  <c r="Q273" i="3"/>
  <c r="R273" i="3"/>
  <c r="S273" i="3"/>
  <c r="T273" i="3"/>
  <c r="G274" i="3"/>
  <c r="H274" i="3"/>
  <c r="M274" i="3"/>
  <c r="N274" i="3"/>
  <c r="O274" i="3"/>
  <c r="P274" i="3"/>
  <c r="Q274" i="3"/>
  <c r="R274" i="3"/>
  <c r="S274" i="3"/>
  <c r="T274" i="3"/>
  <c r="G275" i="3"/>
  <c r="H275" i="3"/>
  <c r="M275" i="3"/>
  <c r="N275" i="3"/>
  <c r="O275" i="3"/>
  <c r="P275" i="3"/>
  <c r="Q275" i="3"/>
  <c r="R275" i="3"/>
  <c r="S275" i="3"/>
  <c r="T275" i="3"/>
  <c r="G276" i="3"/>
  <c r="H276" i="3"/>
  <c r="M276" i="3"/>
  <c r="N276" i="3"/>
  <c r="O276" i="3"/>
  <c r="P276" i="3"/>
  <c r="Q276" i="3"/>
  <c r="R276" i="3"/>
  <c r="S276" i="3"/>
  <c r="T276" i="3"/>
  <c r="G277" i="3"/>
  <c r="H277" i="3"/>
  <c r="I277" i="3"/>
  <c r="M277" i="3"/>
  <c r="N277" i="3"/>
  <c r="O277" i="3"/>
  <c r="P277" i="3"/>
  <c r="Q277" i="3"/>
  <c r="R277" i="3"/>
  <c r="S277" i="3"/>
  <c r="T277" i="3"/>
  <c r="G278" i="3"/>
  <c r="H278" i="3"/>
  <c r="M278" i="3"/>
  <c r="N278" i="3"/>
  <c r="O278" i="3"/>
  <c r="P278" i="3"/>
  <c r="Q278" i="3"/>
  <c r="R278" i="3"/>
  <c r="S278" i="3"/>
  <c r="T278" i="3"/>
  <c r="G279" i="3"/>
  <c r="H279" i="3"/>
  <c r="M279" i="3"/>
  <c r="N279" i="3"/>
  <c r="O279" i="3"/>
  <c r="P279" i="3"/>
  <c r="Q279" i="3"/>
  <c r="R279" i="3"/>
  <c r="S279" i="3"/>
  <c r="T279" i="3"/>
  <c r="G280" i="3"/>
  <c r="H280" i="3"/>
  <c r="M280" i="3"/>
  <c r="N280" i="3"/>
  <c r="O280" i="3"/>
  <c r="P280" i="3"/>
  <c r="Q280" i="3"/>
  <c r="R280" i="3"/>
  <c r="S280" i="3"/>
  <c r="T280" i="3"/>
  <c r="G281" i="3"/>
  <c r="H281" i="3"/>
  <c r="M281" i="3"/>
  <c r="N281" i="3"/>
  <c r="O281" i="3"/>
  <c r="P281" i="3"/>
  <c r="Q281" i="3"/>
  <c r="R281" i="3"/>
  <c r="S281" i="3"/>
  <c r="T281" i="3"/>
  <c r="G282" i="3"/>
  <c r="H282" i="3"/>
  <c r="M282" i="3"/>
  <c r="N282" i="3"/>
  <c r="O282" i="3"/>
  <c r="P282" i="3"/>
  <c r="Q282" i="3"/>
  <c r="R282" i="3"/>
  <c r="S282" i="3"/>
  <c r="T282" i="3"/>
  <c r="G283" i="3"/>
  <c r="H283" i="3"/>
  <c r="M283" i="3"/>
  <c r="N283" i="3"/>
  <c r="O283" i="3"/>
  <c r="P283" i="3"/>
  <c r="Q283" i="3"/>
  <c r="R283" i="3"/>
  <c r="S283" i="3"/>
  <c r="T283" i="3"/>
  <c r="G284" i="3"/>
  <c r="H284" i="3"/>
  <c r="M284" i="3"/>
  <c r="N284" i="3"/>
  <c r="O284" i="3"/>
  <c r="P284" i="3"/>
  <c r="Q284" i="3"/>
  <c r="R284" i="3"/>
  <c r="S284" i="3"/>
  <c r="T284" i="3"/>
  <c r="G285" i="3"/>
  <c r="H285" i="3"/>
  <c r="I285" i="3"/>
  <c r="M285" i="3"/>
  <c r="N285" i="3"/>
  <c r="O285" i="3"/>
  <c r="P285" i="3"/>
  <c r="Q285" i="3"/>
  <c r="R285" i="3"/>
  <c r="S285" i="3"/>
  <c r="T285" i="3"/>
  <c r="G286" i="3"/>
  <c r="H286" i="3"/>
  <c r="M286" i="3"/>
  <c r="N286" i="3"/>
  <c r="O286" i="3"/>
  <c r="P286" i="3"/>
  <c r="Q286" i="3"/>
  <c r="R286" i="3"/>
  <c r="S286" i="3"/>
  <c r="T286" i="3"/>
  <c r="G287" i="3"/>
  <c r="H287" i="3"/>
  <c r="M287" i="3"/>
  <c r="N287" i="3"/>
  <c r="O287" i="3"/>
  <c r="P287" i="3"/>
  <c r="Q287" i="3"/>
  <c r="R287" i="3"/>
  <c r="S287" i="3"/>
  <c r="T287" i="3"/>
  <c r="G288" i="3"/>
  <c r="H288" i="3"/>
  <c r="M288" i="3"/>
  <c r="N288" i="3"/>
  <c r="O288" i="3"/>
  <c r="P288" i="3"/>
  <c r="Q288" i="3"/>
  <c r="R288" i="3"/>
  <c r="S288" i="3"/>
  <c r="T288" i="3"/>
  <c r="G289" i="3"/>
  <c r="H289" i="3"/>
  <c r="M289" i="3"/>
  <c r="N289" i="3"/>
  <c r="O289" i="3"/>
  <c r="P289" i="3"/>
  <c r="Q289" i="3"/>
  <c r="R289" i="3"/>
  <c r="S289" i="3"/>
  <c r="T289" i="3"/>
  <c r="G290" i="3"/>
  <c r="H290" i="3"/>
  <c r="M290" i="3"/>
  <c r="N290" i="3"/>
  <c r="O290" i="3"/>
  <c r="P290" i="3"/>
  <c r="Q290" i="3"/>
  <c r="R290" i="3"/>
  <c r="S290" i="3"/>
  <c r="T290" i="3"/>
  <c r="G291" i="3"/>
  <c r="H291" i="3"/>
  <c r="M291" i="3"/>
  <c r="N291" i="3"/>
  <c r="O291" i="3"/>
  <c r="P291" i="3"/>
  <c r="Q291" i="3"/>
  <c r="R291" i="3"/>
  <c r="S291" i="3"/>
  <c r="T291" i="3"/>
  <c r="G292" i="3"/>
  <c r="H292" i="3"/>
  <c r="M292" i="3"/>
  <c r="N292" i="3"/>
  <c r="O292" i="3"/>
  <c r="P292" i="3"/>
  <c r="Q292" i="3"/>
  <c r="R292" i="3"/>
  <c r="S292" i="3"/>
  <c r="T292" i="3"/>
  <c r="G293" i="3"/>
  <c r="H293" i="3"/>
  <c r="M293" i="3"/>
  <c r="N293" i="3"/>
  <c r="O293" i="3"/>
  <c r="P293" i="3"/>
  <c r="Q293" i="3"/>
  <c r="R293" i="3"/>
  <c r="S293" i="3"/>
  <c r="T293" i="3"/>
  <c r="G294" i="3"/>
  <c r="H294" i="3"/>
  <c r="M294" i="3"/>
  <c r="N294" i="3"/>
  <c r="O294" i="3"/>
  <c r="P294" i="3"/>
  <c r="Q294" i="3"/>
  <c r="R294" i="3"/>
  <c r="S294" i="3"/>
  <c r="T294" i="3"/>
  <c r="G295" i="3"/>
  <c r="H295" i="3"/>
  <c r="I295" i="3"/>
  <c r="M295" i="3"/>
  <c r="N295" i="3"/>
  <c r="O295" i="3"/>
  <c r="P295" i="3"/>
  <c r="Q295" i="3"/>
  <c r="R295" i="3"/>
  <c r="S295" i="3"/>
  <c r="T295" i="3"/>
  <c r="G296" i="3"/>
  <c r="H296" i="3"/>
  <c r="M296" i="3"/>
  <c r="N296" i="3"/>
  <c r="O296" i="3"/>
  <c r="P296" i="3"/>
  <c r="Q296" i="3"/>
  <c r="R296" i="3"/>
  <c r="S296" i="3"/>
  <c r="T296" i="3"/>
  <c r="G297" i="3"/>
  <c r="H297" i="3"/>
  <c r="M297" i="3"/>
  <c r="N297" i="3"/>
  <c r="O297" i="3"/>
  <c r="P297" i="3"/>
  <c r="Q297" i="3"/>
  <c r="R297" i="3"/>
  <c r="S297" i="3"/>
  <c r="T297" i="3"/>
  <c r="G298" i="3"/>
  <c r="H298" i="3"/>
  <c r="M298" i="3"/>
  <c r="N298" i="3"/>
  <c r="O298" i="3"/>
  <c r="P298" i="3"/>
  <c r="Q298" i="3"/>
  <c r="R298" i="3"/>
  <c r="S298" i="3"/>
  <c r="T298" i="3"/>
  <c r="G299" i="3"/>
  <c r="H299" i="3"/>
  <c r="M299" i="3"/>
  <c r="N299" i="3"/>
  <c r="O299" i="3"/>
  <c r="P299" i="3"/>
  <c r="Q299" i="3"/>
  <c r="R299" i="3"/>
  <c r="S299" i="3"/>
  <c r="T299" i="3"/>
  <c r="G300" i="3"/>
  <c r="H300" i="3"/>
  <c r="M300" i="3"/>
  <c r="N300" i="3"/>
  <c r="O300" i="3"/>
  <c r="P300" i="3"/>
  <c r="Q300" i="3"/>
  <c r="R300" i="3"/>
  <c r="S300" i="3"/>
  <c r="T300" i="3"/>
  <c r="G301" i="3"/>
  <c r="H301" i="3"/>
  <c r="M301" i="3"/>
  <c r="N301" i="3"/>
  <c r="O301" i="3"/>
  <c r="P301" i="3"/>
  <c r="Q301" i="3"/>
  <c r="R301" i="3"/>
  <c r="S301" i="3"/>
  <c r="T301" i="3"/>
  <c r="G302" i="3"/>
  <c r="H302" i="3"/>
  <c r="I302" i="3"/>
  <c r="M302" i="3"/>
  <c r="N302" i="3"/>
  <c r="O302" i="3"/>
  <c r="P302" i="3"/>
  <c r="Q302" i="3"/>
  <c r="R302" i="3"/>
  <c r="S302" i="3"/>
  <c r="T302" i="3"/>
  <c r="G303" i="3"/>
  <c r="H303" i="3"/>
  <c r="M303" i="3"/>
  <c r="N303" i="3"/>
  <c r="O303" i="3"/>
  <c r="P303" i="3"/>
  <c r="Q303" i="3"/>
  <c r="R303" i="3"/>
  <c r="S303" i="3"/>
  <c r="T303" i="3"/>
  <c r="G304" i="3"/>
  <c r="H304" i="3"/>
  <c r="M304" i="3"/>
  <c r="N304" i="3"/>
  <c r="O304" i="3"/>
  <c r="P304" i="3"/>
  <c r="Q304" i="3"/>
  <c r="R304" i="3"/>
  <c r="S304" i="3"/>
  <c r="T304" i="3"/>
  <c r="G305" i="3"/>
  <c r="H305" i="3"/>
  <c r="M305" i="3"/>
  <c r="N305" i="3"/>
  <c r="O305" i="3"/>
  <c r="P305" i="3"/>
  <c r="Q305" i="3"/>
  <c r="R305" i="3"/>
  <c r="S305" i="3"/>
  <c r="T305" i="3"/>
  <c r="G306" i="3"/>
  <c r="H306" i="3"/>
  <c r="M306" i="3"/>
  <c r="N306" i="3"/>
  <c r="O306" i="3"/>
  <c r="P306" i="3"/>
  <c r="Q306" i="3"/>
  <c r="R306" i="3"/>
  <c r="S306" i="3"/>
  <c r="T306" i="3"/>
  <c r="G307" i="3"/>
  <c r="H307" i="3"/>
  <c r="I307" i="3"/>
  <c r="M307" i="3"/>
  <c r="N307" i="3"/>
  <c r="O307" i="3"/>
  <c r="P307" i="3"/>
  <c r="Q307" i="3"/>
  <c r="R307" i="3"/>
  <c r="S307" i="3"/>
  <c r="T307" i="3"/>
  <c r="G308" i="3"/>
  <c r="H308" i="3"/>
  <c r="I308" i="3"/>
  <c r="M308" i="3"/>
  <c r="N308" i="3"/>
  <c r="O308" i="3"/>
  <c r="P308" i="3"/>
  <c r="Q308" i="3"/>
  <c r="R308" i="3"/>
  <c r="S308" i="3"/>
  <c r="T308" i="3"/>
  <c r="G309" i="3"/>
  <c r="H309" i="3"/>
  <c r="M309" i="3"/>
  <c r="N309" i="3"/>
  <c r="O309" i="3"/>
  <c r="P309" i="3"/>
  <c r="Q309" i="3"/>
  <c r="R309" i="3"/>
  <c r="S309" i="3"/>
  <c r="T309" i="3"/>
  <c r="G310" i="3"/>
  <c r="H310" i="3"/>
  <c r="M310" i="3"/>
  <c r="N310" i="3"/>
  <c r="O310" i="3"/>
  <c r="P310" i="3"/>
  <c r="Q310" i="3"/>
  <c r="R310" i="3"/>
  <c r="S310" i="3"/>
  <c r="T310" i="3"/>
  <c r="G311" i="3"/>
  <c r="H311" i="3"/>
  <c r="M311" i="3"/>
  <c r="N311" i="3"/>
  <c r="O311" i="3"/>
  <c r="P311" i="3"/>
  <c r="Q311" i="3"/>
  <c r="R311" i="3"/>
  <c r="S311" i="3"/>
  <c r="T311" i="3"/>
  <c r="G312" i="3"/>
  <c r="H312" i="3"/>
  <c r="M312" i="3"/>
  <c r="N312" i="3"/>
  <c r="O312" i="3"/>
  <c r="P312" i="3"/>
  <c r="Q312" i="3"/>
  <c r="R312" i="3"/>
  <c r="S312" i="3"/>
  <c r="T312" i="3"/>
  <c r="G313" i="3"/>
  <c r="H313" i="3"/>
  <c r="M313" i="3"/>
  <c r="N313" i="3"/>
  <c r="O313" i="3"/>
  <c r="P313" i="3"/>
  <c r="Q313" i="3"/>
  <c r="R313" i="3"/>
  <c r="S313" i="3"/>
  <c r="T313" i="3"/>
  <c r="G314" i="3"/>
  <c r="H314" i="3"/>
  <c r="M314" i="3"/>
  <c r="N314" i="3"/>
  <c r="O314" i="3"/>
  <c r="P314" i="3"/>
  <c r="Q314" i="3"/>
  <c r="R314" i="3"/>
  <c r="S314" i="3"/>
  <c r="T314" i="3"/>
  <c r="G315" i="3"/>
  <c r="H315" i="3"/>
  <c r="I315" i="3"/>
  <c r="M315" i="3"/>
  <c r="N315" i="3"/>
  <c r="O315" i="3"/>
  <c r="P315" i="3"/>
  <c r="Q315" i="3"/>
  <c r="R315" i="3"/>
  <c r="S315" i="3"/>
  <c r="T315" i="3"/>
  <c r="G316" i="3"/>
  <c r="H316" i="3"/>
  <c r="I316" i="3"/>
  <c r="M316" i="3"/>
  <c r="N316" i="3"/>
  <c r="O316" i="3"/>
  <c r="P316" i="3"/>
  <c r="Q316" i="3"/>
  <c r="R316" i="3"/>
  <c r="S316" i="3"/>
  <c r="T316" i="3"/>
  <c r="G317" i="3"/>
  <c r="H317" i="3"/>
  <c r="M317" i="3"/>
  <c r="N317" i="3"/>
  <c r="O317" i="3"/>
  <c r="P317" i="3"/>
  <c r="Q317" i="3"/>
  <c r="R317" i="3"/>
  <c r="S317" i="3"/>
  <c r="T317" i="3"/>
  <c r="G318" i="3"/>
  <c r="H318" i="3"/>
  <c r="M318" i="3"/>
  <c r="N318" i="3"/>
  <c r="O318" i="3"/>
  <c r="P318" i="3"/>
  <c r="Q318" i="3"/>
  <c r="R318" i="3"/>
  <c r="S318" i="3"/>
  <c r="T318" i="3"/>
  <c r="G319" i="3"/>
  <c r="H319" i="3"/>
  <c r="M319" i="3"/>
  <c r="N319" i="3"/>
  <c r="O319" i="3"/>
  <c r="P319" i="3"/>
  <c r="Q319" i="3"/>
  <c r="R319" i="3"/>
  <c r="S319" i="3"/>
  <c r="T319" i="3"/>
  <c r="G320" i="3"/>
  <c r="H320" i="3"/>
  <c r="M320" i="3"/>
  <c r="N320" i="3"/>
  <c r="O320" i="3"/>
  <c r="P320" i="3"/>
  <c r="Q320" i="3"/>
  <c r="R320" i="3"/>
  <c r="S320" i="3"/>
  <c r="T320" i="3"/>
  <c r="G321" i="3"/>
  <c r="H321" i="3"/>
  <c r="M321" i="3"/>
  <c r="N321" i="3"/>
  <c r="O321" i="3"/>
  <c r="P321" i="3"/>
  <c r="Q321" i="3"/>
  <c r="R321" i="3"/>
  <c r="S321" i="3"/>
  <c r="T321" i="3"/>
  <c r="G322" i="3"/>
  <c r="H322" i="3"/>
  <c r="M322" i="3"/>
  <c r="N322" i="3"/>
  <c r="O322" i="3"/>
  <c r="P322" i="3"/>
  <c r="Q322" i="3"/>
  <c r="R322" i="3"/>
  <c r="S322" i="3"/>
  <c r="T322" i="3"/>
  <c r="G323" i="3"/>
  <c r="H323" i="3"/>
  <c r="M323" i="3"/>
  <c r="N323" i="3"/>
  <c r="O323" i="3"/>
  <c r="P323" i="3"/>
  <c r="Q323" i="3"/>
  <c r="R323" i="3"/>
  <c r="S323" i="3"/>
  <c r="T323" i="3"/>
  <c r="G324" i="3"/>
  <c r="H324" i="3"/>
  <c r="I324" i="3"/>
  <c r="M324" i="3"/>
  <c r="N324" i="3"/>
  <c r="O324" i="3"/>
  <c r="P324" i="3"/>
  <c r="Q324" i="3"/>
  <c r="R324" i="3"/>
  <c r="S324" i="3"/>
  <c r="T324" i="3"/>
  <c r="G325" i="3"/>
  <c r="H325" i="3"/>
  <c r="M325" i="3"/>
  <c r="N325" i="3"/>
  <c r="O325" i="3"/>
  <c r="P325" i="3"/>
  <c r="Q325" i="3"/>
  <c r="R325" i="3"/>
  <c r="S325" i="3"/>
  <c r="T325" i="3"/>
  <c r="G326" i="3"/>
  <c r="H326" i="3"/>
  <c r="M326" i="3"/>
  <c r="N326" i="3"/>
  <c r="O326" i="3"/>
  <c r="P326" i="3"/>
  <c r="Q326" i="3"/>
  <c r="R326" i="3"/>
  <c r="S326" i="3"/>
  <c r="T326" i="3"/>
  <c r="G327" i="3"/>
  <c r="H327" i="3"/>
  <c r="M327" i="3"/>
  <c r="N327" i="3"/>
  <c r="O327" i="3"/>
  <c r="P327" i="3"/>
  <c r="Q327" i="3"/>
  <c r="R327" i="3"/>
  <c r="S327" i="3"/>
  <c r="T327" i="3"/>
  <c r="G328" i="3"/>
  <c r="H328" i="3"/>
  <c r="I328" i="3"/>
  <c r="M328" i="3"/>
  <c r="N328" i="3"/>
  <c r="O328" i="3"/>
  <c r="P328" i="3"/>
  <c r="Q328" i="3"/>
  <c r="R328" i="3"/>
  <c r="S328" i="3"/>
  <c r="T328" i="3"/>
  <c r="G329" i="3"/>
  <c r="H329" i="3"/>
  <c r="I329" i="3"/>
  <c r="M329" i="3"/>
  <c r="N329" i="3"/>
  <c r="O329" i="3"/>
  <c r="P329" i="3"/>
  <c r="Q329" i="3"/>
  <c r="R329" i="3"/>
  <c r="S329" i="3"/>
  <c r="T329" i="3"/>
  <c r="G330" i="3"/>
  <c r="H330" i="3"/>
  <c r="M330" i="3"/>
  <c r="N330" i="3"/>
  <c r="O330" i="3"/>
  <c r="P330" i="3"/>
  <c r="Q330" i="3"/>
  <c r="R330" i="3"/>
  <c r="S330" i="3"/>
  <c r="T330" i="3"/>
  <c r="G331" i="3"/>
  <c r="H331" i="3"/>
  <c r="M331" i="3"/>
  <c r="N331" i="3"/>
  <c r="O331" i="3"/>
  <c r="P331" i="3"/>
  <c r="Q331" i="3"/>
  <c r="R331" i="3"/>
  <c r="S331" i="3"/>
  <c r="T331" i="3"/>
  <c r="G332" i="3"/>
  <c r="H332" i="3"/>
  <c r="M332" i="3"/>
  <c r="N332" i="3"/>
  <c r="O332" i="3"/>
  <c r="P332" i="3"/>
  <c r="Q332" i="3"/>
  <c r="R332" i="3"/>
  <c r="S332" i="3"/>
  <c r="T332" i="3"/>
  <c r="G333" i="3"/>
  <c r="H333" i="3"/>
  <c r="M333" i="3"/>
  <c r="N333" i="3"/>
  <c r="O333" i="3"/>
  <c r="P333" i="3"/>
  <c r="Q333" i="3"/>
  <c r="R333" i="3"/>
  <c r="S333" i="3"/>
  <c r="T333" i="3"/>
  <c r="G334" i="3"/>
  <c r="H334" i="3"/>
  <c r="I334" i="3"/>
  <c r="M334" i="3"/>
  <c r="N334" i="3"/>
  <c r="O334" i="3"/>
  <c r="P334" i="3"/>
  <c r="Q334" i="3"/>
  <c r="R334" i="3"/>
  <c r="S334" i="3"/>
  <c r="T334" i="3"/>
  <c r="G335" i="3"/>
  <c r="H335" i="3"/>
  <c r="M335" i="3"/>
  <c r="N335" i="3"/>
  <c r="O335" i="3"/>
  <c r="P335" i="3"/>
  <c r="Q335" i="3"/>
  <c r="R335" i="3"/>
  <c r="S335" i="3"/>
  <c r="T335" i="3"/>
  <c r="G336" i="3"/>
  <c r="H336" i="3"/>
  <c r="M336" i="3"/>
  <c r="N336" i="3"/>
  <c r="O336" i="3"/>
  <c r="P336" i="3"/>
  <c r="Q336" i="3"/>
  <c r="R336" i="3"/>
  <c r="S336" i="3"/>
  <c r="T336" i="3"/>
  <c r="G337" i="3"/>
  <c r="H337" i="3"/>
  <c r="M337" i="3"/>
  <c r="N337" i="3"/>
  <c r="O337" i="3"/>
  <c r="P337" i="3"/>
  <c r="Q337" i="3"/>
  <c r="R337" i="3"/>
  <c r="S337" i="3"/>
  <c r="T337" i="3"/>
  <c r="G338" i="3"/>
  <c r="H338" i="3"/>
  <c r="M338" i="3"/>
  <c r="N338" i="3"/>
  <c r="O338" i="3"/>
  <c r="P338" i="3"/>
  <c r="Q338" i="3"/>
  <c r="R338" i="3"/>
  <c r="S338" i="3"/>
  <c r="T338" i="3"/>
  <c r="G339" i="3"/>
  <c r="H339" i="3"/>
  <c r="M339" i="3"/>
  <c r="N339" i="3"/>
  <c r="O339" i="3"/>
  <c r="P339" i="3"/>
  <c r="Q339" i="3"/>
  <c r="R339" i="3"/>
  <c r="S339" i="3"/>
  <c r="T339" i="3"/>
  <c r="G340" i="3"/>
  <c r="H340" i="3"/>
  <c r="I340" i="3"/>
  <c r="M340" i="3"/>
  <c r="N340" i="3"/>
  <c r="O340" i="3"/>
  <c r="P340" i="3"/>
  <c r="Q340" i="3"/>
  <c r="R340" i="3"/>
  <c r="S340" i="3"/>
  <c r="T340" i="3"/>
  <c r="G341" i="3"/>
  <c r="H341" i="3"/>
  <c r="M341" i="3"/>
  <c r="N341" i="3"/>
  <c r="O341" i="3"/>
  <c r="P341" i="3"/>
  <c r="Q341" i="3"/>
  <c r="R341" i="3"/>
  <c r="S341" i="3"/>
  <c r="T341" i="3"/>
  <c r="G342" i="3"/>
  <c r="H342" i="3"/>
  <c r="M342" i="3"/>
  <c r="N342" i="3"/>
  <c r="O342" i="3"/>
  <c r="P342" i="3"/>
  <c r="Q342" i="3"/>
  <c r="R342" i="3"/>
  <c r="S342" i="3"/>
  <c r="T342" i="3"/>
  <c r="G343" i="3"/>
  <c r="H343" i="3"/>
  <c r="M343" i="3"/>
  <c r="N343" i="3"/>
  <c r="O343" i="3"/>
  <c r="P343" i="3"/>
  <c r="Q343" i="3"/>
  <c r="R343" i="3"/>
  <c r="S343" i="3"/>
  <c r="T343" i="3"/>
  <c r="G344" i="3"/>
  <c r="H344" i="3"/>
  <c r="M344" i="3"/>
  <c r="N344" i="3"/>
  <c r="O344" i="3"/>
  <c r="P344" i="3"/>
  <c r="Q344" i="3"/>
  <c r="R344" i="3"/>
  <c r="S344" i="3"/>
  <c r="T344" i="3"/>
  <c r="G345" i="3"/>
  <c r="H345" i="3"/>
  <c r="M345" i="3"/>
  <c r="N345" i="3"/>
  <c r="O345" i="3"/>
  <c r="P345" i="3"/>
  <c r="Q345" i="3"/>
  <c r="R345" i="3"/>
  <c r="S345" i="3"/>
  <c r="T345" i="3"/>
  <c r="G346" i="3"/>
  <c r="H346" i="3"/>
  <c r="M346" i="3"/>
  <c r="N346" i="3"/>
  <c r="O346" i="3"/>
  <c r="P346" i="3"/>
  <c r="Q346" i="3"/>
  <c r="R346" i="3"/>
  <c r="S346" i="3"/>
  <c r="T346" i="3"/>
  <c r="M347" i="3"/>
  <c r="N347" i="3"/>
  <c r="O347" i="3"/>
  <c r="P347" i="3"/>
  <c r="Q347" i="3"/>
  <c r="R347" i="3"/>
  <c r="S347" i="3"/>
  <c r="T347" i="3"/>
  <c r="M348" i="3"/>
  <c r="N348" i="3"/>
  <c r="O348" i="3"/>
  <c r="P348" i="3"/>
  <c r="Q348" i="3"/>
  <c r="R348" i="3"/>
  <c r="S348" i="3"/>
  <c r="T348" i="3"/>
  <c r="M349" i="3"/>
  <c r="N349" i="3"/>
  <c r="O349" i="3"/>
  <c r="P349" i="3"/>
  <c r="Q349" i="3"/>
  <c r="R349" i="3"/>
  <c r="S349" i="3"/>
  <c r="T349" i="3"/>
  <c r="M350" i="3"/>
  <c r="N350" i="3"/>
  <c r="O350" i="3"/>
  <c r="P350" i="3"/>
  <c r="Q350" i="3"/>
  <c r="R350" i="3"/>
  <c r="S350" i="3"/>
  <c r="T350" i="3"/>
  <c r="M351" i="3"/>
  <c r="N351" i="3"/>
  <c r="O351" i="3"/>
  <c r="P351" i="3"/>
  <c r="Q351" i="3"/>
  <c r="R351" i="3"/>
  <c r="S351" i="3"/>
  <c r="T351" i="3"/>
  <c r="M352" i="3"/>
  <c r="N352" i="3"/>
  <c r="O352" i="3"/>
  <c r="P352" i="3"/>
  <c r="Q352" i="3"/>
  <c r="R352" i="3"/>
  <c r="S352" i="3"/>
  <c r="T352" i="3"/>
  <c r="I5" i="3"/>
  <c r="I4" i="3"/>
  <c r="H73" i="18"/>
  <c r="H74" i="18"/>
  <c r="H75" i="18"/>
  <c r="H76" i="18"/>
  <c r="H77" i="18"/>
  <c r="H78" i="18"/>
  <c r="H79" i="18"/>
  <c r="H80" i="18"/>
  <c r="H81" i="18"/>
  <c r="H82" i="18"/>
  <c r="H83" i="18"/>
  <c r="H84" i="18"/>
  <c r="H85" i="18"/>
  <c r="H86" i="18"/>
  <c r="H87" i="18"/>
  <c r="H88" i="18"/>
  <c r="H89" i="18"/>
  <c r="H90" i="18"/>
  <c r="H91" i="18"/>
  <c r="H92" i="18"/>
  <c r="H93" i="18"/>
  <c r="H94" i="18"/>
  <c r="H95" i="18"/>
  <c r="H96" i="18"/>
  <c r="H97" i="18"/>
  <c r="H98" i="18"/>
  <c r="H99" i="18"/>
  <c r="H100" i="18"/>
  <c r="H101" i="18"/>
  <c r="H102" i="18"/>
  <c r="H103" i="18"/>
  <c r="H104" i="18"/>
  <c r="H105" i="18"/>
  <c r="H106" i="18"/>
  <c r="H107" i="18"/>
  <c r="H108" i="18"/>
  <c r="H109" i="18"/>
  <c r="J258" i="3" s="1"/>
  <c r="H110" i="18"/>
  <c r="H111" i="18"/>
  <c r="H112" i="18"/>
  <c r="H113" i="18"/>
  <c r="H114" i="18"/>
  <c r="H115" i="18"/>
  <c r="H116" i="18"/>
  <c r="H117" i="18"/>
  <c r="H118" i="18"/>
  <c r="H119" i="18"/>
  <c r="H120" i="18"/>
  <c r="H121" i="18"/>
  <c r="H122" i="18"/>
  <c r="H123" i="18"/>
  <c r="H124" i="18"/>
  <c r="H125" i="18"/>
  <c r="H126" i="18"/>
  <c r="H127" i="18"/>
  <c r="H128" i="18"/>
  <c r="H129" i="18"/>
  <c r="H130" i="18"/>
  <c r="H131" i="18"/>
  <c r="H132" i="18"/>
  <c r="H133" i="18"/>
  <c r="H134" i="18"/>
  <c r="H135" i="18"/>
  <c r="H136" i="18"/>
  <c r="H137" i="18"/>
  <c r="F71" i="18"/>
  <c r="F72" i="18"/>
  <c r="F73" i="18"/>
  <c r="F74" i="18"/>
  <c r="F75" i="18"/>
  <c r="F76" i="18"/>
  <c r="F77" i="18"/>
  <c r="F78" i="18"/>
  <c r="F79" i="18"/>
  <c r="F80" i="18"/>
  <c r="F81" i="18"/>
  <c r="F82" i="18"/>
  <c r="F83" i="18"/>
  <c r="F84" i="18"/>
  <c r="F85" i="18"/>
  <c r="F86" i="18"/>
  <c r="F87" i="18"/>
  <c r="F88" i="18"/>
  <c r="F89" i="18"/>
  <c r="F90" i="18"/>
  <c r="F91" i="18"/>
  <c r="F92" i="18"/>
  <c r="F93" i="18"/>
  <c r="F94" i="18"/>
  <c r="F95" i="18"/>
  <c r="F96" i="18"/>
  <c r="F97" i="18"/>
  <c r="F98" i="18"/>
  <c r="F99" i="18"/>
  <c r="F100" i="18"/>
  <c r="F101" i="18"/>
  <c r="F102" i="18"/>
  <c r="F103" i="18"/>
  <c r="F104" i="18"/>
  <c r="F105" i="18"/>
  <c r="F106" i="18"/>
  <c r="F107" i="18"/>
  <c r="F108" i="18"/>
  <c r="F109" i="18"/>
  <c r="F110" i="18"/>
  <c r="F111" i="18"/>
  <c r="F112" i="18"/>
  <c r="F113" i="18"/>
  <c r="F114" i="18"/>
  <c r="F115" i="18"/>
  <c r="F116" i="18"/>
  <c r="F117" i="18"/>
  <c r="F118" i="18"/>
  <c r="F119" i="18"/>
  <c r="F120" i="18"/>
  <c r="F121" i="18"/>
  <c r="F122" i="18"/>
  <c r="F123" i="18"/>
  <c r="F124" i="18"/>
  <c r="F125" i="18"/>
  <c r="F126" i="18"/>
  <c r="F127" i="18"/>
  <c r="F128" i="18"/>
  <c r="F129" i="18"/>
  <c r="F130" i="18"/>
  <c r="F131" i="18"/>
  <c r="F132" i="18"/>
  <c r="F133" i="18"/>
  <c r="F134" i="18"/>
  <c r="F135" i="18"/>
  <c r="F136" i="18"/>
  <c r="F137" i="18"/>
  <c r="F70" i="18"/>
  <c r="H72" i="18"/>
  <c r="H71" i="18"/>
  <c r="H70" i="18"/>
  <c r="H30" i="18"/>
  <c r="H31" i="18"/>
  <c r="H32" i="18"/>
  <c r="H33" i="18"/>
  <c r="H34" i="18"/>
  <c r="H35" i="18"/>
  <c r="H36" i="18"/>
  <c r="H37" i="18"/>
  <c r="H38" i="18"/>
  <c r="H39" i="18"/>
  <c r="H40" i="18"/>
  <c r="H41" i="18"/>
  <c r="H42" i="18"/>
  <c r="H43" i="18"/>
  <c r="H44" i="18"/>
  <c r="H45" i="18"/>
  <c r="H46" i="18"/>
  <c r="H47" i="18"/>
  <c r="H48" i="18"/>
  <c r="H49" i="18"/>
  <c r="H50" i="18"/>
  <c r="H51" i="18"/>
  <c r="H52" i="18"/>
  <c r="H53" i="18"/>
  <c r="H54" i="18"/>
  <c r="H55" i="18"/>
  <c r="H56" i="18"/>
  <c r="H57" i="18"/>
  <c r="H58" i="18"/>
  <c r="H59" i="18"/>
  <c r="H60" i="18"/>
  <c r="H61" i="18"/>
  <c r="H62" i="18"/>
  <c r="H63" i="18"/>
  <c r="H64" i="18"/>
  <c r="H65" i="18"/>
  <c r="F26" i="18"/>
  <c r="F27" i="18"/>
  <c r="F28" i="18"/>
  <c r="F29" i="18"/>
  <c r="F30" i="18"/>
  <c r="F31" i="18"/>
  <c r="F32" i="18"/>
  <c r="F33" i="18"/>
  <c r="F34" i="18"/>
  <c r="F35" i="18"/>
  <c r="F36" i="18"/>
  <c r="F37" i="18"/>
  <c r="F38" i="18"/>
  <c r="F39" i="18"/>
  <c r="F40" i="18"/>
  <c r="F41" i="18"/>
  <c r="F42" i="18"/>
  <c r="F43" i="18"/>
  <c r="F44" i="18"/>
  <c r="F45" i="18"/>
  <c r="F46" i="18"/>
  <c r="F47" i="18"/>
  <c r="F48" i="18"/>
  <c r="F49" i="18"/>
  <c r="F50" i="18"/>
  <c r="F51" i="18"/>
  <c r="F52" i="18"/>
  <c r="F53" i="18"/>
  <c r="F54" i="18"/>
  <c r="F55" i="18"/>
  <c r="F56" i="18"/>
  <c r="F57" i="18"/>
  <c r="F58" i="18"/>
  <c r="F59" i="18"/>
  <c r="F60" i="18"/>
  <c r="F61" i="18"/>
  <c r="F62" i="18"/>
  <c r="F63" i="18"/>
  <c r="F64" i="18"/>
  <c r="F65" i="18"/>
  <c r="F25" i="18"/>
  <c r="H29" i="18"/>
  <c r="H28" i="18"/>
  <c r="H27" i="18"/>
  <c r="H26" i="18"/>
  <c r="H25" i="18"/>
  <c r="H7" i="18"/>
  <c r="H8" i="18"/>
  <c r="H9" i="18"/>
  <c r="H10" i="18"/>
  <c r="H11" i="18"/>
  <c r="H12" i="18"/>
  <c r="H13" i="18"/>
  <c r="H14" i="18"/>
  <c r="H15" i="18"/>
  <c r="H16" i="18"/>
  <c r="H17" i="18"/>
  <c r="H18" i="18"/>
  <c r="H19" i="18"/>
  <c r="H20" i="18"/>
  <c r="F7" i="18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J525" i="3" l="1"/>
  <c r="J441" i="3"/>
  <c r="J450" i="3"/>
  <c r="J502" i="3"/>
  <c r="J515" i="3"/>
  <c r="J435" i="3"/>
  <c r="J538" i="3"/>
  <c r="J555" i="3"/>
  <c r="J487" i="3"/>
  <c r="J522" i="3"/>
  <c r="J533" i="3"/>
  <c r="J480" i="3"/>
  <c r="J395" i="3"/>
  <c r="J402" i="3"/>
  <c r="J413" i="3"/>
  <c r="J531" i="3"/>
  <c r="J548" i="3"/>
  <c r="J379" i="3"/>
  <c r="J355" i="3"/>
  <c r="J406" i="3"/>
  <c r="J422" i="3"/>
  <c r="J486" i="3"/>
  <c r="J532" i="3"/>
  <c r="J407" i="3"/>
  <c r="J429" i="3"/>
  <c r="J479" i="3"/>
  <c r="U479" i="3" s="1"/>
  <c r="J374" i="3"/>
  <c r="X374" i="3" s="1"/>
  <c r="J295" i="3"/>
  <c r="Y295" i="3" s="1"/>
  <c r="J232" i="3"/>
  <c r="X441" i="3"/>
  <c r="U441" i="3"/>
  <c r="Y441" i="3"/>
  <c r="V441" i="3"/>
  <c r="V479" i="3"/>
  <c r="Y479" i="3"/>
  <c r="X522" i="3"/>
  <c r="V522" i="3"/>
  <c r="U522" i="3"/>
  <c r="Y522" i="3"/>
  <c r="J238" i="3"/>
  <c r="J211" i="3"/>
  <c r="J160" i="3"/>
  <c r="J298" i="3"/>
  <c r="J275" i="3"/>
  <c r="J7" i="3"/>
  <c r="J200" i="3"/>
  <c r="J61" i="3"/>
  <c r="J408" i="3"/>
  <c r="J423" i="3"/>
  <c r="J425" i="3"/>
  <c r="J427" i="3"/>
  <c r="J442" i="3"/>
  <c r="J444" i="3"/>
  <c r="J446" i="3"/>
  <c r="J448" i="3"/>
  <c r="J459" i="3"/>
  <c r="J461" i="3"/>
  <c r="J463" i="3"/>
  <c r="J465" i="3"/>
  <c r="J476" i="3"/>
  <c r="J478" i="3"/>
  <c r="J482" i="3"/>
  <c r="J491" i="3"/>
  <c r="J493" i="3"/>
  <c r="J495" i="3"/>
  <c r="J497" i="3"/>
  <c r="J518" i="3"/>
  <c r="J520" i="3"/>
  <c r="J524" i="3"/>
  <c r="J526" i="3"/>
  <c r="J528" i="3"/>
  <c r="J530" i="3"/>
  <c r="J534" i="3"/>
  <c r="J543" i="3"/>
  <c r="J545" i="3"/>
  <c r="J549" i="3"/>
  <c r="J551" i="3"/>
  <c r="J558" i="3"/>
  <c r="J410" i="3"/>
  <c r="J412" i="3"/>
  <c r="J414" i="3"/>
  <c r="J416" i="3"/>
  <c r="J418" i="3"/>
  <c r="J420" i="3"/>
  <c r="J431" i="3"/>
  <c r="J433" i="3"/>
  <c r="J437" i="3"/>
  <c r="J439" i="3"/>
  <c r="J452" i="3"/>
  <c r="J454" i="3"/>
  <c r="J456" i="3"/>
  <c r="J467" i="3"/>
  <c r="J469" i="3"/>
  <c r="J471" i="3"/>
  <c r="J473" i="3"/>
  <c r="J484" i="3"/>
  <c r="J488" i="3"/>
  <c r="J490" i="3"/>
  <c r="J499" i="3"/>
  <c r="J501" i="3"/>
  <c r="J503" i="3"/>
  <c r="J505" i="3"/>
  <c r="J507" i="3"/>
  <c r="J509" i="3"/>
  <c r="J511" i="3"/>
  <c r="J513" i="3"/>
  <c r="J517" i="3"/>
  <c r="J536" i="3"/>
  <c r="J540" i="3"/>
  <c r="J542" i="3"/>
  <c r="J550" i="3"/>
  <c r="J556" i="3"/>
  <c r="J559" i="3"/>
  <c r="J409" i="3"/>
  <c r="J424" i="3"/>
  <c r="J426" i="3"/>
  <c r="J428" i="3"/>
  <c r="J443" i="3"/>
  <c r="J445" i="3"/>
  <c r="J447" i="3"/>
  <c r="J449" i="3"/>
  <c r="J458" i="3"/>
  <c r="J460" i="3"/>
  <c r="J462" i="3"/>
  <c r="J464" i="3"/>
  <c r="J466" i="3"/>
  <c r="J475" i="3"/>
  <c r="J477" i="3"/>
  <c r="J481" i="3"/>
  <c r="J492" i="3"/>
  <c r="J494" i="3"/>
  <c r="J496" i="3"/>
  <c r="J498" i="3"/>
  <c r="J519" i="3"/>
  <c r="J521" i="3"/>
  <c r="J523" i="3"/>
  <c r="J527" i="3"/>
  <c r="J529" i="3"/>
  <c r="J544" i="3"/>
  <c r="J546" i="3"/>
  <c r="J552" i="3"/>
  <c r="J554" i="3"/>
  <c r="J411" i="3"/>
  <c r="J415" i="3"/>
  <c r="J417" i="3"/>
  <c r="J419" i="3"/>
  <c r="J421" i="3"/>
  <c r="J430" i="3"/>
  <c r="J432" i="3"/>
  <c r="J434" i="3"/>
  <c r="J436" i="3"/>
  <c r="J438" i="3"/>
  <c r="J440" i="3"/>
  <c r="J451" i="3"/>
  <c r="J453" i="3"/>
  <c r="J455" i="3"/>
  <c r="J457" i="3"/>
  <c r="J468" i="3"/>
  <c r="J470" i="3"/>
  <c r="J472" i="3"/>
  <c r="J474" i="3"/>
  <c r="J483" i="3"/>
  <c r="J485" i="3"/>
  <c r="J489" i="3"/>
  <c r="J500" i="3"/>
  <c r="J504" i="3"/>
  <c r="J506" i="3"/>
  <c r="J508" i="3"/>
  <c r="J510" i="3"/>
  <c r="J512" i="3"/>
  <c r="J514" i="3"/>
  <c r="J516" i="3"/>
  <c r="J535" i="3"/>
  <c r="J537" i="3"/>
  <c r="J539" i="3"/>
  <c r="J541" i="3"/>
  <c r="J547" i="3"/>
  <c r="J553" i="3"/>
  <c r="J557" i="3"/>
  <c r="J356" i="3"/>
  <c r="J360" i="3"/>
  <c r="J364" i="3"/>
  <c r="J368" i="3"/>
  <c r="J372" i="3"/>
  <c r="J376" i="3"/>
  <c r="J380" i="3"/>
  <c r="J353" i="3"/>
  <c r="J357" i="3"/>
  <c r="J361" i="3"/>
  <c r="J365" i="3"/>
  <c r="J369" i="3"/>
  <c r="J373" i="3"/>
  <c r="J377" i="3"/>
  <c r="J381" i="3"/>
  <c r="J385" i="3"/>
  <c r="J354" i="3"/>
  <c r="J358" i="3"/>
  <c r="J362" i="3"/>
  <c r="J366" i="3"/>
  <c r="J370" i="3"/>
  <c r="J378" i="3"/>
  <c r="J382" i="3"/>
  <c r="J386" i="3"/>
  <c r="J359" i="3"/>
  <c r="J363" i="3"/>
  <c r="V363" i="3" s="1"/>
  <c r="J367" i="3"/>
  <c r="J371" i="3"/>
  <c r="J375" i="3"/>
  <c r="J383" i="3"/>
  <c r="J387" i="3"/>
  <c r="J391" i="3"/>
  <c r="J399" i="3"/>
  <c r="J403" i="3"/>
  <c r="Y403" i="3" s="1"/>
  <c r="J347" i="3"/>
  <c r="J389" i="3"/>
  <c r="J394" i="3"/>
  <c r="X394" i="3" s="1"/>
  <c r="J398" i="3"/>
  <c r="J404" i="3"/>
  <c r="J350" i="3"/>
  <c r="J390" i="3"/>
  <c r="X390" i="3" s="1"/>
  <c r="J400" i="3"/>
  <c r="V400" i="3" s="1"/>
  <c r="J405" i="3"/>
  <c r="J348" i="3"/>
  <c r="J352" i="3"/>
  <c r="J384" i="3"/>
  <c r="J392" i="3"/>
  <c r="J396" i="3"/>
  <c r="V396" i="3" s="1"/>
  <c r="J401" i="3"/>
  <c r="J351" i="3"/>
  <c r="J388" i="3"/>
  <c r="J393" i="3"/>
  <c r="J397" i="3"/>
  <c r="J349" i="3"/>
  <c r="J223" i="3"/>
  <c r="J181" i="3"/>
  <c r="J15" i="3"/>
  <c r="J279" i="3"/>
  <c r="U367" i="3"/>
  <c r="X391" i="3"/>
  <c r="J242" i="3"/>
  <c r="J215" i="3"/>
  <c r="J176" i="3"/>
  <c r="J14" i="3"/>
  <c r="J272" i="3"/>
  <c r="Y368" i="3"/>
  <c r="U376" i="3"/>
  <c r="Y374" i="3"/>
  <c r="X403" i="3"/>
  <c r="X363" i="3"/>
  <c r="U368" i="3"/>
  <c r="U363" i="3"/>
  <c r="X368" i="3"/>
  <c r="X400" i="3"/>
  <c r="U400" i="3"/>
  <c r="V368" i="3"/>
  <c r="Y363" i="3"/>
  <c r="Y376" i="3"/>
  <c r="V376" i="3"/>
  <c r="Y400" i="3"/>
  <c r="X376" i="3"/>
  <c r="V358" i="3"/>
  <c r="U358" i="3"/>
  <c r="Y358" i="3"/>
  <c r="X358" i="3"/>
  <c r="J110" i="3"/>
  <c r="J28" i="3"/>
  <c r="J8" i="3"/>
  <c r="J239" i="3"/>
  <c r="J224" i="3"/>
  <c r="J233" i="3"/>
  <c r="J201" i="3"/>
  <c r="J120" i="3"/>
  <c r="J92" i="3"/>
  <c r="J50" i="3"/>
  <c r="J12" i="3"/>
  <c r="J304" i="3"/>
  <c r="J283" i="3"/>
  <c r="J152" i="3"/>
  <c r="J16" i="3"/>
  <c r="J11" i="3"/>
  <c r="J210" i="3"/>
  <c r="J195" i="3"/>
  <c r="J164" i="3"/>
  <c r="J129" i="3"/>
  <c r="J109" i="3"/>
  <c r="J60" i="3"/>
  <c r="J276" i="3"/>
  <c r="J207" i="3"/>
  <c r="J192" i="3"/>
  <c r="J162" i="3"/>
  <c r="J127" i="3"/>
  <c r="J101" i="3"/>
  <c r="J51" i="3"/>
  <c r="J305" i="3"/>
  <c r="J292" i="3"/>
  <c r="J251" i="3"/>
  <c r="J259" i="3"/>
  <c r="J247" i="3"/>
  <c r="J231" i="3"/>
  <c r="J219" i="3"/>
  <c r="J199" i="3"/>
  <c r="J187" i="3"/>
  <c r="J23" i="3"/>
  <c r="J243" i="3"/>
  <c r="J235" i="3"/>
  <c r="J227" i="3"/>
  <c r="J203" i="3"/>
  <c r="J183" i="3"/>
  <c r="J49" i="3"/>
  <c r="J255" i="3"/>
  <c r="J59" i="3"/>
  <c r="J40" i="3"/>
  <c r="J261" i="3"/>
  <c r="J191" i="3"/>
  <c r="J64" i="3"/>
  <c r="J179" i="3"/>
  <c r="J175" i="3"/>
  <c r="J171" i="3"/>
  <c r="J167" i="3"/>
  <c r="J163" i="3"/>
  <c r="J159" i="3"/>
  <c r="J155" i="3"/>
  <c r="J151" i="3"/>
  <c r="J147" i="3"/>
  <c r="J143" i="3"/>
  <c r="J139" i="3"/>
  <c r="J135" i="3"/>
  <c r="J131" i="3"/>
  <c r="J123" i="3"/>
  <c r="J119" i="3"/>
  <c r="J115" i="3"/>
  <c r="J111" i="3"/>
  <c r="J107" i="3"/>
  <c r="J103" i="3"/>
  <c r="J99" i="3"/>
  <c r="J95" i="3"/>
  <c r="J91" i="3"/>
  <c r="J87" i="3"/>
  <c r="J83" i="3"/>
  <c r="J76" i="3"/>
  <c r="J72" i="3"/>
  <c r="J68" i="3"/>
  <c r="J56" i="3"/>
  <c r="J52" i="3"/>
  <c r="J48" i="3"/>
  <c r="J44" i="3"/>
  <c r="J36" i="3"/>
  <c r="J32" i="3"/>
  <c r="J24" i="3"/>
  <c r="J20" i="3"/>
  <c r="J344" i="3"/>
  <c r="J340" i="3"/>
  <c r="U340" i="3" s="1"/>
  <c r="J336" i="3"/>
  <c r="J332" i="3"/>
  <c r="J328" i="3"/>
  <c r="U328" i="3" s="1"/>
  <c r="J324" i="3"/>
  <c r="V324" i="3" s="1"/>
  <c r="J320" i="3"/>
  <c r="J316" i="3"/>
  <c r="V316" i="3" s="1"/>
  <c r="J312" i="3"/>
  <c r="J308" i="3"/>
  <c r="Y308" i="3" s="1"/>
  <c r="J300" i="3"/>
  <c r="J296" i="3"/>
  <c r="J288" i="3"/>
  <c r="J284" i="3"/>
  <c r="J280" i="3"/>
  <c r="J268" i="3"/>
  <c r="J264" i="3"/>
  <c r="J260" i="3"/>
  <c r="J4" i="3"/>
  <c r="J254" i="3"/>
  <c r="J250" i="3"/>
  <c r="J246" i="3"/>
  <c r="J234" i="3"/>
  <c r="J230" i="3"/>
  <c r="J226" i="3"/>
  <c r="J222" i="3"/>
  <c r="J218" i="3"/>
  <c r="J214" i="3"/>
  <c r="J206" i="3"/>
  <c r="J202" i="3"/>
  <c r="J198" i="3"/>
  <c r="J194" i="3"/>
  <c r="J190" i="3"/>
  <c r="J186" i="3"/>
  <c r="J182" i="3"/>
  <c r="J178" i="3"/>
  <c r="J174" i="3"/>
  <c r="J170" i="3"/>
  <c r="J166" i="3"/>
  <c r="J158" i="3"/>
  <c r="J154" i="3"/>
  <c r="J150" i="3"/>
  <c r="J146" i="3"/>
  <c r="J142" i="3"/>
  <c r="J138" i="3"/>
  <c r="J134" i="3"/>
  <c r="J130" i="3"/>
  <c r="J126" i="3"/>
  <c r="J122" i="3"/>
  <c r="J118" i="3"/>
  <c r="J114" i="3"/>
  <c r="J106" i="3"/>
  <c r="J102" i="3"/>
  <c r="J98" i="3"/>
  <c r="J94" i="3"/>
  <c r="J90" i="3"/>
  <c r="J86" i="3"/>
  <c r="J82" i="3"/>
  <c r="J79" i="3"/>
  <c r="J75" i="3"/>
  <c r="J71" i="3"/>
  <c r="J67" i="3"/>
  <c r="J63" i="3"/>
  <c r="J55" i="3"/>
  <c r="J47" i="3"/>
  <c r="J43" i="3"/>
  <c r="J39" i="3"/>
  <c r="J35" i="3"/>
  <c r="J31" i="3"/>
  <c r="J27" i="3"/>
  <c r="J19" i="3"/>
  <c r="J343" i="3"/>
  <c r="J339" i="3"/>
  <c r="J335" i="3"/>
  <c r="J331" i="3"/>
  <c r="J327" i="3"/>
  <c r="J323" i="3"/>
  <c r="J319" i="3"/>
  <c r="J315" i="3"/>
  <c r="U315" i="3" s="1"/>
  <c r="J311" i="3"/>
  <c r="J307" i="3"/>
  <c r="X307" i="3" s="1"/>
  <c r="J303" i="3"/>
  <c r="J299" i="3"/>
  <c r="J291" i="3"/>
  <c r="J287" i="3"/>
  <c r="J271" i="3"/>
  <c r="Y271" i="3" s="1"/>
  <c r="J267" i="3"/>
  <c r="J263" i="3"/>
  <c r="J6" i="3"/>
  <c r="J257" i="3"/>
  <c r="J253" i="3"/>
  <c r="J249" i="3"/>
  <c r="J245" i="3"/>
  <c r="J241" i="3"/>
  <c r="J237" i="3"/>
  <c r="J229" i="3"/>
  <c r="J225" i="3"/>
  <c r="J221" i="3"/>
  <c r="J217" i="3"/>
  <c r="J213" i="3"/>
  <c r="J209" i="3"/>
  <c r="J205" i="3"/>
  <c r="J197" i="3"/>
  <c r="J193" i="3"/>
  <c r="J189" i="3"/>
  <c r="J185" i="3"/>
  <c r="J177" i="3"/>
  <c r="J173" i="3"/>
  <c r="J169" i="3"/>
  <c r="J165" i="3"/>
  <c r="J161" i="3"/>
  <c r="J157" i="3"/>
  <c r="J153" i="3"/>
  <c r="J149" i="3"/>
  <c r="J145" i="3"/>
  <c r="J141" i="3"/>
  <c r="J137" i="3"/>
  <c r="J133" i="3"/>
  <c r="J125" i="3"/>
  <c r="J121" i="3"/>
  <c r="J117" i="3"/>
  <c r="J113" i="3"/>
  <c r="J105" i="3"/>
  <c r="J97" i="3"/>
  <c r="J93" i="3"/>
  <c r="J89" i="3"/>
  <c r="J85" i="3"/>
  <c r="J81" i="3"/>
  <c r="J78" i="3"/>
  <c r="J74" i="3"/>
  <c r="J70" i="3"/>
  <c r="J66" i="3"/>
  <c r="J62" i="3"/>
  <c r="J58" i="3"/>
  <c r="J54" i="3"/>
  <c r="J46" i="3"/>
  <c r="J42" i="3"/>
  <c r="J38" i="3"/>
  <c r="J34" i="3"/>
  <c r="J30" i="3"/>
  <c r="J26" i="3"/>
  <c r="J22" i="3"/>
  <c r="J18" i="3"/>
  <c r="J10" i="3"/>
  <c r="J346" i="3"/>
  <c r="J342" i="3"/>
  <c r="J338" i="3"/>
  <c r="J334" i="3"/>
  <c r="U334" i="3" s="1"/>
  <c r="J330" i="3"/>
  <c r="J326" i="3"/>
  <c r="J322" i="3"/>
  <c r="J318" i="3"/>
  <c r="J314" i="3"/>
  <c r="J310" i="3"/>
  <c r="J306" i="3"/>
  <c r="J302" i="3"/>
  <c r="U302" i="3" s="1"/>
  <c r="J294" i="3"/>
  <c r="J290" i="3"/>
  <c r="J286" i="3"/>
  <c r="J282" i="3"/>
  <c r="J278" i="3"/>
  <c r="J274" i="3"/>
  <c r="J270" i="3"/>
  <c r="J266" i="3"/>
  <c r="J262" i="3"/>
  <c r="J9" i="3"/>
  <c r="J5" i="3"/>
  <c r="J256" i="3"/>
  <c r="J252" i="3"/>
  <c r="J248" i="3"/>
  <c r="J244" i="3"/>
  <c r="J240" i="3"/>
  <c r="J236" i="3"/>
  <c r="J228" i="3"/>
  <c r="J220" i="3"/>
  <c r="J216" i="3"/>
  <c r="J212" i="3"/>
  <c r="J208" i="3"/>
  <c r="J204" i="3"/>
  <c r="J196" i="3"/>
  <c r="J188" i="3"/>
  <c r="J184" i="3"/>
  <c r="J180" i="3"/>
  <c r="J172" i="3"/>
  <c r="J168" i="3"/>
  <c r="J156" i="3"/>
  <c r="J148" i="3"/>
  <c r="J144" i="3"/>
  <c r="J140" i="3"/>
  <c r="J136" i="3"/>
  <c r="J132" i="3"/>
  <c r="J128" i="3"/>
  <c r="J124" i="3"/>
  <c r="J116" i="3"/>
  <c r="J112" i="3"/>
  <c r="J108" i="3"/>
  <c r="J104" i="3"/>
  <c r="J100" i="3"/>
  <c r="J96" i="3"/>
  <c r="J88" i="3"/>
  <c r="J84" i="3"/>
  <c r="J80" i="3"/>
  <c r="J77" i="3"/>
  <c r="J73" i="3"/>
  <c r="J69" i="3"/>
  <c r="J65" i="3"/>
  <c r="J57" i="3"/>
  <c r="J53" i="3"/>
  <c r="J45" i="3"/>
  <c r="J41" i="3"/>
  <c r="J37" i="3"/>
  <c r="J33" i="3"/>
  <c r="J29" i="3"/>
  <c r="J25" i="3"/>
  <c r="J21" i="3"/>
  <c r="J17" i="3"/>
  <c r="J13" i="3"/>
  <c r="J345" i="3"/>
  <c r="J341" i="3"/>
  <c r="J337" i="3"/>
  <c r="J333" i="3"/>
  <c r="J329" i="3"/>
  <c r="X329" i="3" s="1"/>
  <c r="J325" i="3"/>
  <c r="J321" i="3"/>
  <c r="J317" i="3"/>
  <c r="J313" i="3"/>
  <c r="J309" i="3"/>
  <c r="J301" i="3"/>
  <c r="J297" i="3"/>
  <c r="J293" i="3"/>
  <c r="J289" i="3"/>
  <c r="J285" i="3"/>
  <c r="X285" i="3" s="1"/>
  <c r="J281" i="3"/>
  <c r="J277" i="3"/>
  <c r="X277" i="3" s="1"/>
  <c r="J273" i="3"/>
  <c r="Y273" i="3" s="1"/>
  <c r="J269" i="3"/>
  <c r="J265" i="3"/>
  <c r="U295" i="3"/>
  <c r="Y324" i="3"/>
  <c r="V295" i="3"/>
  <c r="X295" i="3"/>
  <c r="V271" i="3"/>
  <c r="X271" i="3"/>
  <c r="F6" i="18"/>
  <c r="H6" i="18"/>
  <c r="W400" i="3" l="1"/>
  <c r="X328" i="3"/>
  <c r="W376" i="3"/>
  <c r="Y394" i="3"/>
  <c r="U394" i="3"/>
  <c r="V403" i="3"/>
  <c r="U403" i="3"/>
  <c r="W522" i="3"/>
  <c r="X479" i="3"/>
  <c r="U374" i="3"/>
  <c r="V374" i="3"/>
  <c r="W441" i="3"/>
  <c r="W479" i="3"/>
  <c r="W358" i="3"/>
  <c r="V367" i="3"/>
  <c r="W367" i="3" s="1"/>
  <c r="X367" i="3"/>
  <c r="Y367" i="3"/>
  <c r="V510" i="3"/>
  <c r="Y510" i="3"/>
  <c r="X510" i="3"/>
  <c r="U510" i="3"/>
  <c r="U417" i="3"/>
  <c r="X417" i="3"/>
  <c r="V417" i="3"/>
  <c r="Y417" i="3"/>
  <c r="Y519" i="3"/>
  <c r="X519" i="3"/>
  <c r="U519" i="3"/>
  <c r="V519" i="3"/>
  <c r="X409" i="3"/>
  <c r="U409" i="3"/>
  <c r="V409" i="3"/>
  <c r="Y409" i="3"/>
  <c r="X456" i="3"/>
  <c r="V456" i="3"/>
  <c r="Y456" i="3"/>
  <c r="U456" i="3"/>
  <c r="Y410" i="3"/>
  <c r="V410" i="3"/>
  <c r="U410" i="3"/>
  <c r="X410" i="3"/>
  <c r="X495" i="3"/>
  <c r="Y495" i="3"/>
  <c r="V495" i="3"/>
  <c r="U495" i="3"/>
  <c r="X508" i="3"/>
  <c r="U508" i="3"/>
  <c r="Y508" i="3"/>
  <c r="V508" i="3"/>
  <c r="X527" i="3"/>
  <c r="V527" i="3"/>
  <c r="Y527" i="3"/>
  <c r="U527" i="3"/>
  <c r="Y481" i="3"/>
  <c r="V481" i="3"/>
  <c r="U481" i="3"/>
  <c r="X481" i="3"/>
  <c r="V542" i="3"/>
  <c r="X542" i="3"/>
  <c r="U542" i="3"/>
  <c r="Y542" i="3"/>
  <c r="V530" i="3"/>
  <c r="X530" i="3"/>
  <c r="Y530" i="3"/>
  <c r="U530" i="3"/>
  <c r="X408" i="3"/>
  <c r="V408" i="3"/>
  <c r="Y408" i="3"/>
  <c r="U408" i="3"/>
  <c r="W408" i="3" s="1"/>
  <c r="W368" i="3"/>
  <c r="Y390" i="3"/>
  <c r="U390" i="3"/>
  <c r="V390" i="3"/>
  <c r="V375" i="3"/>
  <c r="X375" i="3"/>
  <c r="Y375" i="3"/>
  <c r="U375" i="3"/>
  <c r="Y470" i="3"/>
  <c r="U470" i="3"/>
  <c r="V470" i="3"/>
  <c r="W470" i="3" s="1"/>
  <c r="X470" i="3"/>
  <c r="X453" i="3"/>
  <c r="U453" i="3"/>
  <c r="V453" i="3"/>
  <c r="W453" i="3" s="1"/>
  <c r="Y453" i="3"/>
  <c r="X452" i="3"/>
  <c r="Y452" i="3"/>
  <c r="V452" i="3"/>
  <c r="U452" i="3"/>
  <c r="Y414" i="3"/>
  <c r="V414" i="3"/>
  <c r="X414" i="3"/>
  <c r="U414" i="3"/>
  <c r="V448" i="3"/>
  <c r="Y448" i="3"/>
  <c r="U448" i="3"/>
  <c r="X448" i="3"/>
  <c r="W363" i="3"/>
  <c r="U396" i="3"/>
  <c r="W396" i="3" s="1"/>
  <c r="X396" i="3"/>
  <c r="Y396" i="3"/>
  <c r="Y391" i="3"/>
  <c r="V391" i="3"/>
  <c r="U391" i="3"/>
  <c r="U369" i="3"/>
  <c r="V369" i="3"/>
  <c r="X369" i="3"/>
  <c r="Y369" i="3"/>
  <c r="V494" i="3"/>
  <c r="U494" i="3"/>
  <c r="X494" i="3"/>
  <c r="Y494" i="3"/>
  <c r="V467" i="3"/>
  <c r="U467" i="3"/>
  <c r="X467" i="3"/>
  <c r="Y467" i="3"/>
  <c r="V394" i="3"/>
  <c r="W394" i="3" s="1"/>
  <c r="X324" i="3"/>
  <c r="U308" i="3"/>
  <c r="X340" i="3"/>
  <c r="U271" i="3"/>
  <c r="W271" i="3" s="1"/>
  <c r="X308" i="3"/>
  <c r="U324" i="3"/>
  <c r="W324" i="3" s="1"/>
  <c r="V340" i="3"/>
  <c r="W340" i="3" s="1"/>
  <c r="V308" i="3"/>
  <c r="Y340" i="3"/>
  <c r="W403" i="3"/>
  <c r="W295" i="3"/>
  <c r="Y302" i="3"/>
  <c r="U285" i="3"/>
  <c r="V315" i="3"/>
  <c r="W315" i="3" s="1"/>
  <c r="X315" i="3"/>
  <c r="V307" i="3"/>
  <c r="V285" i="3"/>
  <c r="W285" i="3" s="1"/>
  <c r="U307" i="3"/>
  <c r="Y307" i="3"/>
  <c r="V328" i="3"/>
  <c r="W328" i="3" s="1"/>
  <c r="Y328" i="3"/>
  <c r="X273" i="3"/>
  <c r="V273" i="3"/>
  <c r="U273" i="3"/>
  <c r="Y315" i="3"/>
  <c r="Y316" i="3"/>
  <c r="Y334" i="3"/>
  <c r="V277" i="3"/>
  <c r="Y285" i="3"/>
  <c r="V329" i="3"/>
  <c r="U277" i="3"/>
  <c r="X316" i="3"/>
  <c r="Y277" i="3"/>
  <c r="Y329" i="3"/>
  <c r="U316" i="3"/>
  <c r="W316" i="3" s="1"/>
  <c r="U329" i="3"/>
  <c r="X334" i="3"/>
  <c r="X302" i="3"/>
  <c r="V334" i="3"/>
  <c r="W334" i="3" s="1"/>
  <c r="V302" i="3"/>
  <c r="W302" i="3" s="1"/>
  <c r="M194" i="3"/>
  <c r="N194" i="3"/>
  <c r="O194" i="3"/>
  <c r="P194" i="3"/>
  <c r="Q194" i="3"/>
  <c r="R194" i="3"/>
  <c r="S194" i="3"/>
  <c r="T194" i="3"/>
  <c r="M195" i="3"/>
  <c r="N195" i="3"/>
  <c r="O195" i="3"/>
  <c r="P195" i="3"/>
  <c r="Q195" i="3"/>
  <c r="R195" i="3"/>
  <c r="S195" i="3"/>
  <c r="T195" i="3"/>
  <c r="M196" i="3"/>
  <c r="N196" i="3"/>
  <c r="O196" i="3"/>
  <c r="P196" i="3"/>
  <c r="Q196" i="3"/>
  <c r="R196" i="3"/>
  <c r="S196" i="3"/>
  <c r="T196" i="3"/>
  <c r="M197" i="3"/>
  <c r="N197" i="3"/>
  <c r="O197" i="3"/>
  <c r="P197" i="3"/>
  <c r="Q197" i="3"/>
  <c r="R197" i="3"/>
  <c r="S197" i="3"/>
  <c r="T197" i="3"/>
  <c r="M198" i="3"/>
  <c r="N198" i="3"/>
  <c r="O198" i="3"/>
  <c r="P198" i="3"/>
  <c r="Q198" i="3"/>
  <c r="R198" i="3"/>
  <c r="S198" i="3"/>
  <c r="T198" i="3"/>
  <c r="M199" i="3"/>
  <c r="N199" i="3"/>
  <c r="O199" i="3"/>
  <c r="P199" i="3"/>
  <c r="Q199" i="3"/>
  <c r="R199" i="3"/>
  <c r="S199" i="3"/>
  <c r="T199" i="3"/>
  <c r="M200" i="3"/>
  <c r="N200" i="3"/>
  <c r="O200" i="3"/>
  <c r="P200" i="3"/>
  <c r="Q200" i="3"/>
  <c r="R200" i="3"/>
  <c r="S200" i="3"/>
  <c r="T200" i="3"/>
  <c r="M201" i="3"/>
  <c r="N201" i="3"/>
  <c r="O201" i="3"/>
  <c r="P201" i="3"/>
  <c r="Q201" i="3"/>
  <c r="R201" i="3"/>
  <c r="S201" i="3"/>
  <c r="T201" i="3"/>
  <c r="M202" i="3"/>
  <c r="N202" i="3"/>
  <c r="O202" i="3"/>
  <c r="P202" i="3"/>
  <c r="Q202" i="3"/>
  <c r="R202" i="3"/>
  <c r="S202" i="3"/>
  <c r="T202" i="3"/>
  <c r="M203" i="3"/>
  <c r="N203" i="3"/>
  <c r="O203" i="3"/>
  <c r="P203" i="3"/>
  <c r="Q203" i="3"/>
  <c r="R203" i="3"/>
  <c r="S203" i="3"/>
  <c r="T203" i="3"/>
  <c r="M204" i="3"/>
  <c r="N204" i="3"/>
  <c r="O204" i="3"/>
  <c r="P204" i="3"/>
  <c r="Q204" i="3"/>
  <c r="R204" i="3"/>
  <c r="S204" i="3"/>
  <c r="T204" i="3"/>
  <c r="M205" i="3"/>
  <c r="N205" i="3"/>
  <c r="O205" i="3"/>
  <c r="P205" i="3"/>
  <c r="Q205" i="3"/>
  <c r="R205" i="3"/>
  <c r="S205" i="3"/>
  <c r="T205" i="3"/>
  <c r="M206" i="3"/>
  <c r="N206" i="3"/>
  <c r="O206" i="3"/>
  <c r="P206" i="3"/>
  <c r="Q206" i="3"/>
  <c r="R206" i="3"/>
  <c r="S206" i="3"/>
  <c r="T206" i="3"/>
  <c r="M207" i="3"/>
  <c r="N207" i="3"/>
  <c r="O207" i="3"/>
  <c r="P207" i="3"/>
  <c r="Q207" i="3"/>
  <c r="R207" i="3"/>
  <c r="S207" i="3"/>
  <c r="T207" i="3"/>
  <c r="M208" i="3"/>
  <c r="N208" i="3"/>
  <c r="O208" i="3"/>
  <c r="P208" i="3"/>
  <c r="Q208" i="3"/>
  <c r="R208" i="3"/>
  <c r="S208" i="3"/>
  <c r="T208" i="3"/>
  <c r="M209" i="3"/>
  <c r="N209" i="3"/>
  <c r="O209" i="3"/>
  <c r="P209" i="3"/>
  <c r="Q209" i="3"/>
  <c r="R209" i="3"/>
  <c r="S209" i="3"/>
  <c r="T209" i="3"/>
  <c r="M210" i="3"/>
  <c r="N210" i="3"/>
  <c r="O210" i="3"/>
  <c r="P210" i="3"/>
  <c r="Q210" i="3"/>
  <c r="R210" i="3"/>
  <c r="S210" i="3"/>
  <c r="T210" i="3"/>
  <c r="M211" i="3"/>
  <c r="N211" i="3"/>
  <c r="O211" i="3"/>
  <c r="P211" i="3"/>
  <c r="Q211" i="3"/>
  <c r="R211" i="3"/>
  <c r="S211" i="3"/>
  <c r="T211" i="3"/>
  <c r="M212" i="3"/>
  <c r="N212" i="3"/>
  <c r="O212" i="3"/>
  <c r="P212" i="3"/>
  <c r="Q212" i="3"/>
  <c r="R212" i="3"/>
  <c r="S212" i="3"/>
  <c r="T212" i="3"/>
  <c r="M213" i="3"/>
  <c r="N213" i="3"/>
  <c r="O213" i="3"/>
  <c r="P213" i="3"/>
  <c r="Q213" i="3"/>
  <c r="R213" i="3"/>
  <c r="S213" i="3"/>
  <c r="T213" i="3"/>
  <c r="M214" i="3"/>
  <c r="N214" i="3"/>
  <c r="O214" i="3"/>
  <c r="P214" i="3"/>
  <c r="Q214" i="3"/>
  <c r="R214" i="3"/>
  <c r="S214" i="3"/>
  <c r="T214" i="3"/>
  <c r="M215" i="3"/>
  <c r="N215" i="3"/>
  <c r="O215" i="3"/>
  <c r="P215" i="3"/>
  <c r="Q215" i="3"/>
  <c r="R215" i="3"/>
  <c r="S215" i="3"/>
  <c r="T215" i="3"/>
  <c r="M216" i="3"/>
  <c r="N216" i="3"/>
  <c r="O216" i="3"/>
  <c r="P216" i="3"/>
  <c r="Q216" i="3"/>
  <c r="R216" i="3"/>
  <c r="S216" i="3"/>
  <c r="T216" i="3"/>
  <c r="M217" i="3"/>
  <c r="N217" i="3"/>
  <c r="O217" i="3"/>
  <c r="P217" i="3"/>
  <c r="Q217" i="3"/>
  <c r="R217" i="3"/>
  <c r="S217" i="3"/>
  <c r="T217" i="3"/>
  <c r="M218" i="3"/>
  <c r="N218" i="3"/>
  <c r="O218" i="3"/>
  <c r="P218" i="3"/>
  <c r="Q218" i="3"/>
  <c r="R218" i="3"/>
  <c r="S218" i="3"/>
  <c r="T218" i="3"/>
  <c r="M219" i="3"/>
  <c r="N219" i="3"/>
  <c r="O219" i="3"/>
  <c r="P219" i="3"/>
  <c r="Q219" i="3"/>
  <c r="R219" i="3"/>
  <c r="S219" i="3"/>
  <c r="T219" i="3"/>
  <c r="M220" i="3"/>
  <c r="N220" i="3"/>
  <c r="O220" i="3"/>
  <c r="P220" i="3"/>
  <c r="Q220" i="3"/>
  <c r="R220" i="3"/>
  <c r="S220" i="3"/>
  <c r="T220" i="3"/>
  <c r="M221" i="3"/>
  <c r="N221" i="3"/>
  <c r="O221" i="3"/>
  <c r="P221" i="3"/>
  <c r="Q221" i="3"/>
  <c r="R221" i="3"/>
  <c r="S221" i="3"/>
  <c r="T221" i="3"/>
  <c r="M222" i="3"/>
  <c r="N222" i="3"/>
  <c r="O222" i="3"/>
  <c r="P222" i="3"/>
  <c r="Q222" i="3"/>
  <c r="R222" i="3"/>
  <c r="S222" i="3"/>
  <c r="T222" i="3"/>
  <c r="M223" i="3"/>
  <c r="N223" i="3"/>
  <c r="O223" i="3"/>
  <c r="P223" i="3"/>
  <c r="Q223" i="3"/>
  <c r="R223" i="3"/>
  <c r="S223" i="3"/>
  <c r="T223" i="3"/>
  <c r="M224" i="3"/>
  <c r="N224" i="3"/>
  <c r="O224" i="3"/>
  <c r="P224" i="3"/>
  <c r="Q224" i="3"/>
  <c r="R224" i="3"/>
  <c r="S224" i="3"/>
  <c r="T224" i="3"/>
  <c r="M225" i="3"/>
  <c r="N225" i="3"/>
  <c r="O225" i="3"/>
  <c r="P225" i="3"/>
  <c r="Q225" i="3"/>
  <c r="R225" i="3"/>
  <c r="S225" i="3"/>
  <c r="T225" i="3"/>
  <c r="M226" i="3"/>
  <c r="N226" i="3"/>
  <c r="O226" i="3"/>
  <c r="P226" i="3"/>
  <c r="Q226" i="3"/>
  <c r="R226" i="3"/>
  <c r="S226" i="3"/>
  <c r="T226" i="3"/>
  <c r="M227" i="3"/>
  <c r="N227" i="3"/>
  <c r="O227" i="3"/>
  <c r="P227" i="3"/>
  <c r="Q227" i="3"/>
  <c r="R227" i="3"/>
  <c r="S227" i="3"/>
  <c r="T227" i="3"/>
  <c r="M228" i="3"/>
  <c r="N228" i="3"/>
  <c r="O228" i="3"/>
  <c r="P228" i="3"/>
  <c r="Q228" i="3"/>
  <c r="R228" i="3"/>
  <c r="S228" i="3"/>
  <c r="T228" i="3"/>
  <c r="M229" i="3"/>
  <c r="N229" i="3"/>
  <c r="O229" i="3"/>
  <c r="P229" i="3"/>
  <c r="Q229" i="3"/>
  <c r="R229" i="3"/>
  <c r="S229" i="3"/>
  <c r="T229" i="3"/>
  <c r="M230" i="3"/>
  <c r="N230" i="3"/>
  <c r="O230" i="3"/>
  <c r="P230" i="3"/>
  <c r="Q230" i="3"/>
  <c r="R230" i="3"/>
  <c r="S230" i="3"/>
  <c r="T230" i="3"/>
  <c r="M231" i="3"/>
  <c r="N231" i="3"/>
  <c r="O231" i="3"/>
  <c r="P231" i="3"/>
  <c r="Q231" i="3"/>
  <c r="R231" i="3"/>
  <c r="S231" i="3"/>
  <c r="T231" i="3"/>
  <c r="M232" i="3"/>
  <c r="N232" i="3"/>
  <c r="O232" i="3"/>
  <c r="P232" i="3"/>
  <c r="Q232" i="3"/>
  <c r="R232" i="3"/>
  <c r="S232" i="3"/>
  <c r="T232" i="3"/>
  <c r="M233" i="3"/>
  <c r="N233" i="3"/>
  <c r="O233" i="3"/>
  <c r="P233" i="3"/>
  <c r="Q233" i="3"/>
  <c r="R233" i="3"/>
  <c r="S233" i="3"/>
  <c r="T233" i="3"/>
  <c r="M234" i="3"/>
  <c r="N234" i="3"/>
  <c r="O234" i="3"/>
  <c r="P234" i="3"/>
  <c r="Q234" i="3"/>
  <c r="R234" i="3"/>
  <c r="S234" i="3"/>
  <c r="T234" i="3"/>
  <c r="M235" i="3"/>
  <c r="N235" i="3"/>
  <c r="O235" i="3"/>
  <c r="P235" i="3"/>
  <c r="Q235" i="3"/>
  <c r="R235" i="3"/>
  <c r="S235" i="3"/>
  <c r="T235" i="3"/>
  <c r="M236" i="3"/>
  <c r="N236" i="3"/>
  <c r="O236" i="3"/>
  <c r="P236" i="3"/>
  <c r="Q236" i="3"/>
  <c r="R236" i="3"/>
  <c r="S236" i="3"/>
  <c r="T236" i="3"/>
  <c r="M237" i="3"/>
  <c r="N237" i="3"/>
  <c r="O237" i="3"/>
  <c r="P237" i="3"/>
  <c r="Q237" i="3"/>
  <c r="R237" i="3"/>
  <c r="S237" i="3"/>
  <c r="T237" i="3"/>
  <c r="M238" i="3"/>
  <c r="N238" i="3"/>
  <c r="O238" i="3"/>
  <c r="P238" i="3"/>
  <c r="Q238" i="3"/>
  <c r="R238" i="3"/>
  <c r="S238" i="3"/>
  <c r="T238" i="3"/>
  <c r="M239" i="3"/>
  <c r="N239" i="3"/>
  <c r="O239" i="3"/>
  <c r="P239" i="3"/>
  <c r="Q239" i="3"/>
  <c r="R239" i="3"/>
  <c r="S239" i="3"/>
  <c r="T239" i="3"/>
  <c r="M240" i="3"/>
  <c r="N240" i="3"/>
  <c r="O240" i="3"/>
  <c r="P240" i="3"/>
  <c r="Q240" i="3"/>
  <c r="R240" i="3"/>
  <c r="S240" i="3"/>
  <c r="T240" i="3"/>
  <c r="M241" i="3"/>
  <c r="N241" i="3"/>
  <c r="O241" i="3"/>
  <c r="P241" i="3"/>
  <c r="Q241" i="3"/>
  <c r="R241" i="3"/>
  <c r="S241" i="3"/>
  <c r="T241" i="3"/>
  <c r="M242" i="3"/>
  <c r="N242" i="3"/>
  <c r="O242" i="3"/>
  <c r="P242" i="3"/>
  <c r="Q242" i="3"/>
  <c r="R242" i="3"/>
  <c r="S242" i="3"/>
  <c r="T242" i="3"/>
  <c r="M243" i="3"/>
  <c r="N243" i="3"/>
  <c r="O243" i="3"/>
  <c r="P243" i="3"/>
  <c r="Q243" i="3"/>
  <c r="R243" i="3"/>
  <c r="S243" i="3"/>
  <c r="T243" i="3"/>
  <c r="M244" i="3"/>
  <c r="N244" i="3"/>
  <c r="O244" i="3"/>
  <c r="P244" i="3"/>
  <c r="Q244" i="3"/>
  <c r="R244" i="3"/>
  <c r="S244" i="3"/>
  <c r="T244" i="3"/>
  <c r="M245" i="3"/>
  <c r="N245" i="3"/>
  <c r="O245" i="3"/>
  <c r="P245" i="3"/>
  <c r="Q245" i="3"/>
  <c r="R245" i="3"/>
  <c r="S245" i="3"/>
  <c r="T245" i="3"/>
  <c r="M246" i="3"/>
  <c r="N246" i="3"/>
  <c r="O246" i="3"/>
  <c r="P246" i="3"/>
  <c r="Q246" i="3"/>
  <c r="R246" i="3"/>
  <c r="S246" i="3"/>
  <c r="T246" i="3"/>
  <c r="M247" i="3"/>
  <c r="N247" i="3"/>
  <c r="O247" i="3"/>
  <c r="P247" i="3"/>
  <c r="Q247" i="3"/>
  <c r="R247" i="3"/>
  <c r="S247" i="3"/>
  <c r="T247" i="3"/>
  <c r="M248" i="3"/>
  <c r="N248" i="3"/>
  <c r="O248" i="3"/>
  <c r="P248" i="3"/>
  <c r="Q248" i="3"/>
  <c r="R248" i="3"/>
  <c r="S248" i="3"/>
  <c r="T248" i="3"/>
  <c r="M249" i="3"/>
  <c r="N249" i="3"/>
  <c r="O249" i="3"/>
  <c r="P249" i="3"/>
  <c r="Q249" i="3"/>
  <c r="R249" i="3"/>
  <c r="S249" i="3"/>
  <c r="T249" i="3"/>
  <c r="M250" i="3"/>
  <c r="N250" i="3"/>
  <c r="O250" i="3"/>
  <c r="P250" i="3"/>
  <c r="Q250" i="3"/>
  <c r="R250" i="3"/>
  <c r="S250" i="3"/>
  <c r="T250" i="3"/>
  <c r="M251" i="3"/>
  <c r="N251" i="3"/>
  <c r="O251" i="3"/>
  <c r="P251" i="3"/>
  <c r="Q251" i="3"/>
  <c r="R251" i="3"/>
  <c r="S251" i="3"/>
  <c r="T251" i="3"/>
  <c r="M252" i="3"/>
  <c r="N252" i="3"/>
  <c r="O252" i="3"/>
  <c r="P252" i="3"/>
  <c r="Q252" i="3"/>
  <c r="R252" i="3"/>
  <c r="S252" i="3"/>
  <c r="T252" i="3"/>
  <c r="M253" i="3"/>
  <c r="N253" i="3"/>
  <c r="O253" i="3"/>
  <c r="P253" i="3"/>
  <c r="Q253" i="3"/>
  <c r="R253" i="3"/>
  <c r="S253" i="3"/>
  <c r="T253" i="3"/>
  <c r="M254" i="3"/>
  <c r="N254" i="3"/>
  <c r="O254" i="3"/>
  <c r="P254" i="3"/>
  <c r="Q254" i="3"/>
  <c r="R254" i="3"/>
  <c r="S254" i="3"/>
  <c r="T254" i="3"/>
  <c r="M255" i="3"/>
  <c r="N255" i="3"/>
  <c r="O255" i="3"/>
  <c r="P255" i="3"/>
  <c r="Q255" i="3"/>
  <c r="R255" i="3"/>
  <c r="S255" i="3"/>
  <c r="T255" i="3"/>
  <c r="M256" i="3"/>
  <c r="N256" i="3"/>
  <c r="O256" i="3"/>
  <c r="P256" i="3"/>
  <c r="Q256" i="3"/>
  <c r="R256" i="3"/>
  <c r="S256" i="3"/>
  <c r="T256" i="3"/>
  <c r="M257" i="3"/>
  <c r="N257" i="3"/>
  <c r="O257" i="3"/>
  <c r="P257" i="3"/>
  <c r="Q257" i="3"/>
  <c r="R257" i="3"/>
  <c r="S257" i="3"/>
  <c r="T257" i="3"/>
  <c r="M258" i="3"/>
  <c r="N258" i="3"/>
  <c r="O258" i="3"/>
  <c r="P258" i="3"/>
  <c r="Q258" i="3"/>
  <c r="R258" i="3"/>
  <c r="S258" i="3"/>
  <c r="T258" i="3"/>
  <c r="M259" i="3"/>
  <c r="N259" i="3"/>
  <c r="O259" i="3"/>
  <c r="P259" i="3"/>
  <c r="Q259" i="3"/>
  <c r="R259" i="3"/>
  <c r="S259" i="3"/>
  <c r="T259" i="3"/>
  <c r="G55" i="3"/>
  <c r="H55" i="3"/>
  <c r="G56" i="3"/>
  <c r="H56" i="3"/>
  <c r="G57" i="3"/>
  <c r="H57" i="3"/>
  <c r="G58" i="3"/>
  <c r="H58" i="3"/>
  <c r="G59" i="3"/>
  <c r="H59" i="3"/>
  <c r="G60" i="3"/>
  <c r="H60" i="3"/>
  <c r="G61" i="3"/>
  <c r="H61" i="3"/>
  <c r="G62" i="3"/>
  <c r="H62" i="3"/>
  <c r="G63" i="3"/>
  <c r="H63" i="3"/>
  <c r="G64" i="3"/>
  <c r="H64" i="3"/>
  <c r="I64" i="3"/>
  <c r="G65" i="3"/>
  <c r="H65" i="3"/>
  <c r="G66" i="3"/>
  <c r="H66" i="3"/>
  <c r="I66" i="3"/>
  <c r="G67" i="3"/>
  <c r="H67" i="3"/>
  <c r="I67" i="3"/>
  <c r="G68" i="3"/>
  <c r="H68" i="3"/>
  <c r="G69" i="3"/>
  <c r="H69" i="3"/>
  <c r="G70" i="3"/>
  <c r="H70" i="3"/>
  <c r="I70" i="3"/>
  <c r="G71" i="3"/>
  <c r="H71" i="3"/>
  <c r="G72" i="3"/>
  <c r="H72" i="3"/>
  <c r="G73" i="3"/>
  <c r="H73" i="3"/>
  <c r="I73" i="3"/>
  <c r="G74" i="3"/>
  <c r="H74" i="3"/>
  <c r="G75" i="3"/>
  <c r="H75" i="3"/>
  <c r="G76" i="3"/>
  <c r="H76" i="3"/>
  <c r="I76" i="3"/>
  <c r="G77" i="3"/>
  <c r="H77" i="3"/>
  <c r="G78" i="3"/>
  <c r="H78" i="3"/>
  <c r="I78" i="3"/>
  <c r="G79" i="3"/>
  <c r="H79" i="3"/>
  <c r="G80" i="3"/>
  <c r="H80" i="3"/>
  <c r="I80" i="3"/>
  <c r="G81" i="3"/>
  <c r="H81" i="3"/>
  <c r="I81" i="3"/>
  <c r="G82" i="3"/>
  <c r="H82" i="3"/>
  <c r="G83" i="3"/>
  <c r="H83" i="3"/>
  <c r="G84" i="3"/>
  <c r="H84" i="3"/>
  <c r="I84" i="3"/>
  <c r="G85" i="3"/>
  <c r="H85" i="3"/>
  <c r="G86" i="3"/>
  <c r="H86" i="3"/>
  <c r="G87" i="3"/>
  <c r="H87" i="3"/>
  <c r="G88" i="3"/>
  <c r="H88" i="3"/>
  <c r="G89" i="3"/>
  <c r="H89" i="3"/>
  <c r="G90" i="3"/>
  <c r="H90" i="3"/>
  <c r="G91" i="3"/>
  <c r="H91" i="3"/>
  <c r="G92" i="3"/>
  <c r="H92" i="3"/>
  <c r="G93" i="3"/>
  <c r="H93" i="3"/>
  <c r="G94" i="3"/>
  <c r="H94" i="3"/>
  <c r="G95" i="3"/>
  <c r="H95" i="3"/>
  <c r="G96" i="3"/>
  <c r="H96" i="3"/>
  <c r="G97" i="3"/>
  <c r="H97" i="3"/>
  <c r="G98" i="3"/>
  <c r="H98" i="3"/>
  <c r="G99" i="3"/>
  <c r="H99" i="3"/>
  <c r="G100" i="3"/>
  <c r="H100" i="3"/>
  <c r="I100" i="3"/>
  <c r="G101" i="3"/>
  <c r="H101" i="3"/>
  <c r="G102" i="3"/>
  <c r="H102" i="3"/>
  <c r="I102" i="3"/>
  <c r="G103" i="3"/>
  <c r="H103" i="3"/>
  <c r="G104" i="3"/>
  <c r="H104" i="3"/>
  <c r="G105" i="3"/>
  <c r="H105" i="3"/>
  <c r="G106" i="3"/>
  <c r="H106" i="3"/>
  <c r="G107" i="3"/>
  <c r="H107" i="3"/>
  <c r="G108" i="3"/>
  <c r="H108" i="3"/>
  <c r="G109" i="3"/>
  <c r="H109" i="3"/>
  <c r="G110" i="3"/>
  <c r="H110" i="3"/>
  <c r="G111" i="3"/>
  <c r="H111" i="3"/>
  <c r="G112" i="3"/>
  <c r="H112" i="3"/>
  <c r="G113" i="3"/>
  <c r="H113" i="3"/>
  <c r="G114" i="3"/>
  <c r="H114" i="3"/>
  <c r="G115" i="3"/>
  <c r="H115" i="3"/>
  <c r="G116" i="3"/>
  <c r="H116" i="3"/>
  <c r="G117" i="3"/>
  <c r="H117" i="3"/>
  <c r="G118" i="3"/>
  <c r="H118" i="3"/>
  <c r="G119" i="3"/>
  <c r="H119" i="3"/>
  <c r="G120" i="3"/>
  <c r="H120" i="3"/>
  <c r="G121" i="3"/>
  <c r="H121" i="3"/>
  <c r="G122" i="3"/>
  <c r="H122" i="3"/>
  <c r="G123" i="3"/>
  <c r="H123" i="3"/>
  <c r="G124" i="3"/>
  <c r="H124" i="3"/>
  <c r="G125" i="3"/>
  <c r="H125" i="3"/>
  <c r="G126" i="3"/>
  <c r="H126" i="3"/>
  <c r="G127" i="3"/>
  <c r="H127" i="3"/>
  <c r="I127" i="3"/>
  <c r="G128" i="3"/>
  <c r="H128" i="3"/>
  <c r="G129" i="3"/>
  <c r="H129" i="3"/>
  <c r="G130" i="3"/>
  <c r="H130" i="3"/>
  <c r="G131" i="3"/>
  <c r="H131" i="3"/>
  <c r="G132" i="3"/>
  <c r="H132" i="3"/>
  <c r="G133" i="3"/>
  <c r="H133" i="3"/>
  <c r="I133" i="3"/>
  <c r="G134" i="3"/>
  <c r="H134" i="3"/>
  <c r="G135" i="3"/>
  <c r="H135" i="3"/>
  <c r="G136" i="3"/>
  <c r="H136" i="3"/>
  <c r="G137" i="3"/>
  <c r="H137" i="3"/>
  <c r="G138" i="3"/>
  <c r="H138" i="3"/>
  <c r="G139" i="3"/>
  <c r="H139" i="3"/>
  <c r="I139" i="3"/>
  <c r="G140" i="3"/>
  <c r="H140" i="3"/>
  <c r="G141" i="3"/>
  <c r="H141" i="3"/>
  <c r="G142" i="3"/>
  <c r="H142" i="3"/>
  <c r="G143" i="3"/>
  <c r="H143" i="3"/>
  <c r="I143" i="3"/>
  <c r="G144" i="3"/>
  <c r="H144" i="3"/>
  <c r="G145" i="3"/>
  <c r="H145" i="3"/>
  <c r="G146" i="3"/>
  <c r="H146" i="3"/>
  <c r="G147" i="3"/>
  <c r="H147" i="3"/>
  <c r="I147" i="3"/>
  <c r="G148" i="3"/>
  <c r="H148" i="3"/>
  <c r="G149" i="3"/>
  <c r="H149" i="3"/>
  <c r="G150" i="3"/>
  <c r="H150" i="3"/>
  <c r="G151" i="3"/>
  <c r="H151" i="3"/>
  <c r="G152" i="3"/>
  <c r="H152" i="3"/>
  <c r="G153" i="3"/>
  <c r="H153" i="3"/>
  <c r="G154" i="3"/>
  <c r="H154" i="3"/>
  <c r="G155" i="3"/>
  <c r="H155" i="3"/>
  <c r="I155" i="3"/>
  <c r="G156" i="3"/>
  <c r="H156" i="3"/>
  <c r="G157" i="3"/>
  <c r="H157" i="3"/>
  <c r="G158" i="3"/>
  <c r="H158" i="3"/>
  <c r="G159" i="3"/>
  <c r="H159" i="3"/>
  <c r="G160" i="3"/>
  <c r="H160" i="3"/>
  <c r="I160" i="3"/>
  <c r="G161" i="3"/>
  <c r="H161" i="3"/>
  <c r="G162" i="3"/>
  <c r="H162" i="3"/>
  <c r="G163" i="3"/>
  <c r="H163" i="3"/>
  <c r="G164" i="3"/>
  <c r="H164" i="3"/>
  <c r="G165" i="3"/>
  <c r="H165" i="3"/>
  <c r="G166" i="3"/>
  <c r="H166" i="3"/>
  <c r="I166" i="3"/>
  <c r="G167" i="3"/>
  <c r="H167" i="3"/>
  <c r="G168" i="3"/>
  <c r="H168" i="3"/>
  <c r="I168" i="3"/>
  <c r="G169" i="3"/>
  <c r="H169" i="3"/>
  <c r="I169" i="3"/>
  <c r="G170" i="3"/>
  <c r="H170" i="3"/>
  <c r="G171" i="3"/>
  <c r="H171" i="3"/>
  <c r="G172" i="3"/>
  <c r="H172" i="3"/>
  <c r="G173" i="3"/>
  <c r="H173" i="3"/>
  <c r="I173" i="3"/>
  <c r="G174" i="3"/>
  <c r="H174" i="3"/>
  <c r="I174" i="3"/>
  <c r="G175" i="3"/>
  <c r="H175" i="3"/>
  <c r="I175" i="3"/>
  <c r="G176" i="3"/>
  <c r="H176" i="3"/>
  <c r="I176" i="3"/>
  <c r="G177" i="3"/>
  <c r="H177" i="3"/>
  <c r="I177" i="3"/>
  <c r="G178" i="3"/>
  <c r="H178" i="3"/>
  <c r="I178" i="3"/>
  <c r="G179" i="3"/>
  <c r="H179" i="3"/>
  <c r="I179" i="3"/>
  <c r="G180" i="3"/>
  <c r="H180" i="3"/>
  <c r="I180" i="3"/>
  <c r="G181" i="3"/>
  <c r="H181" i="3"/>
  <c r="G182" i="3"/>
  <c r="H182" i="3"/>
  <c r="G183" i="3"/>
  <c r="H183" i="3"/>
  <c r="G184" i="3"/>
  <c r="H184" i="3"/>
  <c r="I184" i="3"/>
  <c r="G185" i="3"/>
  <c r="H185" i="3"/>
  <c r="G186" i="3"/>
  <c r="H186" i="3"/>
  <c r="I186" i="3"/>
  <c r="G187" i="3"/>
  <c r="H187" i="3"/>
  <c r="G188" i="3"/>
  <c r="H188" i="3"/>
  <c r="G189" i="3"/>
  <c r="H189" i="3"/>
  <c r="G190" i="3"/>
  <c r="H190" i="3"/>
  <c r="G191" i="3"/>
  <c r="H191" i="3"/>
  <c r="G192" i="3"/>
  <c r="H192" i="3"/>
  <c r="G193" i="3"/>
  <c r="H193" i="3"/>
  <c r="G194" i="3"/>
  <c r="H194" i="3"/>
  <c r="I194" i="3"/>
  <c r="G195" i="3"/>
  <c r="H195" i="3"/>
  <c r="G196" i="3"/>
  <c r="H196" i="3"/>
  <c r="G197" i="3"/>
  <c r="H197" i="3"/>
  <c r="G198" i="3"/>
  <c r="H198" i="3"/>
  <c r="G199" i="3"/>
  <c r="H199" i="3"/>
  <c r="G200" i="3"/>
  <c r="H200" i="3"/>
  <c r="G201" i="3"/>
  <c r="H201" i="3"/>
  <c r="G202" i="3"/>
  <c r="H202" i="3"/>
  <c r="G203" i="3"/>
  <c r="H203" i="3"/>
  <c r="I203" i="3"/>
  <c r="G204" i="3"/>
  <c r="H204" i="3"/>
  <c r="G205" i="3"/>
  <c r="H205" i="3"/>
  <c r="G206" i="3"/>
  <c r="H206" i="3"/>
  <c r="G207" i="3"/>
  <c r="H207" i="3"/>
  <c r="G208" i="3"/>
  <c r="H208" i="3"/>
  <c r="I208" i="3"/>
  <c r="G209" i="3"/>
  <c r="H209" i="3"/>
  <c r="G210" i="3"/>
  <c r="H210" i="3"/>
  <c r="G211" i="3"/>
  <c r="H211" i="3"/>
  <c r="G212" i="3"/>
  <c r="H212" i="3"/>
  <c r="I212" i="3"/>
  <c r="G213" i="3"/>
  <c r="H213" i="3"/>
  <c r="I213" i="3"/>
  <c r="G214" i="3"/>
  <c r="H214" i="3"/>
  <c r="G215" i="3"/>
  <c r="H215" i="3"/>
  <c r="G216" i="3"/>
  <c r="H216" i="3"/>
  <c r="G217" i="3"/>
  <c r="H217" i="3"/>
  <c r="G218" i="3"/>
  <c r="H218" i="3"/>
  <c r="G219" i="3"/>
  <c r="H219" i="3"/>
  <c r="I219" i="3"/>
  <c r="G220" i="3"/>
  <c r="H220" i="3"/>
  <c r="G221" i="3"/>
  <c r="H221" i="3"/>
  <c r="G222" i="3"/>
  <c r="H222" i="3"/>
  <c r="G223" i="3"/>
  <c r="H223" i="3"/>
  <c r="G224" i="3"/>
  <c r="H224" i="3"/>
  <c r="G225" i="3"/>
  <c r="H225" i="3"/>
  <c r="G226" i="3"/>
  <c r="H226" i="3"/>
  <c r="I226" i="3"/>
  <c r="G227" i="3"/>
  <c r="H227" i="3"/>
  <c r="G228" i="3"/>
  <c r="H228" i="3"/>
  <c r="G229" i="3"/>
  <c r="H229" i="3"/>
  <c r="G230" i="3"/>
  <c r="H230" i="3"/>
  <c r="I230" i="3"/>
  <c r="G231" i="3"/>
  <c r="H231" i="3"/>
  <c r="G232" i="3"/>
  <c r="H232" i="3"/>
  <c r="G233" i="3"/>
  <c r="H233" i="3"/>
  <c r="G234" i="3"/>
  <c r="H234" i="3"/>
  <c r="G235" i="3"/>
  <c r="H235" i="3"/>
  <c r="G236" i="3"/>
  <c r="H236" i="3"/>
  <c r="G237" i="3"/>
  <c r="H237" i="3"/>
  <c r="G238" i="3"/>
  <c r="H238" i="3"/>
  <c r="I238" i="3"/>
  <c r="G239" i="3"/>
  <c r="H239" i="3"/>
  <c r="G240" i="3"/>
  <c r="H240" i="3"/>
  <c r="G241" i="3"/>
  <c r="H241" i="3"/>
  <c r="G242" i="3"/>
  <c r="H242" i="3"/>
  <c r="I242" i="3"/>
  <c r="G243" i="3"/>
  <c r="H243" i="3"/>
  <c r="G244" i="3"/>
  <c r="H244" i="3"/>
  <c r="G245" i="3"/>
  <c r="H245" i="3"/>
  <c r="G246" i="3"/>
  <c r="H246" i="3"/>
  <c r="G247" i="3"/>
  <c r="H247" i="3"/>
  <c r="G248" i="3"/>
  <c r="H248" i="3"/>
  <c r="I248" i="3"/>
  <c r="G249" i="3"/>
  <c r="H249" i="3"/>
  <c r="I249" i="3"/>
  <c r="G250" i="3"/>
  <c r="H250" i="3"/>
  <c r="G251" i="3"/>
  <c r="H251" i="3"/>
  <c r="G252" i="3"/>
  <c r="H252" i="3"/>
  <c r="I252" i="3"/>
  <c r="G253" i="3"/>
  <c r="H253" i="3"/>
  <c r="G254" i="3"/>
  <c r="H254" i="3"/>
  <c r="G255" i="3"/>
  <c r="H255" i="3"/>
  <c r="G256" i="3"/>
  <c r="H256" i="3"/>
  <c r="G257" i="3"/>
  <c r="H257" i="3"/>
  <c r="G258" i="3"/>
  <c r="H258" i="3"/>
  <c r="G259" i="3"/>
  <c r="H259" i="3"/>
  <c r="I7" i="3"/>
  <c r="I8" i="3"/>
  <c r="I9" i="3"/>
  <c r="I12" i="3"/>
  <c r="I13" i="3"/>
  <c r="I18" i="3"/>
  <c r="I19" i="3"/>
  <c r="I20" i="3"/>
  <c r="I23" i="3"/>
  <c r="I24" i="3"/>
  <c r="I25" i="3"/>
  <c r="I31" i="3"/>
  <c r="I32" i="3"/>
  <c r="I33" i="3"/>
  <c r="I44" i="3"/>
  <c r="I46" i="3"/>
  <c r="I47" i="3"/>
  <c r="I51" i="3"/>
  <c r="M10" i="17"/>
  <c r="M11" i="17"/>
  <c r="M12" i="17"/>
  <c r="M13" i="17"/>
  <c r="M14" i="17"/>
  <c r="M15" i="17"/>
  <c r="M16" i="17"/>
  <c r="M17" i="17"/>
  <c r="M18" i="17"/>
  <c r="M19" i="17"/>
  <c r="M20" i="17"/>
  <c r="M21" i="17"/>
  <c r="M22" i="17"/>
  <c r="M23" i="17"/>
  <c r="M24" i="17"/>
  <c r="M25" i="17"/>
  <c r="M26" i="17"/>
  <c r="M27" i="17"/>
  <c r="M28" i="17"/>
  <c r="M29" i="17"/>
  <c r="M30" i="17"/>
  <c r="M31" i="17"/>
  <c r="M32" i="17"/>
  <c r="M33" i="17"/>
  <c r="M34" i="17"/>
  <c r="M35" i="17"/>
  <c r="M36" i="17"/>
  <c r="M37" i="17"/>
  <c r="M38" i="17"/>
  <c r="M39" i="17"/>
  <c r="M40" i="17"/>
  <c r="M41" i="17"/>
  <c r="M42" i="17"/>
  <c r="M43" i="17"/>
  <c r="M44" i="17"/>
  <c r="M45" i="17"/>
  <c r="M46" i="17"/>
  <c r="M47" i="17"/>
  <c r="M48" i="17"/>
  <c r="M49" i="17"/>
  <c r="M50" i="17"/>
  <c r="M51" i="17"/>
  <c r="M52" i="17"/>
  <c r="M53" i="17"/>
  <c r="M54" i="17"/>
  <c r="M55" i="17"/>
  <c r="M56" i="17"/>
  <c r="M57" i="17"/>
  <c r="M9" i="17"/>
  <c r="L9" i="17"/>
  <c r="M66" i="17"/>
  <c r="M67" i="17"/>
  <c r="M68" i="17"/>
  <c r="M69" i="17"/>
  <c r="M70" i="17"/>
  <c r="M71" i="17"/>
  <c r="M72" i="17"/>
  <c r="M73" i="17"/>
  <c r="M74" i="17"/>
  <c r="M75" i="17"/>
  <c r="M76" i="17"/>
  <c r="M77" i="17"/>
  <c r="M78" i="17"/>
  <c r="M79" i="17"/>
  <c r="M80" i="17"/>
  <c r="M81" i="17"/>
  <c r="M82" i="17"/>
  <c r="M83" i="17"/>
  <c r="M84" i="17"/>
  <c r="M85" i="17"/>
  <c r="M86" i="17"/>
  <c r="M87" i="17"/>
  <c r="M88" i="17"/>
  <c r="M89" i="17"/>
  <c r="M90" i="17"/>
  <c r="M91" i="17"/>
  <c r="M92" i="17"/>
  <c r="M93" i="17"/>
  <c r="M94" i="17"/>
  <c r="M95" i="17"/>
  <c r="M96" i="17"/>
  <c r="M97" i="17"/>
  <c r="M98" i="17"/>
  <c r="M99" i="17"/>
  <c r="M100" i="17"/>
  <c r="M101" i="17"/>
  <c r="M102" i="17"/>
  <c r="M103" i="17"/>
  <c r="M104" i="17"/>
  <c r="M105" i="17"/>
  <c r="M106" i="17"/>
  <c r="M107" i="17"/>
  <c r="M108" i="17"/>
  <c r="M109" i="17"/>
  <c r="M110" i="17"/>
  <c r="M111" i="17"/>
  <c r="M112" i="17"/>
  <c r="M113" i="17"/>
  <c r="M114" i="17"/>
  <c r="M115" i="17"/>
  <c r="M116" i="17"/>
  <c r="M117" i="17"/>
  <c r="M118" i="17"/>
  <c r="M119" i="17"/>
  <c r="M120" i="17"/>
  <c r="M121" i="17"/>
  <c r="M122" i="17"/>
  <c r="M123" i="17"/>
  <c r="M124" i="17"/>
  <c r="M125" i="17"/>
  <c r="M126" i="17"/>
  <c r="M127" i="17"/>
  <c r="M128" i="17"/>
  <c r="M129" i="17"/>
  <c r="M130" i="17"/>
  <c r="M131" i="17"/>
  <c r="M132" i="17"/>
  <c r="M133" i="17"/>
  <c r="M134" i="17"/>
  <c r="M135" i="17"/>
  <c r="M136" i="17"/>
  <c r="M137" i="17"/>
  <c r="M138" i="17"/>
  <c r="M139" i="17"/>
  <c r="M140" i="17"/>
  <c r="M141" i="17"/>
  <c r="M142" i="17"/>
  <c r="M143" i="17"/>
  <c r="M144" i="17"/>
  <c r="M145" i="17"/>
  <c r="M146" i="17"/>
  <c r="M147" i="17"/>
  <c r="M148" i="17"/>
  <c r="M149" i="17"/>
  <c r="M150" i="17"/>
  <c r="M151" i="17"/>
  <c r="M152" i="17"/>
  <c r="M153" i="17"/>
  <c r="M154" i="17"/>
  <c r="M155" i="17"/>
  <c r="M156" i="17"/>
  <c r="M157" i="17"/>
  <c r="M158" i="17"/>
  <c r="M65" i="17"/>
  <c r="L65" i="17"/>
  <c r="M168" i="17"/>
  <c r="M169" i="17"/>
  <c r="M170" i="17"/>
  <c r="M171" i="17"/>
  <c r="M172" i="17"/>
  <c r="M173" i="17"/>
  <c r="M174" i="17"/>
  <c r="M175" i="17"/>
  <c r="M176" i="17"/>
  <c r="M177" i="17"/>
  <c r="M178" i="17"/>
  <c r="M179" i="17"/>
  <c r="M180" i="17"/>
  <c r="M181" i="17"/>
  <c r="M182" i="17"/>
  <c r="M183" i="17"/>
  <c r="M184" i="17"/>
  <c r="M185" i="17"/>
  <c r="M186" i="17"/>
  <c r="M187" i="17"/>
  <c r="M188" i="17"/>
  <c r="M189" i="17"/>
  <c r="M190" i="17"/>
  <c r="M191" i="17"/>
  <c r="M192" i="17"/>
  <c r="M193" i="17"/>
  <c r="M194" i="17"/>
  <c r="M195" i="17"/>
  <c r="M196" i="17"/>
  <c r="M197" i="17"/>
  <c r="M198" i="17"/>
  <c r="M199" i="17"/>
  <c r="M200" i="17"/>
  <c r="M201" i="17"/>
  <c r="M202" i="17"/>
  <c r="M203" i="17"/>
  <c r="M204" i="17"/>
  <c r="M205" i="17"/>
  <c r="M206" i="17"/>
  <c r="M207" i="17"/>
  <c r="M208" i="17"/>
  <c r="M209" i="17"/>
  <c r="M210" i="17"/>
  <c r="M211" i="17"/>
  <c r="M212" i="17"/>
  <c r="M213" i="17"/>
  <c r="M214" i="17"/>
  <c r="M215" i="17"/>
  <c r="M216" i="17"/>
  <c r="M217" i="17"/>
  <c r="M218" i="17"/>
  <c r="M219" i="17"/>
  <c r="M220" i="17"/>
  <c r="M221" i="17"/>
  <c r="M222" i="17"/>
  <c r="M223" i="17"/>
  <c r="M224" i="17"/>
  <c r="M225" i="17"/>
  <c r="M226" i="17"/>
  <c r="M227" i="17"/>
  <c r="M228" i="17"/>
  <c r="M229" i="17"/>
  <c r="M230" i="17"/>
  <c r="M231" i="17"/>
  <c r="M232" i="17"/>
  <c r="M233" i="17"/>
  <c r="M234" i="17"/>
  <c r="M235" i="17"/>
  <c r="M236" i="17"/>
  <c r="M237" i="17"/>
  <c r="M238" i="17"/>
  <c r="M239" i="17"/>
  <c r="M240" i="17"/>
  <c r="M241" i="17"/>
  <c r="M242" i="17"/>
  <c r="M243" i="17"/>
  <c r="M244" i="17"/>
  <c r="M245" i="17"/>
  <c r="M246" i="17"/>
  <c r="M247" i="17"/>
  <c r="M248" i="17"/>
  <c r="M249" i="17"/>
  <c r="M250" i="17"/>
  <c r="M251" i="17"/>
  <c r="M252" i="17"/>
  <c r="M253" i="17"/>
  <c r="M254" i="17"/>
  <c r="M255" i="17"/>
  <c r="M256" i="17"/>
  <c r="M257" i="17"/>
  <c r="M258" i="17"/>
  <c r="M259" i="17"/>
  <c r="M260" i="17"/>
  <c r="M261" i="17"/>
  <c r="M262" i="17"/>
  <c r="M263" i="17"/>
  <c r="M264" i="17"/>
  <c r="M265" i="17"/>
  <c r="M266" i="17"/>
  <c r="M267" i="17"/>
  <c r="M268" i="17"/>
  <c r="M269" i="17"/>
  <c r="M270" i="17"/>
  <c r="M271" i="17"/>
  <c r="M272" i="17"/>
  <c r="M273" i="17"/>
  <c r="M274" i="17"/>
  <c r="M275" i="17"/>
  <c r="M276" i="17"/>
  <c r="M277" i="17"/>
  <c r="M278" i="17"/>
  <c r="M279" i="17"/>
  <c r="M280" i="17"/>
  <c r="M281" i="17"/>
  <c r="M282" i="17"/>
  <c r="M283" i="17"/>
  <c r="M284" i="17"/>
  <c r="M285" i="17"/>
  <c r="M286" i="17"/>
  <c r="M287" i="17"/>
  <c r="M288" i="17"/>
  <c r="M289" i="17"/>
  <c r="M290" i="17"/>
  <c r="M291" i="17"/>
  <c r="M292" i="17"/>
  <c r="M167" i="17"/>
  <c r="L170" i="17"/>
  <c r="L169" i="17"/>
  <c r="L168" i="17"/>
  <c r="L167" i="17"/>
  <c r="M305" i="17"/>
  <c r="M306" i="17"/>
  <c r="M307" i="17"/>
  <c r="M308" i="17"/>
  <c r="M309" i="17"/>
  <c r="M310" i="17"/>
  <c r="M311" i="17"/>
  <c r="M312" i="17"/>
  <c r="M313" i="17"/>
  <c r="M314" i="17"/>
  <c r="M315" i="17"/>
  <c r="M316" i="17"/>
  <c r="M317" i="17"/>
  <c r="M318" i="17"/>
  <c r="M319" i="17"/>
  <c r="M320" i="17"/>
  <c r="M321" i="17"/>
  <c r="M322" i="17"/>
  <c r="M323" i="17"/>
  <c r="M324" i="17"/>
  <c r="M325" i="17"/>
  <c r="M326" i="17"/>
  <c r="M327" i="17"/>
  <c r="M328" i="17"/>
  <c r="M329" i="17"/>
  <c r="M330" i="17"/>
  <c r="M331" i="17"/>
  <c r="M332" i="17"/>
  <c r="M333" i="17"/>
  <c r="M334" i="17"/>
  <c r="M335" i="17"/>
  <c r="M336" i="17"/>
  <c r="M337" i="17"/>
  <c r="M338" i="17"/>
  <c r="M339" i="17"/>
  <c r="M340" i="17"/>
  <c r="M341" i="17"/>
  <c r="M342" i="17"/>
  <c r="M343" i="17"/>
  <c r="M344" i="17"/>
  <c r="M345" i="17"/>
  <c r="M346" i="17"/>
  <c r="M347" i="17"/>
  <c r="M348" i="17"/>
  <c r="M349" i="17"/>
  <c r="M350" i="17"/>
  <c r="M351" i="17"/>
  <c r="M352" i="17"/>
  <c r="M353" i="17"/>
  <c r="M354" i="17"/>
  <c r="M355" i="17"/>
  <c r="M356" i="17"/>
  <c r="M357" i="17"/>
  <c r="M358" i="17"/>
  <c r="M359" i="17"/>
  <c r="M360" i="17"/>
  <c r="M361" i="17"/>
  <c r="M362" i="17"/>
  <c r="M363" i="17"/>
  <c r="M364" i="17"/>
  <c r="M365" i="17"/>
  <c r="M366" i="17"/>
  <c r="M367" i="17"/>
  <c r="M368" i="17"/>
  <c r="M369" i="17"/>
  <c r="M370" i="17"/>
  <c r="M371" i="17"/>
  <c r="M372" i="17"/>
  <c r="M373" i="17"/>
  <c r="M374" i="17"/>
  <c r="M375" i="17"/>
  <c r="M376" i="17"/>
  <c r="M377" i="17"/>
  <c r="M303" i="17"/>
  <c r="M304" i="17"/>
  <c r="M302" i="17"/>
  <c r="L10" i="17"/>
  <c r="L11" i="17"/>
  <c r="L12" i="17"/>
  <c r="L13" i="17"/>
  <c r="L14" i="17"/>
  <c r="L15" i="17"/>
  <c r="L16" i="17"/>
  <c r="L17" i="17"/>
  <c r="L18" i="17"/>
  <c r="L19" i="17"/>
  <c r="L20" i="17"/>
  <c r="L21" i="17"/>
  <c r="L22" i="17"/>
  <c r="L23" i="17"/>
  <c r="L24" i="17"/>
  <c r="L25" i="17"/>
  <c r="L26" i="17"/>
  <c r="L27" i="17"/>
  <c r="L28" i="17"/>
  <c r="L29" i="17"/>
  <c r="L30" i="17"/>
  <c r="L31" i="17"/>
  <c r="L32" i="17"/>
  <c r="L33" i="17"/>
  <c r="L34" i="17"/>
  <c r="L35" i="17"/>
  <c r="L36" i="17"/>
  <c r="L37" i="17"/>
  <c r="L38" i="17"/>
  <c r="L39" i="17"/>
  <c r="L40" i="17"/>
  <c r="L41" i="17"/>
  <c r="L42" i="17"/>
  <c r="L43" i="17"/>
  <c r="L44" i="17"/>
  <c r="L45" i="17"/>
  <c r="L46" i="17"/>
  <c r="L47" i="17"/>
  <c r="L48" i="17"/>
  <c r="L49" i="17"/>
  <c r="L50" i="17"/>
  <c r="L51" i="17"/>
  <c r="L52" i="17"/>
  <c r="L53" i="17"/>
  <c r="L54" i="17"/>
  <c r="L55" i="17"/>
  <c r="L56" i="17"/>
  <c r="L57" i="17"/>
  <c r="L58" i="17"/>
  <c r="L59" i="17"/>
  <c r="L60" i="17"/>
  <c r="L61" i="17"/>
  <c r="L62" i="17"/>
  <c r="L63" i="17"/>
  <c r="L66" i="17"/>
  <c r="L67" i="17"/>
  <c r="L68" i="17"/>
  <c r="L69" i="17"/>
  <c r="L70" i="17"/>
  <c r="L71" i="17"/>
  <c r="L72" i="17"/>
  <c r="L73" i="17"/>
  <c r="L74" i="17"/>
  <c r="L75" i="17"/>
  <c r="L76" i="17"/>
  <c r="L77" i="17"/>
  <c r="L78" i="17"/>
  <c r="L79" i="17"/>
  <c r="L80" i="17"/>
  <c r="L81" i="17"/>
  <c r="L82" i="17"/>
  <c r="L83" i="17"/>
  <c r="L84" i="17"/>
  <c r="L85" i="17"/>
  <c r="L86" i="17"/>
  <c r="L87" i="17"/>
  <c r="L88" i="17"/>
  <c r="L89" i="17"/>
  <c r="L90" i="17"/>
  <c r="L91" i="17"/>
  <c r="L92" i="17"/>
  <c r="L93" i="17"/>
  <c r="L94" i="17"/>
  <c r="L95" i="17"/>
  <c r="L96" i="17"/>
  <c r="L97" i="17"/>
  <c r="L98" i="17"/>
  <c r="L99" i="17"/>
  <c r="L100" i="17"/>
  <c r="L101" i="17"/>
  <c r="L102" i="17"/>
  <c r="L103" i="17"/>
  <c r="L104" i="17"/>
  <c r="L105" i="17"/>
  <c r="L106" i="17"/>
  <c r="L107" i="17"/>
  <c r="L108" i="17"/>
  <c r="L109" i="17"/>
  <c r="L110" i="17"/>
  <c r="L111" i="17"/>
  <c r="L112" i="17"/>
  <c r="L113" i="17"/>
  <c r="L114" i="17"/>
  <c r="L115" i="17"/>
  <c r="L116" i="17"/>
  <c r="L117" i="17"/>
  <c r="L118" i="17"/>
  <c r="L119" i="17"/>
  <c r="L120" i="17"/>
  <c r="L121" i="17"/>
  <c r="L122" i="17"/>
  <c r="L123" i="17"/>
  <c r="L124" i="17"/>
  <c r="L125" i="17"/>
  <c r="L126" i="17"/>
  <c r="L127" i="17"/>
  <c r="L128" i="17"/>
  <c r="L129" i="17"/>
  <c r="L130" i="17"/>
  <c r="L131" i="17"/>
  <c r="L132" i="17"/>
  <c r="L133" i="17"/>
  <c r="L134" i="17"/>
  <c r="L135" i="17"/>
  <c r="L136" i="17"/>
  <c r="L137" i="17"/>
  <c r="L138" i="17"/>
  <c r="L139" i="17"/>
  <c r="L140" i="17"/>
  <c r="L141" i="17"/>
  <c r="L142" i="17"/>
  <c r="L143" i="17"/>
  <c r="L144" i="17"/>
  <c r="L145" i="17"/>
  <c r="L146" i="17"/>
  <c r="L147" i="17"/>
  <c r="L148" i="17"/>
  <c r="L149" i="17"/>
  <c r="L150" i="17"/>
  <c r="L151" i="17"/>
  <c r="L152" i="17"/>
  <c r="L153" i="17"/>
  <c r="L154" i="17"/>
  <c r="L155" i="17"/>
  <c r="L156" i="17"/>
  <c r="L157" i="17"/>
  <c r="L158" i="17"/>
  <c r="L159" i="17"/>
  <c r="L160" i="17"/>
  <c r="L161" i="17"/>
  <c r="L162" i="17"/>
  <c r="L163" i="17"/>
  <c r="L164" i="17"/>
  <c r="L165" i="17"/>
  <c r="L171" i="17"/>
  <c r="L172" i="17"/>
  <c r="L173" i="17"/>
  <c r="L174" i="17"/>
  <c r="L175" i="17"/>
  <c r="L176" i="17"/>
  <c r="L177" i="17"/>
  <c r="L178" i="17"/>
  <c r="L179" i="17"/>
  <c r="L180" i="17"/>
  <c r="L181" i="17"/>
  <c r="L182" i="17"/>
  <c r="L183" i="17"/>
  <c r="L184" i="17"/>
  <c r="L185" i="17"/>
  <c r="L186" i="17"/>
  <c r="L187" i="17"/>
  <c r="L188" i="17"/>
  <c r="L189" i="17"/>
  <c r="L190" i="17"/>
  <c r="L191" i="17"/>
  <c r="L192" i="17"/>
  <c r="L193" i="17"/>
  <c r="L194" i="17"/>
  <c r="L195" i="17"/>
  <c r="L196" i="17"/>
  <c r="L197" i="17"/>
  <c r="L198" i="17"/>
  <c r="L199" i="17"/>
  <c r="L200" i="17"/>
  <c r="L201" i="17"/>
  <c r="L202" i="17"/>
  <c r="L203" i="17"/>
  <c r="L204" i="17"/>
  <c r="L205" i="17"/>
  <c r="L206" i="17"/>
  <c r="L207" i="17"/>
  <c r="L208" i="17"/>
  <c r="L209" i="17"/>
  <c r="L210" i="17"/>
  <c r="L211" i="17"/>
  <c r="L212" i="17"/>
  <c r="L213" i="17"/>
  <c r="L214" i="17"/>
  <c r="L215" i="17"/>
  <c r="L216" i="17"/>
  <c r="L217" i="17"/>
  <c r="L218" i="17"/>
  <c r="L219" i="17"/>
  <c r="L220" i="17"/>
  <c r="L221" i="17"/>
  <c r="L222" i="17"/>
  <c r="L223" i="17"/>
  <c r="L224" i="17"/>
  <c r="L225" i="17"/>
  <c r="L226" i="17"/>
  <c r="L227" i="17"/>
  <c r="L228" i="17"/>
  <c r="L229" i="17"/>
  <c r="L230" i="17"/>
  <c r="L231" i="17"/>
  <c r="L232" i="17"/>
  <c r="L233" i="17"/>
  <c r="L234" i="17"/>
  <c r="L235" i="17"/>
  <c r="L236" i="17"/>
  <c r="L237" i="17"/>
  <c r="L238" i="17"/>
  <c r="L239" i="17"/>
  <c r="L240" i="17"/>
  <c r="L241" i="17"/>
  <c r="L242" i="17"/>
  <c r="L243" i="17"/>
  <c r="L244" i="17"/>
  <c r="L245" i="17"/>
  <c r="L246" i="17"/>
  <c r="L247" i="17"/>
  <c r="L248" i="17"/>
  <c r="L249" i="17"/>
  <c r="L250" i="17"/>
  <c r="L251" i="17"/>
  <c r="L252" i="17"/>
  <c r="L253" i="17"/>
  <c r="L254" i="17"/>
  <c r="L255" i="17"/>
  <c r="L256" i="17"/>
  <c r="L257" i="17"/>
  <c r="L258" i="17"/>
  <c r="L259" i="17"/>
  <c r="L260" i="17"/>
  <c r="L261" i="17"/>
  <c r="L262" i="17"/>
  <c r="L263" i="17"/>
  <c r="L264" i="17"/>
  <c r="L265" i="17"/>
  <c r="L266" i="17"/>
  <c r="L267" i="17"/>
  <c r="L268" i="17"/>
  <c r="L269" i="17"/>
  <c r="L270" i="17"/>
  <c r="L271" i="17"/>
  <c r="L272" i="17"/>
  <c r="L273" i="17"/>
  <c r="L274" i="17"/>
  <c r="L275" i="17"/>
  <c r="L276" i="17"/>
  <c r="L277" i="17"/>
  <c r="L278" i="17"/>
  <c r="L279" i="17"/>
  <c r="L280" i="17"/>
  <c r="L281" i="17"/>
  <c r="L282" i="17"/>
  <c r="L283" i="17"/>
  <c r="L284" i="17"/>
  <c r="L285" i="17"/>
  <c r="L286" i="17"/>
  <c r="L287" i="17"/>
  <c r="L288" i="17"/>
  <c r="L289" i="17"/>
  <c r="L290" i="17"/>
  <c r="L291" i="17"/>
  <c r="L292" i="17"/>
  <c r="L293" i="17"/>
  <c r="L294" i="17"/>
  <c r="L295" i="17"/>
  <c r="L296" i="17"/>
  <c r="L297" i="17"/>
  <c r="L298" i="17"/>
  <c r="L299" i="17"/>
  <c r="L300" i="17"/>
  <c r="L302" i="17"/>
  <c r="L303" i="17"/>
  <c r="L304" i="17"/>
  <c r="L305" i="17"/>
  <c r="L306" i="17"/>
  <c r="L307" i="17"/>
  <c r="L308" i="17"/>
  <c r="L309" i="17"/>
  <c r="L310" i="17"/>
  <c r="L311" i="17"/>
  <c r="L312" i="17"/>
  <c r="L313" i="17"/>
  <c r="L315" i="17"/>
  <c r="L316" i="17"/>
  <c r="L317" i="17"/>
  <c r="L318" i="17"/>
  <c r="L319" i="17"/>
  <c r="L320" i="17"/>
  <c r="L321" i="17"/>
  <c r="L322" i="17"/>
  <c r="L323" i="17"/>
  <c r="L324" i="17"/>
  <c r="L325" i="17"/>
  <c r="L326" i="17"/>
  <c r="L327" i="17"/>
  <c r="L328" i="17"/>
  <c r="L329" i="17"/>
  <c r="L330" i="17"/>
  <c r="L331" i="17"/>
  <c r="L332" i="17"/>
  <c r="L333" i="17"/>
  <c r="L334" i="17"/>
  <c r="L335" i="17"/>
  <c r="L336" i="17"/>
  <c r="L337" i="17"/>
  <c r="L338" i="17"/>
  <c r="L339" i="17"/>
  <c r="L340" i="17"/>
  <c r="L341" i="17"/>
  <c r="L342" i="17"/>
  <c r="I123" i="3" s="1"/>
  <c r="L343" i="17"/>
  <c r="L344" i="17"/>
  <c r="L345" i="17"/>
  <c r="L346" i="17"/>
  <c r="L347" i="17"/>
  <c r="L348" i="17"/>
  <c r="L349" i="17"/>
  <c r="L350" i="17"/>
  <c r="L351" i="17"/>
  <c r="L352" i="17"/>
  <c r="L353" i="17"/>
  <c r="L354" i="17"/>
  <c r="L355" i="17"/>
  <c r="L356" i="17"/>
  <c r="L357" i="17"/>
  <c r="L358" i="17"/>
  <c r="L359" i="17"/>
  <c r="L360" i="17"/>
  <c r="L361" i="17"/>
  <c r="L362" i="17"/>
  <c r="L363" i="17"/>
  <c r="L364" i="17"/>
  <c r="L365" i="17"/>
  <c r="L366" i="17"/>
  <c r="L367" i="17"/>
  <c r="L368" i="17"/>
  <c r="L369" i="17"/>
  <c r="L370" i="17"/>
  <c r="L371" i="17"/>
  <c r="L372" i="17"/>
  <c r="L373" i="17"/>
  <c r="L374" i="17"/>
  <c r="L375" i="17"/>
  <c r="L376" i="17"/>
  <c r="L377" i="17"/>
  <c r="L378" i="17"/>
  <c r="I54" i="3" l="1"/>
  <c r="I50" i="3"/>
  <c r="I42" i="3"/>
  <c r="I38" i="3"/>
  <c r="I34" i="3"/>
  <c r="I30" i="3"/>
  <c r="I26" i="3"/>
  <c r="I22" i="3"/>
  <c r="I14" i="3"/>
  <c r="I10" i="3"/>
  <c r="I6" i="3"/>
  <c r="I258" i="3"/>
  <c r="U258" i="3" s="1"/>
  <c r="I254" i="3"/>
  <c r="I250" i="3"/>
  <c r="I246" i="3"/>
  <c r="I234" i="3"/>
  <c r="X234" i="3" s="1"/>
  <c r="I222" i="3"/>
  <c r="I218" i="3"/>
  <c r="I215" i="3"/>
  <c r="I195" i="3"/>
  <c r="I163" i="3"/>
  <c r="I151" i="3"/>
  <c r="I135" i="3"/>
  <c r="I407" i="3"/>
  <c r="I411" i="3"/>
  <c r="I415" i="3"/>
  <c r="I419" i="3"/>
  <c r="I423" i="3"/>
  <c r="I427" i="3"/>
  <c r="I431" i="3"/>
  <c r="I435" i="3"/>
  <c r="I439" i="3"/>
  <c r="I443" i="3"/>
  <c r="I447" i="3"/>
  <c r="I451" i="3"/>
  <c r="I455" i="3"/>
  <c r="I459" i="3"/>
  <c r="I463" i="3"/>
  <c r="I471" i="3"/>
  <c r="I475" i="3"/>
  <c r="I483" i="3"/>
  <c r="I487" i="3"/>
  <c r="I491" i="3"/>
  <c r="I499" i="3"/>
  <c r="I503" i="3"/>
  <c r="I507" i="3"/>
  <c r="I511" i="3"/>
  <c r="I515" i="3"/>
  <c r="I523" i="3"/>
  <c r="I531" i="3"/>
  <c r="I535" i="3"/>
  <c r="I539" i="3"/>
  <c r="I543" i="3"/>
  <c r="I547" i="3"/>
  <c r="I555" i="3"/>
  <c r="I418" i="3"/>
  <c r="I422" i="3"/>
  <c r="I426" i="3"/>
  <c r="I430" i="3"/>
  <c r="I434" i="3"/>
  <c r="I438" i="3"/>
  <c r="I442" i="3"/>
  <c r="I446" i="3"/>
  <c r="I450" i="3"/>
  <c r="I454" i="3"/>
  <c r="I458" i="3"/>
  <c r="I462" i="3"/>
  <c r="I466" i="3"/>
  <c r="I474" i="3"/>
  <c r="I478" i="3"/>
  <c r="I482" i="3"/>
  <c r="I486" i="3"/>
  <c r="I490" i="3"/>
  <c r="I498" i="3"/>
  <c r="I502" i="3"/>
  <c r="I506" i="3"/>
  <c r="I514" i="3"/>
  <c r="I518" i="3"/>
  <c r="I526" i="3"/>
  <c r="I534" i="3"/>
  <c r="I538" i="3"/>
  <c r="I546" i="3"/>
  <c r="I550" i="3"/>
  <c r="I554" i="3"/>
  <c r="I557" i="3"/>
  <c r="I551" i="3"/>
  <c r="I413" i="3"/>
  <c r="I421" i="3"/>
  <c r="I425" i="3"/>
  <c r="I429" i="3"/>
  <c r="I433" i="3"/>
  <c r="I437" i="3"/>
  <c r="I445" i="3"/>
  <c r="I449" i="3"/>
  <c r="I457" i="3"/>
  <c r="I461" i="3"/>
  <c r="I465" i="3"/>
  <c r="I469" i="3"/>
  <c r="I473" i="3"/>
  <c r="I477" i="3"/>
  <c r="I485" i="3"/>
  <c r="I489" i="3"/>
  <c r="I493" i="3"/>
  <c r="I497" i="3"/>
  <c r="I501" i="3"/>
  <c r="I505" i="3"/>
  <c r="I509" i="3"/>
  <c r="I513" i="3"/>
  <c r="I517" i="3"/>
  <c r="I521" i="3"/>
  <c r="I525" i="3"/>
  <c r="I529" i="3"/>
  <c r="I533" i="3"/>
  <c r="I537" i="3"/>
  <c r="I541" i="3"/>
  <c r="I545" i="3"/>
  <c r="I549" i="3"/>
  <c r="I553" i="3"/>
  <c r="I552" i="3"/>
  <c r="I558" i="3"/>
  <c r="I412" i="3"/>
  <c r="I416" i="3"/>
  <c r="I420" i="3"/>
  <c r="I424" i="3"/>
  <c r="I428" i="3"/>
  <c r="I432" i="3"/>
  <c r="I436" i="3"/>
  <c r="I440" i="3"/>
  <c r="I444" i="3"/>
  <c r="I460" i="3"/>
  <c r="I464" i="3"/>
  <c r="I468" i="3"/>
  <c r="I472" i="3"/>
  <c r="I476" i="3"/>
  <c r="I480" i="3"/>
  <c r="I484" i="3"/>
  <c r="I488" i="3"/>
  <c r="I492" i="3"/>
  <c r="I496" i="3"/>
  <c r="I500" i="3"/>
  <c r="I504" i="3"/>
  <c r="I512" i="3"/>
  <c r="I516" i="3"/>
  <c r="I520" i="3"/>
  <c r="I524" i="3"/>
  <c r="I528" i="3"/>
  <c r="I532" i="3"/>
  <c r="I536" i="3"/>
  <c r="I540" i="3"/>
  <c r="I544" i="3"/>
  <c r="I548" i="3"/>
  <c r="I556" i="3"/>
  <c r="I559" i="3"/>
  <c r="I355" i="3"/>
  <c r="I359" i="3"/>
  <c r="I371" i="3"/>
  <c r="I379" i="3"/>
  <c r="I383" i="3"/>
  <c r="I387" i="3"/>
  <c r="I395" i="3"/>
  <c r="I399" i="3"/>
  <c r="I347" i="3"/>
  <c r="I351" i="3"/>
  <c r="I354" i="3"/>
  <c r="I362" i="3"/>
  <c r="I366" i="3"/>
  <c r="I370" i="3"/>
  <c r="I378" i="3"/>
  <c r="I382" i="3"/>
  <c r="I386" i="3"/>
  <c r="I398" i="3"/>
  <c r="I402" i="3"/>
  <c r="I406" i="3"/>
  <c r="I350" i="3"/>
  <c r="I349" i="3"/>
  <c r="I353" i="3"/>
  <c r="I357" i="3"/>
  <c r="I361" i="3"/>
  <c r="I365" i="3"/>
  <c r="I373" i="3"/>
  <c r="I377" i="3"/>
  <c r="I381" i="3"/>
  <c r="I385" i="3"/>
  <c r="I389" i="3"/>
  <c r="I393" i="3"/>
  <c r="I397" i="3"/>
  <c r="I401" i="3"/>
  <c r="I405" i="3"/>
  <c r="I356" i="3"/>
  <c r="I360" i="3"/>
  <c r="I364" i="3"/>
  <c r="I372" i="3"/>
  <c r="I380" i="3"/>
  <c r="I384" i="3"/>
  <c r="I388" i="3"/>
  <c r="I392" i="3"/>
  <c r="I404" i="3"/>
  <c r="I348" i="3"/>
  <c r="I352" i="3"/>
  <c r="I263" i="3"/>
  <c r="U263" i="3" s="1"/>
  <c r="I267" i="3"/>
  <c r="I275" i="3"/>
  <c r="I279" i="3"/>
  <c r="I283" i="3"/>
  <c r="I287" i="3"/>
  <c r="I291" i="3"/>
  <c r="I299" i="3"/>
  <c r="I303" i="3"/>
  <c r="I311" i="3"/>
  <c r="I319" i="3"/>
  <c r="I323" i="3"/>
  <c r="I327" i="3"/>
  <c r="I331" i="3"/>
  <c r="I335" i="3"/>
  <c r="I339" i="3"/>
  <c r="I343" i="3"/>
  <c r="I342" i="3"/>
  <c r="I262" i="3"/>
  <c r="I266" i="3"/>
  <c r="I270" i="3"/>
  <c r="I274" i="3"/>
  <c r="I278" i="3"/>
  <c r="I282" i="3"/>
  <c r="I286" i="3"/>
  <c r="I290" i="3"/>
  <c r="I294" i="3"/>
  <c r="I298" i="3"/>
  <c r="I306" i="3"/>
  <c r="I310" i="3"/>
  <c r="I314" i="3"/>
  <c r="I318" i="3"/>
  <c r="I322" i="3"/>
  <c r="I326" i="3"/>
  <c r="I330" i="3"/>
  <c r="I338" i="3"/>
  <c r="I346" i="3"/>
  <c r="I261" i="3"/>
  <c r="I265" i="3"/>
  <c r="I269" i="3"/>
  <c r="I281" i="3"/>
  <c r="I289" i="3"/>
  <c r="I293" i="3"/>
  <c r="I297" i="3"/>
  <c r="I301" i="3"/>
  <c r="I305" i="3"/>
  <c r="I309" i="3"/>
  <c r="I313" i="3"/>
  <c r="I317" i="3"/>
  <c r="I321" i="3"/>
  <c r="I325" i="3"/>
  <c r="I333" i="3"/>
  <c r="I337" i="3"/>
  <c r="I341" i="3"/>
  <c r="I345" i="3"/>
  <c r="I264" i="3"/>
  <c r="I268" i="3"/>
  <c r="I272" i="3"/>
  <c r="I276" i="3"/>
  <c r="I280" i="3"/>
  <c r="I284" i="3"/>
  <c r="I288" i="3"/>
  <c r="I292" i="3"/>
  <c r="I296" i="3"/>
  <c r="I300" i="3"/>
  <c r="I304" i="3"/>
  <c r="I312" i="3"/>
  <c r="I320" i="3"/>
  <c r="I332" i="3"/>
  <c r="I336" i="3"/>
  <c r="I344" i="3"/>
  <c r="I58" i="3"/>
  <c r="I62" i="3"/>
  <c r="I74" i="3"/>
  <c r="I82" i="3"/>
  <c r="I86" i="3"/>
  <c r="I90" i="3"/>
  <c r="I94" i="3"/>
  <c r="I98" i="3"/>
  <c r="I106" i="3"/>
  <c r="I110" i="3"/>
  <c r="I114" i="3"/>
  <c r="I118" i="3"/>
  <c r="I122" i="3"/>
  <c r="I126" i="3"/>
  <c r="I130" i="3"/>
  <c r="I134" i="3"/>
  <c r="I138" i="3"/>
  <c r="I142" i="3"/>
  <c r="I146" i="3"/>
  <c r="I150" i="3"/>
  <c r="I154" i="3"/>
  <c r="I158" i="3"/>
  <c r="I162" i="3"/>
  <c r="I170" i="3"/>
  <c r="I182" i="3"/>
  <c r="I190" i="3"/>
  <c r="I198" i="3"/>
  <c r="I202" i="3"/>
  <c r="I206" i="3"/>
  <c r="I210" i="3"/>
  <c r="U210" i="3" s="1"/>
  <c r="I214" i="3"/>
  <c r="I57" i="3"/>
  <c r="I61" i="3"/>
  <c r="I65" i="3"/>
  <c r="I69" i="3"/>
  <c r="I77" i="3"/>
  <c r="I85" i="3"/>
  <c r="I89" i="3"/>
  <c r="I93" i="3"/>
  <c r="I97" i="3"/>
  <c r="I101" i="3"/>
  <c r="I105" i="3"/>
  <c r="I109" i="3"/>
  <c r="I113" i="3"/>
  <c r="I117" i="3"/>
  <c r="I121" i="3"/>
  <c r="I125" i="3"/>
  <c r="I129" i="3"/>
  <c r="I137" i="3"/>
  <c r="I141" i="3"/>
  <c r="I145" i="3"/>
  <c r="I149" i="3"/>
  <c r="I153" i="3"/>
  <c r="I157" i="3"/>
  <c r="I161" i="3"/>
  <c r="I165" i="3"/>
  <c r="I181" i="3"/>
  <c r="I185" i="3"/>
  <c r="I189" i="3"/>
  <c r="I193" i="3"/>
  <c r="I197" i="3"/>
  <c r="I201" i="3"/>
  <c r="X201" i="3" s="1"/>
  <c r="I205" i="3"/>
  <c r="I209" i="3"/>
  <c r="I56" i="3"/>
  <c r="I60" i="3"/>
  <c r="I68" i="3"/>
  <c r="I72" i="3"/>
  <c r="I88" i="3"/>
  <c r="I92" i="3"/>
  <c r="I96" i="3"/>
  <c r="I104" i="3"/>
  <c r="I108" i="3"/>
  <c r="I112" i="3"/>
  <c r="I116" i="3"/>
  <c r="I120" i="3"/>
  <c r="I124" i="3"/>
  <c r="I128" i="3"/>
  <c r="I132" i="3"/>
  <c r="I136" i="3"/>
  <c r="I140" i="3"/>
  <c r="I144" i="3"/>
  <c r="I148" i="3"/>
  <c r="I152" i="3"/>
  <c r="I156" i="3"/>
  <c r="I164" i="3"/>
  <c r="I172" i="3"/>
  <c r="I188" i="3"/>
  <c r="I192" i="3"/>
  <c r="I196" i="3"/>
  <c r="V196" i="3" s="1"/>
  <c r="I200" i="3"/>
  <c r="I204" i="3"/>
  <c r="I216" i="3"/>
  <c r="I55" i="3"/>
  <c r="I59" i="3"/>
  <c r="I63" i="3"/>
  <c r="I71" i="3"/>
  <c r="I75" i="3"/>
  <c r="I79" i="3"/>
  <c r="I83" i="3"/>
  <c r="I87" i="3"/>
  <c r="I91" i="3"/>
  <c r="I95" i="3"/>
  <c r="I99" i="3"/>
  <c r="I103" i="3"/>
  <c r="I107" i="3"/>
  <c r="I111" i="3"/>
  <c r="I115" i="3"/>
  <c r="I49" i="3"/>
  <c r="I45" i="3"/>
  <c r="I41" i="3"/>
  <c r="I37" i="3"/>
  <c r="I29" i="3"/>
  <c r="I21" i="3"/>
  <c r="I17" i="3"/>
  <c r="I259" i="3"/>
  <c r="I255" i="3"/>
  <c r="I251" i="3"/>
  <c r="Y251" i="3" s="1"/>
  <c r="I247" i="3"/>
  <c r="I243" i="3"/>
  <c r="I239" i="3"/>
  <c r="I235" i="3"/>
  <c r="V235" i="3" s="1"/>
  <c r="I231" i="3"/>
  <c r="I227" i="3"/>
  <c r="I223" i="3"/>
  <c r="I207" i="3"/>
  <c r="Y207" i="3" s="1"/>
  <c r="I119" i="3"/>
  <c r="I53" i="3"/>
  <c r="I52" i="3"/>
  <c r="I48" i="3"/>
  <c r="I40" i="3"/>
  <c r="I36" i="3"/>
  <c r="I28" i="3"/>
  <c r="I16" i="3"/>
  <c r="I256" i="3"/>
  <c r="I244" i="3"/>
  <c r="I240" i="3"/>
  <c r="I236" i="3"/>
  <c r="Y236" i="3" s="1"/>
  <c r="I232" i="3"/>
  <c r="I228" i="3"/>
  <c r="I224" i="3"/>
  <c r="I220" i="3"/>
  <c r="Y220" i="3" s="1"/>
  <c r="I191" i="3"/>
  <c r="I183" i="3"/>
  <c r="I167" i="3"/>
  <c r="I159" i="3"/>
  <c r="I131" i="3"/>
  <c r="I43" i="3"/>
  <c r="I39" i="3"/>
  <c r="I35" i="3"/>
  <c r="I27" i="3"/>
  <c r="I15" i="3"/>
  <c r="I11" i="3"/>
  <c r="I257" i="3"/>
  <c r="V257" i="3" s="1"/>
  <c r="I253" i="3"/>
  <c r="I245" i="3"/>
  <c r="I241" i="3"/>
  <c r="I237" i="3"/>
  <c r="Y237" i="3" s="1"/>
  <c r="I233" i="3"/>
  <c r="I229" i="3"/>
  <c r="I225" i="3"/>
  <c r="I221" i="3"/>
  <c r="V221" i="3" s="1"/>
  <c r="I217" i="3"/>
  <c r="I211" i="3"/>
  <c r="V211" i="3" s="1"/>
  <c r="I199" i="3"/>
  <c r="I187" i="3"/>
  <c r="I171" i="3"/>
  <c r="W374" i="3"/>
  <c r="W410" i="3"/>
  <c r="W369" i="3"/>
  <c r="W456" i="3"/>
  <c r="W391" i="3"/>
  <c r="W530" i="3"/>
  <c r="W375" i="3"/>
  <c r="W390" i="3"/>
  <c r="W452" i="3"/>
  <c r="W510" i="3"/>
  <c r="W481" i="3"/>
  <c r="W527" i="3"/>
  <c r="W417" i="3"/>
  <c r="W542" i="3"/>
  <c r="W495" i="3"/>
  <c r="W409" i="3"/>
  <c r="W508" i="3"/>
  <c r="W467" i="3"/>
  <c r="W494" i="3"/>
  <c r="W414" i="3"/>
  <c r="W308" i="3"/>
  <c r="W448" i="3"/>
  <c r="W519" i="3"/>
  <c r="W307" i="3"/>
  <c r="W273" i="3"/>
  <c r="W329" i="3"/>
  <c r="W277" i="3"/>
  <c r="V265" i="3"/>
  <c r="X261" i="3"/>
  <c r="X237" i="3"/>
  <c r="X233" i="3"/>
  <c r="X229" i="3"/>
  <c r="X225" i="3"/>
  <c r="X221" i="3"/>
  <c r="X217" i="3"/>
  <c r="X213" i="3"/>
  <c r="X209" i="3"/>
  <c r="X205" i="3"/>
  <c r="X262" i="3"/>
  <c r="X254" i="3"/>
  <c r="X250" i="3"/>
  <c r="X242" i="3"/>
  <c r="U238" i="3"/>
  <c r="U234" i="3"/>
  <c r="U230" i="3"/>
  <c r="U226" i="3"/>
  <c r="U222" i="3"/>
  <c r="U218" i="3"/>
  <c r="U214" i="3"/>
  <c r="U206" i="3"/>
  <c r="U202" i="3"/>
  <c r="U198" i="3"/>
  <c r="U259" i="3"/>
  <c r="V255" i="3"/>
  <c r="U247" i="3"/>
  <c r="U243" i="3"/>
  <c r="V239" i="3"/>
  <c r="V231" i="3"/>
  <c r="V227" i="3"/>
  <c r="V223" i="3"/>
  <c r="V219" i="3"/>
  <c r="V215" i="3"/>
  <c r="V207" i="3"/>
  <c r="V203" i="3"/>
  <c r="V199" i="3"/>
  <c r="U264" i="3"/>
  <c r="V256" i="3"/>
  <c r="V248" i="3"/>
  <c r="V244" i="3"/>
  <c r="V240" i="3"/>
  <c r="V200" i="3"/>
  <c r="U255" i="3"/>
  <c r="V241" i="3"/>
  <c r="Y239" i="3"/>
  <c r="U239" i="3"/>
  <c r="Y238" i="3"/>
  <c r="Y234" i="3"/>
  <c r="U232" i="3"/>
  <c r="U231" i="3"/>
  <c r="Y230" i="3"/>
  <c r="U228" i="3"/>
  <c r="U227" i="3"/>
  <c r="Y226" i="3"/>
  <c r="U224" i="3"/>
  <c r="U223" i="3"/>
  <c r="Y222" i="3"/>
  <c r="U219" i="3"/>
  <c r="Y218" i="3"/>
  <c r="U216" i="3"/>
  <c r="U215" i="3"/>
  <c r="Y214" i="3"/>
  <c r="U212" i="3"/>
  <c r="U211" i="3"/>
  <c r="U208" i="3"/>
  <c r="U207" i="3"/>
  <c r="Y206" i="3"/>
  <c r="U204" i="3"/>
  <c r="U203" i="3"/>
  <c r="Y202" i="3"/>
  <c r="V198" i="3"/>
  <c r="X265" i="3"/>
  <c r="V250" i="3"/>
  <c r="Y243" i="3"/>
  <c r="U242" i="3"/>
  <c r="X239" i="3"/>
  <c r="X238" i="3"/>
  <c r="X231" i="3"/>
  <c r="X230" i="3"/>
  <c r="X227" i="3"/>
  <c r="X226" i="3"/>
  <c r="X223" i="3"/>
  <c r="X222" i="3"/>
  <c r="X219" i="3"/>
  <c r="X218" i="3"/>
  <c r="X215" i="3"/>
  <c r="X214" i="3"/>
  <c r="X211" i="3"/>
  <c r="X206" i="3"/>
  <c r="X203" i="3"/>
  <c r="X202" i="3"/>
  <c r="U200" i="3"/>
  <c r="U199" i="3"/>
  <c r="Y198" i="3"/>
  <c r="U266" i="3"/>
  <c r="Y264" i="3"/>
  <c r="U252" i="3"/>
  <c r="U248" i="3"/>
  <c r="W248" i="3" s="1"/>
  <c r="V238" i="3"/>
  <c r="V234" i="3"/>
  <c r="V233" i="3"/>
  <c r="V230" i="3"/>
  <c r="V229" i="3"/>
  <c r="V226" i="3"/>
  <c r="V225" i="3"/>
  <c r="V222" i="3"/>
  <c r="V218" i="3"/>
  <c r="V217" i="3"/>
  <c r="V214" i="3"/>
  <c r="V213" i="3"/>
  <c r="V209" i="3"/>
  <c r="V206" i="3"/>
  <c r="V205" i="3"/>
  <c r="V202" i="3"/>
  <c r="V201" i="3"/>
  <c r="X199" i="3"/>
  <c r="X198" i="3"/>
  <c r="X264" i="3"/>
  <c r="V252" i="3"/>
  <c r="U240" i="3"/>
  <c r="V197" i="3"/>
  <c r="X266" i="3"/>
  <c r="V264" i="3"/>
  <c r="V262" i="3"/>
  <c r="X259" i="3"/>
  <c r="Y255" i="3"/>
  <c r="X247" i="3"/>
  <c r="V247" i="3"/>
  <c r="U246" i="3"/>
  <c r="Y246" i="3"/>
  <c r="V246" i="3"/>
  <c r="V245" i="3"/>
  <c r="X245" i="3"/>
  <c r="U245" i="3"/>
  <c r="Y245" i="3"/>
  <c r="U261" i="3"/>
  <c r="Y261" i="3"/>
  <c r="U260" i="3"/>
  <c r="Y260" i="3"/>
  <c r="X260" i="3"/>
  <c r="X243" i="3"/>
  <c r="V243" i="3"/>
  <c r="V266" i="3"/>
  <c r="Y265" i="3"/>
  <c r="U265" i="3"/>
  <c r="U262" i="3"/>
  <c r="Y259" i="3"/>
  <c r="X255" i="3"/>
  <c r="U254" i="3"/>
  <c r="Y254" i="3"/>
  <c r="V253" i="3"/>
  <c r="X253" i="3"/>
  <c r="U253" i="3"/>
  <c r="Y253" i="3"/>
  <c r="Y266" i="3"/>
  <c r="Y262" i="3"/>
  <c r="V261" i="3"/>
  <c r="V260" i="3"/>
  <c r="V259" i="3"/>
  <c r="V258" i="3"/>
  <c r="U256" i="3"/>
  <c r="Y256" i="3"/>
  <c r="X256" i="3"/>
  <c r="V254" i="3"/>
  <c r="X251" i="3"/>
  <c r="U250" i="3"/>
  <c r="Y250" i="3"/>
  <c r="V249" i="3"/>
  <c r="X249" i="3"/>
  <c r="U249" i="3"/>
  <c r="Y249" i="3"/>
  <c r="Y247" i="3"/>
  <c r="X246" i="3"/>
  <c r="U244" i="3"/>
  <c r="X252" i="3"/>
  <c r="X248" i="3"/>
  <c r="X244" i="3"/>
  <c r="V242" i="3"/>
  <c r="Y241" i="3"/>
  <c r="U241" i="3"/>
  <c r="X240" i="3"/>
  <c r="X236" i="3"/>
  <c r="Y233" i="3"/>
  <c r="U233" i="3"/>
  <c r="X232" i="3"/>
  <c r="Y229" i="3"/>
  <c r="U229" i="3"/>
  <c r="X228" i="3"/>
  <c r="Y225" i="3"/>
  <c r="U225" i="3"/>
  <c r="X224" i="3"/>
  <c r="X220" i="3"/>
  <c r="Y217" i="3"/>
  <c r="U217" i="3"/>
  <c r="X216" i="3"/>
  <c r="Y213" i="3"/>
  <c r="U213" i="3"/>
  <c r="X212" i="3"/>
  <c r="Y209" i="3"/>
  <c r="U209" i="3"/>
  <c r="X208" i="3"/>
  <c r="Y205" i="3"/>
  <c r="U205" i="3"/>
  <c r="X204" i="3"/>
  <c r="X200" i="3"/>
  <c r="Y197" i="3"/>
  <c r="U197" i="3"/>
  <c r="Y242" i="3"/>
  <c r="X241" i="3"/>
  <c r="X197" i="3"/>
  <c r="V232" i="3"/>
  <c r="Y231" i="3"/>
  <c r="V228" i="3"/>
  <c r="Y227" i="3"/>
  <c r="V224" i="3"/>
  <c r="Y223" i="3"/>
  <c r="Y219" i="3"/>
  <c r="V216" i="3"/>
  <c r="Y215" i="3"/>
  <c r="V212" i="3"/>
  <c r="Y211" i="3"/>
  <c r="V208" i="3"/>
  <c r="V204" i="3"/>
  <c r="Y203" i="3"/>
  <c r="Y199" i="3"/>
  <c r="Y252" i="3"/>
  <c r="Y248" i="3"/>
  <c r="Y244" i="3"/>
  <c r="Y240" i="3"/>
  <c r="Y232" i="3"/>
  <c r="Y228" i="3"/>
  <c r="Y224" i="3"/>
  <c r="Y216" i="3"/>
  <c r="Y212" i="3"/>
  <c r="Y208" i="3"/>
  <c r="Y204" i="3"/>
  <c r="Y200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4" i="3"/>
  <c r="H6" i="3"/>
  <c r="H5" i="3"/>
  <c r="N8" i="16"/>
  <c r="N9" i="16"/>
  <c r="N10" i="16"/>
  <c r="N11" i="16"/>
  <c r="N12" i="16"/>
  <c r="N13" i="16"/>
  <c r="N14" i="16"/>
  <c r="N15" i="16"/>
  <c r="N16" i="16"/>
  <c r="N17" i="16"/>
  <c r="N18" i="16"/>
  <c r="N19" i="16"/>
  <c r="N20" i="16"/>
  <c r="N21" i="16"/>
  <c r="N22" i="16"/>
  <c r="N23" i="16"/>
  <c r="N24" i="16"/>
  <c r="N25" i="16"/>
  <c r="N26" i="16"/>
  <c r="N27" i="16"/>
  <c r="N28" i="16"/>
  <c r="N29" i="16"/>
  <c r="N30" i="16"/>
  <c r="N31" i="16"/>
  <c r="N32" i="16"/>
  <c r="N33" i="16"/>
  <c r="N34" i="16"/>
  <c r="N35" i="16"/>
  <c r="N36" i="16"/>
  <c r="N37" i="16"/>
  <c r="N38" i="16"/>
  <c r="N39" i="16"/>
  <c r="N40" i="16"/>
  <c r="N41" i="16"/>
  <c r="N42" i="16"/>
  <c r="N43" i="16"/>
  <c r="N44" i="16"/>
  <c r="N45" i="16"/>
  <c r="N46" i="16"/>
  <c r="N47" i="16"/>
  <c r="N48" i="16"/>
  <c r="N49" i="16"/>
  <c r="N50" i="16"/>
  <c r="N51" i="16"/>
  <c r="N52" i="16"/>
  <c r="N53" i="16"/>
  <c r="N54" i="16"/>
  <c r="N55" i="16"/>
  <c r="N56" i="16"/>
  <c r="N57" i="16"/>
  <c r="N58" i="16"/>
  <c r="N59" i="16"/>
  <c r="N60" i="16"/>
  <c r="N61" i="16"/>
  <c r="N62" i="16"/>
  <c r="N63" i="16"/>
  <c r="N64" i="16"/>
  <c r="N65" i="16"/>
  <c r="N66" i="16"/>
  <c r="N67" i="16"/>
  <c r="N68" i="16"/>
  <c r="N69" i="16"/>
  <c r="N70" i="16"/>
  <c r="N7" i="16"/>
  <c r="G39" i="3"/>
  <c r="Y91" i="15"/>
  <c r="Y92" i="15"/>
  <c r="Y93" i="15"/>
  <c r="Y94" i="15"/>
  <c r="Y95" i="15"/>
  <c r="Y96" i="15"/>
  <c r="Y97" i="15"/>
  <c r="Y98" i="15"/>
  <c r="Y99" i="15"/>
  <c r="Y100" i="15"/>
  <c r="Y101" i="15"/>
  <c r="Y102" i="15"/>
  <c r="Y103" i="15"/>
  <c r="Y104" i="15"/>
  <c r="Y105" i="15"/>
  <c r="Y106" i="15"/>
  <c r="Y107" i="15"/>
  <c r="Y108" i="15"/>
  <c r="Y109" i="15"/>
  <c r="Y110" i="15"/>
  <c r="Y111" i="15"/>
  <c r="Y112" i="15"/>
  <c r="Y113" i="15"/>
  <c r="Y114" i="15"/>
  <c r="Y115" i="15"/>
  <c r="Y116" i="15"/>
  <c r="Y117" i="15"/>
  <c r="Y118" i="15"/>
  <c r="Y119" i="15"/>
  <c r="Y120" i="15"/>
  <c r="Y121" i="15"/>
  <c r="Y122" i="15"/>
  <c r="Y123" i="15"/>
  <c r="Y124" i="15"/>
  <c r="Y125" i="15"/>
  <c r="Y126" i="15"/>
  <c r="Y127" i="15"/>
  <c r="Y128" i="15"/>
  <c r="Y129" i="15"/>
  <c r="Y130" i="15"/>
  <c r="Y131" i="15"/>
  <c r="Y132" i="15"/>
  <c r="Y133" i="15"/>
  <c r="Y134" i="15"/>
  <c r="Y135" i="15"/>
  <c r="Y136" i="15"/>
  <c r="Y137" i="15"/>
  <c r="Y138" i="15"/>
  <c r="Y139" i="15"/>
  <c r="Y90" i="15"/>
  <c r="Y72" i="15"/>
  <c r="Y73" i="15"/>
  <c r="Y74" i="15"/>
  <c r="Y75" i="15"/>
  <c r="Y76" i="15"/>
  <c r="Y77" i="15"/>
  <c r="Y78" i="15"/>
  <c r="Y79" i="15"/>
  <c r="Y80" i="15"/>
  <c r="Y81" i="15"/>
  <c r="Y82" i="15"/>
  <c r="Y83" i="15"/>
  <c r="Y84" i="15"/>
  <c r="Y71" i="15"/>
  <c r="Y48" i="15"/>
  <c r="Y49" i="15"/>
  <c r="Y50" i="15"/>
  <c r="Y51" i="15"/>
  <c r="Y52" i="15"/>
  <c r="Y53" i="15"/>
  <c r="Y54" i="15"/>
  <c r="Y55" i="15"/>
  <c r="Y56" i="15"/>
  <c r="Y57" i="15"/>
  <c r="Y58" i="15"/>
  <c r="Y59" i="15"/>
  <c r="Y60" i="15"/>
  <c r="Y61" i="15"/>
  <c r="Y62" i="15"/>
  <c r="Y63" i="15"/>
  <c r="Y64" i="15"/>
  <c r="Y65" i="15"/>
  <c r="Y66" i="15"/>
  <c r="Y47" i="15"/>
  <c r="Y30" i="15"/>
  <c r="Y31" i="15"/>
  <c r="Y32" i="15"/>
  <c r="Y33" i="15"/>
  <c r="Y34" i="15"/>
  <c r="Y35" i="15"/>
  <c r="Y36" i="15"/>
  <c r="Y37" i="15"/>
  <c r="Y38" i="15"/>
  <c r="Y39" i="15"/>
  <c r="Y40" i="15"/>
  <c r="Y41" i="15"/>
  <c r="Y42" i="15"/>
  <c r="Y29" i="15"/>
  <c r="Y18" i="15"/>
  <c r="Y19" i="15"/>
  <c r="Y20" i="15"/>
  <c r="Y21" i="15"/>
  <c r="Y22" i="15"/>
  <c r="Y23" i="15"/>
  <c r="Y24" i="15"/>
  <c r="Y17" i="15"/>
  <c r="Y6" i="15"/>
  <c r="Y7" i="15"/>
  <c r="Y8" i="15"/>
  <c r="Y9" i="15"/>
  <c r="Y10" i="15"/>
  <c r="Y11" i="15"/>
  <c r="Y12" i="15"/>
  <c r="Y5" i="15"/>
  <c r="X6" i="15"/>
  <c r="X7" i="15"/>
  <c r="X8" i="15"/>
  <c r="X9" i="15"/>
  <c r="X10" i="15"/>
  <c r="X11" i="15"/>
  <c r="X12" i="15"/>
  <c r="X5" i="15"/>
  <c r="X18" i="15"/>
  <c r="X19" i="15"/>
  <c r="X20" i="15"/>
  <c r="X21" i="15"/>
  <c r="X22" i="15"/>
  <c r="X23" i="15"/>
  <c r="X24" i="15"/>
  <c r="X17" i="15"/>
  <c r="X30" i="15"/>
  <c r="X31" i="15"/>
  <c r="X32" i="15"/>
  <c r="X33" i="15"/>
  <c r="X34" i="15"/>
  <c r="X35" i="15"/>
  <c r="X36" i="15"/>
  <c r="X37" i="15"/>
  <c r="X38" i="15"/>
  <c r="X39" i="15"/>
  <c r="X40" i="15"/>
  <c r="X41" i="15"/>
  <c r="X42" i="15"/>
  <c r="X29" i="15"/>
  <c r="X48" i="15"/>
  <c r="X49" i="15"/>
  <c r="X50" i="15"/>
  <c r="X51" i="15"/>
  <c r="X52" i="15"/>
  <c r="X53" i="15"/>
  <c r="X54" i="15"/>
  <c r="X55" i="15"/>
  <c r="X56" i="15"/>
  <c r="X57" i="15"/>
  <c r="X58" i="15"/>
  <c r="X59" i="15"/>
  <c r="X60" i="15"/>
  <c r="X61" i="15"/>
  <c r="X62" i="15"/>
  <c r="X63" i="15"/>
  <c r="X64" i="15"/>
  <c r="X65" i="15"/>
  <c r="X66" i="15"/>
  <c r="X47" i="15"/>
  <c r="X94" i="15"/>
  <c r="X95" i="15"/>
  <c r="X96" i="15"/>
  <c r="X97" i="15"/>
  <c r="X98" i="15"/>
  <c r="X99" i="15"/>
  <c r="X100" i="15"/>
  <c r="X101" i="15"/>
  <c r="X102" i="15"/>
  <c r="X103" i="15"/>
  <c r="X104" i="15"/>
  <c r="X105" i="15"/>
  <c r="X106" i="15"/>
  <c r="X107" i="15"/>
  <c r="X108" i="15"/>
  <c r="X109" i="15"/>
  <c r="X110" i="15"/>
  <c r="X111" i="15"/>
  <c r="X112" i="15"/>
  <c r="X113" i="15"/>
  <c r="X114" i="15"/>
  <c r="X115" i="15"/>
  <c r="X116" i="15"/>
  <c r="X117" i="15"/>
  <c r="X118" i="15"/>
  <c r="X119" i="15"/>
  <c r="X120" i="15"/>
  <c r="X121" i="15"/>
  <c r="X122" i="15"/>
  <c r="X123" i="15"/>
  <c r="X124" i="15"/>
  <c r="X125" i="15"/>
  <c r="X126" i="15"/>
  <c r="X127" i="15"/>
  <c r="X128" i="15"/>
  <c r="X129" i="15"/>
  <c r="X130" i="15"/>
  <c r="X131" i="15"/>
  <c r="X132" i="15"/>
  <c r="X133" i="15"/>
  <c r="X134" i="15"/>
  <c r="X135" i="15"/>
  <c r="X136" i="15"/>
  <c r="X137" i="15"/>
  <c r="X138" i="15"/>
  <c r="X139" i="15"/>
  <c r="X72" i="15"/>
  <c r="X73" i="15"/>
  <c r="X74" i="15"/>
  <c r="X75" i="15"/>
  <c r="X76" i="15"/>
  <c r="X77" i="15"/>
  <c r="X78" i="15"/>
  <c r="X79" i="15"/>
  <c r="X80" i="15"/>
  <c r="X81" i="15"/>
  <c r="X82" i="15"/>
  <c r="X83" i="15"/>
  <c r="X84" i="15"/>
  <c r="X71" i="15"/>
  <c r="X91" i="15"/>
  <c r="X92" i="15"/>
  <c r="X93" i="15"/>
  <c r="X90" i="15"/>
  <c r="Y196" i="3" l="1"/>
  <c r="Y235" i="3"/>
  <c r="U221" i="3"/>
  <c r="U237" i="3"/>
  <c r="W237" i="3" s="1"/>
  <c r="Y257" i="3"/>
  <c r="Y263" i="3"/>
  <c r="U196" i="3"/>
  <c r="W202" i="3"/>
  <c r="V210" i="3"/>
  <c r="W218" i="3"/>
  <c r="V237" i="3"/>
  <c r="X207" i="3"/>
  <c r="Y258" i="3"/>
  <c r="U235" i="3"/>
  <c r="X258" i="3"/>
  <c r="X257" i="3"/>
  <c r="V220" i="3"/>
  <c r="V236" i="3"/>
  <c r="X196" i="3"/>
  <c r="U201" i="3"/>
  <c r="W201" i="3" s="1"/>
  <c r="Y221" i="3"/>
  <c r="U257" i="3"/>
  <c r="X210" i="3"/>
  <c r="Y210" i="3"/>
  <c r="U220" i="3"/>
  <c r="U236" i="3"/>
  <c r="V263" i="3"/>
  <c r="X263" i="3"/>
  <c r="Y201" i="3"/>
  <c r="V251" i="3"/>
  <c r="X235" i="3"/>
  <c r="U251" i="3"/>
  <c r="U320" i="3"/>
  <c r="X320" i="3"/>
  <c r="Y320" i="3"/>
  <c r="V320" i="3"/>
  <c r="W320" i="3" s="1"/>
  <c r="X296" i="3"/>
  <c r="V296" i="3"/>
  <c r="U296" i="3"/>
  <c r="Y296" i="3"/>
  <c r="X280" i="3"/>
  <c r="Y280" i="3"/>
  <c r="V280" i="3"/>
  <c r="U280" i="3"/>
  <c r="Y333" i="3"/>
  <c r="V333" i="3"/>
  <c r="U333" i="3"/>
  <c r="X333" i="3"/>
  <c r="U313" i="3"/>
  <c r="X313" i="3"/>
  <c r="Y313" i="3"/>
  <c r="V313" i="3"/>
  <c r="V297" i="3"/>
  <c r="Y297" i="3"/>
  <c r="X297" i="3"/>
  <c r="U297" i="3"/>
  <c r="Y269" i="3"/>
  <c r="U269" i="3"/>
  <c r="V269" i="3"/>
  <c r="X269" i="3"/>
  <c r="V338" i="3"/>
  <c r="Y338" i="3"/>
  <c r="X338" i="3"/>
  <c r="U338" i="3"/>
  <c r="Y318" i="3"/>
  <c r="X318" i="3"/>
  <c r="V318" i="3"/>
  <c r="U318" i="3"/>
  <c r="U298" i="3"/>
  <c r="V298" i="3"/>
  <c r="W298" i="3" s="1"/>
  <c r="X298" i="3"/>
  <c r="Y298" i="3"/>
  <c r="V282" i="3"/>
  <c r="U282" i="3"/>
  <c r="W282" i="3" s="1"/>
  <c r="Y282" i="3"/>
  <c r="X282" i="3"/>
  <c r="Y339" i="3"/>
  <c r="U339" i="3"/>
  <c r="X339" i="3"/>
  <c r="V339" i="3"/>
  <c r="V323" i="3"/>
  <c r="Y323" i="3"/>
  <c r="U323" i="3"/>
  <c r="X323" i="3"/>
  <c r="V299" i="3"/>
  <c r="U299" i="3"/>
  <c r="X299" i="3"/>
  <c r="Y299" i="3"/>
  <c r="X279" i="3"/>
  <c r="V279" i="3"/>
  <c r="U279" i="3"/>
  <c r="Y279" i="3"/>
  <c r="U352" i="3"/>
  <c r="Y352" i="3"/>
  <c r="X352" i="3"/>
  <c r="V352" i="3"/>
  <c r="W352" i="3" s="1"/>
  <c r="V388" i="3"/>
  <c r="X388" i="3"/>
  <c r="Y388" i="3"/>
  <c r="U388" i="3"/>
  <c r="W388" i="3" s="1"/>
  <c r="X364" i="3"/>
  <c r="Y364" i="3"/>
  <c r="U364" i="3"/>
  <c r="V364" i="3"/>
  <c r="Y401" i="3"/>
  <c r="X401" i="3"/>
  <c r="U401" i="3"/>
  <c r="V401" i="3"/>
  <c r="X385" i="3"/>
  <c r="Y385" i="3"/>
  <c r="U385" i="3"/>
  <c r="V385" i="3"/>
  <c r="U365" i="3"/>
  <c r="X365" i="3"/>
  <c r="Y365" i="3"/>
  <c r="V365" i="3"/>
  <c r="U349" i="3"/>
  <c r="V349" i="3"/>
  <c r="W349" i="3" s="1"/>
  <c r="X349" i="3"/>
  <c r="Y349" i="3"/>
  <c r="U398" i="3"/>
  <c r="Y398" i="3"/>
  <c r="X398" i="3"/>
  <c r="V398" i="3"/>
  <c r="W398" i="3" s="1"/>
  <c r="U370" i="3"/>
  <c r="X370" i="3"/>
  <c r="V370" i="3"/>
  <c r="Y370" i="3"/>
  <c r="V351" i="3"/>
  <c r="U351" i="3"/>
  <c r="Y351" i="3"/>
  <c r="X351" i="3"/>
  <c r="X387" i="3"/>
  <c r="V387" i="3"/>
  <c r="W387" i="3" s="1"/>
  <c r="U387" i="3"/>
  <c r="Y387" i="3"/>
  <c r="X359" i="3"/>
  <c r="V359" i="3"/>
  <c r="W359" i="3" s="1"/>
  <c r="U359" i="3"/>
  <c r="Y359" i="3"/>
  <c r="V548" i="3"/>
  <c r="U548" i="3"/>
  <c r="Y548" i="3"/>
  <c r="X548" i="3"/>
  <c r="X532" i="3"/>
  <c r="V532" i="3"/>
  <c r="Y532" i="3"/>
  <c r="U532" i="3"/>
  <c r="V516" i="3"/>
  <c r="X516" i="3"/>
  <c r="U516" i="3"/>
  <c r="Y516" i="3"/>
  <c r="Y496" i="3"/>
  <c r="V496" i="3"/>
  <c r="X496" i="3"/>
  <c r="U496" i="3"/>
  <c r="X480" i="3"/>
  <c r="U480" i="3"/>
  <c r="Y480" i="3"/>
  <c r="V480" i="3"/>
  <c r="W480" i="3" s="1"/>
  <c r="V464" i="3"/>
  <c r="X464" i="3"/>
  <c r="Y464" i="3"/>
  <c r="U464" i="3"/>
  <c r="V436" i="3"/>
  <c r="U436" i="3"/>
  <c r="X436" i="3"/>
  <c r="Y436" i="3"/>
  <c r="X420" i="3"/>
  <c r="Y420" i="3"/>
  <c r="V420" i="3"/>
  <c r="U420" i="3"/>
  <c r="V552" i="3"/>
  <c r="X552" i="3"/>
  <c r="U552" i="3"/>
  <c r="Y552" i="3"/>
  <c r="X541" i="3"/>
  <c r="V541" i="3"/>
  <c r="U541" i="3"/>
  <c r="Y541" i="3"/>
  <c r="U525" i="3"/>
  <c r="V525" i="3"/>
  <c r="W525" i="3" s="1"/>
  <c r="Y525" i="3"/>
  <c r="X525" i="3"/>
  <c r="V509" i="3"/>
  <c r="Y509" i="3"/>
  <c r="U509" i="3"/>
  <c r="X509" i="3"/>
  <c r="Y493" i="3"/>
  <c r="X493" i="3"/>
  <c r="U493" i="3"/>
  <c r="V493" i="3"/>
  <c r="W493" i="3" s="1"/>
  <c r="V473" i="3"/>
  <c r="U473" i="3"/>
  <c r="Y473" i="3"/>
  <c r="X473" i="3"/>
  <c r="X457" i="3"/>
  <c r="U457" i="3"/>
  <c r="V457" i="3"/>
  <c r="Y457" i="3"/>
  <c r="V433" i="3"/>
  <c r="Y433" i="3"/>
  <c r="U433" i="3"/>
  <c r="X433" i="3"/>
  <c r="X413" i="3"/>
  <c r="Y413" i="3"/>
  <c r="V413" i="3"/>
  <c r="U413" i="3"/>
  <c r="X554" i="3"/>
  <c r="U554" i="3"/>
  <c r="V554" i="3"/>
  <c r="Y554" i="3"/>
  <c r="V534" i="3"/>
  <c r="U534" i="3"/>
  <c r="X534" i="3"/>
  <c r="Y534" i="3"/>
  <c r="Y506" i="3"/>
  <c r="X506" i="3"/>
  <c r="V506" i="3"/>
  <c r="U506" i="3"/>
  <c r="V486" i="3"/>
  <c r="U486" i="3"/>
  <c r="W486" i="3" s="1"/>
  <c r="X486" i="3"/>
  <c r="Y486" i="3"/>
  <c r="X466" i="3"/>
  <c r="Y466" i="3"/>
  <c r="U466" i="3"/>
  <c r="V466" i="3"/>
  <c r="W466" i="3" s="1"/>
  <c r="Y450" i="3"/>
  <c r="V450" i="3"/>
  <c r="X450" i="3"/>
  <c r="U450" i="3"/>
  <c r="V434" i="3"/>
  <c r="U434" i="3"/>
  <c r="X434" i="3"/>
  <c r="Y434" i="3"/>
  <c r="U418" i="3"/>
  <c r="V418" i="3"/>
  <c r="W418" i="3" s="1"/>
  <c r="Y418" i="3"/>
  <c r="X418" i="3"/>
  <c r="Y539" i="3"/>
  <c r="U539" i="3"/>
  <c r="X539" i="3"/>
  <c r="V539" i="3"/>
  <c r="W539" i="3" s="1"/>
  <c r="Y515" i="3"/>
  <c r="V515" i="3"/>
  <c r="X515" i="3"/>
  <c r="U515" i="3"/>
  <c r="X499" i="3"/>
  <c r="Y499" i="3"/>
  <c r="V499" i="3"/>
  <c r="U499" i="3"/>
  <c r="V475" i="3"/>
  <c r="U475" i="3"/>
  <c r="Y475" i="3"/>
  <c r="X475" i="3"/>
  <c r="Y455" i="3"/>
  <c r="U455" i="3"/>
  <c r="V455" i="3"/>
  <c r="X455" i="3"/>
  <c r="V439" i="3"/>
  <c r="U439" i="3"/>
  <c r="Y439" i="3"/>
  <c r="X439" i="3"/>
  <c r="U423" i="3"/>
  <c r="V423" i="3"/>
  <c r="X423" i="3"/>
  <c r="Y423" i="3"/>
  <c r="V407" i="3"/>
  <c r="X407" i="3"/>
  <c r="U407" i="3"/>
  <c r="Y407" i="3"/>
  <c r="U344" i="3"/>
  <c r="X344" i="3"/>
  <c r="V344" i="3"/>
  <c r="W344" i="3" s="1"/>
  <c r="Y344" i="3"/>
  <c r="U312" i="3"/>
  <c r="X312" i="3"/>
  <c r="Y312" i="3"/>
  <c r="V312" i="3"/>
  <c r="W312" i="3" s="1"/>
  <c r="U292" i="3"/>
  <c r="X292" i="3"/>
  <c r="V292" i="3"/>
  <c r="W292" i="3" s="1"/>
  <c r="Y292" i="3"/>
  <c r="U276" i="3"/>
  <c r="Y276" i="3"/>
  <c r="X276" i="3"/>
  <c r="V276" i="3"/>
  <c r="W276" i="3" s="1"/>
  <c r="Y345" i="3"/>
  <c r="V345" i="3"/>
  <c r="X345" i="3"/>
  <c r="U345" i="3"/>
  <c r="Y325" i="3"/>
  <c r="V325" i="3"/>
  <c r="U325" i="3"/>
  <c r="X325" i="3"/>
  <c r="U309" i="3"/>
  <c r="V309" i="3"/>
  <c r="W309" i="3" s="1"/>
  <c r="Y309" i="3"/>
  <c r="X309" i="3"/>
  <c r="U293" i="3"/>
  <c r="X293" i="3"/>
  <c r="Y293" i="3"/>
  <c r="V293" i="3"/>
  <c r="W293" i="3" s="1"/>
  <c r="X330" i="3"/>
  <c r="Y330" i="3"/>
  <c r="U330" i="3"/>
  <c r="V330" i="3"/>
  <c r="W330" i="3" s="1"/>
  <c r="Y314" i="3"/>
  <c r="X314" i="3"/>
  <c r="V314" i="3"/>
  <c r="U314" i="3"/>
  <c r="U294" i="3"/>
  <c r="Y294" i="3"/>
  <c r="X294" i="3"/>
  <c r="V294" i="3"/>
  <c r="W294" i="3" s="1"/>
  <c r="X278" i="3"/>
  <c r="V278" i="3"/>
  <c r="U278" i="3"/>
  <c r="Y278" i="3"/>
  <c r="Y335" i="3"/>
  <c r="V335" i="3"/>
  <c r="U335" i="3"/>
  <c r="X335" i="3"/>
  <c r="Y319" i="3"/>
  <c r="V319" i="3"/>
  <c r="U319" i="3"/>
  <c r="X319" i="3"/>
  <c r="U291" i="3"/>
  <c r="Y291" i="3"/>
  <c r="V291" i="3"/>
  <c r="X291" i="3"/>
  <c r="X275" i="3"/>
  <c r="Y275" i="3"/>
  <c r="U275" i="3"/>
  <c r="V275" i="3"/>
  <c r="W275" i="3" s="1"/>
  <c r="V348" i="3"/>
  <c r="U348" i="3"/>
  <c r="X348" i="3"/>
  <c r="Y348" i="3"/>
  <c r="V384" i="3"/>
  <c r="X384" i="3"/>
  <c r="U384" i="3"/>
  <c r="Y384" i="3"/>
  <c r="X360" i="3"/>
  <c r="V360" i="3"/>
  <c r="U360" i="3"/>
  <c r="Y360" i="3"/>
  <c r="Y397" i="3"/>
  <c r="U397" i="3"/>
  <c r="V397" i="3"/>
  <c r="X397" i="3"/>
  <c r="X381" i="3"/>
  <c r="Y381" i="3"/>
  <c r="V381" i="3"/>
  <c r="U381" i="3"/>
  <c r="X361" i="3"/>
  <c r="V361" i="3"/>
  <c r="Y361" i="3"/>
  <c r="U361" i="3"/>
  <c r="V350" i="3"/>
  <c r="Y350" i="3"/>
  <c r="X350" i="3"/>
  <c r="U350" i="3"/>
  <c r="W350" i="3" s="1"/>
  <c r="V386" i="3"/>
  <c r="X386" i="3"/>
  <c r="U386" i="3"/>
  <c r="Y386" i="3"/>
  <c r="U366" i="3"/>
  <c r="Y366" i="3"/>
  <c r="V366" i="3"/>
  <c r="W366" i="3" s="1"/>
  <c r="X366" i="3"/>
  <c r="U347" i="3"/>
  <c r="X347" i="3"/>
  <c r="Y347" i="3"/>
  <c r="V347" i="3"/>
  <c r="W347" i="3" s="1"/>
  <c r="Y383" i="3"/>
  <c r="U383" i="3"/>
  <c r="X383" i="3"/>
  <c r="V383" i="3"/>
  <c r="W383" i="3" s="1"/>
  <c r="Y355" i="3"/>
  <c r="V355" i="3"/>
  <c r="U355" i="3"/>
  <c r="X355" i="3"/>
  <c r="V544" i="3"/>
  <c r="U544" i="3"/>
  <c r="Y544" i="3"/>
  <c r="X544" i="3"/>
  <c r="V528" i="3"/>
  <c r="X528" i="3"/>
  <c r="U528" i="3"/>
  <c r="Y528" i="3"/>
  <c r="V512" i="3"/>
  <c r="U512" i="3"/>
  <c r="Y512" i="3"/>
  <c r="X512" i="3"/>
  <c r="X492" i="3"/>
  <c r="U492" i="3"/>
  <c r="V492" i="3"/>
  <c r="Y492" i="3"/>
  <c r="V476" i="3"/>
  <c r="Y476" i="3"/>
  <c r="X476" i="3"/>
  <c r="U476" i="3"/>
  <c r="Y460" i="3"/>
  <c r="V460" i="3"/>
  <c r="U460" i="3"/>
  <c r="X460" i="3"/>
  <c r="V432" i="3"/>
  <c r="Y432" i="3"/>
  <c r="U432" i="3"/>
  <c r="X432" i="3"/>
  <c r="U416" i="3"/>
  <c r="X416" i="3"/>
  <c r="V416" i="3"/>
  <c r="W416" i="3" s="1"/>
  <c r="Y416" i="3"/>
  <c r="Y553" i="3"/>
  <c r="U553" i="3"/>
  <c r="V553" i="3"/>
  <c r="X553" i="3"/>
  <c r="V537" i="3"/>
  <c r="U537" i="3"/>
  <c r="X537" i="3"/>
  <c r="Y537" i="3"/>
  <c r="U521" i="3"/>
  <c r="X521" i="3"/>
  <c r="Y521" i="3"/>
  <c r="V521" i="3"/>
  <c r="W521" i="3" s="1"/>
  <c r="Y505" i="3"/>
  <c r="U505" i="3"/>
  <c r="V505" i="3"/>
  <c r="X505" i="3"/>
  <c r="X489" i="3"/>
  <c r="V489" i="3"/>
  <c r="U489" i="3"/>
  <c r="Y489" i="3"/>
  <c r="V469" i="3"/>
  <c r="U469" i="3"/>
  <c r="Y469" i="3"/>
  <c r="X469" i="3"/>
  <c r="X449" i="3"/>
  <c r="U449" i="3"/>
  <c r="V449" i="3"/>
  <c r="Y449" i="3"/>
  <c r="X429" i="3"/>
  <c r="U429" i="3"/>
  <c r="V429" i="3"/>
  <c r="Y429" i="3"/>
  <c r="X551" i="3"/>
  <c r="V551" i="3"/>
  <c r="Y551" i="3"/>
  <c r="U551" i="3"/>
  <c r="U550" i="3"/>
  <c r="X550" i="3"/>
  <c r="Y550" i="3"/>
  <c r="V550" i="3"/>
  <c r="W550" i="3" s="1"/>
  <c r="Y526" i="3"/>
  <c r="X526" i="3"/>
  <c r="U526" i="3"/>
  <c r="V526" i="3"/>
  <c r="W526" i="3" s="1"/>
  <c r="X502" i="3"/>
  <c r="U502" i="3"/>
  <c r="V502" i="3"/>
  <c r="Y502" i="3"/>
  <c r="X482" i="3"/>
  <c r="V482" i="3"/>
  <c r="U482" i="3"/>
  <c r="Y482" i="3"/>
  <c r="Y462" i="3"/>
  <c r="V462" i="3"/>
  <c r="U462" i="3"/>
  <c r="X462" i="3"/>
  <c r="U446" i="3"/>
  <c r="Y446" i="3"/>
  <c r="X446" i="3"/>
  <c r="V446" i="3"/>
  <c r="W446" i="3" s="1"/>
  <c r="U430" i="3"/>
  <c r="X430" i="3"/>
  <c r="V430" i="3"/>
  <c r="Y430" i="3"/>
  <c r="X555" i="3"/>
  <c r="Y555" i="3"/>
  <c r="U555" i="3"/>
  <c r="V555" i="3"/>
  <c r="W555" i="3" s="1"/>
  <c r="X535" i="3"/>
  <c r="U535" i="3"/>
  <c r="V535" i="3"/>
  <c r="Y535" i="3"/>
  <c r="U511" i="3"/>
  <c r="Y511" i="3"/>
  <c r="V511" i="3"/>
  <c r="X511" i="3"/>
  <c r="U491" i="3"/>
  <c r="Y491" i="3"/>
  <c r="X491" i="3"/>
  <c r="V491" i="3"/>
  <c r="W491" i="3" s="1"/>
  <c r="U471" i="3"/>
  <c r="X471" i="3"/>
  <c r="Y471" i="3"/>
  <c r="V471" i="3"/>
  <c r="W471" i="3" s="1"/>
  <c r="U451" i="3"/>
  <c r="V451" i="3"/>
  <c r="W451" i="3" s="1"/>
  <c r="Y451" i="3"/>
  <c r="X451" i="3"/>
  <c r="Y435" i="3"/>
  <c r="V435" i="3"/>
  <c r="X435" i="3"/>
  <c r="U435" i="3"/>
  <c r="U419" i="3"/>
  <c r="V419" i="3"/>
  <c r="Y419" i="3"/>
  <c r="X419" i="3"/>
  <c r="X336" i="3"/>
  <c r="U336" i="3"/>
  <c r="Y336" i="3"/>
  <c r="V336" i="3"/>
  <c r="W336" i="3" s="1"/>
  <c r="X304" i="3"/>
  <c r="V304" i="3"/>
  <c r="Y304" i="3"/>
  <c r="U304" i="3"/>
  <c r="W304" i="3" s="1"/>
  <c r="U288" i="3"/>
  <c r="V288" i="3"/>
  <c r="Y288" i="3"/>
  <c r="X288" i="3"/>
  <c r="V272" i="3"/>
  <c r="U272" i="3"/>
  <c r="X272" i="3"/>
  <c r="Y272" i="3"/>
  <c r="V341" i="3"/>
  <c r="U341" i="3"/>
  <c r="Y341" i="3"/>
  <c r="X341" i="3"/>
  <c r="V321" i="3"/>
  <c r="U321" i="3"/>
  <c r="X321" i="3"/>
  <c r="Y321" i="3"/>
  <c r="U305" i="3"/>
  <c r="V305" i="3"/>
  <c r="X305" i="3"/>
  <c r="Y305" i="3"/>
  <c r="V289" i="3"/>
  <c r="Y289" i="3"/>
  <c r="X289" i="3"/>
  <c r="U289" i="3"/>
  <c r="W289" i="3" s="1"/>
  <c r="V326" i="3"/>
  <c r="X326" i="3"/>
  <c r="U326" i="3"/>
  <c r="W326" i="3" s="1"/>
  <c r="Y326" i="3"/>
  <c r="X310" i="3"/>
  <c r="V310" i="3"/>
  <c r="U310" i="3"/>
  <c r="Y310" i="3"/>
  <c r="Y290" i="3"/>
  <c r="V290" i="3"/>
  <c r="U290" i="3"/>
  <c r="X290" i="3"/>
  <c r="Y274" i="3"/>
  <c r="U274" i="3"/>
  <c r="X274" i="3"/>
  <c r="V274" i="3"/>
  <c r="W274" i="3" s="1"/>
  <c r="Y342" i="3"/>
  <c r="U342" i="3"/>
  <c r="X342" i="3"/>
  <c r="V342" i="3"/>
  <c r="W342" i="3" s="1"/>
  <c r="Y331" i="3"/>
  <c r="U331" i="3"/>
  <c r="X331" i="3"/>
  <c r="V331" i="3"/>
  <c r="W331" i="3" s="1"/>
  <c r="X311" i="3"/>
  <c r="V311" i="3"/>
  <c r="Y311" i="3"/>
  <c r="U311" i="3"/>
  <c r="V287" i="3"/>
  <c r="X287" i="3"/>
  <c r="Y287" i="3"/>
  <c r="U287" i="3"/>
  <c r="W287" i="3" s="1"/>
  <c r="U267" i="3"/>
  <c r="Y267" i="3"/>
  <c r="X267" i="3"/>
  <c r="V267" i="3"/>
  <c r="W267" i="3" s="1"/>
  <c r="U404" i="3"/>
  <c r="V404" i="3"/>
  <c r="Y404" i="3"/>
  <c r="X404" i="3"/>
  <c r="X380" i="3"/>
  <c r="V380" i="3"/>
  <c r="Y380" i="3"/>
  <c r="U380" i="3"/>
  <c r="X356" i="3"/>
  <c r="U356" i="3"/>
  <c r="V356" i="3"/>
  <c r="Y356" i="3"/>
  <c r="U393" i="3"/>
  <c r="V393" i="3"/>
  <c r="X393" i="3"/>
  <c r="Y393" i="3"/>
  <c r="U377" i="3"/>
  <c r="X377" i="3"/>
  <c r="Y377" i="3"/>
  <c r="V377" i="3"/>
  <c r="W377" i="3" s="1"/>
  <c r="Y357" i="3"/>
  <c r="U357" i="3"/>
  <c r="X357" i="3"/>
  <c r="V357" i="3"/>
  <c r="W357" i="3" s="1"/>
  <c r="U406" i="3"/>
  <c r="Y406" i="3"/>
  <c r="X406" i="3"/>
  <c r="V406" i="3"/>
  <c r="W406" i="3" s="1"/>
  <c r="Y382" i="3"/>
  <c r="U382" i="3"/>
  <c r="V382" i="3"/>
  <c r="X382" i="3"/>
  <c r="X362" i="3"/>
  <c r="Y362" i="3"/>
  <c r="U362" i="3"/>
  <c r="V362" i="3"/>
  <c r="W362" i="3" s="1"/>
  <c r="U399" i="3"/>
  <c r="V399" i="3"/>
  <c r="X399" i="3"/>
  <c r="Y399" i="3"/>
  <c r="V379" i="3"/>
  <c r="Y379" i="3"/>
  <c r="U379" i="3"/>
  <c r="W379" i="3" s="1"/>
  <c r="X379" i="3"/>
  <c r="X559" i="3"/>
  <c r="U559" i="3"/>
  <c r="V559" i="3"/>
  <c r="Y559" i="3"/>
  <c r="V540" i="3"/>
  <c r="Y540" i="3"/>
  <c r="X540" i="3"/>
  <c r="U540" i="3"/>
  <c r="Y524" i="3"/>
  <c r="U524" i="3"/>
  <c r="V524" i="3"/>
  <c r="X524" i="3"/>
  <c r="Y504" i="3"/>
  <c r="X504" i="3"/>
  <c r="U504" i="3"/>
  <c r="V504" i="3"/>
  <c r="W504" i="3" s="1"/>
  <c r="U488" i="3"/>
  <c r="Y488" i="3"/>
  <c r="X488" i="3"/>
  <c r="V488" i="3"/>
  <c r="W488" i="3" s="1"/>
  <c r="Y472" i="3"/>
  <c r="V472" i="3"/>
  <c r="X472" i="3"/>
  <c r="U472" i="3"/>
  <c r="U444" i="3"/>
  <c r="V444" i="3"/>
  <c r="X444" i="3"/>
  <c r="Y444" i="3"/>
  <c r="X428" i="3"/>
  <c r="U428" i="3"/>
  <c r="Y428" i="3"/>
  <c r="V428" i="3"/>
  <c r="W428" i="3" s="1"/>
  <c r="U412" i="3"/>
  <c r="X412" i="3"/>
  <c r="V412" i="3"/>
  <c r="W412" i="3" s="1"/>
  <c r="Y412" i="3"/>
  <c r="V549" i="3"/>
  <c r="Y549" i="3"/>
  <c r="X549" i="3"/>
  <c r="U549" i="3"/>
  <c r="V533" i="3"/>
  <c r="U533" i="3"/>
  <c r="Y533" i="3"/>
  <c r="X533" i="3"/>
  <c r="U517" i="3"/>
  <c r="Y517" i="3"/>
  <c r="V517" i="3"/>
  <c r="W517" i="3" s="1"/>
  <c r="X517" i="3"/>
  <c r="Y501" i="3"/>
  <c r="U501" i="3"/>
  <c r="X501" i="3"/>
  <c r="V501" i="3"/>
  <c r="W501" i="3" s="1"/>
  <c r="V485" i="3"/>
  <c r="X485" i="3"/>
  <c r="U485" i="3"/>
  <c r="Y485" i="3"/>
  <c r="Y465" i="3"/>
  <c r="V465" i="3"/>
  <c r="U465" i="3"/>
  <c r="X465" i="3"/>
  <c r="U445" i="3"/>
  <c r="Y445" i="3"/>
  <c r="X445" i="3"/>
  <c r="V445" i="3"/>
  <c r="W445" i="3" s="1"/>
  <c r="U425" i="3"/>
  <c r="Y425" i="3"/>
  <c r="X425" i="3"/>
  <c r="V425" i="3"/>
  <c r="W425" i="3" s="1"/>
  <c r="Y557" i="3"/>
  <c r="V557" i="3"/>
  <c r="X557" i="3"/>
  <c r="U557" i="3"/>
  <c r="X546" i="3"/>
  <c r="Y546" i="3"/>
  <c r="V546" i="3"/>
  <c r="U546" i="3"/>
  <c r="X518" i="3"/>
  <c r="Y518" i="3"/>
  <c r="V518" i="3"/>
  <c r="U518" i="3"/>
  <c r="Y498" i="3"/>
  <c r="V498" i="3"/>
  <c r="X498" i="3"/>
  <c r="U498" i="3"/>
  <c r="V478" i="3"/>
  <c r="U478" i="3"/>
  <c r="X478" i="3"/>
  <c r="Y478" i="3"/>
  <c r="U458" i="3"/>
  <c r="V458" i="3"/>
  <c r="Y458" i="3"/>
  <c r="X458" i="3"/>
  <c r="V442" i="3"/>
  <c r="X442" i="3"/>
  <c r="Y442" i="3"/>
  <c r="U442" i="3"/>
  <c r="U426" i="3"/>
  <c r="X426" i="3"/>
  <c r="Y426" i="3"/>
  <c r="V426" i="3"/>
  <c r="W426" i="3" s="1"/>
  <c r="X547" i="3"/>
  <c r="V547" i="3"/>
  <c r="U547" i="3"/>
  <c r="Y547" i="3"/>
  <c r="V531" i="3"/>
  <c r="X531" i="3"/>
  <c r="Y531" i="3"/>
  <c r="U531" i="3"/>
  <c r="U507" i="3"/>
  <c r="Y507" i="3"/>
  <c r="V507" i="3"/>
  <c r="W507" i="3" s="1"/>
  <c r="X507" i="3"/>
  <c r="U487" i="3"/>
  <c r="X487" i="3"/>
  <c r="Y487" i="3"/>
  <c r="V487" i="3"/>
  <c r="W487" i="3" s="1"/>
  <c r="U463" i="3"/>
  <c r="Y463" i="3"/>
  <c r="V463" i="3"/>
  <c r="W463" i="3" s="1"/>
  <c r="X463" i="3"/>
  <c r="Y447" i="3"/>
  <c r="X447" i="3"/>
  <c r="U447" i="3"/>
  <c r="V447" i="3"/>
  <c r="W447" i="3" s="1"/>
  <c r="Y431" i="3"/>
  <c r="X431" i="3"/>
  <c r="U431" i="3"/>
  <c r="V431" i="3"/>
  <c r="W431" i="3" s="1"/>
  <c r="Y415" i="3"/>
  <c r="U415" i="3"/>
  <c r="V415" i="3"/>
  <c r="X415" i="3"/>
  <c r="X332" i="3"/>
  <c r="V332" i="3"/>
  <c r="Y332" i="3"/>
  <c r="U332" i="3"/>
  <c r="X300" i="3"/>
  <c r="U300" i="3"/>
  <c r="Y300" i="3"/>
  <c r="V300" i="3"/>
  <c r="W300" i="3" s="1"/>
  <c r="Y284" i="3"/>
  <c r="X284" i="3"/>
  <c r="U284" i="3"/>
  <c r="V284" i="3"/>
  <c r="V268" i="3"/>
  <c r="Y268" i="3"/>
  <c r="U268" i="3"/>
  <c r="W268" i="3" s="1"/>
  <c r="X268" i="3"/>
  <c r="U337" i="3"/>
  <c r="V337" i="3"/>
  <c r="Y337" i="3"/>
  <c r="X337" i="3"/>
  <c r="Y317" i="3"/>
  <c r="V317" i="3"/>
  <c r="X317" i="3"/>
  <c r="U317" i="3"/>
  <c r="Y301" i="3"/>
  <c r="X301" i="3"/>
  <c r="U301" i="3"/>
  <c r="V301" i="3"/>
  <c r="V281" i="3"/>
  <c r="U281" i="3"/>
  <c r="Y281" i="3"/>
  <c r="X281" i="3"/>
  <c r="U346" i="3"/>
  <c r="V346" i="3"/>
  <c r="Y346" i="3"/>
  <c r="X346" i="3"/>
  <c r="X322" i="3"/>
  <c r="Y322" i="3"/>
  <c r="U322" i="3"/>
  <c r="V322" i="3"/>
  <c r="X306" i="3"/>
  <c r="Y306" i="3"/>
  <c r="V306" i="3"/>
  <c r="U306" i="3"/>
  <c r="Y286" i="3"/>
  <c r="U286" i="3"/>
  <c r="X286" i="3"/>
  <c r="V286" i="3"/>
  <c r="W286" i="3" s="1"/>
  <c r="U270" i="3"/>
  <c r="V270" i="3"/>
  <c r="X270" i="3"/>
  <c r="Y270" i="3"/>
  <c r="Y343" i="3"/>
  <c r="V343" i="3"/>
  <c r="U343" i="3"/>
  <c r="X343" i="3"/>
  <c r="Y327" i="3"/>
  <c r="U327" i="3"/>
  <c r="X327" i="3"/>
  <c r="V327" i="3"/>
  <c r="W327" i="3" s="1"/>
  <c r="V303" i="3"/>
  <c r="X303" i="3"/>
  <c r="U303" i="3"/>
  <c r="W303" i="3" s="1"/>
  <c r="Y303" i="3"/>
  <c r="U283" i="3"/>
  <c r="X283" i="3"/>
  <c r="Y283" i="3"/>
  <c r="V283" i="3"/>
  <c r="W283" i="3" s="1"/>
  <c r="V392" i="3"/>
  <c r="U392" i="3"/>
  <c r="Y392" i="3"/>
  <c r="X392" i="3"/>
  <c r="U372" i="3"/>
  <c r="Y372" i="3"/>
  <c r="V372" i="3"/>
  <c r="W372" i="3" s="1"/>
  <c r="X372" i="3"/>
  <c r="U405" i="3"/>
  <c r="V405" i="3"/>
  <c r="X405" i="3"/>
  <c r="Y405" i="3"/>
  <c r="Y389" i="3"/>
  <c r="X389" i="3"/>
  <c r="U389" i="3"/>
  <c r="V389" i="3"/>
  <c r="U373" i="3"/>
  <c r="X373" i="3"/>
  <c r="V373" i="3"/>
  <c r="W373" i="3" s="1"/>
  <c r="Y373" i="3"/>
  <c r="V353" i="3"/>
  <c r="U353" i="3"/>
  <c r="Y353" i="3"/>
  <c r="X353" i="3"/>
  <c r="Y402" i="3"/>
  <c r="V402" i="3"/>
  <c r="U402" i="3"/>
  <c r="X402" i="3"/>
  <c r="X378" i="3"/>
  <c r="Y378" i="3"/>
  <c r="U378" i="3"/>
  <c r="V378" i="3"/>
  <c r="Y354" i="3"/>
  <c r="U354" i="3"/>
  <c r="X354" i="3"/>
  <c r="V354" i="3"/>
  <c r="W354" i="3" s="1"/>
  <c r="V395" i="3"/>
  <c r="U395" i="3"/>
  <c r="Y395" i="3"/>
  <c r="X395" i="3"/>
  <c r="Y371" i="3"/>
  <c r="U371" i="3"/>
  <c r="V371" i="3"/>
  <c r="X371" i="3"/>
  <c r="U556" i="3"/>
  <c r="V556" i="3"/>
  <c r="X556" i="3"/>
  <c r="Y556" i="3"/>
  <c r="X536" i="3"/>
  <c r="U536" i="3"/>
  <c r="V536" i="3"/>
  <c r="Y536" i="3"/>
  <c r="V520" i="3"/>
  <c r="Y520" i="3"/>
  <c r="X520" i="3"/>
  <c r="U520" i="3"/>
  <c r="U500" i="3"/>
  <c r="Y500" i="3"/>
  <c r="X500" i="3"/>
  <c r="V500" i="3"/>
  <c r="W500" i="3" s="1"/>
  <c r="U484" i="3"/>
  <c r="X484" i="3"/>
  <c r="V484" i="3"/>
  <c r="W484" i="3" s="1"/>
  <c r="Y484" i="3"/>
  <c r="Y468" i="3"/>
  <c r="X468" i="3"/>
  <c r="U468" i="3"/>
  <c r="V468" i="3"/>
  <c r="W468" i="3" s="1"/>
  <c r="X440" i="3"/>
  <c r="V440" i="3"/>
  <c r="Y440" i="3"/>
  <c r="U440" i="3"/>
  <c r="X424" i="3"/>
  <c r="Y424" i="3"/>
  <c r="V424" i="3"/>
  <c r="U424" i="3"/>
  <c r="U558" i="3"/>
  <c r="V558" i="3"/>
  <c r="X558" i="3"/>
  <c r="Y558" i="3"/>
  <c r="U545" i="3"/>
  <c r="V545" i="3"/>
  <c r="Y545" i="3"/>
  <c r="X545" i="3"/>
  <c r="U529" i="3"/>
  <c r="Y529" i="3"/>
  <c r="X529" i="3"/>
  <c r="V529" i="3"/>
  <c r="W529" i="3" s="1"/>
  <c r="U513" i="3"/>
  <c r="V513" i="3"/>
  <c r="X513" i="3"/>
  <c r="Y513" i="3"/>
  <c r="U497" i="3"/>
  <c r="V497" i="3"/>
  <c r="Y497" i="3"/>
  <c r="X497" i="3"/>
  <c r="V477" i="3"/>
  <c r="X477" i="3"/>
  <c r="Y477" i="3"/>
  <c r="U477" i="3"/>
  <c r="X461" i="3"/>
  <c r="V461" i="3"/>
  <c r="Y461" i="3"/>
  <c r="U461" i="3"/>
  <c r="X437" i="3"/>
  <c r="U437" i="3"/>
  <c r="V437" i="3"/>
  <c r="Y437" i="3"/>
  <c r="V421" i="3"/>
  <c r="Y421" i="3"/>
  <c r="X421" i="3"/>
  <c r="U421" i="3"/>
  <c r="V538" i="3"/>
  <c r="Y538" i="3"/>
  <c r="X538" i="3"/>
  <c r="U538" i="3"/>
  <c r="Y514" i="3"/>
  <c r="U514" i="3"/>
  <c r="V514" i="3"/>
  <c r="X514" i="3"/>
  <c r="V490" i="3"/>
  <c r="U490" i="3"/>
  <c r="Y490" i="3"/>
  <c r="X490" i="3"/>
  <c r="U474" i="3"/>
  <c r="X474" i="3"/>
  <c r="Y474" i="3"/>
  <c r="V474" i="3"/>
  <c r="W474" i="3" s="1"/>
  <c r="V454" i="3"/>
  <c r="X454" i="3"/>
  <c r="Y454" i="3"/>
  <c r="U454" i="3"/>
  <c r="X438" i="3"/>
  <c r="V438" i="3"/>
  <c r="Y438" i="3"/>
  <c r="U438" i="3"/>
  <c r="X422" i="3"/>
  <c r="Y422" i="3"/>
  <c r="U422" i="3"/>
  <c r="V422" i="3"/>
  <c r="Y543" i="3"/>
  <c r="X543" i="3"/>
  <c r="V543" i="3"/>
  <c r="U543" i="3"/>
  <c r="U523" i="3"/>
  <c r="V523" i="3"/>
  <c r="W523" i="3" s="1"/>
  <c r="X523" i="3"/>
  <c r="Y523" i="3"/>
  <c r="U503" i="3"/>
  <c r="Y503" i="3"/>
  <c r="V503" i="3"/>
  <c r="W503" i="3" s="1"/>
  <c r="X503" i="3"/>
  <c r="Y483" i="3"/>
  <c r="V483" i="3"/>
  <c r="U483" i="3"/>
  <c r="X483" i="3"/>
  <c r="Y459" i="3"/>
  <c r="U459" i="3"/>
  <c r="X459" i="3"/>
  <c r="V459" i="3"/>
  <c r="U443" i="3"/>
  <c r="X443" i="3"/>
  <c r="V443" i="3"/>
  <c r="W443" i="3" s="1"/>
  <c r="Y443" i="3"/>
  <c r="V427" i="3"/>
  <c r="Y427" i="3"/>
  <c r="U427" i="3"/>
  <c r="X427" i="3"/>
  <c r="X411" i="3"/>
  <c r="Y411" i="3"/>
  <c r="V411" i="3"/>
  <c r="U411" i="3"/>
  <c r="W265" i="3"/>
  <c r="W196" i="3"/>
  <c r="W203" i="3"/>
  <c r="W219" i="3"/>
  <c r="W235" i="3"/>
  <c r="W197" i="3"/>
  <c r="W213" i="3"/>
  <c r="W229" i="3"/>
  <c r="W206" i="3"/>
  <c r="W222" i="3"/>
  <c r="W238" i="3"/>
  <c r="W258" i="3"/>
  <c r="W211" i="3"/>
  <c r="W227" i="3"/>
  <c r="W250" i="3"/>
  <c r="W200" i="3"/>
  <c r="W217" i="3"/>
  <c r="W233" i="3"/>
  <c r="W242" i="3"/>
  <c r="W234" i="3"/>
  <c r="W208" i="3"/>
  <c r="W224" i="3"/>
  <c r="W204" i="3"/>
  <c r="W220" i="3"/>
  <c r="W236" i="3"/>
  <c r="W260" i="3"/>
  <c r="W251" i="3"/>
  <c r="W266" i="3"/>
  <c r="W263" i="3"/>
  <c r="W210" i="3"/>
  <c r="W226" i="3"/>
  <c r="W207" i="3"/>
  <c r="W223" i="3"/>
  <c r="W239" i="3"/>
  <c r="W255" i="3"/>
  <c r="W241" i="3"/>
  <c r="W256" i="3"/>
  <c r="W257" i="3"/>
  <c r="W261" i="3"/>
  <c r="W243" i="3"/>
  <c r="W264" i="3"/>
  <c r="W216" i="3"/>
  <c r="W232" i="3"/>
  <c r="W209" i="3"/>
  <c r="W225" i="3"/>
  <c r="W205" i="3"/>
  <c r="W221" i="3"/>
  <c r="W259" i="3"/>
  <c r="W240" i="3"/>
  <c r="W247" i="3"/>
  <c r="W199" i="3"/>
  <c r="W214" i="3"/>
  <c r="W230" i="3"/>
  <c r="W215" i="3"/>
  <c r="W231" i="3"/>
  <c r="W212" i="3"/>
  <c r="W228" i="3"/>
  <c r="W244" i="3"/>
  <c r="W252" i="3"/>
  <c r="W198" i="3"/>
  <c r="W249" i="3"/>
  <c r="W246" i="3"/>
  <c r="W254" i="3"/>
  <c r="W253" i="3"/>
  <c r="W245" i="3"/>
  <c r="W262" i="3"/>
  <c r="G6" i="3"/>
  <c r="G52" i="3"/>
  <c r="G48" i="3"/>
  <c r="G44" i="3"/>
  <c r="G40" i="3"/>
  <c r="G36" i="3"/>
  <c r="G32" i="3"/>
  <c r="G28" i="3"/>
  <c r="G24" i="3"/>
  <c r="G20" i="3"/>
  <c r="G16" i="3"/>
  <c r="G12" i="3"/>
  <c r="G9" i="3"/>
  <c r="G51" i="3"/>
  <c r="G47" i="3"/>
  <c r="G43" i="3"/>
  <c r="G35" i="3"/>
  <c r="G31" i="3"/>
  <c r="G27" i="3"/>
  <c r="G23" i="3"/>
  <c r="G19" i="3"/>
  <c r="G15" i="3"/>
  <c r="G11" i="3"/>
  <c r="G8" i="3"/>
  <c r="G54" i="3"/>
  <c r="G50" i="3"/>
  <c r="G46" i="3"/>
  <c r="G42" i="3"/>
  <c r="G38" i="3"/>
  <c r="G34" i="3"/>
  <c r="G30" i="3"/>
  <c r="G26" i="3"/>
  <c r="G22" i="3"/>
  <c r="G18" i="3"/>
  <c r="G14" i="3"/>
  <c r="G10" i="3"/>
  <c r="G7" i="3"/>
  <c r="G53" i="3"/>
  <c r="G49" i="3"/>
  <c r="G45" i="3"/>
  <c r="G41" i="3"/>
  <c r="G37" i="3"/>
  <c r="G33" i="3"/>
  <c r="G29" i="3"/>
  <c r="G25" i="3"/>
  <c r="G21" i="3"/>
  <c r="G17" i="3"/>
  <c r="G13" i="3"/>
  <c r="G5" i="3"/>
  <c r="G4" i="3"/>
  <c r="W514" i="3" l="1"/>
  <c r="W437" i="3"/>
  <c r="W536" i="3"/>
  <c r="W371" i="3"/>
  <c r="W402" i="3"/>
  <c r="W415" i="3"/>
  <c r="W524" i="3"/>
  <c r="W559" i="3"/>
  <c r="W382" i="3"/>
  <c r="W356" i="3"/>
  <c r="W492" i="3"/>
  <c r="W319" i="3"/>
  <c r="W455" i="3"/>
  <c r="W395" i="3"/>
  <c r="W353" i="3"/>
  <c r="W392" i="3"/>
  <c r="W478" i="3"/>
  <c r="W533" i="3"/>
  <c r="W321" i="3"/>
  <c r="W272" i="3"/>
  <c r="W422" i="3"/>
  <c r="W378" i="3"/>
  <c r="W389" i="3"/>
  <c r="W322" i="3"/>
  <c r="W301" i="3"/>
  <c r="W284" i="3"/>
  <c r="W365" i="3"/>
  <c r="W385" i="3"/>
  <c r="W401" i="3"/>
  <c r="W364" i="3"/>
  <c r="W339" i="3"/>
  <c r="W297" i="3"/>
  <c r="W313" i="3"/>
  <c r="W429" i="3"/>
  <c r="W489" i="3"/>
  <c r="W355" i="3"/>
  <c r="W360" i="3"/>
  <c r="W348" i="3"/>
  <c r="W541" i="3"/>
  <c r="W279" i="3"/>
  <c r="W333" i="3"/>
  <c r="W424" i="3"/>
  <c r="W306" i="3"/>
  <c r="W518" i="3"/>
  <c r="W546" i="3"/>
  <c r="W511" i="3"/>
  <c r="W535" i="3"/>
  <c r="W430" i="3"/>
  <c r="W502" i="3"/>
  <c r="W449" i="3"/>
  <c r="W505" i="3"/>
  <c r="W553" i="3"/>
  <c r="W381" i="3"/>
  <c r="W397" i="3"/>
  <c r="W291" i="3"/>
  <c r="W314" i="3"/>
  <c r="W499" i="3"/>
  <c r="W506" i="3"/>
  <c r="W554" i="3"/>
  <c r="W413" i="3"/>
  <c r="W457" i="3"/>
  <c r="W420" i="3"/>
  <c r="W370" i="3"/>
  <c r="W323" i="3"/>
  <c r="W318" i="3"/>
  <c r="W269" i="3"/>
  <c r="W280" i="3"/>
  <c r="W459" i="3"/>
  <c r="W483" i="3"/>
  <c r="W438" i="3"/>
  <c r="W461" i="3"/>
  <c r="W497" i="3"/>
  <c r="W513" i="3"/>
  <c r="W545" i="3"/>
  <c r="W558" i="3"/>
  <c r="W440" i="3"/>
  <c r="W556" i="3"/>
  <c r="W405" i="3"/>
  <c r="W343" i="3"/>
  <c r="W270" i="3"/>
  <c r="W346" i="3"/>
  <c r="W281" i="3"/>
  <c r="W317" i="3"/>
  <c r="W337" i="3"/>
  <c r="W332" i="3"/>
  <c r="W547" i="3"/>
  <c r="W458" i="3"/>
  <c r="W498" i="3"/>
  <c r="W557" i="3"/>
  <c r="W465" i="3"/>
  <c r="W444" i="3"/>
  <c r="W472" i="3"/>
  <c r="W399" i="3"/>
  <c r="W393" i="3"/>
  <c r="W380" i="3"/>
  <c r="W404" i="3"/>
  <c r="W311" i="3"/>
  <c r="W290" i="3"/>
  <c r="W310" i="3"/>
  <c r="W305" i="3"/>
  <c r="W341" i="3"/>
  <c r="W288" i="3"/>
  <c r="W419" i="3"/>
  <c r="W435" i="3"/>
  <c r="W462" i="3"/>
  <c r="W482" i="3"/>
  <c r="W551" i="3"/>
  <c r="W460" i="3"/>
  <c r="W361" i="3"/>
  <c r="W335" i="3"/>
  <c r="W278" i="3"/>
  <c r="W325" i="3"/>
  <c r="W345" i="3"/>
  <c r="W423" i="3"/>
  <c r="W515" i="3"/>
  <c r="W450" i="3"/>
  <c r="W496" i="3"/>
  <c r="W532" i="3"/>
  <c r="W296" i="3"/>
  <c r="W411" i="3"/>
  <c r="W543" i="3"/>
  <c r="W427" i="3"/>
  <c r="W454" i="3"/>
  <c r="W490" i="3"/>
  <c r="W538" i="3"/>
  <c r="W421" i="3"/>
  <c r="W477" i="3"/>
  <c r="W520" i="3"/>
  <c r="W531" i="3"/>
  <c r="W442" i="3"/>
  <c r="W485" i="3"/>
  <c r="W549" i="3"/>
  <c r="W540" i="3"/>
  <c r="W469" i="3"/>
  <c r="W537" i="3"/>
  <c r="W432" i="3"/>
  <c r="W476" i="3"/>
  <c r="W512" i="3"/>
  <c r="W528" i="3"/>
  <c r="W544" i="3"/>
  <c r="W386" i="3"/>
  <c r="W384" i="3"/>
  <c r="W407" i="3"/>
  <c r="W439" i="3"/>
  <c r="W475" i="3"/>
  <c r="W434" i="3"/>
  <c r="W534" i="3"/>
  <c r="W433" i="3"/>
  <c r="W473" i="3"/>
  <c r="W509" i="3"/>
  <c r="W552" i="3"/>
  <c r="W436" i="3"/>
  <c r="W464" i="3"/>
  <c r="W516" i="3"/>
  <c r="W548" i="3"/>
  <c r="W351" i="3"/>
  <c r="W299" i="3"/>
  <c r="W338" i="3"/>
  <c r="T4" i="3"/>
  <c r="T6" i="3"/>
  <c r="T13" i="3"/>
  <c r="T17" i="3"/>
  <c r="T21" i="3"/>
  <c r="T25" i="3"/>
  <c r="T29" i="3"/>
  <c r="T33" i="3"/>
  <c r="T37" i="3"/>
  <c r="T41" i="3"/>
  <c r="T45" i="3"/>
  <c r="T49" i="3"/>
  <c r="T53" i="3"/>
  <c r="T57" i="3"/>
  <c r="T61" i="3"/>
  <c r="T65" i="3"/>
  <c r="T69" i="3"/>
  <c r="T73" i="3"/>
  <c r="T83" i="3"/>
  <c r="T87" i="3"/>
  <c r="T91" i="3"/>
  <c r="T95" i="3"/>
  <c r="T99" i="3"/>
  <c r="T103" i="3"/>
  <c r="T107" i="3"/>
  <c r="T111" i="3"/>
  <c r="T115" i="3"/>
  <c r="T119" i="3"/>
  <c r="T123" i="3"/>
  <c r="T127" i="3"/>
  <c r="T131" i="3"/>
  <c r="T135" i="3"/>
  <c r="T139" i="3"/>
  <c r="T143" i="3"/>
  <c r="T147" i="3"/>
  <c r="T151" i="3"/>
  <c r="T155" i="3"/>
  <c r="T159" i="3"/>
  <c r="T163" i="3"/>
  <c r="T167" i="3"/>
  <c r="T171" i="3"/>
  <c r="T175" i="3"/>
  <c r="T179" i="3"/>
  <c r="T183" i="3"/>
  <c r="T187" i="3"/>
  <c r="T191" i="3"/>
  <c r="T7" i="3"/>
  <c r="T10" i="3"/>
  <c r="T14" i="3"/>
  <c r="T18" i="3"/>
  <c r="T22" i="3"/>
  <c r="T26" i="3"/>
  <c r="T30" i="3"/>
  <c r="T34" i="3"/>
  <c r="T38" i="3"/>
  <c r="T42" i="3"/>
  <c r="T46" i="3"/>
  <c r="T50" i="3"/>
  <c r="T54" i="3"/>
  <c r="T58" i="3"/>
  <c r="T62" i="3"/>
  <c r="T66" i="3"/>
  <c r="T70" i="3"/>
  <c r="T74" i="3"/>
  <c r="T77" i="3"/>
  <c r="T80" i="3"/>
  <c r="T84" i="3"/>
  <c r="T88" i="3"/>
  <c r="T92" i="3"/>
  <c r="T96" i="3"/>
  <c r="T100" i="3"/>
  <c r="T104" i="3"/>
  <c r="T108" i="3"/>
  <c r="T112" i="3"/>
  <c r="T116" i="3"/>
  <c r="T120" i="3"/>
  <c r="T124" i="3"/>
  <c r="T128" i="3"/>
  <c r="T132" i="3"/>
  <c r="T136" i="3"/>
  <c r="T140" i="3"/>
  <c r="T144" i="3"/>
  <c r="T148" i="3"/>
  <c r="T152" i="3"/>
  <c r="T156" i="3"/>
  <c r="T160" i="3"/>
  <c r="T164" i="3"/>
  <c r="T168" i="3"/>
  <c r="T172" i="3"/>
  <c r="T176" i="3"/>
  <c r="T180" i="3"/>
  <c r="T184" i="3"/>
  <c r="T188" i="3"/>
  <c r="T192" i="3"/>
  <c r="T8" i="3"/>
  <c r="T11" i="3"/>
  <c r="T15" i="3"/>
  <c r="T19" i="3"/>
  <c r="T23" i="3"/>
  <c r="T27" i="3"/>
  <c r="T31" i="3"/>
  <c r="T35" i="3"/>
  <c r="T39" i="3"/>
  <c r="T43" i="3"/>
  <c r="T47" i="3"/>
  <c r="T51" i="3"/>
  <c r="T55" i="3"/>
  <c r="T59" i="3"/>
  <c r="T63" i="3"/>
  <c r="T67" i="3"/>
  <c r="T71" i="3"/>
  <c r="T75" i="3"/>
  <c r="T78" i="3"/>
  <c r="T81" i="3"/>
  <c r="T85" i="3"/>
  <c r="T89" i="3"/>
  <c r="T93" i="3"/>
  <c r="T97" i="3"/>
  <c r="T101" i="3"/>
  <c r="T105" i="3"/>
  <c r="T109" i="3"/>
  <c r="T113" i="3"/>
  <c r="T117" i="3"/>
  <c r="T121" i="3"/>
  <c r="T125" i="3"/>
  <c r="T129" i="3"/>
  <c r="T133" i="3"/>
  <c r="T137" i="3"/>
  <c r="T141" i="3"/>
  <c r="T145" i="3"/>
  <c r="T149" i="3"/>
  <c r="T153" i="3"/>
  <c r="T157" i="3"/>
  <c r="T161" i="3"/>
  <c r="T165" i="3"/>
  <c r="T169" i="3"/>
  <c r="T173" i="3"/>
  <c r="T177" i="3"/>
  <c r="T181" i="3"/>
  <c r="T185" i="3"/>
  <c r="T189" i="3"/>
  <c r="T193" i="3"/>
  <c r="T9" i="3"/>
  <c r="T12" i="3"/>
  <c r="T16" i="3"/>
  <c r="T20" i="3"/>
  <c r="T24" i="3"/>
  <c r="T28" i="3"/>
  <c r="T32" i="3"/>
  <c r="T36" i="3"/>
  <c r="T40" i="3"/>
  <c r="T44" i="3"/>
  <c r="T48" i="3"/>
  <c r="T52" i="3"/>
  <c r="T56" i="3"/>
  <c r="T60" i="3"/>
  <c r="T64" i="3"/>
  <c r="T68" i="3"/>
  <c r="T72" i="3"/>
  <c r="T76" i="3"/>
  <c r="T79" i="3"/>
  <c r="T82" i="3"/>
  <c r="T86" i="3"/>
  <c r="T90" i="3"/>
  <c r="T94" i="3"/>
  <c r="T98" i="3"/>
  <c r="T102" i="3"/>
  <c r="T106" i="3"/>
  <c r="T110" i="3"/>
  <c r="T114" i="3"/>
  <c r="T118" i="3"/>
  <c r="T122" i="3"/>
  <c r="T126" i="3"/>
  <c r="T130" i="3"/>
  <c r="T134" i="3"/>
  <c r="T138" i="3"/>
  <c r="T142" i="3"/>
  <c r="T146" i="3"/>
  <c r="T150" i="3"/>
  <c r="T154" i="3"/>
  <c r="T158" i="3"/>
  <c r="T162" i="3"/>
  <c r="T166" i="3"/>
  <c r="T170" i="3"/>
  <c r="T174" i="3"/>
  <c r="T178" i="3"/>
  <c r="T182" i="3"/>
  <c r="T186" i="3"/>
  <c r="T190" i="3"/>
  <c r="T5" i="3"/>
  <c r="Q163" i="3"/>
  <c r="Q34" i="3"/>
  <c r="R29" i="3"/>
  <c r="R8" i="3"/>
  <c r="Q84" i="3" l="1"/>
  <c r="R7" i="3"/>
  <c r="Q66" i="3"/>
  <c r="Q98" i="3"/>
  <c r="Q82" i="3"/>
  <c r="Q65" i="3"/>
  <c r="Q51" i="3"/>
  <c r="R15" i="3"/>
  <c r="R6" i="3"/>
  <c r="R37" i="3"/>
  <c r="R76" i="3"/>
  <c r="R17" i="3"/>
  <c r="R4" i="3"/>
  <c r="R115" i="3"/>
  <c r="Q93" i="3"/>
  <c r="Q60" i="3"/>
  <c r="Q50" i="3"/>
  <c r="R12" i="3"/>
  <c r="Q103" i="3"/>
  <c r="Q58" i="3"/>
  <c r="R5" i="3"/>
  <c r="Q113" i="3"/>
  <c r="Q90" i="3"/>
  <c r="Q72" i="3"/>
  <c r="Q59" i="3"/>
  <c r="R88" i="3"/>
  <c r="R23" i="3"/>
  <c r="R10" i="3"/>
  <c r="R132" i="3"/>
  <c r="R71" i="3"/>
  <c r="R34" i="3"/>
  <c r="R32" i="3"/>
  <c r="Q27" i="3"/>
  <c r="Q5" i="3"/>
  <c r="Q157" i="3"/>
  <c r="Q4" i="3"/>
  <c r="Q6" i="3"/>
  <c r="Q8" i="3"/>
  <c r="Q10" i="3"/>
  <c r="Q18" i="3"/>
  <c r="Q22" i="3"/>
  <c r="Q25" i="3"/>
  <c r="Q29" i="3"/>
  <c r="Q32" i="3"/>
  <c r="Q41" i="3"/>
  <c r="Q45" i="3"/>
  <c r="Q49" i="3"/>
  <c r="Q53" i="3"/>
  <c r="Q57" i="3"/>
  <c r="Q61" i="3"/>
  <c r="Q69" i="3"/>
  <c r="Q76" i="3"/>
  <c r="Q79" i="3"/>
  <c r="Q86" i="3"/>
  <c r="Q89" i="3"/>
  <c r="Q97" i="3"/>
  <c r="Q101" i="3"/>
  <c r="Q105" i="3"/>
  <c r="Q109" i="3"/>
  <c r="Q116" i="3"/>
  <c r="Q120" i="3"/>
  <c r="Q124" i="3"/>
  <c r="Q128" i="3"/>
  <c r="Q132" i="3"/>
  <c r="Q135" i="3"/>
  <c r="Q139" i="3"/>
  <c r="Q143" i="3"/>
  <c r="Q147" i="3"/>
  <c r="Q151" i="3"/>
  <c r="Q155" i="3"/>
  <c r="Q159" i="3"/>
  <c r="Q167" i="3"/>
  <c r="Q171" i="3"/>
  <c r="Q175" i="3"/>
  <c r="Q179" i="3"/>
  <c r="Q183" i="3"/>
  <c r="Q187" i="3"/>
  <c r="Q191" i="3"/>
  <c r="Q13" i="3"/>
  <c r="Q16" i="3"/>
  <c r="Q19" i="3"/>
  <c r="Q23" i="3"/>
  <c r="Q26" i="3"/>
  <c r="Q35" i="3"/>
  <c r="Q38" i="3"/>
  <c r="Q42" i="3"/>
  <c r="Q46" i="3"/>
  <c r="Q54" i="3"/>
  <c r="Q62" i="3"/>
  <c r="Q70" i="3"/>
  <c r="Q73" i="3"/>
  <c r="Q83" i="3"/>
  <c r="Q87" i="3"/>
  <c r="Q94" i="3"/>
  <c r="Q102" i="3"/>
  <c r="Q106" i="3"/>
  <c r="Q110" i="3"/>
  <c r="Q114" i="3"/>
  <c r="Q117" i="3"/>
  <c r="Q121" i="3"/>
  <c r="Q125" i="3"/>
  <c r="Q129" i="3"/>
  <c r="Q136" i="3"/>
  <c r="Q140" i="3"/>
  <c r="Q144" i="3"/>
  <c r="Q148" i="3"/>
  <c r="Q152" i="3"/>
  <c r="Q156" i="3"/>
  <c r="Q160" i="3"/>
  <c r="Q164" i="3"/>
  <c r="Q168" i="3"/>
  <c r="Q172" i="3"/>
  <c r="Q176" i="3"/>
  <c r="Q180" i="3"/>
  <c r="Q184" i="3"/>
  <c r="Q188" i="3"/>
  <c r="Q192" i="3"/>
  <c r="Q12" i="3"/>
  <c r="Q15" i="3"/>
  <c r="Q21" i="3"/>
  <c r="Q24" i="3"/>
  <c r="Q28" i="3"/>
  <c r="Q31" i="3"/>
  <c r="Q37" i="3"/>
  <c r="Q40" i="3"/>
  <c r="Q44" i="3"/>
  <c r="Q48" i="3"/>
  <c r="Q52" i="3"/>
  <c r="Q56" i="3"/>
  <c r="Q64" i="3"/>
  <c r="Q68" i="3"/>
  <c r="Q75" i="3"/>
  <c r="Q78" i="3"/>
  <c r="Q81" i="3"/>
  <c r="Q85" i="3"/>
  <c r="Q92" i="3"/>
  <c r="Q96" i="3"/>
  <c r="Q100" i="3"/>
  <c r="Q104" i="3"/>
  <c r="Q108" i="3"/>
  <c r="Q112" i="3"/>
  <c r="Q119" i="3"/>
  <c r="Q123" i="3"/>
  <c r="Q127" i="3"/>
  <c r="Q131" i="3"/>
  <c r="Q134" i="3"/>
  <c r="Q138" i="3"/>
  <c r="Q142" i="3"/>
  <c r="Q146" i="3"/>
  <c r="Q150" i="3"/>
  <c r="Q154" i="3"/>
  <c r="Q158" i="3"/>
  <c r="Q162" i="3"/>
  <c r="Q166" i="3"/>
  <c r="Q170" i="3"/>
  <c r="Q174" i="3"/>
  <c r="Q178" i="3"/>
  <c r="Q182" i="3"/>
  <c r="Q186" i="3"/>
  <c r="Q190" i="3"/>
  <c r="Q9" i="3"/>
  <c r="Q14" i="3"/>
  <c r="Q20" i="3"/>
  <c r="Q30" i="3"/>
  <c r="Q43" i="3"/>
  <c r="Q55" i="3"/>
  <c r="Q63" i="3"/>
  <c r="Q71" i="3"/>
  <c r="Q91" i="3"/>
  <c r="Q99" i="3"/>
  <c r="Q122" i="3"/>
  <c r="Q133" i="3"/>
  <c r="Q149" i="3"/>
  <c r="Q177" i="3"/>
  <c r="Q193" i="3"/>
  <c r="Q7" i="3"/>
  <c r="Q36" i="3"/>
  <c r="Q47" i="3"/>
  <c r="Q77" i="3"/>
  <c r="Q88" i="3"/>
  <c r="Q115" i="3"/>
  <c r="Q126" i="3"/>
  <c r="Q137" i="3"/>
  <c r="Q153" i="3"/>
  <c r="Q165" i="3"/>
  <c r="Q181" i="3"/>
  <c r="Q39" i="3"/>
  <c r="Q67" i="3"/>
  <c r="Q74" i="3"/>
  <c r="Q111" i="3"/>
  <c r="Q118" i="3"/>
  <c r="Q145" i="3"/>
  <c r="Q161" i="3"/>
  <c r="Q173" i="3"/>
  <c r="Q189" i="3"/>
  <c r="Q130" i="3"/>
  <c r="Q80" i="3"/>
  <c r="Q17" i="3"/>
  <c r="Q185" i="3"/>
  <c r="Q141" i="3"/>
  <c r="Q95" i="3"/>
  <c r="Q33" i="3"/>
  <c r="Q169" i="3"/>
  <c r="Q107" i="3"/>
  <c r="Q11" i="3"/>
  <c r="R116" i="3"/>
  <c r="R114" i="3"/>
  <c r="R100" i="3"/>
  <c r="R83" i="3"/>
  <c r="R80" i="3"/>
  <c r="R70" i="3"/>
  <c r="R49" i="3"/>
  <c r="R38" i="3"/>
  <c r="R33" i="3"/>
  <c r="R22" i="3"/>
  <c r="R19" i="3"/>
  <c r="R102" i="3"/>
  <c r="R75" i="3"/>
  <c r="R66" i="3"/>
  <c r="R55" i="3"/>
  <c r="R27" i="3"/>
  <c r="R16" i="3"/>
  <c r="R153" i="3"/>
  <c r="R138" i="3"/>
  <c r="R124" i="3"/>
  <c r="R94" i="3"/>
  <c r="R11" i="3"/>
  <c r="R13" i="3"/>
  <c r="R21" i="3"/>
  <c r="R25" i="3"/>
  <c r="R31" i="3"/>
  <c r="R35" i="3"/>
  <c r="R39" i="3"/>
  <c r="R41" i="3"/>
  <c r="R43" i="3"/>
  <c r="R45" i="3"/>
  <c r="R47" i="3"/>
  <c r="R51" i="3"/>
  <c r="R53" i="3"/>
  <c r="R57" i="3"/>
  <c r="R59" i="3"/>
  <c r="R61" i="3"/>
  <c r="R63" i="3"/>
  <c r="R65" i="3"/>
  <c r="R67" i="3"/>
  <c r="R69" i="3"/>
  <c r="R73" i="3"/>
  <c r="R78" i="3"/>
  <c r="R81" i="3"/>
  <c r="R85" i="3"/>
  <c r="R87" i="3"/>
  <c r="R89" i="3"/>
  <c r="R91" i="3"/>
  <c r="R93" i="3"/>
  <c r="R95" i="3"/>
  <c r="R97" i="3"/>
  <c r="R99" i="3"/>
  <c r="R101" i="3"/>
  <c r="R103" i="3"/>
  <c r="R105" i="3"/>
  <c r="R107" i="3"/>
  <c r="R109" i="3"/>
  <c r="R111" i="3"/>
  <c r="R113" i="3"/>
  <c r="R117" i="3"/>
  <c r="R119" i="3"/>
  <c r="R121" i="3"/>
  <c r="R123" i="3"/>
  <c r="R125" i="3"/>
  <c r="R127" i="3"/>
  <c r="R129" i="3"/>
  <c r="R131" i="3"/>
  <c r="R133" i="3"/>
  <c r="R135" i="3"/>
  <c r="R137" i="3"/>
  <c r="R139" i="3"/>
  <c r="R141" i="3"/>
  <c r="R143" i="3"/>
  <c r="R145" i="3"/>
  <c r="R147" i="3"/>
  <c r="R149" i="3"/>
  <c r="R151" i="3"/>
  <c r="R155" i="3"/>
  <c r="R157" i="3"/>
  <c r="R159" i="3"/>
  <c r="R161" i="3"/>
  <c r="R163" i="3"/>
  <c r="R165" i="3"/>
  <c r="R167" i="3"/>
  <c r="R169" i="3"/>
  <c r="R171" i="3"/>
  <c r="R173" i="3"/>
  <c r="R175" i="3"/>
  <c r="R177" i="3"/>
  <c r="R179" i="3"/>
  <c r="R181" i="3"/>
  <c r="R183" i="3"/>
  <c r="R185" i="3"/>
  <c r="R187" i="3"/>
  <c r="R189" i="3"/>
  <c r="R191" i="3"/>
  <c r="R193" i="3"/>
  <c r="R26" i="3"/>
  <c r="R36" i="3"/>
  <c r="R40" i="3"/>
  <c r="R42" i="3"/>
  <c r="R56" i="3"/>
  <c r="R60" i="3"/>
  <c r="R64" i="3"/>
  <c r="R82" i="3"/>
  <c r="R90" i="3"/>
  <c r="R98" i="3"/>
  <c r="R104" i="3"/>
  <c r="R108" i="3"/>
  <c r="R112" i="3"/>
  <c r="R120" i="3"/>
  <c r="R128" i="3"/>
  <c r="R134" i="3"/>
  <c r="R142" i="3"/>
  <c r="R146" i="3"/>
  <c r="R150" i="3"/>
  <c r="R154" i="3"/>
  <c r="R158" i="3"/>
  <c r="R162" i="3"/>
  <c r="R166" i="3"/>
  <c r="R172" i="3"/>
  <c r="R174" i="3"/>
  <c r="R180" i="3"/>
  <c r="R184" i="3"/>
  <c r="R188" i="3"/>
  <c r="R192" i="3"/>
  <c r="R9" i="3"/>
  <c r="R14" i="3"/>
  <c r="R18" i="3"/>
  <c r="R20" i="3"/>
  <c r="R24" i="3"/>
  <c r="R28" i="3"/>
  <c r="R30" i="3"/>
  <c r="R44" i="3"/>
  <c r="R46" i="3"/>
  <c r="R48" i="3"/>
  <c r="R50" i="3"/>
  <c r="R52" i="3"/>
  <c r="R54" i="3"/>
  <c r="R58" i="3"/>
  <c r="R62" i="3"/>
  <c r="R68" i="3"/>
  <c r="R72" i="3"/>
  <c r="R74" i="3"/>
  <c r="R77" i="3"/>
  <c r="R79" i="3"/>
  <c r="R84" i="3"/>
  <c r="R86" i="3"/>
  <c r="R92" i="3"/>
  <c r="R96" i="3"/>
  <c r="R106" i="3"/>
  <c r="R110" i="3"/>
  <c r="R118" i="3"/>
  <c r="R122" i="3"/>
  <c r="R126" i="3"/>
  <c r="R130" i="3"/>
  <c r="R136" i="3"/>
  <c r="R140" i="3"/>
  <c r="R144" i="3"/>
  <c r="R148" i="3"/>
  <c r="R152" i="3"/>
  <c r="R156" i="3"/>
  <c r="R160" i="3"/>
  <c r="R164" i="3"/>
  <c r="R168" i="3"/>
  <c r="R170" i="3"/>
  <c r="R176" i="3"/>
  <c r="R178" i="3"/>
  <c r="R182" i="3"/>
  <c r="R186" i="3"/>
  <c r="R190" i="3"/>
  <c r="P18" i="3"/>
  <c r="P19" i="3" l="1"/>
  <c r="P65" i="3"/>
  <c r="P37" i="3"/>
  <c r="P16" i="3"/>
  <c r="P39" i="3"/>
  <c r="P61" i="3"/>
  <c r="P8" i="3"/>
  <c r="P29" i="3"/>
  <c r="P99" i="3"/>
  <c r="P36" i="3"/>
  <c r="P23" i="3"/>
  <c r="P35" i="3"/>
  <c r="P56" i="3"/>
  <c r="P30" i="3"/>
  <c r="P189" i="3"/>
  <c r="P170" i="3"/>
  <c r="P155" i="3"/>
  <c r="P12" i="3"/>
  <c r="P191" i="3"/>
  <c r="P43" i="3"/>
  <c r="P33" i="3"/>
  <c r="P187" i="3"/>
  <c r="P117" i="3"/>
  <c r="P42" i="3"/>
  <c r="P14" i="3"/>
  <c r="P84" i="3"/>
  <c r="P184" i="3"/>
  <c r="P103" i="3"/>
  <c r="P60" i="3"/>
  <c r="P9" i="3"/>
  <c r="P20" i="3"/>
  <c r="P24" i="3"/>
  <c r="P28" i="3"/>
  <c r="P32" i="3"/>
  <c r="P40" i="3"/>
  <c r="P44" i="3"/>
  <c r="P48" i="3"/>
  <c r="P52" i="3"/>
  <c r="P64" i="3"/>
  <c r="P68" i="3"/>
  <c r="P72" i="3"/>
  <c r="P76" i="3"/>
  <c r="P79" i="3"/>
  <c r="P82" i="3"/>
  <c r="P86" i="3"/>
  <c r="P90" i="3"/>
  <c r="P94" i="3"/>
  <c r="P98" i="3"/>
  <c r="P102" i="3"/>
  <c r="P106" i="3"/>
  <c r="P110" i="3"/>
  <c r="P114" i="3"/>
  <c r="P118" i="3"/>
  <c r="P122" i="3"/>
  <c r="P126" i="3"/>
  <c r="P130" i="3"/>
  <c r="P134" i="3"/>
  <c r="P138" i="3"/>
  <c r="P142" i="3"/>
  <c r="P146" i="3"/>
  <c r="P150" i="3"/>
  <c r="P154" i="3"/>
  <c r="P158" i="3"/>
  <c r="P162" i="3"/>
  <c r="P166" i="3"/>
  <c r="P174" i="3"/>
  <c r="P178" i="3"/>
  <c r="P182" i="3"/>
  <c r="P186" i="3"/>
  <c r="P190" i="3"/>
  <c r="P13" i="3"/>
  <c r="P17" i="3"/>
  <c r="P21" i="3"/>
  <c r="P25" i="3"/>
  <c r="P41" i="3"/>
  <c r="P45" i="3"/>
  <c r="P49" i="3"/>
  <c r="P53" i="3"/>
  <c r="P57" i="3"/>
  <c r="P69" i="3"/>
  <c r="P73" i="3"/>
  <c r="P83" i="3"/>
  <c r="P87" i="3"/>
  <c r="P91" i="3"/>
  <c r="P95" i="3"/>
  <c r="P107" i="3"/>
  <c r="P111" i="3"/>
  <c r="P115" i="3"/>
  <c r="P119" i="3"/>
  <c r="P123" i="3"/>
  <c r="P127" i="3"/>
  <c r="P131" i="3"/>
  <c r="P135" i="3"/>
  <c r="P139" i="3"/>
  <c r="P143" i="3"/>
  <c r="P147" i="3"/>
  <c r="P151" i="3"/>
  <c r="P159" i="3"/>
  <c r="P163" i="3"/>
  <c r="P167" i="3"/>
  <c r="P171" i="3"/>
  <c r="P175" i="3"/>
  <c r="P179" i="3"/>
  <c r="P183" i="3"/>
  <c r="P11" i="3"/>
  <c r="P15" i="3"/>
  <c r="P27" i="3"/>
  <c r="P31" i="3"/>
  <c r="P47" i="3"/>
  <c r="P51" i="3"/>
  <c r="P55" i="3"/>
  <c r="P59" i="3"/>
  <c r="P63" i="3"/>
  <c r="P67" i="3"/>
  <c r="P71" i="3"/>
  <c r="P75" i="3"/>
  <c r="P78" i="3"/>
  <c r="P81" i="3"/>
  <c r="P85" i="3"/>
  <c r="P89" i="3"/>
  <c r="P93" i="3"/>
  <c r="P97" i="3"/>
  <c r="P101" i="3"/>
  <c r="P105" i="3"/>
  <c r="P109" i="3"/>
  <c r="P113" i="3"/>
  <c r="P121" i="3"/>
  <c r="P125" i="3"/>
  <c r="P129" i="3"/>
  <c r="P133" i="3"/>
  <c r="P137" i="3"/>
  <c r="P141" i="3"/>
  <c r="P145" i="3"/>
  <c r="P149" i="3"/>
  <c r="P153" i="3"/>
  <c r="P157" i="3"/>
  <c r="P161" i="3"/>
  <c r="P165" i="3"/>
  <c r="P169" i="3"/>
  <c r="P173" i="3"/>
  <c r="P177" i="3"/>
  <c r="P181" i="3"/>
  <c r="P185" i="3"/>
  <c r="P193" i="3"/>
  <c r="P62" i="3"/>
  <c r="P74" i="3"/>
  <c r="P88" i="3"/>
  <c r="P100" i="3"/>
  <c r="P112" i="3"/>
  <c r="P124" i="3"/>
  <c r="P140" i="3"/>
  <c r="P168" i="3"/>
  <c r="P180" i="3"/>
  <c r="P10" i="3"/>
  <c r="P26" i="3"/>
  <c r="P34" i="3"/>
  <c r="P38" i="3"/>
  <c r="P46" i="3"/>
  <c r="P58" i="3"/>
  <c r="P77" i="3"/>
  <c r="P92" i="3"/>
  <c r="P116" i="3"/>
  <c r="P128" i="3"/>
  <c r="P144" i="3"/>
  <c r="P156" i="3"/>
  <c r="P50" i="3"/>
  <c r="P66" i="3"/>
  <c r="P80" i="3"/>
  <c r="P96" i="3"/>
  <c r="P104" i="3"/>
  <c r="P132" i="3"/>
  <c r="P148" i="3"/>
  <c r="P160" i="3"/>
  <c r="P172" i="3"/>
  <c r="P192" i="3"/>
  <c r="P7" i="3"/>
  <c r="P176" i="3"/>
  <c r="P152" i="3"/>
  <c r="P108" i="3"/>
  <c r="P70" i="3"/>
  <c r="P22" i="3"/>
  <c r="P188" i="3"/>
  <c r="P136" i="3"/>
  <c r="P54" i="3"/>
  <c r="P6" i="3"/>
  <c r="P4" i="3"/>
  <c r="P5" i="3"/>
  <c r="P164" i="3"/>
  <c r="P120" i="3"/>
  <c r="O8" i="3" l="1"/>
  <c r="O17" i="3"/>
  <c r="O18" i="3"/>
  <c r="O21" i="3"/>
  <c r="O23" i="3"/>
  <c r="O25" i="3"/>
  <c r="O26" i="3"/>
  <c r="O32" i="3"/>
  <c r="O33" i="3"/>
  <c r="O34" i="3"/>
  <c r="O36" i="3"/>
  <c r="O38" i="3"/>
  <c r="O39" i="3"/>
  <c r="O40" i="3"/>
  <c r="O44" i="3"/>
  <c r="O48" i="3"/>
  <c r="O51" i="3"/>
  <c r="O52" i="3"/>
  <c r="O53" i="3"/>
  <c r="O54" i="3"/>
  <c r="O56" i="3"/>
  <c r="O59" i="3"/>
  <c r="O61" i="3"/>
  <c r="O63" i="3"/>
  <c r="O65" i="3"/>
  <c r="O66" i="3"/>
  <c r="O69" i="3"/>
  <c r="O71" i="3"/>
  <c r="O72" i="3"/>
  <c r="O73" i="3"/>
  <c r="O74" i="3"/>
  <c r="O77" i="3"/>
  <c r="O78" i="3"/>
  <c r="O79" i="3"/>
  <c r="O82" i="3"/>
  <c r="O101" i="3"/>
  <c r="O103" i="3"/>
  <c r="O104" i="3"/>
  <c r="O106" i="3"/>
  <c r="O108" i="3"/>
  <c r="O109" i="3"/>
  <c r="O111" i="3"/>
  <c r="O119" i="3"/>
  <c r="O126" i="3"/>
  <c r="O129" i="3"/>
  <c r="O132" i="3"/>
  <c r="O134" i="3"/>
  <c r="O135" i="3"/>
  <c r="O141" i="3"/>
  <c r="O142" i="3"/>
  <c r="O144" i="3"/>
  <c r="O146" i="3"/>
  <c r="O147" i="3"/>
  <c r="O148" i="3"/>
  <c r="O150" i="3"/>
  <c r="O154" i="3"/>
  <c r="O155" i="3"/>
  <c r="O156" i="3"/>
  <c r="O157" i="3"/>
  <c r="O159" i="3"/>
  <c r="O160" i="3"/>
  <c r="O165" i="3"/>
  <c r="O167" i="3"/>
  <c r="O169" i="3"/>
  <c r="O171" i="3"/>
  <c r="O173" i="3"/>
  <c r="O174" i="3"/>
  <c r="O176" i="3"/>
  <c r="O177" i="3"/>
  <c r="O184" i="3"/>
  <c r="O186" i="3"/>
  <c r="O187" i="3"/>
  <c r="O189" i="3"/>
  <c r="O193" i="3"/>
  <c r="O5" i="3"/>
  <c r="O6" i="3"/>
  <c r="O7" i="3"/>
  <c r="O4" i="3"/>
  <c r="O19" i="3"/>
  <c r="O15" i="3"/>
  <c r="O149" i="3"/>
  <c r="O105" i="3"/>
  <c r="O116" i="3"/>
  <c r="O24" i="3"/>
  <c r="O98" i="3"/>
  <c r="O46" i="3"/>
  <c r="O153" i="3"/>
  <c r="O95" i="3"/>
  <c r="O58" i="3"/>
  <c r="O166" i="3"/>
  <c r="O170" i="3"/>
  <c r="O124" i="3"/>
  <c r="O97" i="3"/>
  <c r="O64" i="3"/>
  <c r="O183" i="3"/>
  <c r="O130" i="3"/>
  <c r="O100" i="3"/>
  <c r="O131" i="3"/>
  <c r="O68" i="3"/>
  <c r="O185" i="3"/>
  <c r="O182" i="3"/>
  <c r="O192" i="3"/>
  <c r="O190" i="3"/>
  <c r="O143" i="3"/>
  <c r="O188" i="3"/>
  <c r="O145" i="3"/>
  <c r="O139" i="3"/>
  <c r="O11" i="3"/>
  <c r="O10" i="3"/>
  <c r="O12" i="3"/>
  <c r="O99" i="3"/>
  <c r="O14" i="3"/>
  <c r="O84" i="3"/>
  <c r="O13" i="3"/>
  <c r="O16" i="3"/>
  <c r="O80" i="3"/>
  <c r="O81" i="3"/>
  <c r="O90" i="3"/>
  <c r="O83" i="3"/>
  <c r="O107" i="3"/>
  <c r="O20" i="3"/>
  <c r="O30" i="3"/>
  <c r="O22" i="3"/>
  <c r="O76" i="3"/>
  <c r="O92" i="3"/>
  <c r="O41" i="3"/>
  <c r="O27" i="3"/>
  <c r="O91" i="3"/>
  <c r="O88" i="3"/>
  <c r="O112" i="3"/>
  <c r="O31" i="3"/>
  <c r="O114" i="3"/>
  <c r="O110" i="3"/>
  <c r="O85" i="3"/>
  <c r="O151" i="3"/>
  <c r="O89" i="3"/>
  <c r="O86" i="3"/>
  <c r="O28" i="3"/>
  <c r="O43" i="3"/>
  <c r="O113" i="3"/>
  <c r="O117" i="3"/>
  <c r="O42" i="3"/>
  <c r="O93" i="3"/>
  <c r="O158" i="3"/>
  <c r="O37" i="3"/>
  <c r="O29" i="3"/>
  <c r="O152" i="3"/>
  <c r="O49" i="3"/>
  <c r="O87" i="3"/>
  <c r="O35" i="3"/>
  <c r="O60" i="3"/>
  <c r="O50" i="3"/>
  <c r="O162" i="3"/>
  <c r="O115" i="3"/>
  <c r="O118" i="3"/>
  <c r="O47" i="3"/>
  <c r="O94" i="3"/>
  <c r="O57" i="3"/>
  <c r="O96" i="3"/>
  <c r="O45" i="3"/>
  <c r="O164" i="3"/>
  <c r="O55" i="3"/>
  <c r="O163" i="3"/>
  <c r="O120" i="3"/>
  <c r="O123" i="3"/>
  <c r="O161" i="3"/>
  <c r="O125" i="3"/>
  <c r="O127" i="3"/>
  <c r="O122" i="3"/>
  <c r="O70" i="3"/>
  <c r="O67" i="3"/>
  <c r="O175" i="3"/>
  <c r="O62" i="3"/>
  <c r="O168" i="3"/>
  <c r="O137" i="3"/>
  <c r="O121" i="3"/>
  <c r="O180" i="3"/>
  <c r="O102" i="3"/>
  <c r="O178" i="3"/>
  <c r="O128" i="3"/>
  <c r="O133" i="3"/>
  <c r="O172" i="3"/>
  <c r="O181" i="3"/>
  <c r="O179" i="3"/>
  <c r="O138" i="3"/>
  <c r="O75" i="3"/>
  <c r="O191" i="3"/>
  <c r="O136" i="3"/>
  <c r="O140" i="3"/>
  <c r="O9" i="3"/>
  <c r="N6" i="3" l="1"/>
  <c r="N13" i="3"/>
  <c r="N17" i="3"/>
  <c r="N21" i="3"/>
  <c r="N25" i="3"/>
  <c r="N29" i="3"/>
  <c r="N33" i="3"/>
  <c r="N37" i="3"/>
  <c r="N41" i="3"/>
  <c r="N45" i="3"/>
  <c r="N49" i="3"/>
  <c r="N53" i="3"/>
  <c r="N57" i="3"/>
  <c r="N61" i="3"/>
  <c r="N65" i="3"/>
  <c r="N69" i="3"/>
  <c r="N73" i="3"/>
  <c r="N83" i="3"/>
  <c r="N87" i="3"/>
  <c r="N91" i="3"/>
  <c r="N95" i="3"/>
  <c r="N99" i="3"/>
  <c r="N103" i="3"/>
  <c r="N107" i="3"/>
  <c r="N111" i="3"/>
  <c r="N115" i="3"/>
  <c r="N119" i="3"/>
  <c r="N123" i="3"/>
  <c r="N127" i="3"/>
  <c r="N131" i="3"/>
  <c r="N135" i="3"/>
  <c r="N139" i="3"/>
  <c r="N143" i="3"/>
  <c r="N147" i="3"/>
  <c r="N151" i="3"/>
  <c r="N155" i="3"/>
  <c r="N159" i="3"/>
  <c r="N163" i="3"/>
  <c r="N167" i="3"/>
  <c r="N171" i="3"/>
  <c r="N175" i="3"/>
  <c r="N179" i="3"/>
  <c r="N183" i="3"/>
  <c r="N187" i="3"/>
  <c r="N191" i="3"/>
  <c r="N7" i="3"/>
  <c r="N10" i="3"/>
  <c r="N14" i="3"/>
  <c r="N18" i="3"/>
  <c r="N22" i="3"/>
  <c r="N26" i="3"/>
  <c r="N30" i="3"/>
  <c r="N34" i="3"/>
  <c r="N38" i="3"/>
  <c r="N42" i="3"/>
  <c r="N46" i="3"/>
  <c r="N50" i="3"/>
  <c r="N54" i="3"/>
  <c r="N58" i="3"/>
  <c r="N62" i="3"/>
  <c r="N66" i="3"/>
  <c r="N70" i="3"/>
  <c r="N74" i="3"/>
  <c r="N77" i="3"/>
  <c r="N80" i="3"/>
  <c r="N84" i="3"/>
  <c r="N88" i="3"/>
  <c r="N92" i="3"/>
  <c r="N96" i="3"/>
  <c r="N100" i="3"/>
  <c r="N104" i="3"/>
  <c r="N108" i="3"/>
  <c r="N112" i="3"/>
  <c r="N116" i="3"/>
  <c r="N120" i="3"/>
  <c r="N124" i="3"/>
  <c r="N128" i="3"/>
  <c r="N132" i="3"/>
  <c r="N136" i="3"/>
  <c r="N140" i="3"/>
  <c r="N144" i="3"/>
  <c r="N148" i="3"/>
  <c r="N152" i="3"/>
  <c r="N156" i="3"/>
  <c r="N160" i="3"/>
  <c r="N164" i="3"/>
  <c r="N168" i="3"/>
  <c r="N172" i="3"/>
  <c r="N176" i="3"/>
  <c r="N180" i="3"/>
  <c r="N184" i="3"/>
  <c r="N188" i="3"/>
  <c r="N192" i="3"/>
  <c r="N8" i="3"/>
  <c r="N11" i="3"/>
  <c r="N15" i="3"/>
  <c r="N19" i="3"/>
  <c r="N23" i="3"/>
  <c r="N27" i="3"/>
  <c r="N31" i="3"/>
  <c r="N35" i="3"/>
  <c r="N39" i="3"/>
  <c r="N43" i="3"/>
  <c r="N47" i="3"/>
  <c r="N51" i="3"/>
  <c r="N55" i="3"/>
  <c r="N59" i="3"/>
  <c r="N63" i="3"/>
  <c r="N67" i="3"/>
  <c r="N71" i="3"/>
  <c r="N75" i="3"/>
  <c r="N78" i="3"/>
  <c r="N81" i="3"/>
  <c r="N85" i="3"/>
  <c r="N89" i="3"/>
  <c r="N93" i="3"/>
  <c r="N97" i="3"/>
  <c r="N101" i="3"/>
  <c r="N105" i="3"/>
  <c r="N109" i="3"/>
  <c r="N113" i="3"/>
  <c r="N117" i="3"/>
  <c r="N121" i="3"/>
  <c r="N125" i="3"/>
  <c r="N129" i="3"/>
  <c r="N133" i="3"/>
  <c r="N137" i="3"/>
  <c r="N141" i="3"/>
  <c r="N145" i="3"/>
  <c r="N149" i="3"/>
  <c r="N153" i="3"/>
  <c r="N157" i="3"/>
  <c r="N161" i="3"/>
  <c r="N165" i="3"/>
  <c r="N169" i="3"/>
  <c r="N173" i="3"/>
  <c r="N177" i="3"/>
  <c r="N181" i="3"/>
  <c r="N185" i="3"/>
  <c r="N189" i="3"/>
  <c r="N193" i="3"/>
  <c r="N9" i="3"/>
  <c r="N12" i="3"/>
  <c r="N16" i="3"/>
  <c r="N20" i="3"/>
  <c r="N24" i="3"/>
  <c r="N28" i="3"/>
  <c r="N32" i="3"/>
  <c r="N36" i="3"/>
  <c r="N40" i="3"/>
  <c r="N44" i="3"/>
  <c r="N48" i="3"/>
  <c r="N52" i="3"/>
  <c r="N56" i="3"/>
  <c r="N60" i="3"/>
  <c r="N64" i="3"/>
  <c r="N68" i="3"/>
  <c r="N72" i="3"/>
  <c r="N76" i="3"/>
  <c r="N79" i="3"/>
  <c r="N82" i="3"/>
  <c r="N86" i="3"/>
  <c r="N90" i="3"/>
  <c r="N94" i="3"/>
  <c r="N98" i="3"/>
  <c r="N102" i="3"/>
  <c r="N106" i="3"/>
  <c r="N110" i="3"/>
  <c r="N114" i="3"/>
  <c r="N118" i="3"/>
  <c r="N122" i="3"/>
  <c r="N126" i="3"/>
  <c r="N130" i="3"/>
  <c r="N134" i="3"/>
  <c r="N138" i="3"/>
  <c r="N142" i="3"/>
  <c r="N146" i="3"/>
  <c r="N150" i="3"/>
  <c r="N154" i="3"/>
  <c r="N158" i="3"/>
  <c r="N162" i="3"/>
  <c r="N166" i="3"/>
  <c r="N170" i="3"/>
  <c r="N174" i="3"/>
  <c r="N178" i="3"/>
  <c r="N182" i="3"/>
  <c r="N186" i="3"/>
  <c r="N190" i="3"/>
  <c r="N5" i="3"/>
  <c r="N4" i="3"/>
  <c r="M112" i="3" l="1"/>
  <c r="M169" i="3"/>
  <c r="M141" i="3"/>
  <c r="M28" i="3"/>
  <c r="M64" i="3"/>
  <c r="M168" i="3"/>
  <c r="M138" i="3"/>
  <c r="M110" i="3"/>
  <c r="M58" i="3"/>
  <c r="M7" i="3"/>
  <c r="M184" i="3"/>
  <c r="M154" i="3"/>
  <c r="M126" i="3"/>
  <c r="M90" i="3"/>
  <c r="M36" i="3"/>
  <c r="M6" i="3"/>
  <c r="M181" i="3"/>
  <c r="M153" i="3"/>
  <c r="M125" i="3"/>
  <c r="M84" i="3"/>
  <c r="M13" i="3"/>
  <c r="M17" i="3"/>
  <c r="M21" i="3"/>
  <c r="M25" i="3"/>
  <c r="M29" i="3"/>
  <c r="M33" i="3"/>
  <c r="M37" i="3"/>
  <c r="M41" i="3"/>
  <c r="M45" i="3"/>
  <c r="M49" i="3"/>
  <c r="M53" i="3"/>
  <c r="M57" i="3"/>
  <c r="M61" i="3"/>
  <c r="M65" i="3"/>
  <c r="M69" i="3"/>
  <c r="M73" i="3"/>
  <c r="M83" i="3"/>
  <c r="M87" i="3"/>
  <c r="M91" i="3"/>
  <c r="M95" i="3"/>
  <c r="M99" i="3"/>
  <c r="M103" i="3"/>
  <c r="M107" i="3"/>
  <c r="M111" i="3"/>
  <c r="M115" i="3"/>
  <c r="M119" i="3"/>
  <c r="M123" i="3"/>
  <c r="M127" i="3"/>
  <c r="M131" i="3"/>
  <c r="M135" i="3"/>
  <c r="M139" i="3"/>
  <c r="M143" i="3"/>
  <c r="M147" i="3"/>
  <c r="M151" i="3"/>
  <c r="M155" i="3"/>
  <c r="M159" i="3"/>
  <c r="M163" i="3"/>
  <c r="M167" i="3"/>
  <c r="M171" i="3"/>
  <c r="M175" i="3"/>
  <c r="M179" i="3"/>
  <c r="M183" i="3"/>
  <c r="M187" i="3"/>
  <c r="M191" i="3"/>
  <c r="M9" i="3"/>
  <c r="M14" i="3"/>
  <c r="M19" i="3"/>
  <c r="M24" i="3"/>
  <c r="M30" i="3"/>
  <c r="M35" i="3"/>
  <c r="M40" i="3"/>
  <c r="M46" i="3"/>
  <c r="M51" i="3"/>
  <c r="M56" i="3"/>
  <c r="M62" i="3"/>
  <c r="M67" i="3"/>
  <c r="M72" i="3"/>
  <c r="M77" i="3"/>
  <c r="M81" i="3"/>
  <c r="M86" i="3"/>
  <c r="M92" i="3"/>
  <c r="M97" i="3"/>
  <c r="M102" i="3"/>
  <c r="M108" i="3"/>
  <c r="M113" i="3"/>
  <c r="M118" i="3"/>
  <c r="M124" i="3"/>
  <c r="M129" i="3"/>
  <c r="M134" i="3"/>
  <c r="M140" i="3"/>
  <c r="M145" i="3"/>
  <c r="M150" i="3"/>
  <c r="M156" i="3"/>
  <c r="M161" i="3"/>
  <c r="M166" i="3"/>
  <c r="M172" i="3"/>
  <c r="M177" i="3"/>
  <c r="M182" i="3"/>
  <c r="M188" i="3"/>
  <c r="M193" i="3"/>
  <c r="M10" i="3"/>
  <c r="M16" i="3"/>
  <c r="M23" i="3"/>
  <c r="M31" i="3"/>
  <c r="M38" i="3"/>
  <c r="M44" i="3"/>
  <c r="M52" i="3"/>
  <c r="M59" i="3"/>
  <c r="M66" i="3"/>
  <c r="M74" i="3"/>
  <c r="M79" i="3"/>
  <c r="M85" i="3"/>
  <c r="M93" i="3"/>
  <c r="M100" i="3"/>
  <c r="M106" i="3"/>
  <c r="M114" i="3"/>
  <c r="M121" i="3"/>
  <c r="M128" i="3"/>
  <c r="M136" i="3"/>
  <c r="M142" i="3"/>
  <c r="M149" i="3"/>
  <c r="M157" i="3"/>
  <c r="M164" i="3"/>
  <c r="M170" i="3"/>
  <c r="M178" i="3"/>
  <c r="M185" i="3"/>
  <c r="M192" i="3"/>
  <c r="M8" i="3"/>
  <c r="M11" i="3"/>
  <c r="M18" i="3"/>
  <c r="M26" i="3"/>
  <c r="M32" i="3"/>
  <c r="M39" i="3"/>
  <c r="M47" i="3"/>
  <c r="M54" i="3"/>
  <c r="M60" i="3"/>
  <c r="M68" i="3"/>
  <c r="M75" i="3"/>
  <c r="M80" i="3"/>
  <c r="M88" i="3"/>
  <c r="M94" i="3"/>
  <c r="M101" i="3"/>
  <c r="M109" i="3"/>
  <c r="M116" i="3"/>
  <c r="M122" i="3"/>
  <c r="M130" i="3"/>
  <c r="M137" i="3"/>
  <c r="M144" i="3"/>
  <c r="M152" i="3"/>
  <c r="M158" i="3"/>
  <c r="M165" i="3"/>
  <c r="M173" i="3"/>
  <c r="M180" i="3"/>
  <c r="M186" i="3"/>
  <c r="M5" i="3"/>
  <c r="M4" i="3"/>
  <c r="M12" i="3"/>
  <c r="M20" i="3"/>
  <c r="M27" i="3"/>
  <c r="M34" i="3"/>
  <c r="M42" i="3"/>
  <c r="M48" i="3"/>
  <c r="M55" i="3"/>
  <c r="M63" i="3"/>
  <c r="M70" i="3"/>
  <c r="M76" i="3"/>
  <c r="M82" i="3"/>
  <c r="M89" i="3"/>
  <c r="M96" i="3"/>
  <c r="M104" i="3"/>
  <c r="M190" i="3"/>
  <c r="M176" i="3"/>
  <c r="M162" i="3"/>
  <c r="M148" i="3"/>
  <c r="M133" i="3"/>
  <c r="M120" i="3"/>
  <c r="M105" i="3"/>
  <c r="M78" i="3"/>
  <c r="M50" i="3"/>
  <c r="M22" i="3"/>
  <c r="M189" i="3"/>
  <c r="M174" i="3"/>
  <c r="M160" i="3"/>
  <c r="M146" i="3"/>
  <c r="M132" i="3"/>
  <c r="M117" i="3"/>
  <c r="M98" i="3"/>
  <c r="M71" i="3"/>
  <c r="M43" i="3"/>
  <c r="M15" i="3"/>
  <c r="U195" i="3" l="1"/>
  <c r="V195" i="3"/>
  <c r="X195" i="3"/>
  <c r="Y195" i="3"/>
  <c r="V194" i="3"/>
  <c r="U194" i="3"/>
  <c r="X194" i="3"/>
  <c r="Y194" i="3"/>
  <c r="P560" i="3"/>
  <c r="Q560" i="3"/>
  <c r="T560" i="3"/>
  <c r="W194" i="3" l="1"/>
  <c r="W195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62" i="3"/>
  <c r="S63" i="3"/>
  <c r="S64" i="3"/>
  <c r="S65" i="3"/>
  <c r="S66" i="3"/>
  <c r="S67" i="3"/>
  <c r="S68" i="3"/>
  <c r="S69" i="3"/>
  <c r="S70" i="3"/>
  <c r="S71" i="3"/>
  <c r="S72" i="3"/>
  <c r="S73" i="3"/>
  <c r="S74" i="3"/>
  <c r="S75" i="3"/>
  <c r="S76" i="3"/>
  <c r="S77" i="3"/>
  <c r="S78" i="3"/>
  <c r="S79" i="3"/>
  <c r="S80" i="3"/>
  <c r="S81" i="3"/>
  <c r="S82" i="3"/>
  <c r="S83" i="3"/>
  <c r="S84" i="3"/>
  <c r="S85" i="3"/>
  <c r="S86" i="3"/>
  <c r="S87" i="3"/>
  <c r="S88" i="3"/>
  <c r="S89" i="3"/>
  <c r="S90" i="3"/>
  <c r="S91" i="3"/>
  <c r="S92" i="3"/>
  <c r="S93" i="3"/>
  <c r="S94" i="3"/>
  <c r="S95" i="3"/>
  <c r="S96" i="3"/>
  <c r="S97" i="3"/>
  <c r="S98" i="3"/>
  <c r="S99" i="3"/>
  <c r="S100" i="3"/>
  <c r="S101" i="3"/>
  <c r="S102" i="3"/>
  <c r="S103" i="3"/>
  <c r="S104" i="3"/>
  <c r="S105" i="3"/>
  <c r="S106" i="3"/>
  <c r="S107" i="3"/>
  <c r="S108" i="3"/>
  <c r="S109" i="3"/>
  <c r="S110" i="3"/>
  <c r="S111" i="3"/>
  <c r="S112" i="3"/>
  <c r="S113" i="3"/>
  <c r="S114" i="3"/>
  <c r="S115" i="3"/>
  <c r="S116" i="3"/>
  <c r="S117" i="3"/>
  <c r="S118" i="3"/>
  <c r="S119" i="3"/>
  <c r="S120" i="3"/>
  <c r="S121" i="3"/>
  <c r="S122" i="3"/>
  <c r="S123" i="3"/>
  <c r="S124" i="3"/>
  <c r="S125" i="3"/>
  <c r="S126" i="3"/>
  <c r="S127" i="3"/>
  <c r="S128" i="3"/>
  <c r="S129" i="3"/>
  <c r="S130" i="3"/>
  <c r="S131" i="3"/>
  <c r="S132" i="3"/>
  <c r="S133" i="3"/>
  <c r="S134" i="3"/>
  <c r="S135" i="3"/>
  <c r="S136" i="3"/>
  <c r="S137" i="3"/>
  <c r="S138" i="3"/>
  <c r="S139" i="3"/>
  <c r="S140" i="3"/>
  <c r="S141" i="3"/>
  <c r="S142" i="3"/>
  <c r="S143" i="3"/>
  <c r="S144" i="3"/>
  <c r="S145" i="3"/>
  <c r="S146" i="3"/>
  <c r="S147" i="3"/>
  <c r="S148" i="3"/>
  <c r="S149" i="3"/>
  <c r="S150" i="3"/>
  <c r="S151" i="3"/>
  <c r="S152" i="3"/>
  <c r="S153" i="3"/>
  <c r="S154" i="3"/>
  <c r="S155" i="3"/>
  <c r="S156" i="3"/>
  <c r="S157" i="3"/>
  <c r="S158" i="3"/>
  <c r="S159" i="3"/>
  <c r="S160" i="3"/>
  <c r="S161" i="3"/>
  <c r="S162" i="3"/>
  <c r="S163" i="3"/>
  <c r="S164" i="3"/>
  <c r="S165" i="3"/>
  <c r="S166" i="3"/>
  <c r="S167" i="3"/>
  <c r="S168" i="3"/>
  <c r="S169" i="3"/>
  <c r="S170" i="3"/>
  <c r="S171" i="3"/>
  <c r="S172" i="3"/>
  <c r="S173" i="3"/>
  <c r="S174" i="3"/>
  <c r="S175" i="3"/>
  <c r="S176" i="3"/>
  <c r="S177" i="3"/>
  <c r="S178" i="3"/>
  <c r="S179" i="3"/>
  <c r="S180" i="3"/>
  <c r="S181" i="3"/>
  <c r="S182" i="3"/>
  <c r="S183" i="3"/>
  <c r="S184" i="3"/>
  <c r="S185" i="3"/>
  <c r="S186" i="3"/>
  <c r="S187" i="3"/>
  <c r="S188" i="3"/>
  <c r="S189" i="3"/>
  <c r="S190" i="3"/>
  <c r="S191" i="3"/>
  <c r="S192" i="3"/>
  <c r="S193" i="3"/>
  <c r="S4" i="3"/>
  <c r="X165" i="3" l="1"/>
  <c r="X122" i="3"/>
  <c r="Y12" i="3"/>
  <c r="X112" i="3"/>
  <c r="Y112" i="3"/>
  <c r="Y50" i="3"/>
  <c r="X50" i="3"/>
  <c r="X33" i="3"/>
  <c r="Y165" i="3"/>
  <c r="Y122" i="3"/>
  <c r="X12" i="3"/>
  <c r="Y33" i="3"/>
  <c r="Y35" i="3"/>
  <c r="X35" i="3"/>
  <c r="X161" i="3"/>
  <c r="Y161" i="3"/>
  <c r="O560" i="3"/>
  <c r="S560" i="3"/>
  <c r="V33" i="3"/>
  <c r="U33" i="3"/>
  <c r="U165" i="3"/>
  <c r="V165" i="3"/>
  <c r="V161" i="3"/>
  <c r="U161" i="3"/>
  <c r="U122" i="3"/>
  <c r="V122" i="3"/>
  <c r="U12" i="3"/>
  <c r="V12" i="3"/>
  <c r="V35" i="3"/>
  <c r="U35" i="3"/>
  <c r="V112" i="3"/>
  <c r="U112" i="3"/>
  <c r="U50" i="3"/>
  <c r="V50" i="3"/>
  <c r="W12" i="3" l="1"/>
  <c r="W122" i="3"/>
  <c r="W165" i="3"/>
  <c r="W50" i="3"/>
  <c r="W112" i="3"/>
  <c r="W35" i="3"/>
  <c r="W161" i="3"/>
  <c r="W33" i="3"/>
  <c r="X116" i="3" l="1"/>
  <c r="Y116" i="3"/>
  <c r="Y124" i="3"/>
  <c r="X124" i="3"/>
  <c r="Y117" i="3"/>
  <c r="X117" i="3"/>
  <c r="X97" i="3"/>
  <c r="Y97" i="3"/>
  <c r="Y115" i="3"/>
  <c r="X115" i="3"/>
  <c r="Y182" i="3"/>
  <c r="X182" i="3"/>
  <c r="Y151" i="3"/>
  <c r="X151" i="3"/>
  <c r="Y108" i="3"/>
  <c r="X108" i="3"/>
  <c r="Y120" i="3"/>
  <c r="X120" i="3"/>
  <c r="X55" i="3"/>
  <c r="Y55" i="3"/>
  <c r="X109" i="3"/>
  <c r="Y109" i="3"/>
  <c r="Y91" i="3"/>
  <c r="X91" i="3"/>
  <c r="Y130" i="3"/>
  <c r="X130" i="3"/>
  <c r="Y192" i="3"/>
  <c r="X192" i="3"/>
  <c r="Y191" i="3"/>
  <c r="X191" i="3"/>
  <c r="Y93" i="3"/>
  <c r="X93" i="3"/>
  <c r="X168" i="3"/>
  <c r="Y168" i="3"/>
  <c r="X150" i="3"/>
  <c r="Y150" i="3"/>
  <c r="X80" i="3"/>
  <c r="Y80" i="3"/>
  <c r="X172" i="3"/>
  <c r="Y172" i="3"/>
  <c r="Y154" i="3"/>
  <c r="X154" i="3"/>
  <c r="X104" i="3"/>
  <c r="Y104" i="3"/>
  <c r="X75" i="3"/>
  <c r="Y75" i="3"/>
  <c r="X83" i="3"/>
  <c r="Y83" i="3"/>
  <c r="X137" i="3"/>
  <c r="Y137" i="3"/>
  <c r="Y102" i="3"/>
  <c r="X102" i="3"/>
  <c r="Y86" i="3"/>
  <c r="X86" i="3"/>
  <c r="X36" i="3"/>
  <c r="Y36" i="3"/>
  <c r="X9" i="3"/>
  <c r="Y9" i="3"/>
  <c r="X88" i="3"/>
  <c r="Y88" i="3"/>
  <c r="X85" i="3"/>
  <c r="Y85" i="3"/>
  <c r="Y144" i="3"/>
  <c r="X144" i="3"/>
  <c r="Y92" i="3"/>
  <c r="X92" i="3"/>
  <c r="Y34" i="3"/>
  <c r="X34" i="3"/>
  <c r="X128" i="3"/>
  <c r="Y128" i="3"/>
  <c r="Y95" i="3"/>
  <c r="X95" i="3"/>
  <c r="Y149" i="3"/>
  <c r="X149" i="3"/>
  <c r="Y114" i="3"/>
  <c r="X114" i="3"/>
  <c r="X98" i="3"/>
  <c r="Y98" i="3"/>
  <c r="Y82" i="3"/>
  <c r="X82" i="3"/>
  <c r="Y52" i="3"/>
  <c r="X52" i="3"/>
  <c r="Y136" i="3"/>
  <c r="X136" i="3"/>
  <c r="X74" i="3"/>
  <c r="Y74" i="3"/>
  <c r="X180" i="3"/>
  <c r="Y180" i="3"/>
  <c r="X78" i="3"/>
  <c r="Y78" i="3"/>
  <c r="Y84" i="3"/>
  <c r="X84" i="3"/>
  <c r="Y22" i="3"/>
  <c r="X22" i="3"/>
  <c r="X123" i="3"/>
  <c r="Y123" i="3"/>
  <c r="Y89" i="3"/>
  <c r="X89" i="3"/>
  <c r="X111" i="3"/>
  <c r="Y111" i="3"/>
  <c r="X41" i="3"/>
  <c r="Y41" i="3"/>
  <c r="Y169" i="3"/>
  <c r="X169" i="3"/>
  <c r="X145" i="3"/>
  <c r="Y145" i="3"/>
  <c r="X110" i="3"/>
  <c r="Y110" i="3"/>
  <c r="X94" i="3"/>
  <c r="Y94" i="3"/>
  <c r="X79" i="3"/>
  <c r="Y79" i="3"/>
  <c r="X127" i="3"/>
  <c r="Y127" i="3"/>
  <c r="Y125" i="3"/>
  <c r="X125" i="3"/>
  <c r="Y100" i="3"/>
  <c r="X100" i="3"/>
  <c r="Y155" i="3"/>
  <c r="X155" i="3"/>
  <c r="X134" i="3"/>
  <c r="Y134" i="3"/>
  <c r="Y113" i="3"/>
  <c r="X113" i="3"/>
  <c r="X77" i="3"/>
  <c r="Y77" i="3"/>
  <c r="Y47" i="3"/>
  <c r="X47" i="3"/>
  <c r="Y96" i="3"/>
  <c r="X96" i="3"/>
  <c r="X178" i="3"/>
  <c r="Y178" i="3"/>
  <c r="X138" i="3"/>
  <c r="Y138" i="3"/>
  <c r="X119" i="3"/>
  <c r="Y119" i="3"/>
  <c r="X81" i="3"/>
  <c r="Y81" i="3"/>
  <c r="X46" i="3"/>
  <c r="Y46" i="3"/>
  <c r="Y107" i="3"/>
  <c r="X107" i="3"/>
  <c r="Y87" i="3"/>
  <c r="X87" i="3"/>
  <c r="X53" i="3"/>
  <c r="Y53" i="3"/>
  <c r="X141" i="3"/>
  <c r="Y141" i="3"/>
  <c r="X126" i="3"/>
  <c r="Y126" i="3"/>
  <c r="X106" i="3"/>
  <c r="Y106" i="3"/>
  <c r="Y90" i="3"/>
  <c r="X90" i="3"/>
  <c r="X76" i="3"/>
  <c r="Y76" i="3"/>
  <c r="Y60" i="3"/>
  <c r="X60" i="3"/>
  <c r="X25" i="3"/>
  <c r="Y25" i="3"/>
  <c r="R560" i="3"/>
  <c r="U192" i="3"/>
  <c r="V192" i="3"/>
  <c r="V127" i="3"/>
  <c r="U127" i="3"/>
  <c r="U100" i="3"/>
  <c r="V100" i="3"/>
  <c r="U155" i="3"/>
  <c r="V155" i="3"/>
  <c r="V134" i="3"/>
  <c r="U134" i="3"/>
  <c r="V113" i="3"/>
  <c r="U113" i="3"/>
  <c r="V77" i="3"/>
  <c r="U77" i="3"/>
  <c r="V47" i="3"/>
  <c r="U47" i="3"/>
  <c r="V96" i="3"/>
  <c r="U96" i="3"/>
  <c r="V123" i="3"/>
  <c r="U123" i="3"/>
  <c r="V89" i="3"/>
  <c r="U89" i="3"/>
  <c r="V111" i="3"/>
  <c r="U111" i="3"/>
  <c r="V91" i="3"/>
  <c r="U91" i="3"/>
  <c r="V41" i="3"/>
  <c r="U41" i="3"/>
  <c r="U149" i="3"/>
  <c r="V149" i="3"/>
  <c r="V114" i="3"/>
  <c r="U114" i="3"/>
  <c r="V98" i="3"/>
  <c r="U98" i="3"/>
  <c r="V82" i="3"/>
  <c r="U82" i="3"/>
  <c r="V52" i="3"/>
  <c r="U52" i="3"/>
  <c r="U191" i="3"/>
  <c r="V191" i="3"/>
  <c r="V93" i="3"/>
  <c r="U93" i="3"/>
  <c r="V80" i="3"/>
  <c r="U80" i="3"/>
  <c r="V178" i="3"/>
  <c r="U178" i="3"/>
  <c r="V138" i="3"/>
  <c r="U138" i="3"/>
  <c r="V119" i="3"/>
  <c r="U119" i="3"/>
  <c r="U81" i="3"/>
  <c r="V81" i="3"/>
  <c r="V46" i="3"/>
  <c r="U46" i="3"/>
  <c r="V87" i="3"/>
  <c r="U87" i="3"/>
  <c r="V53" i="3"/>
  <c r="U53" i="3"/>
  <c r="V169" i="3"/>
  <c r="U169" i="3"/>
  <c r="V145" i="3"/>
  <c r="U145" i="3"/>
  <c r="V130" i="3"/>
  <c r="U130" i="3"/>
  <c r="V110" i="3"/>
  <c r="U110" i="3"/>
  <c r="V94" i="3"/>
  <c r="U94" i="3"/>
  <c r="V79" i="3"/>
  <c r="U79" i="3"/>
  <c r="V136" i="3"/>
  <c r="U136" i="3"/>
  <c r="V182" i="3"/>
  <c r="U182" i="3"/>
  <c r="V88" i="3"/>
  <c r="U88" i="3"/>
  <c r="V116" i="3"/>
  <c r="U116" i="3"/>
  <c r="V85" i="3"/>
  <c r="U85" i="3"/>
  <c r="V144" i="3"/>
  <c r="U144" i="3"/>
  <c r="U124" i="3"/>
  <c r="V124" i="3"/>
  <c r="V92" i="3"/>
  <c r="U92" i="3"/>
  <c r="U34" i="3"/>
  <c r="V34" i="3"/>
  <c r="U117" i="3"/>
  <c r="V117" i="3"/>
  <c r="V172" i="3"/>
  <c r="U172" i="3"/>
  <c r="V154" i="3"/>
  <c r="U154" i="3"/>
  <c r="V104" i="3"/>
  <c r="U104" i="3"/>
  <c r="V75" i="3"/>
  <c r="U75" i="3"/>
  <c r="V83" i="3"/>
  <c r="U83" i="3"/>
  <c r="V141" i="3"/>
  <c r="U141" i="3"/>
  <c r="V126" i="3"/>
  <c r="U126" i="3"/>
  <c r="V106" i="3"/>
  <c r="U106" i="3"/>
  <c r="V90" i="3"/>
  <c r="U90" i="3"/>
  <c r="V76" i="3"/>
  <c r="U76" i="3"/>
  <c r="V60" i="3"/>
  <c r="U60" i="3"/>
  <c r="V74" i="3"/>
  <c r="U74" i="3"/>
  <c r="U180" i="3"/>
  <c r="V180" i="3"/>
  <c r="U151" i="3"/>
  <c r="V151" i="3"/>
  <c r="V78" i="3"/>
  <c r="U78" i="3"/>
  <c r="U120" i="3"/>
  <c r="V120" i="3"/>
  <c r="U84" i="3"/>
  <c r="V84" i="3"/>
  <c r="U109" i="3"/>
  <c r="V109" i="3"/>
  <c r="U128" i="3"/>
  <c r="V128" i="3"/>
  <c r="V97" i="3"/>
  <c r="U97" i="3"/>
  <c r="V115" i="3"/>
  <c r="U115" i="3"/>
  <c r="V95" i="3"/>
  <c r="U95" i="3"/>
  <c r="V25" i="3"/>
  <c r="U25" i="3"/>
  <c r="U137" i="3"/>
  <c r="V137" i="3"/>
  <c r="V102" i="3"/>
  <c r="U102" i="3"/>
  <c r="V86" i="3"/>
  <c r="U86" i="3"/>
  <c r="V36" i="3"/>
  <c r="U36" i="3"/>
  <c r="V9" i="3"/>
  <c r="U9" i="3"/>
  <c r="X101" i="3" l="1"/>
  <c r="Y101" i="3"/>
  <c r="X17" i="3"/>
  <c r="Y17" i="3"/>
  <c r="X45" i="3"/>
  <c r="Y45" i="3"/>
  <c r="Y44" i="3"/>
  <c r="X44" i="3"/>
  <c r="Y139" i="3"/>
  <c r="X139" i="3"/>
  <c r="Y143" i="3"/>
  <c r="X143" i="3"/>
  <c r="X152" i="3"/>
  <c r="Y152" i="3"/>
  <c r="X160" i="3"/>
  <c r="Y160" i="3"/>
  <c r="X164" i="3"/>
  <c r="Y164" i="3"/>
  <c r="X28" i="3"/>
  <c r="Y28" i="3"/>
  <c r="Y173" i="3"/>
  <c r="X173" i="3"/>
  <c r="X62" i="3"/>
  <c r="Y62" i="3"/>
  <c r="X185" i="3"/>
  <c r="Y185" i="3"/>
  <c r="Y19" i="3"/>
  <c r="X19" i="3"/>
  <c r="X190" i="3"/>
  <c r="Y190" i="3"/>
  <c r="Y63" i="3"/>
  <c r="X63" i="3"/>
  <c r="Y72" i="3"/>
  <c r="X72" i="3"/>
  <c r="X11" i="3"/>
  <c r="Y11" i="3"/>
  <c r="X5" i="3"/>
  <c r="Y5" i="3"/>
  <c r="Y23" i="3"/>
  <c r="X23" i="3"/>
  <c r="Y156" i="3"/>
  <c r="X156" i="3"/>
  <c r="X132" i="3"/>
  <c r="Y132" i="3"/>
  <c r="X176" i="3"/>
  <c r="Y176" i="3"/>
  <c r="Y7" i="3"/>
  <c r="X7" i="3"/>
  <c r="X24" i="3"/>
  <c r="Y24" i="3"/>
  <c r="Y118" i="3"/>
  <c r="X118" i="3"/>
  <c r="X121" i="3"/>
  <c r="Y121" i="3"/>
  <c r="Y131" i="3"/>
  <c r="X131" i="3"/>
  <c r="Y29" i="3"/>
  <c r="X29" i="3"/>
  <c r="X140" i="3"/>
  <c r="Y140" i="3"/>
  <c r="Y146" i="3"/>
  <c r="X146" i="3"/>
  <c r="X153" i="3"/>
  <c r="Y153" i="3"/>
  <c r="Y43" i="3"/>
  <c r="X43" i="3"/>
  <c r="Y57" i="3"/>
  <c r="X57" i="3"/>
  <c r="Y181" i="3"/>
  <c r="X181" i="3"/>
  <c r="Y8" i="3"/>
  <c r="X8" i="3"/>
  <c r="Y66" i="3"/>
  <c r="X66" i="3"/>
  <c r="Y70" i="3"/>
  <c r="X70" i="3"/>
  <c r="Y177" i="3"/>
  <c r="X177" i="3"/>
  <c r="Y99" i="3"/>
  <c r="X99" i="3"/>
  <c r="Y26" i="3"/>
  <c r="X26" i="3"/>
  <c r="Y56" i="3"/>
  <c r="X56" i="3"/>
  <c r="X51" i="3"/>
  <c r="Y51" i="3"/>
  <c r="X159" i="3"/>
  <c r="Y159" i="3"/>
  <c r="X167" i="3"/>
  <c r="Y167" i="3"/>
  <c r="Y188" i="3"/>
  <c r="X188" i="3"/>
  <c r="Y65" i="3"/>
  <c r="X65" i="3"/>
  <c r="X67" i="3"/>
  <c r="Y67" i="3"/>
  <c r="X69" i="3"/>
  <c r="Y69" i="3"/>
  <c r="Y58" i="3"/>
  <c r="X58" i="3"/>
  <c r="X37" i="3"/>
  <c r="Y37" i="3"/>
  <c r="X157" i="3"/>
  <c r="Y157" i="3"/>
  <c r="X4" i="3"/>
  <c r="Y4" i="3"/>
  <c r="Y15" i="3"/>
  <c r="X15" i="3"/>
  <c r="X105" i="3"/>
  <c r="Y105" i="3"/>
  <c r="X13" i="3"/>
  <c r="Y13" i="3"/>
  <c r="X129" i="3"/>
  <c r="Y129" i="3"/>
  <c r="Y133" i="3"/>
  <c r="X133" i="3"/>
  <c r="Y16" i="3"/>
  <c r="X16" i="3"/>
  <c r="X142" i="3"/>
  <c r="Y142" i="3"/>
  <c r="X48" i="3"/>
  <c r="Y48" i="3"/>
  <c r="Y158" i="3"/>
  <c r="X158" i="3"/>
  <c r="Y54" i="3"/>
  <c r="X54" i="3"/>
  <c r="Y61" i="3"/>
  <c r="X61" i="3"/>
  <c r="Y59" i="3"/>
  <c r="X59" i="3"/>
  <c r="Y39" i="3"/>
  <c r="X39" i="3"/>
  <c r="X30" i="3"/>
  <c r="Y30" i="3"/>
  <c r="Y187" i="3"/>
  <c r="X187" i="3"/>
  <c r="Y31" i="3"/>
  <c r="X31" i="3"/>
  <c r="X193" i="3"/>
  <c r="Y193" i="3"/>
  <c r="X135" i="3"/>
  <c r="Y135" i="3"/>
  <c r="X73" i="3"/>
  <c r="Y73" i="3"/>
  <c r="Y189" i="3"/>
  <c r="X189" i="3"/>
  <c r="Y10" i="3"/>
  <c r="X10" i="3"/>
  <c r="X170" i="3"/>
  <c r="Y170" i="3"/>
  <c r="X32" i="3"/>
  <c r="Y32" i="3"/>
  <c r="X64" i="3"/>
  <c r="Y64" i="3"/>
  <c r="X21" i="3"/>
  <c r="Y21" i="3"/>
  <c r="X6" i="3"/>
  <c r="Y6" i="3"/>
  <c r="X166" i="3"/>
  <c r="Y166" i="3"/>
  <c r="X174" i="3"/>
  <c r="Y174" i="3"/>
  <c r="X49" i="3"/>
  <c r="Y49" i="3"/>
  <c r="X20" i="3"/>
  <c r="Y20" i="3"/>
  <c r="Y171" i="3"/>
  <c r="X171" i="3"/>
  <c r="X163" i="3"/>
  <c r="Y163" i="3"/>
  <c r="Y148" i="3"/>
  <c r="X148" i="3"/>
  <c r="Y18" i="3"/>
  <c r="X18" i="3"/>
  <c r="X103" i="3"/>
  <c r="Y103" i="3"/>
  <c r="Y40" i="3"/>
  <c r="X40" i="3"/>
  <c r="X42" i="3"/>
  <c r="Y42" i="3"/>
  <c r="X147" i="3"/>
  <c r="Y147" i="3"/>
  <c r="Y162" i="3"/>
  <c r="X162" i="3"/>
  <c r="X27" i="3"/>
  <c r="Y27" i="3"/>
  <c r="Y175" i="3"/>
  <c r="X175" i="3"/>
  <c r="Y183" i="3"/>
  <c r="X183" i="3"/>
  <c r="X186" i="3"/>
  <c r="Y186" i="3"/>
  <c r="Y38" i="3"/>
  <c r="X38" i="3"/>
  <c r="X68" i="3"/>
  <c r="Y68" i="3"/>
  <c r="X71" i="3"/>
  <c r="Y71" i="3"/>
  <c r="Y184" i="3"/>
  <c r="X184" i="3"/>
  <c r="X14" i="3"/>
  <c r="Y14" i="3"/>
  <c r="X179" i="3"/>
  <c r="Y179" i="3"/>
  <c r="N560" i="3"/>
  <c r="V40" i="3"/>
  <c r="V179" i="3"/>
  <c r="V168" i="3"/>
  <c r="V150" i="3"/>
  <c r="V107" i="3"/>
  <c r="U59" i="3"/>
  <c r="U55" i="3"/>
  <c r="U17" i="3"/>
  <c r="U43" i="3"/>
  <c r="U148" i="3"/>
  <c r="U103" i="3"/>
  <c r="U38" i="3"/>
  <c r="U184" i="3"/>
  <c r="V186" i="3"/>
  <c r="V125" i="3"/>
  <c r="U4" i="3"/>
  <c r="V187" i="3"/>
  <c r="V160" i="3"/>
  <c r="V185" i="3"/>
  <c r="U63" i="3"/>
  <c r="V156" i="3"/>
  <c r="W155" i="3"/>
  <c r="U150" i="3"/>
  <c r="U19" i="3"/>
  <c r="V55" i="3"/>
  <c r="W83" i="3"/>
  <c r="V22" i="3"/>
  <c r="U107" i="3"/>
  <c r="U168" i="3"/>
  <c r="U125" i="3"/>
  <c r="V108" i="3"/>
  <c r="U22" i="3"/>
  <c r="U108" i="3"/>
  <c r="V26" i="3"/>
  <c r="W92" i="3"/>
  <c r="W116" i="3"/>
  <c r="U139" i="3"/>
  <c r="W88" i="3"/>
  <c r="U129" i="3"/>
  <c r="W74" i="3"/>
  <c r="W60" i="3"/>
  <c r="W76" i="3"/>
  <c r="W90" i="3"/>
  <c r="W106" i="3"/>
  <c r="W126" i="3"/>
  <c r="W141" i="3"/>
  <c r="W182" i="3"/>
  <c r="U170" i="3"/>
  <c r="V146" i="3"/>
  <c r="U146" i="3"/>
  <c r="V57" i="3"/>
  <c r="U57" i="3"/>
  <c r="V8" i="3"/>
  <c r="U8" i="3"/>
  <c r="U5" i="3"/>
  <c r="V5" i="3"/>
  <c r="V103" i="3"/>
  <c r="U162" i="3"/>
  <c r="U183" i="3"/>
  <c r="V183" i="3"/>
  <c r="V38" i="3"/>
  <c r="V68" i="3"/>
  <c r="U68" i="3"/>
  <c r="V71" i="3"/>
  <c r="U71" i="3"/>
  <c r="V69" i="3"/>
  <c r="U171" i="3"/>
  <c r="V171" i="3"/>
  <c r="V70" i="3"/>
  <c r="V189" i="3"/>
  <c r="U189" i="3"/>
  <c r="V14" i="3"/>
  <c r="U14" i="3"/>
  <c r="U157" i="3"/>
  <c r="V157" i="3"/>
  <c r="V56" i="3"/>
  <c r="V72" i="3"/>
  <c r="V118" i="3"/>
  <c r="V153" i="3"/>
  <c r="V177" i="3"/>
  <c r="U193" i="3"/>
  <c r="V45" i="3"/>
  <c r="V65" i="3"/>
  <c r="V67" i="3"/>
  <c r="V148" i="3"/>
  <c r="V167" i="3"/>
  <c r="V188" i="3"/>
  <c r="V59" i="3"/>
  <c r="V139" i="3"/>
  <c r="U179" i="3"/>
  <c r="U152" i="3"/>
  <c r="U142" i="3"/>
  <c r="U70" i="3"/>
  <c r="V24" i="3"/>
  <c r="U24" i="3"/>
  <c r="U29" i="3"/>
  <c r="V29" i="3"/>
  <c r="V43" i="3"/>
  <c r="V49" i="3"/>
  <c r="V66" i="3"/>
  <c r="U66" i="3"/>
  <c r="V23" i="3"/>
  <c r="U23" i="3"/>
  <c r="U18" i="3"/>
  <c r="V18" i="3"/>
  <c r="V99" i="3"/>
  <c r="U99" i="3"/>
  <c r="V42" i="3"/>
  <c r="U42" i="3"/>
  <c r="U159" i="3"/>
  <c r="V27" i="3"/>
  <c r="U27" i="3"/>
  <c r="U13" i="3"/>
  <c r="V13" i="3"/>
  <c r="V16" i="3"/>
  <c r="V48" i="3"/>
  <c r="U48" i="3"/>
  <c r="U54" i="3"/>
  <c r="V54" i="3"/>
  <c r="V39" i="3"/>
  <c r="V31" i="3"/>
  <c r="U31" i="3"/>
  <c r="U58" i="3"/>
  <c r="V58" i="3"/>
  <c r="V184" i="3"/>
  <c r="U156" i="3"/>
  <c r="U10" i="3"/>
  <c r="V10" i="3"/>
  <c r="V170" i="3"/>
  <c r="U32" i="3"/>
  <c r="V32" i="3"/>
  <c r="V64" i="3"/>
  <c r="U64" i="3"/>
  <c r="U56" i="3"/>
  <c r="U72" i="3"/>
  <c r="U118" i="3"/>
  <c r="U153" i="3"/>
  <c r="U177" i="3"/>
  <c r="V193" i="3"/>
  <c r="U45" i="3"/>
  <c r="U65" i="3"/>
  <c r="U67" i="3"/>
  <c r="U167" i="3"/>
  <c r="U188" i="3"/>
  <c r="V4" i="3"/>
  <c r="U16" i="3"/>
  <c r="U69" i="3"/>
  <c r="U39" i="3"/>
  <c r="V7" i="3"/>
  <c r="U7" i="3"/>
  <c r="V121" i="3"/>
  <c r="U121" i="3"/>
  <c r="V131" i="3"/>
  <c r="V140" i="3"/>
  <c r="U140" i="3"/>
  <c r="V166" i="3"/>
  <c r="U166" i="3"/>
  <c r="V174" i="3"/>
  <c r="U174" i="3"/>
  <c r="U181" i="3"/>
  <c r="V181" i="3"/>
  <c r="V20" i="3"/>
  <c r="U20" i="3"/>
  <c r="U11" i="3"/>
  <c r="V73" i="3"/>
  <c r="U73" i="3"/>
  <c r="V37" i="3"/>
  <c r="U37" i="3"/>
  <c r="U26" i="3"/>
  <c r="V51" i="3"/>
  <c r="U51" i="3"/>
  <c r="U147" i="3"/>
  <c r="V147" i="3"/>
  <c r="V175" i="3"/>
  <c r="U175" i="3"/>
  <c r="U186" i="3"/>
  <c r="V15" i="3"/>
  <c r="U15" i="3"/>
  <c r="V105" i="3"/>
  <c r="V129" i="3"/>
  <c r="V133" i="3"/>
  <c r="U133" i="3"/>
  <c r="V142" i="3"/>
  <c r="V158" i="3"/>
  <c r="U158" i="3"/>
  <c r="V61" i="3"/>
  <c r="U61" i="3"/>
  <c r="U30" i="3"/>
  <c r="V30" i="3"/>
  <c r="U187" i="3"/>
  <c r="V21" i="3"/>
  <c r="U21" i="3"/>
  <c r="V101" i="3"/>
  <c r="U101" i="3"/>
  <c r="V17" i="3"/>
  <c r="V6" i="3"/>
  <c r="U6" i="3"/>
  <c r="V44" i="3"/>
  <c r="U44" i="3"/>
  <c r="U143" i="3"/>
  <c r="V143" i="3"/>
  <c r="V152" i="3"/>
  <c r="V164" i="3"/>
  <c r="U164" i="3"/>
  <c r="U28" i="3"/>
  <c r="V28" i="3"/>
  <c r="V173" i="3"/>
  <c r="U173" i="3"/>
  <c r="U62" i="3"/>
  <c r="V62" i="3"/>
  <c r="U185" i="3"/>
  <c r="V19" i="3"/>
  <c r="V190" i="3"/>
  <c r="U190" i="3"/>
  <c r="V63" i="3"/>
  <c r="V135" i="3"/>
  <c r="U135" i="3"/>
  <c r="V163" i="3"/>
  <c r="U163" i="3"/>
  <c r="U132" i="3"/>
  <c r="V132" i="3"/>
  <c r="U176" i="3"/>
  <c r="V176" i="3"/>
  <c r="U160" i="3"/>
  <c r="U131" i="3"/>
  <c r="U40" i="3"/>
  <c r="U49" i="3"/>
  <c r="V11" i="3"/>
  <c r="V162" i="3"/>
  <c r="V159" i="3"/>
  <c r="U105" i="3"/>
  <c r="W86" i="3"/>
  <c r="W102" i="3"/>
  <c r="W95" i="3"/>
  <c r="W115" i="3"/>
  <c r="W128" i="3"/>
  <c r="W180" i="3"/>
  <c r="W117" i="3"/>
  <c r="W81" i="3"/>
  <c r="W100" i="3"/>
  <c r="W191" i="3"/>
  <c r="W149" i="3"/>
  <c r="W25" i="3"/>
  <c r="W104" i="3"/>
  <c r="W85" i="3"/>
  <c r="W52" i="3"/>
  <c r="W36" i="3"/>
  <c r="W124" i="3"/>
  <c r="W192" i="3"/>
  <c r="W9" i="3"/>
  <c r="W97" i="3"/>
  <c r="W78" i="3"/>
  <c r="W75" i="3"/>
  <c r="W154" i="3"/>
  <c r="W172" i="3"/>
  <c r="W144" i="3"/>
  <c r="W136" i="3"/>
  <c r="W137" i="3"/>
  <c r="W109" i="3"/>
  <c r="W84" i="3"/>
  <c r="W120" i="3"/>
  <c r="W151" i="3"/>
  <c r="W34" i="3"/>
  <c r="W79" i="3"/>
  <c r="W94" i="3"/>
  <c r="W110" i="3"/>
  <c r="W130" i="3"/>
  <c r="W145" i="3"/>
  <c r="W169" i="3"/>
  <c r="W53" i="3"/>
  <c r="W87" i="3"/>
  <c r="W46" i="3"/>
  <c r="W119" i="3"/>
  <c r="W138" i="3"/>
  <c r="W178" i="3"/>
  <c r="W80" i="3"/>
  <c r="W93" i="3"/>
  <c r="W82" i="3"/>
  <c r="W98" i="3"/>
  <c r="W114" i="3"/>
  <c r="W41" i="3"/>
  <c r="W91" i="3"/>
  <c r="W111" i="3"/>
  <c r="W89" i="3"/>
  <c r="W123" i="3"/>
  <c r="W96" i="3"/>
  <c r="W47" i="3"/>
  <c r="W77" i="3"/>
  <c r="W113" i="3"/>
  <c r="W134" i="3"/>
  <c r="W127" i="3"/>
  <c r="W55" i="3" l="1"/>
  <c r="W150" i="3"/>
  <c r="W40" i="3"/>
  <c r="W160" i="3"/>
  <c r="W148" i="3"/>
  <c r="W185" i="3"/>
  <c r="W4" i="3"/>
  <c r="W186" i="3"/>
  <c r="W17" i="3"/>
  <c r="W168" i="3"/>
  <c r="W125" i="3"/>
  <c r="W59" i="3"/>
  <c r="W103" i="3"/>
  <c r="W184" i="3"/>
  <c r="W43" i="3"/>
  <c r="W179" i="3"/>
  <c r="W63" i="3"/>
  <c r="W187" i="3"/>
  <c r="W156" i="3"/>
  <c r="W107" i="3"/>
  <c r="W38" i="3"/>
  <c r="W159" i="3"/>
  <c r="W108" i="3"/>
  <c r="W142" i="3"/>
  <c r="W22" i="3"/>
  <c r="W19" i="3"/>
  <c r="W146" i="3"/>
  <c r="W131" i="3"/>
  <c r="W190" i="3"/>
  <c r="W164" i="3"/>
  <c r="W21" i="3"/>
  <c r="W16" i="3"/>
  <c r="W32" i="3"/>
  <c r="W66" i="3"/>
  <c r="W105" i="3"/>
  <c r="W51" i="3"/>
  <c r="W166" i="3"/>
  <c r="W140" i="3"/>
  <c r="W121" i="3"/>
  <c r="W167" i="3"/>
  <c r="W45" i="3"/>
  <c r="W193" i="3"/>
  <c r="W72" i="3"/>
  <c r="W31" i="3"/>
  <c r="W162" i="3"/>
  <c r="W64" i="3"/>
  <c r="W23" i="3"/>
  <c r="W139" i="3"/>
  <c r="W183" i="3"/>
  <c r="W129" i="3"/>
  <c r="W143" i="3"/>
  <c r="W170" i="3"/>
  <c r="W39" i="3"/>
  <c r="W70" i="3"/>
  <c r="W177" i="3"/>
  <c r="W56" i="3"/>
  <c r="W26" i="3"/>
  <c r="W163" i="3"/>
  <c r="W175" i="3"/>
  <c r="W152" i="3"/>
  <c r="W71" i="3"/>
  <c r="W153" i="3"/>
  <c r="W11" i="3"/>
  <c r="W69" i="3"/>
  <c r="U560" i="3"/>
  <c r="W135" i="3"/>
  <c r="W7" i="3"/>
  <c r="W57" i="3"/>
  <c r="X560" i="3"/>
  <c r="Y560" i="3"/>
  <c r="W176" i="3"/>
  <c r="W62" i="3"/>
  <c r="W173" i="3"/>
  <c r="V560" i="3"/>
  <c r="W101" i="3"/>
  <c r="W30" i="3"/>
  <c r="W158" i="3"/>
  <c r="W133" i="3"/>
  <c r="W15" i="3"/>
  <c r="W147" i="3"/>
  <c r="W37" i="3"/>
  <c r="W73" i="3"/>
  <c r="W174" i="3"/>
  <c r="W67" i="3"/>
  <c r="W10" i="3"/>
  <c r="W58" i="3"/>
  <c r="W54" i="3"/>
  <c r="W48" i="3"/>
  <c r="W42" i="3"/>
  <c r="W99" i="3"/>
  <c r="W18" i="3"/>
  <c r="W49" i="3"/>
  <c r="W29" i="3"/>
  <c r="W24" i="3"/>
  <c r="W188" i="3"/>
  <c r="W65" i="3"/>
  <c r="W118" i="3"/>
  <c r="W14" i="3"/>
  <c r="W189" i="3"/>
  <c r="W68" i="3"/>
  <c r="W5" i="3"/>
  <c r="W132" i="3"/>
  <c r="W20" i="3"/>
  <c r="W6" i="3"/>
  <c r="W13" i="3"/>
  <c r="W27" i="3"/>
  <c r="W157" i="3"/>
  <c r="W171" i="3"/>
  <c r="W28" i="3"/>
  <c r="W44" i="3"/>
  <c r="W61" i="3"/>
  <c r="W181" i="3"/>
  <c r="W8" i="3"/>
  <c r="W560" i="3" l="1"/>
</calcChain>
</file>

<file path=xl/sharedStrings.xml><?xml version="1.0" encoding="utf-8"?>
<sst xmlns="http://schemas.openxmlformats.org/spreadsheetml/2006/main" count="6004" uniqueCount="2774">
  <si>
    <t>Taškai</t>
  </si>
  <si>
    <t>Vieta</t>
  </si>
  <si>
    <t>Dalyvis</t>
  </si>
  <si>
    <t>Gimimo metai</t>
  </si>
  <si>
    <t>Grupė</t>
  </si>
  <si>
    <t>Komanda</t>
  </si>
  <si>
    <t>Miestas</t>
  </si>
  <si>
    <t>Nr.</t>
  </si>
  <si>
    <t>Vilnius</t>
  </si>
  <si>
    <t>Marijus Butrimavičius</t>
  </si>
  <si>
    <t>Gytis Junevičius</t>
  </si>
  <si>
    <t>Andrius Murauskas</t>
  </si>
  <si>
    <t>Mantas Marcinkevičius</t>
  </si>
  <si>
    <t>Linas Tarasonis</t>
  </si>
  <si>
    <t>Vytautas Vaičiulis</t>
  </si>
  <si>
    <t>Kęstutis Steponavičius</t>
  </si>
  <si>
    <t>Mantas Bartkus</t>
  </si>
  <si>
    <t>Justas Bagdonavičius</t>
  </si>
  <si>
    <t>Gediminas Astrauskas</t>
  </si>
  <si>
    <t>Audrius Rudys</t>
  </si>
  <si>
    <t>Tomas Gedvilas</t>
  </si>
  <si>
    <t>Giedrė Ambrazevičiūtė</t>
  </si>
  <si>
    <t>Miglė Mačionytė</t>
  </si>
  <si>
    <t>Juozas Kieras</t>
  </si>
  <si>
    <t>Rimantas Butkevičius</t>
  </si>
  <si>
    <t>Algirdas Striūka</t>
  </si>
  <si>
    <t>Arūnas Maciulevičius</t>
  </si>
  <si>
    <t>Klubas</t>
  </si>
  <si>
    <t>Kaunas</t>
  </si>
  <si>
    <t>Vilniaus Triatlono Asociacija</t>
  </si>
  <si>
    <t>Robinzonada Adventure Team</t>
  </si>
  <si>
    <t>Martynas Tinfavičius</t>
  </si>
  <si>
    <t>Olegas Ivanovas</t>
  </si>
  <si>
    <t>Marko Seppä</t>
  </si>
  <si>
    <t>Mindaugas Rudys</t>
  </si>
  <si>
    <t>Dainius Kopūstas</t>
  </si>
  <si>
    <t>Romutis Ančlauskas</t>
  </si>
  <si>
    <t>Vygantas Vitkus</t>
  </si>
  <si>
    <t>Jaunius Strazdas</t>
  </si>
  <si>
    <t>Andrejus Dolgovas</t>
  </si>
  <si>
    <t>Vytis Šulinskas</t>
  </si>
  <si>
    <t>Adomas Pesliakas</t>
  </si>
  <si>
    <t>Marius Žakas</t>
  </si>
  <si>
    <t>Laimis Indrišiūnas</t>
  </si>
  <si>
    <t>Alina Ranceva</t>
  </si>
  <si>
    <t>Anita Endriukaitytė</t>
  </si>
  <si>
    <t>Titas Pumputis</t>
  </si>
  <si>
    <t>Linas Samaška</t>
  </si>
  <si>
    <t>Virgilijus Buzas</t>
  </si>
  <si>
    <t>Justina Steponaitienė</t>
  </si>
  <si>
    <t>Vytautas Saunoris</t>
  </si>
  <si>
    <t>Varžybų skaičius</t>
  </si>
  <si>
    <t>Visų taškų suma</t>
  </si>
  <si>
    <t>Taškų vidurkis</t>
  </si>
  <si>
    <t>5 geriausių rezultatų suma</t>
  </si>
  <si>
    <t>Neoficialus Lietuvos triatlono reitingas.</t>
  </si>
  <si>
    <t/>
  </si>
  <si>
    <t>Gr.</t>
  </si>
  <si>
    <t>EM</t>
  </si>
  <si>
    <t>Panevėžio triatlono klubas</t>
  </si>
  <si>
    <t>Panevėžys</t>
  </si>
  <si>
    <t>Vilniaus triatlono asociacija</t>
  </si>
  <si>
    <t>Runglorious Bastards</t>
  </si>
  <si>
    <t>Marijampolė</t>
  </si>
  <si>
    <t>Mantautas Bieliauskas</t>
  </si>
  <si>
    <t>Antaris Team</t>
  </si>
  <si>
    <t>EW</t>
  </si>
  <si>
    <t>Povilas Gokas</t>
  </si>
  <si>
    <t>IM</t>
  </si>
  <si>
    <t>Lukas Prokopavičius</t>
  </si>
  <si>
    <t>DM</t>
  </si>
  <si>
    <t>IW</t>
  </si>
  <si>
    <t>Matas Barzdenys</t>
  </si>
  <si>
    <t>V2M</t>
  </si>
  <si>
    <t>Evelina Tomkevičiūtė</t>
  </si>
  <si>
    <t>DW</t>
  </si>
  <si>
    <t>V1M</t>
  </si>
  <si>
    <t>Impuls</t>
  </si>
  <si>
    <t>Karolina Lukšytė</t>
  </si>
  <si>
    <t>V3M</t>
  </si>
  <si>
    <t>Kaišiadorys</t>
  </si>
  <si>
    <t>Magdė Strazdaitė</t>
  </si>
  <si>
    <t>CW</t>
  </si>
  <si>
    <t>Kasparas Apkievičius</t>
  </si>
  <si>
    <t>CM</t>
  </si>
  <si>
    <t>Deimantė Barzdenytė</t>
  </si>
  <si>
    <t>BW</t>
  </si>
  <si>
    <t>Domas Prokopavičius</t>
  </si>
  <si>
    <t>BM</t>
  </si>
  <si>
    <t>DNS</t>
  </si>
  <si>
    <t>Tauragės BMK</t>
  </si>
  <si>
    <t>TSK "Darna"</t>
  </si>
  <si>
    <t>MGW</t>
  </si>
  <si>
    <t>AM</t>
  </si>
  <si>
    <t>AW</t>
  </si>
  <si>
    <t>Adas Ridikas</t>
  </si>
  <si>
    <t>Aloyzas Urbikas</t>
  </si>
  <si>
    <t>Brigita Šniukštaitė</t>
  </si>
  <si>
    <t>Erikas Murauskas</t>
  </si>
  <si>
    <t>Laurynas Narkevičius</t>
  </si>
  <si>
    <t>Tadas Cesevičius</t>
  </si>
  <si>
    <t>Unė Narkūnaitė</t>
  </si>
  <si>
    <t>Urtė Šukytė</t>
  </si>
  <si>
    <t>Vijus Kašuba</t>
  </si>
  <si>
    <t>Viltė Narkūnaitė</t>
  </si>
  <si>
    <t>Žilvinas Grigaitis</t>
  </si>
  <si>
    <t>Žygimantas Zaleckas</t>
  </si>
  <si>
    <t>Taškų skaičiavimo formulė: nugalėtojas gauna 1000 taškų, kitų vietų: nugalėtojo laikas padalintas iš įveikto laiko ir padauginta iš 1000.</t>
  </si>
  <si>
    <t>Ilgosios distancijos dalyviams skiriama 1000 taškų, kiekvienos trumpesnės distancijos taškai mažėja po 10%</t>
  </si>
  <si>
    <t>pastebėjus netikslumų pranešti: justas.bagdonavicius@gmail.com</t>
  </si>
  <si>
    <t>V</t>
  </si>
  <si>
    <t>Jokers - Santa Monica Networks</t>
  </si>
  <si>
    <t>V50</t>
  </si>
  <si>
    <t>Paulius Berezuckis</t>
  </si>
  <si>
    <t>vilnius</t>
  </si>
  <si>
    <t>V40</t>
  </si>
  <si>
    <t>Audrius Cvilikas</t>
  </si>
  <si>
    <t>M</t>
  </si>
  <si>
    <t>DNF</t>
  </si>
  <si>
    <t>triatlonotaure.lt</t>
  </si>
  <si>
    <t>Sanmark</t>
  </si>
  <si>
    <t>Klaipeda</t>
  </si>
  <si>
    <t>M40</t>
  </si>
  <si>
    <t>Šviesos kariai</t>
  </si>
  <si>
    <t>V60</t>
  </si>
  <si>
    <t>J.Grigo begimo akademija-SMIGIS</t>
  </si>
  <si>
    <t>Laimonas Krivickas</t>
  </si>
  <si>
    <t>LK SP "Kietas kulnas"</t>
  </si>
  <si>
    <t>Gytenis Rasickas</t>
  </si>
  <si>
    <t>Trakai</t>
  </si>
  <si>
    <t>Pranapolis TeAm</t>
  </si>
  <si>
    <t>Arūnas Juodis</t>
  </si>
  <si>
    <t>Narūnas Jusius</t>
  </si>
  <si>
    <t>Giedrius Babelis</t>
  </si>
  <si>
    <t>Tomas Petkevicius</t>
  </si>
  <si>
    <t>Jonava</t>
  </si>
  <si>
    <t>Jonavos "Maratonas"</t>
  </si>
  <si>
    <t>Osvaldas Žurauskas</t>
  </si>
  <si>
    <t>Dviratai-Daistatus</t>
  </si>
  <si>
    <t>Raimondas Skibarka</t>
  </si>
  <si>
    <t>Elektrenai</t>
  </si>
  <si>
    <t>Vilius Poderys</t>
  </si>
  <si>
    <t>Ignas Valančius</t>
  </si>
  <si>
    <t>Eitaras Šiaulys</t>
  </si>
  <si>
    <t>Konstantin Tučin</t>
  </si>
  <si>
    <t>Povilas Milašius</t>
  </si>
  <si>
    <t>Kęstutis Tyla</t>
  </si>
  <si>
    <t>Tomas Jasinevičius</t>
  </si>
  <si>
    <t>LKPB</t>
  </si>
  <si>
    <t>Tauragė</t>
  </si>
  <si>
    <t>Chain Gang</t>
  </si>
  <si>
    <t>Julius Barniškis</t>
  </si>
  <si>
    <t>Viktoras Lukaševičius</t>
  </si>
  <si>
    <t>Colibri Cycling team</t>
  </si>
  <si>
    <t>FOCUS Vilnius</t>
  </si>
  <si>
    <t>Kauno maratono klubas</t>
  </si>
  <si>
    <t>Alytus</t>
  </si>
  <si>
    <t>MTB Riders club</t>
  </si>
  <si>
    <t>Rytis Jakučionis</t>
  </si>
  <si>
    <t>Algimantas Janušauskas</t>
  </si>
  <si>
    <t>FILT</t>
  </si>
  <si>
    <t>17 km dviračiu</t>
  </si>
  <si>
    <t>8,5 km dviračiu</t>
  </si>
  <si>
    <t>8 km bėgte</t>
  </si>
  <si>
    <t>4 km bėgte</t>
  </si>
  <si>
    <t>Of. laikas</t>
  </si>
  <si>
    <t>Po IV rato</t>
  </si>
  <si>
    <t>Po III rato</t>
  </si>
  <si>
    <t>Po II rato</t>
  </si>
  <si>
    <t>Po I rato</t>
  </si>
  <si>
    <t>Vt. gr.</t>
  </si>
  <si>
    <t>Gim.m.</t>
  </si>
  <si>
    <t>Rezultatai. Bendra įskaita</t>
  </si>
  <si>
    <t>Duatlonas</t>
  </si>
  <si>
    <t>JUODŠILIŲ KROSO DUATLONAS/ JUODŠILIŲ KROSAS</t>
  </si>
  <si>
    <t>Inga Aukselytė</t>
  </si>
  <si>
    <t>Vardas, Pavardė</t>
  </si>
  <si>
    <t>Plaukimas</t>
  </si>
  <si>
    <t>Beatričė Vinciūnaitė</t>
  </si>
  <si>
    <t>Nedas Bacevičius</t>
  </si>
  <si>
    <t>Smiltė Plytnykaitė</t>
  </si>
  <si>
    <t>Tadas Sereika</t>
  </si>
  <si>
    <t>Amžiaus grupė</t>
  </si>
  <si>
    <t>-</t>
  </si>
  <si>
    <t>Marius Bernatonis</t>
  </si>
  <si>
    <t>Edvard Sokolovskij</t>
  </si>
  <si>
    <t>Sandra Valančauskaitė</t>
  </si>
  <si>
    <t>10 geriausių rezultatų suma</t>
  </si>
  <si>
    <t>JM</t>
  </si>
  <si>
    <t>Pozicija</t>
  </si>
  <si>
    <t>Numeris</t>
  </si>
  <si>
    <t>Vaičiulis, Vytautas</t>
  </si>
  <si>
    <t>Juta Racing</t>
  </si>
  <si>
    <t>Maciulevičius, Arūnas</t>
  </si>
  <si>
    <t>Ambrazevičiūtė, Giedrė</t>
  </si>
  <si>
    <t>Gotautas, Petras</t>
  </si>
  <si>
    <t>Murauskas, Andrius</t>
  </si>
  <si>
    <t>Mietas</t>
  </si>
  <si>
    <t>Grigaitis, Žilvinas</t>
  </si>
  <si>
    <t>Urbikas, Aloyzas</t>
  </si>
  <si>
    <t>Ančlauskas, Romutis</t>
  </si>
  <si>
    <t>Lietuviški patiekalai</t>
  </si>
  <si>
    <t>Ridikas, Adas</t>
  </si>
  <si>
    <t>Kieras, Juozas</t>
  </si>
  <si>
    <t>Petras Gotautas</t>
  </si>
  <si>
    <t>Eglė Raslavičienė</t>
  </si>
  <si>
    <t>Tadas Ambrazas</t>
  </si>
  <si>
    <t>Swedbank</t>
  </si>
  <si>
    <t>Swim pos</t>
  </si>
  <si>
    <t>Run pos</t>
  </si>
  <si>
    <t>Tinfavičius, Martynas</t>
  </si>
  <si>
    <t>Nida</t>
  </si>
  <si>
    <t>Top Team - Ultrabike</t>
  </si>
  <si>
    <t>Steponavičius, Kęstutis</t>
  </si>
  <si>
    <t>Ranceva, Alina</t>
  </si>
  <si>
    <t>Cesevičius, Tadas</t>
  </si>
  <si>
    <t>Bartkus, Mantas</t>
  </si>
  <si>
    <t>Zaleckas, Žygimantas</t>
  </si>
  <si>
    <t>Linas Šakalys</t>
  </si>
  <si>
    <t>Nikita Žukas</t>
  </si>
  <si>
    <t>Junevičius, Gytis</t>
  </si>
  <si>
    <t>Narkūnaitė, Unė</t>
  </si>
  <si>
    <t>Druskininkai</t>
  </si>
  <si>
    <t>Sereika, Tadas</t>
  </si>
  <si>
    <t>Narkūnaitė, Viltė</t>
  </si>
  <si>
    <t>Narkevičius, Laurynas</t>
  </si>
  <si>
    <t>Valančauskaitė, Sandra</t>
  </si>
  <si>
    <t>Skuodas</t>
  </si>
  <si>
    <t>JW</t>
  </si>
  <si>
    <t>Gustė Rimšaitė</t>
  </si>
  <si>
    <t>Vaclovas Markaitis</t>
  </si>
  <si>
    <t>Valdas Gudaitis</t>
  </si>
  <si>
    <t>Valdas Rokas</t>
  </si>
  <si>
    <t>2017-03-25 Akvatlonas</t>
  </si>
  <si>
    <t>2017-04-08  Juodšilių duatlonas</t>
  </si>
  <si>
    <t>2017-04-29 B. Abramaičio taurė</t>
  </si>
  <si>
    <t>2017-05-27 LTT - I Tauragė</t>
  </si>
  <si>
    <t>2017-06-17 LTT - II Zarasai</t>
  </si>
  <si>
    <t>2017-07-02 Trakų triatlonas</t>
  </si>
  <si>
    <t>2017-07-22 LTT - III Jonava</t>
  </si>
  <si>
    <t>2017-08-19 LTT - IV Veisiejai</t>
  </si>
  <si>
    <t>2017-08-26 Nemenčinės off-road triatlonas</t>
  </si>
  <si>
    <t>2017-09-02 LTT - Druskininkai</t>
  </si>
  <si>
    <t>2017-07-14 akvatlono čempionatas</t>
  </si>
  <si>
    <t>2017-07-15 Lietuvos triatlono čempionatas</t>
  </si>
  <si>
    <t>2017-08-27 Supersprinto čempionatas</t>
  </si>
  <si>
    <t>2017-10-01 Duatlono čempionatas</t>
  </si>
  <si>
    <t>Pozicija pagal amžiaus grupę</t>
  </si>
  <si>
    <t>Amžius</t>
  </si>
  <si>
    <t>100m</t>
  </si>
  <si>
    <t>500m bėgimas</t>
  </si>
  <si>
    <t>Iš viso</t>
  </si>
  <si>
    <t>Krakelyte, Enrika</t>
  </si>
  <si>
    <t>Kliukas, Aras</t>
  </si>
  <si>
    <t>TPK Ruoniai</t>
  </si>
  <si>
    <t>Murauskas, Erikas</t>
  </si>
  <si>
    <t>Babkin, Justinas</t>
  </si>
  <si>
    <t>Ivanovė, Izabelė</t>
  </si>
  <si>
    <t>Hummel team</t>
  </si>
  <si>
    <t>Venslova, Ąžuolas</t>
  </si>
  <si>
    <t>Kalvarijos sav</t>
  </si>
  <si>
    <t>Kenstavičius, Kristupas</t>
  </si>
  <si>
    <t>Stepanova, Ugnė</t>
  </si>
  <si>
    <t>100m plaukimas</t>
  </si>
  <si>
    <t>1000m bėgimas</t>
  </si>
  <si>
    <t>Gudaitis, Aurimas</t>
  </si>
  <si>
    <t>MGM</t>
  </si>
  <si>
    <t xml:space="preserve">Grodeckas, Tomas </t>
  </si>
  <si>
    <t xml:space="preserve">Kauno maratono klubas </t>
  </si>
  <si>
    <t>Martinkėnas, Žilvinas</t>
  </si>
  <si>
    <t>8+</t>
  </si>
  <si>
    <t>Romoslavskaja, Juliana</t>
  </si>
  <si>
    <t>BK MARATONAS</t>
  </si>
  <si>
    <t>Gardner, Eric</t>
  </si>
  <si>
    <t>USA/Utah</t>
  </si>
  <si>
    <t>Danielius, Valdas</t>
  </si>
  <si>
    <t>ruoniai</t>
  </si>
  <si>
    <t>Šameto, Edmundas</t>
  </si>
  <si>
    <t>Maciulevičiūtė, Hildė</t>
  </si>
  <si>
    <t>200m</t>
  </si>
  <si>
    <t>200m plaukimas</t>
  </si>
  <si>
    <t>Plytnykaitė, Smiltė</t>
  </si>
  <si>
    <t>Nemenčinė</t>
  </si>
  <si>
    <t>Vaitukaitis, Titas</t>
  </si>
  <si>
    <t>Lataitytė, Rusnė</t>
  </si>
  <si>
    <t>Reisas, Zigmas</t>
  </si>
  <si>
    <t>Kondraškaite, Patricija</t>
  </si>
  <si>
    <t>Prokopavičius, Domas</t>
  </si>
  <si>
    <t>Stepanovas, Aronas</t>
  </si>
  <si>
    <t>Danielė, Elzė</t>
  </si>
  <si>
    <t>Ažusenytė, Milda</t>
  </si>
  <si>
    <t>Ivanovė, Amelija</t>
  </si>
  <si>
    <t>Kvietkauskas, Matas</t>
  </si>
  <si>
    <t>Šukytė, Urtė</t>
  </si>
  <si>
    <t>Vasilevicius, Simas</t>
  </si>
  <si>
    <t>OK Klajūnas</t>
  </si>
  <si>
    <t>Žukas, Nikita</t>
  </si>
  <si>
    <t>300m</t>
  </si>
  <si>
    <t>400m</t>
  </si>
  <si>
    <t>400m plaukimas</t>
  </si>
  <si>
    <t>2000m bėgimas</t>
  </si>
  <si>
    <t>Apkievičius, Kasparas</t>
  </si>
  <si>
    <t>Šniukštaitė, Brigita</t>
  </si>
  <si>
    <t>Vinciūnaitė, Beatričė</t>
  </si>
  <si>
    <t>Jakštas, Titas</t>
  </si>
  <si>
    <t>Bepirštis, Adomas</t>
  </si>
  <si>
    <t>Barzdenytė, Deimantė</t>
  </si>
  <si>
    <t>Gurskaitė, Sandra</t>
  </si>
  <si>
    <t>Elektrėnų sav</t>
  </si>
  <si>
    <t>Gincas, Ginas</t>
  </si>
  <si>
    <t>Kaišiadorių PK "Plaukiam"</t>
  </si>
  <si>
    <t>Strazdaitė, Magdė</t>
  </si>
  <si>
    <t>Merkys, Kristijonas</t>
  </si>
  <si>
    <t>Kašuba, Vijus</t>
  </si>
  <si>
    <t>Kenstavičius, Elijus</t>
  </si>
  <si>
    <t>Vasilevicius, Ignas</t>
  </si>
  <si>
    <t>Šakalys, Linas</t>
  </si>
  <si>
    <t>Rimšaitė, Gustė</t>
  </si>
  <si>
    <t>Bacevičius, Nedas</t>
  </si>
  <si>
    <t>Vaškevičiūtė, Elita</t>
  </si>
  <si>
    <t>V4M</t>
  </si>
  <si>
    <t>100m. Plaukimas, 500m. Bėgimas</t>
  </si>
  <si>
    <t>100m. Plaukimas, 1km. Bėgimas</t>
  </si>
  <si>
    <t>200m. Plaukimas, 1km. Bėgimas</t>
  </si>
  <si>
    <t>400m. Plaukimas, 2km. Bėgimas</t>
  </si>
  <si>
    <t>500m</t>
  </si>
  <si>
    <t>600m</t>
  </si>
  <si>
    <t>700m</t>
  </si>
  <si>
    <t>800m</t>
  </si>
  <si>
    <t>800m plaukimas</t>
  </si>
  <si>
    <t>4000m bėgimas</t>
  </si>
  <si>
    <t>Prokopavičius, Lukas</t>
  </si>
  <si>
    <t>Tomkevičiūtė, Evelina</t>
  </si>
  <si>
    <t>Gokas, Povilas</t>
  </si>
  <si>
    <t>Barzdenys, Matas</t>
  </si>
  <si>
    <t>Lukšytė, Karolina</t>
  </si>
  <si>
    <t>Kanaporis, Dainius</t>
  </si>
  <si>
    <t xml:space="preserve">Maročka, Domantas </t>
  </si>
  <si>
    <t>Rimkus, Irvydas</t>
  </si>
  <si>
    <t>Pranckevičiūtė, Saulė</t>
  </si>
  <si>
    <t>Torpedos</t>
  </si>
  <si>
    <t>Vasilevicius, Juozas</t>
  </si>
  <si>
    <t>800m. Plaukimas, 4km. Bėgimas</t>
  </si>
  <si>
    <t>900m</t>
  </si>
  <si>
    <t>1000m</t>
  </si>
  <si>
    <t>1000m plaukimas</t>
  </si>
  <si>
    <t>5000m bėgimas</t>
  </si>
  <si>
    <t>Pumputis, Titas</t>
  </si>
  <si>
    <t>Kontrimavičius, Lukas</t>
  </si>
  <si>
    <t>Strazdas, Jaunius</t>
  </si>
  <si>
    <t>Panevėžio Triatlono Klubas</t>
  </si>
  <si>
    <t>Gincas, Raimondas</t>
  </si>
  <si>
    <t>Marcinkevičius, Mantas</t>
  </si>
  <si>
    <t>New York</t>
  </si>
  <si>
    <t>Millo Endurance</t>
  </si>
  <si>
    <t>Vasilevičius, Vytas</t>
  </si>
  <si>
    <t>Šimkaitis, Dainius</t>
  </si>
  <si>
    <t xml:space="preserve">Valiuška, Dovydas </t>
  </si>
  <si>
    <t>Aukselytė, Inga</t>
  </si>
  <si>
    <t>Buzas, Virgilijus</t>
  </si>
  <si>
    <t>Gudaitis, Valdas</t>
  </si>
  <si>
    <t>Kiudys, Alfredas</t>
  </si>
  <si>
    <t>Ivanovas, Olegas</t>
  </si>
  <si>
    <t>Samaška, Linas</t>
  </si>
  <si>
    <t>Jankevičius, Mantas</t>
  </si>
  <si>
    <t>Laurikaitis, Aurimas</t>
  </si>
  <si>
    <t>IVANAUSKAITE, RAMUNE</t>
  </si>
  <si>
    <t>V2W</t>
  </si>
  <si>
    <t>Plaukimo neigaliuju klubas TAKAS</t>
  </si>
  <si>
    <t>Krasauskas, Vilmantas</t>
  </si>
  <si>
    <t>Tijūnonis, Darius</t>
  </si>
  <si>
    <t>Gedvilas, Tomas</t>
  </si>
  <si>
    <t>Steponaitienė, Justina</t>
  </si>
  <si>
    <t>Kopūstas, Dainius</t>
  </si>
  <si>
    <t>Kiaušas, Anna</t>
  </si>
  <si>
    <t>Rosinas, Audrius</t>
  </si>
  <si>
    <t>Sakalauskas, Julius</t>
  </si>
  <si>
    <t>Mikalauskas, Andrius</t>
  </si>
  <si>
    <t>OK Labirintas</t>
  </si>
  <si>
    <t>Saunoris, Vytautas</t>
  </si>
  <si>
    <t>Pranckeviciene, Jurate</t>
  </si>
  <si>
    <t>V1W</t>
  </si>
  <si>
    <t>Danielė, Viktorija</t>
  </si>
  <si>
    <t>Raslavičienė, Eglė</t>
  </si>
  <si>
    <t>Jaraminas, Audrius</t>
  </si>
  <si>
    <t>Los Palangėlės</t>
  </si>
  <si>
    <t>www.triautlonotaure.lt</t>
  </si>
  <si>
    <t>1000m. Plaukimas, 5km. Bėgimas</t>
  </si>
  <si>
    <t>Atviras Lietuvos žiemos akvatlono čempionatas</t>
  </si>
  <si>
    <t>Enrika Krakelyte</t>
  </si>
  <si>
    <t>2017 m. balandžio 8 d.</t>
  </si>
  <si>
    <t xml:space="preserve">KKSC - Trakai  </t>
  </si>
  <si>
    <t>3 club</t>
  </si>
  <si>
    <t>3club #dviraciuakademija</t>
  </si>
  <si>
    <t>Martynas Dobilinskas</t>
  </si>
  <si>
    <t>Best Team INIT</t>
  </si>
  <si>
    <t>Nukualofa</t>
  </si>
  <si>
    <t>3club</t>
  </si>
  <si>
    <t>Romualdas Kniuksta</t>
  </si>
  <si>
    <t>Tamsta</t>
  </si>
  <si>
    <t>Zenonas Blinkevičius</t>
  </si>
  <si>
    <t>Z</t>
  </si>
  <si>
    <t>Vaidotai</t>
  </si>
  <si>
    <t>Rudys project</t>
  </si>
  <si>
    <t>Ernesta Tubytė</t>
  </si>
  <si>
    <t>Baltu lokys</t>
  </si>
  <si>
    <t>Andrius Backevičius</t>
  </si>
  <si>
    <t>Genadijus  Petrikas</t>
  </si>
  <si>
    <t>LEONAS JARMOŠKA</t>
  </si>
  <si>
    <t>SK Vėtrungė/vet</t>
  </si>
  <si>
    <t>Domas Baliukonis</t>
  </si>
  <si>
    <t>Dominykas Jankevičius</t>
  </si>
  <si>
    <t>Montis magia</t>
  </si>
  <si>
    <t>Miroslav Korvel</t>
  </si>
  <si>
    <t>Ekoterra</t>
  </si>
  <si>
    <t>Juodsiliai</t>
  </si>
  <si>
    <t>Dryžuotas vienaragis</t>
  </si>
  <si>
    <t>Akademija, Kauno raj.</t>
  </si>
  <si>
    <t>Tomas Jurgulis</t>
  </si>
  <si>
    <t>------</t>
  </si>
  <si>
    <t>Pagervė</t>
  </si>
  <si>
    <t>Evaldas Prižginas</t>
  </si>
  <si>
    <t>Deividas Tamošiūnas</t>
  </si>
  <si>
    <t>Marius Vencius</t>
  </si>
  <si>
    <t>Vilniaus raj.</t>
  </si>
  <si>
    <t>Martynas Gindrenas</t>
  </si>
  <si>
    <t>Andrius Kaikaris</t>
  </si>
  <si>
    <t>Rimantas Daunoravičius</t>
  </si>
  <si>
    <t>Andrius Jadzevicius</t>
  </si>
  <si>
    <t>Vaida Reinartaitė</t>
  </si>
  <si>
    <t>Montis Magia</t>
  </si>
  <si>
    <t>Gediminas Sakalauskas</t>
  </si>
  <si>
    <t>Nippon Honda</t>
  </si>
  <si>
    <t>Robertas	 Hinz</t>
  </si>
  <si>
    <t>Lemora</t>
  </si>
  <si>
    <t>Amber Crossfit</t>
  </si>
  <si>
    <t>Laimonas Mikelionis</t>
  </si>
  <si>
    <t>Present Connection</t>
  </si>
  <si>
    <t>Edgaras  Savickis</t>
  </si>
  <si>
    <t>Panevėžio klubas "Dviračiai"</t>
  </si>
  <si>
    <t>Petras Misiūnas</t>
  </si>
  <si>
    <t>Andrius	 Paliunis</t>
  </si>
  <si>
    <t>Juozas Vaitonis</t>
  </si>
  <si>
    <t>Dariuš Pščolovski</t>
  </si>
  <si>
    <t>Kęstas Stasiūnas</t>
  </si>
  <si>
    <t>Kraujas prakaitas ir ašaros</t>
  </si>
  <si>
    <t>Rokiškis</t>
  </si>
  <si>
    <t>Natalija Avgustinovic</t>
  </si>
  <si>
    <t>Martynas  Plyčiuraitis Plyčius</t>
  </si>
  <si>
    <t xml:space="preserve"> F.O.C.U.S. running</t>
  </si>
  <si>
    <t>Oliver Ortiz</t>
  </si>
  <si>
    <t>NEKO Runners</t>
  </si>
  <si>
    <t>Dviratai - Daistatus</t>
  </si>
  <si>
    <t>Jurgita  Lemesiute</t>
  </si>
  <si>
    <t>Paulius Natalevičius</t>
  </si>
  <si>
    <t xml:space="preserve">Remigijus  Staišiūnas </t>
  </si>
  <si>
    <t>VRKU</t>
  </si>
  <si>
    <t>Laimonas  Rudys</t>
  </si>
  <si>
    <t>Virvė laisva!</t>
  </si>
  <si>
    <t>Julija Gailiešienė</t>
  </si>
  <si>
    <t>Mindaugas Černiauskas</t>
  </si>
  <si>
    <t>Kitasreikalas.lt</t>
  </si>
  <si>
    <t>Darius Meškauskas</t>
  </si>
  <si>
    <t>BK / Stajeris</t>
  </si>
  <si>
    <t>Adomas Bepirštis</t>
  </si>
  <si>
    <t>Alfredas Kiudys</t>
  </si>
  <si>
    <t>Amelija Ivanovė</t>
  </si>
  <si>
    <t>Andrius Mikalauskas</t>
  </si>
  <si>
    <t>Anna Kiaušas</t>
  </si>
  <si>
    <t>Aras Kliukas</t>
  </si>
  <si>
    <t>Aronas Stepanovas</t>
  </si>
  <si>
    <t>Audrius Jaraminas</t>
  </si>
  <si>
    <t>Audrius Rosinas</t>
  </si>
  <si>
    <t>Aurimas Gudaitis</t>
  </si>
  <si>
    <t>Aurimas Laurikaitis</t>
  </si>
  <si>
    <t>Ąžuolas Venslova</t>
  </si>
  <si>
    <t>Dainius Kanaporis</t>
  </si>
  <si>
    <t>Dainius Šimkaitis</t>
  </si>
  <si>
    <t>Darius Tijūnonis</t>
  </si>
  <si>
    <t>Domantas  Maročka</t>
  </si>
  <si>
    <t>Dovydas  Valiuška</t>
  </si>
  <si>
    <t>Edmundas Šameto</t>
  </si>
  <si>
    <t>Elijus Kenstavičius</t>
  </si>
  <si>
    <t>Elita Vaškevičiūtė</t>
  </si>
  <si>
    <t>Elzė Danielė</t>
  </si>
  <si>
    <t>Eric Gardner</t>
  </si>
  <si>
    <t>Ginas Gincas</t>
  </si>
  <si>
    <t>Hildė Maciulevičiūtė</t>
  </si>
  <si>
    <t>Ignas Vasilevicius</t>
  </si>
  <si>
    <t>Irvydas Rimkus</t>
  </si>
  <si>
    <t>Izabelė Ivanovė</t>
  </si>
  <si>
    <t>Juliana Romoslavskaja</t>
  </si>
  <si>
    <t>Julius Sakalauskas</t>
  </si>
  <si>
    <t>Juozas Vasilevicius</t>
  </si>
  <si>
    <t>Jurate Pranckeviciene</t>
  </si>
  <si>
    <t>Justinas Babkin</t>
  </si>
  <si>
    <t>Kristijonas Merkys</t>
  </si>
  <si>
    <t>Kristupas Kenstavičius</t>
  </si>
  <si>
    <t>Lukas Kontrimavičius</t>
  </si>
  <si>
    <t>Mantas Jankevičius</t>
  </si>
  <si>
    <t>Matas Kvietkauskas</t>
  </si>
  <si>
    <t>Milda Ažusenytė</t>
  </si>
  <si>
    <t>Patricija Kondraškaite</t>
  </si>
  <si>
    <t>Raimondas Gincas</t>
  </si>
  <si>
    <t>RAMUNE IVANAUSKAITE</t>
  </si>
  <si>
    <t>Rusnė Lataitytė</t>
  </si>
  <si>
    <t>Sandra Gurskaitė</t>
  </si>
  <si>
    <t>Saulė Pranckevičiūtė</t>
  </si>
  <si>
    <t>Simas Vasilevicius</t>
  </si>
  <si>
    <t>Titas Jakštas</t>
  </si>
  <si>
    <t>Titas Vaitukaitis</t>
  </si>
  <si>
    <t>Tomas  Grodeckas</t>
  </si>
  <si>
    <t>Ugnė Stepanova</t>
  </si>
  <si>
    <t>Valdas Danielius</t>
  </si>
  <si>
    <t>Viktorija Danielė</t>
  </si>
  <si>
    <t>Vilmantas Krasauskas</t>
  </si>
  <si>
    <t>Vytas Vasilevičius</t>
  </si>
  <si>
    <t>Zigmas Reisas</t>
  </si>
  <si>
    <t>Žilvinas Martinkėnas</t>
  </si>
  <si>
    <t>Created: 2017.04.14</t>
  </si>
  <si>
    <r>
      <t xml:space="preserve"> </t>
    </r>
    <r>
      <rPr>
        <b/>
        <sz val="12"/>
        <rFont val="Times New Roman"/>
        <family val="1"/>
      </rPr>
      <t>Panevėžys</t>
    </r>
    <r>
      <rPr>
        <sz val="12"/>
        <rFont val="Times New Roman"/>
        <family val="1"/>
      </rPr>
      <t xml:space="preserve">  </t>
    </r>
  </si>
  <si>
    <r>
      <t>B. Abramaičio triatlono taurė 2017 m.</t>
    </r>
    <r>
      <rPr>
        <sz val="12"/>
        <rFont val="Times New Roman"/>
        <family val="1"/>
      </rPr>
      <t xml:space="preserve">  </t>
    </r>
  </si>
  <si>
    <t>I distancija</t>
  </si>
  <si>
    <r>
      <t>M15A</t>
    </r>
    <r>
      <rPr>
        <sz val="12"/>
        <rFont val="Times New Roman"/>
        <family val="1"/>
      </rPr>
      <t xml:space="preserve">    </t>
    </r>
  </si>
  <si>
    <t>Vardas Pavardė</t>
  </si>
  <si>
    <t>Pavardė, Vardas</t>
  </si>
  <si>
    <t>Rezul</t>
  </si>
  <si>
    <t>Laikai punktuose</t>
  </si>
  <si>
    <t>laikas</t>
  </si>
  <si>
    <t>Bėgimas</t>
  </si>
  <si>
    <t>Kašuba Vijus</t>
  </si>
  <si>
    <t>1:36,0 2</t>
  </si>
  <si>
    <t>6:33,0 1</t>
  </si>
  <si>
    <t>4:57,0 2</t>
  </si>
  <si>
    <t>Kenstavičius Elijus</t>
  </si>
  <si>
    <t>TPK Ruoniai, Vilnius</t>
  </si>
  <si>
    <t>1:46,0 3</t>
  </si>
  <si>
    <t>6:52,0 2</t>
  </si>
  <si>
    <t>5:06,0 4</t>
  </si>
  <si>
    <t>Kvietkauskas Matas</t>
  </si>
  <si>
    <t>TPK Ruoniai, Nemenčinė</t>
  </si>
  <si>
    <t>1:55,0 4</t>
  </si>
  <si>
    <t>6:59,4 3</t>
  </si>
  <si>
    <t>5:04,4 3</t>
  </si>
  <si>
    <t>Stepanovas Aronas</t>
  </si>
  <si>
    <t>TSK "Darna", Panevėžys</t>
  </si>
  <si>
    <t>1:28,0 1</t>
  </si>
  <si>
    <t>7:08,0 4</t>
  </si>
  <si>
    <t>5:40,0 7</t>
  </si>
  <si>
    <t>Bekatipis Kristijonas</t>
  </si>
  <si>
    <t>2:24,0 7</t>
  </si>
  <si>
    <t>7:09,4 5</t>
  </si>
  <si>
    <t>4:45,4 1</t>
  </si>
  <si>
    <t>Kenstavičius Kristupas</t>
  </si>
  <si>
    <t>2:06,0 5</t>
  </si>
  <si>
    <t>7:33,3 6</t>
  </si>
  <si>
    <t>5:27,3 5</t>
  </si>
  <si>
    <t>Dūzis Klāvs</t>
  </si>
  <si>
    <t>AQUATICS, Dobele</t>
  </si>
  <si>
    <t>2:14,0 6</t>
  </si>
  <si>
    <t>7:43,6 7</t>
  </si>
  <si>
    <t>5:29,6 6</t>
  </si>
  <si>
    <r>
      <t>M20A</t>
    </r>
    <r>
      <rPr>
        <sz val="12"/>
        <rFont val="Times New Roman"/>
        <family val="1"/>
      </rPr>
      <t xml:space="preserve">    </t>
    </r>
  </si>
  <si>
    <t>Bondarchuk Leonid</t>
  </si>
  <si>
    <t>Tabasalu Triatloniklub, Harku</t>
  </si>
  <si>
    <t>1:33,0 1</t>
  </si>
  <si>
    <t>6:06,2 1</t>
  </si>
  <si>
    <t>4:33,2 1</t>
  </si>
  <si>
    <t>Ausmees Kristo</t>
  </si>
  <si>
    <t>Meie Liigume Medita, Tartu</t>
  </si>
  <si>
    <t>1:47,0 2</t>
  </si>
  <si>
    <t>6:43,6 2</t>
  </si>
  <si>
    <t>4:56,6 2</t>
  </si>
  <si>
    <r>
      <t>W15A</t>
    </r>
    <r>
      <rPr>
        <sz val="12"/>
        <rFont val="Times New Roman"/>
        <family val="1"/>
      </rPr>
      <t xml:space="preserve">    </t>
    </r>
  </si>
  <si>
    <t>Jakovleva Kristina</t>
  </si>
  <si>
    <t>LTU swimming, Panevėžys</t>
  </si>
  <si>
    <t>1:05,0 1</t>
  </si>
  <si>
    <t>5:18,0 1</t>
  </si>
  <si>
    <t>4:13,0 1</t>
  </si>
  <si>
    <t>Girštautaitė Rugilė</t>
  </si>
  <si>
    <t>1:08,0 2</t>
  </si>
  <si>
    <t>5:28,0 2</t>
  </si>
  <si>
    <t>4:20,0 2</t>
  </si>
  <si>
    <t>Mackevičiūtė Margarita</t>
  </si>
  <si>
    <t>1:29,0 3</t>
  </si>
  <si>
    <t>6:20,7 3</t>
  </si>
  <si>
    <t>4:51,7 4</t>
  </si>
  <si>
    <t>Paškevičiūtė Ernesta</t>
  </si>
  <si>
    <t>Panevėžio triatlono klubas, Panevėžys</t>
  </si>
  <si>
    <t>1:46,0 4</t>
  </si>
  <si>
    <t>6:28,8 4</t>
  </si>
  <si>
    <t>Šukytė Urtė</t>
  </si>
  <si>
    <t>1:58,0 5</t>
  </si>
  <si>
    <t>7:37,3 5</t>
  </si>
  <si>
    <t>5:39,3 5</t>
  </si>
  <si>
    <t>Raudonytė Ugnė</t>
  </si>
  <si>
    <t>2:16,0 7</t>
  </si>
  <si>
    <t>8:00,1 6</t>
  </si>
  <si>
    <t>5:44,1 6</t>
  </si>
  <si>
    <t>Šimonytė Laura</t>
  </si>
  <si>
    <t>2:10,0 6</t>
  </si>
  <si>
    <t>8:11,3 7</t>
  </si>
  <si>
    <t>6:01,3 7</t>
  </si>
  <si>
    <t>Stepanova Ugnė</t>
  </si>
  <si>
    <t>2:34,0 8</t>
  </si>
  <si>
    <t>9:24,1 8</t>
  </si>
  <si>
    <t>6:50,1 8</t>
  </si>
  <si>
    <r>
      <t>W20A</t>
    </r>
    <r>
      <rPr>
        <sz val="12"/>
        <rFont val="Times New Roman"/>
        <family val="1"/>
      </rPr>
      <t xml:space="preserve">    </t>
    </r>
  </si>
  <si>
    <t>Bondarchuk Jelena</t>
  </si>
  <si>
    <t>1:54,0 1</t>
  </si>
  <si>
    <t>7:47,8 1</t>
  </si>
  <si>
    <t>5:53,8 1</t>
  </si>
  <si>
    <t>II distancija</t>
  </si>
  <si>
    <r>
      <t>AM</t>
    </r>
    <r>
      <rPr>
        <sz val="12"/>
        <rFont val="Times New Roman"/>
        <family val="1"/>
      </rPr>
      <t xml:space="preserve">    </t>
    </r>
  </si>
  <si>
    <t>Tranzitas</t>
  </si>
  <si>
    <t>Dviračiai</t>
  </si>
  <si>
    <t>Orbidāns Jaroslavs</t>
  </si>
  <si>
    <t>individual, Ozolnieku novads</t>
  </si>
  <si>
    <t>3:45,0 2</t>
  </si>
  <si>
    <t>4:45,0 1</t>
  </si>
  <si>
    <t>19:20,8 1</t>
  </si>
  <si>
    <t>19:45,2 1</t>
  </si>
  <si>
    <t>25:36,2 1</t>
  </si>
  <si>
    <t>1:00,0 1</t>
  </si>
  <si>
    <t>14:35,8 1</t>
  </si>
  <si>
    <t>0:24,4 1</t>
  </si>
  <si>
    <t>5:51,0 1</t>
  </si>
  <si>
    <t>Murauskas Erikas</t>
  </si>
  <si>
    <t>3:38,0 1</t>
  </si>
  <si>
    <t>4:51,7 2</t>
  </si>
  <si>
    <t>22:38,0 2</t>
  </si>
  <si>
    <t>23:28,3 2</t>
  </si>
  <si>
    <t>30:18,5 2</t>
  </si>
  <si>
    <t>1:13,7 2</t>
  </si>
  <si>
    <t>17:46,3 2</t>
  </si>
  <si>
    <t>0:50,3 2</t>
  </si>
  <si>
    <t>6:50,2 2</t>
  </si>
  <si>
    <r>
      <t>AW</t>
    </r>
    <r>
      <rPr>
        <sz val="12"/>
        <rFont val="Times New Roman"/>
        <family val="1"/>
      </rPr>
      <t xml:space="preserve">    </t>
    </r>
  </si>
  <si>
    <t>Jansone Beate</t>
  </si>
  <si>
    <t>3:41,0 1</t>
  </si>
  <si>
    <t>4:41,9 1</t>
  </si>
  <si>
    <t>19:32,2 1</t>
  </si>
  <si>
    <t>20:05,2 1</t>
  </si>
  <si>
    <t>25:15,8 1</t>
  </si>
  <si>
    <t>1:00,9 1</t>
  </si>
  <si>
    <t>14:50,3 1</t>
  </si>
  <si>
    <t>0:33,0 2</t>
  </si>
  <si>
    <t>5:10,6 1</t>
  </si>
  <si>
    <t>Bulko Karolīna</t>
  </si>
  <si>
    <t>AQUATICS, DOBELE</t>
  </si>
  <si>
    <t>3:57,0 2</t>
  </si>
  <si>
    <t>5:50,2 2</t>
  </si>
  <si>
    <t>21:27,6 2</t>
  </si>
  <si>
    <t>21:56,8 2</t>
  </si>
  <si>
    <t>28:06,7 2</t>
  </si>
  <si>
    <t>1:53,2 2</t>
  </si>
  <si>
    <t>15:37,4 2</t>
  </si>
  <si>
    <t>0:29,2 1</t>
  </si>
  <si>
    <t>6:09,9 2</t>
  </si>
  <si>
    <r>
      <t>BM</t>
    </r>
    <r>
      <rPr>
        <sz val="12"/>
        <rFont val="Times New Roman"/>
        <family val="1"/>
      </rPr>
      <t xml:space="preserve">    </t>
    </r>
  </si>
  <si>
    <t>Meijers Miks</t>
  </si>
  <si>
    <t>Rīga</t>
  </si>
  <si>
    <t>3:39,0 8</t>
  </si>
  <si>
    <t>4:35,6 8</t>
  </si>
  <si>
    <t>17:22,3 1</t>
  </si>
  <si>
    <t>17:41,4 1</t>
  </si>
  <si>
    <t>22:51,8 1</t>
  </si>
  <si>
    <t>0:56,6 2</t>
  </si>
  <si>
    <t>12:46,7 1</t>
  </si>
  <si>
    <t>0:19,1 1</t>
  </si>
  <si>
    <t>5:10,4 1</t>
  </si>
  <si>
    <t>Savitsch Gert Martin</t>
  </si>
  <si>
    <t>Tabasalu Triatloniklubi, Muraste</t>
  </si>
  <si>
    <t>3:04,0 3</t>
  </si>
  <si>
    <t>4:11,3 3</t>
  </si>
  <si>
    <t>17:34,1 2</t>
  </si>
  <si>
    <t>17:58,0 2</t>
  </si>
  <si>
    <t>23:29,7 2</t>
  </si>
  <si>
    <t>1:07,3 5</t>
  </si>
  <si>
    <t>13:22,8 2</t>
  </si>
  <si>
    <t>0:23,9 2</t>
  </si>
  <si>
    <t>5:31,7 2</t>
  </si>
  <si>
    <t>Barinovs Valerijs</t>
  </si>
  <si>
    <t>DTC Jaunība, Daugavpils</t>
  </si>
  <si>
    <t>2:53,0 1</t>
  </si>
  <si>
    <t>3:54,5 1</t>
  </si>
  <si>
    <t>17:53,0 3</t>
  </si>
  <si>
    <t>18:17,9 3</t>
  </si>
  <si>
    <t>24:12,9 3</t>
  </si>
  <si>
    <t>1:01,5 3</t>
  </si>
  <si>
    <t>13:58,5 5</t>
  </si>
  <si>
    <t>0:24,9 4</t>
  </si>
  <si>
    <t>5:55,0 4</t>
  </si>
  <si>
    <t>Orbidāns Roberts</t>
  </si>
  <si>
    <t>3:16,0 6</t>
  </si>
  <si>
    <t>4:20,8 5</t>
  </si>
  <si>
    <t>18:13,7 5</t>
  </si>
  <si>
    <t>18:41,9 4</t>
  </si>
  <si>
    <t>24:20,0 4</t>
  </si>
  <si>
    <t>1:04,8 4</t>
  </si>
  <si>
    <t>13:52,9 3</t>
  </si>
  <si>
    <t>0:28,2 5</t>
  </si>
  <si>
    <t>5:38,1 3</t>
  </si>
  <si>
    <t>Aleksejevs Elijs</t>
  </si>
  <si>
    <t>3:15,0 4</t>
  </si>
  <si>
    <t>4:00,0 2</t>
  </si>
  <si>
    <t>18:30,0 6</t>
  </si>
  <si>
    <t>19:00,0 5</t>
  </si>
  <si>
    <t>25:27,0 5</t>
  </si>
  <si>
    <t>0:45,0 1</t>
  </si>
  <si>
    <t>14:30,0 6</t>
  </si>
  <si>
    <t>0:30,0 8</t>
  </si>
  <si>
    <t>6:27,0 7</t>
  </si>
  <si>
    <t>Apšenieks Pauls</t>
  </si>
  <si>
    <t>3:23,0 7</t>
  </si>
  <si>
    <t>4:34,7 7</t>
  </si>
  <si>
    <t>19:23,1 7</t>
  </si>
  <si>
    <t>19:47,5 7</t>
  </si>
  <si>
    <t>25:48,0 6</t>
  </si>
  <si>
    <t>1:11,7 6</t>
  </si>
  <si>
    <t>14:48,4 7</t>
  </si>
  <si>
    <t>0:24,4 3</t>
  </si>
  <si>
    <t>6:00,5 5</t>
  </si>
  <si>
    <t>Reisas Zigmas</t>
  </si>
  <si>
    <t>3:01,0 2</t>
  </si>
  <si>
    <t>4:14,0 4</t>
  </si>
  <si>
    <t>18:08,4 4</t>
  </si>
  <si>
    <t>19:00,7 6</t>
  </si>
  <si>
    <t>26:06,1 7</t>
  </si>
  <si>
    <t>1:13,0 7</t>
  </si>
  <si>
    <t>13:54,4 4</t>
  </si>
  <si>
    <t>0:52,3 9</t>
  </si>
  <si>
    <t>7:05,4 8</t>
  </si>
  <si>
    <t>Aaron Ausmees</t>
  </si>
  <si>
    <t>3:47,0 9</t>
  </si>
  <si>
    <t>5:02,6 9</t>
  </si>
  <si>
    <t>20:42,1 8</t>
  </si>
  <si>
    <t>21:11,6 8</t>
  </si>
  <si>
    <t>27:21,7 8</t>
  </si>
  <si>
    <t>1:15,6 8</t>
  </si>
  <si>
    <t>15:39,5 8</t>
  </si>
  <si>
    <t>0:29,5 6</t>
  </si>
  <si>
    <t>6:10,1 6</t>
  </si>
  <si>
    <t>Žukas Nikita</t>
  </si>
  <si>
    <t>4:33,5 6</t>
  </si>
  <si>
    <t>22:01,2 9</t>
  </si>
  <si>
    <t>22:30,8 9</t>
  </si>
  <si>
    <t>30:25,1 9</t>
  </si>
  <si>
    <t>1:18,5 9</t>
  </si>
  <si>
    <t>17:27,7 9</t>
  </si>
  <si>
    <t>0:29,6 7</t>
  </si>
  <si>
    <t>7:54,3 9</t>
  </si>
  <si>
    <r>
      <t>BW</t>
    </r>
    <r>
      <rPr>
        <sz val="12"/>
        <rFont val="Times New Roman"/>
        <family val="1"/>
      </rPr>
      <t xml:space="preserve">    </t>
    </r>
  </si>
  <si>
    <t>Bula Beāte</t>
  </si>
  <si>
    <t>2:53,0 2</t>
  </si>
  <si>
    <t>3:47,8 2</t>
  </si>
  <si>
    <t>17:02,2 1</t>
  </si>
  <si>
    <t>17:23,2 1</t>
  </si>
  <si>
    <t>22:54,3 1</t>
  </si>
  <si>
    <t>0:54,8 1</t>
  </si>
  <si>
    <t>13:14,4 1</t>
  </si>
  <si>
    <t>0:21,0 1</t>
  </si>
  <si>
    <t>5:31,1 3</t>
  </si>
  <si>
    <t>Plytnykaitė Smiltė</t>
  </si>
  <si>
    <t>2:45,0 1</t>
  </si>
  <si>
    <t>3:40,0 1</t>
  </si>
  <si>
    <t>17:38,1 2</t>
  </si>
  <si>
    <t>18:01,6 2</t>
  </si>
  <si>
    <t>23:24,4 2</t>
  </si>
  <si>
    <t>0:55,0 2</t>
  </si>
  <si>
    <t>13:58,1 2</t>
  </si>
  <si>
    <t>0:23,5 3</t>
  </si>
  <si>
    <t>5:22,8 1</t>
  </si>
  <si>
    <t>Mõtsnik Hanna-marleen</t>
  </si>
  <si>
    <t>21CC Triatloniklubi, Tallinn</t>
  </si>
  <si>
    <t>2:57,0 3</t>
  </si>
  <si>
    <t>4:06,7 3</t>
  </si>
  <si>
    <t>18:33,4 3</t>
  </si>
  <si>
    <t>19:00,3 3</t>
  </si>
  <si>
    <t>25:02,4 3</t>
  </si>
  <si>
    <t>1:09,7 4</t>
  </si>
  <si>
    <t>14:26,7 3</t>
  </si>
  <si>
    <t>0:26,9 4</t>
  </si>
  <si>
    <t>6:02,1 4</t>
  </si>
  <si>
    <t>Mõtsnik Kirke</t>
  </si>
  <si>
    <t>3:10,0 4</t>
  </si>
  <si>
    <t>4:21,8 5</t>
  </si>
  <si>
    <t>19:36,3 4</t>
  </si>
  <si>
    <t>20:07,7 4</t>
  </si>
  <si>
    <t>25:37,1 4</t>
  </si>
  <si>
    <t>1:11,8 6</t>
  </si>
  <si>
    <t>15:14,5 4</t>
  </si>
  <si>
    <t>0:31,4 6</t>
  </si>
  <si>
    <t>5:29,4 2</t>
  </si>
  <si>
    <t>Apšeniece Anna</t>
  </si>
  <si>
    <t>3:12,0 5</t>
  </si>
  <si>
    <t>4:20,5 4</t>
  </si>
  <si>
    <t>20:02,7 5</t>
  </si>
  <si>
    <t>20:25,7 5</t>
  </si>
  <si>
    <t>27:00,4 5</t>
  </si>
  <si>
    <t>1:08,5 3</t>
  </si>
  <si>
    <t>15:42,2 5</t>
  </si>
  <si>
    <t>0:23,0 2</t>
  </si>
  <si>
    <t>6:34,7 6</t>
  </si>
  <si>
    <t>Ažusenytė Milda</t>
  </si>
  <si>
    <t>3:38,0 6</t>
  </si>
  <si>
    <t>4:48,1 6</t>
  </si>
  <si>
    <t>21:40,8 6</t>
  </si>
  <si>
    <t>22:11,2 6</t>
  </si>
  <si>
    <t>28:42,8 6</t>
  </si>
  <si>
    <t>1:10,1 5</t>
  </si>
  <si>
    <t>16:52,7 6</t>
  </si>
  <si>
    <t>0:30,4 5</t>
  </si>
  <si>
    <t>6:31,6 5</t>
  </si>
  <si>
    <r>
      <t>CM</t>
    </r>
    <r>
      <rPr>
        <sz val="12"/>
        <rFont val="Times New Roman"/>
        <family val="1"/>
      </rPr>
      <t xml:space="preserve">    </t>
    </r>
  </si>
  <si>
    <t>Dūzis Kristaps</t>
  </si>
  <si>
    <t>2:52,0 4</t>
  </si>
  <si>
    <t>3:43,5 3</t>
  </si>
  <si>
    <t>15:28,2 1</t>
  </si>
  <si>
    <t>15:47,8 1</t>
  </si>
  <si>
    <t>20:38,9 1</t>
  </si>
  <si>
    <t>0:51,5 2</t>
  </si>
  <si>
    <t>11:44,7 1</t>
  </si>
  <si>
    <t>0:19,6 2</t>
  </si>
  <si>
    <t>4:51,1 2</t>
  </si>
  <si>
    <t>Freijs Elvins</t>
  </si>
  <si>
    <t>2:50,0 3</t>
  </si>
  <si>
    <t>3:41,5 2</t>
  </si>
  <si>
    <t>15:50,7 2</t>
  </si>
  <si>
    <t>16:17,6 2</t>
  </si>
  <si>
    <t>21:30,7 2</t>
  </si>
  <si>
    <t>12:09,2 2</t>
  </si>
  <si>
    <t>0:26,9 7</t>
  </si>
  <si>
    <t>5:13,1 4</t>
  </si>
  <si>
    <t>Rimkus Kristupas</t>
  </si>
  <si>
    <t>3:07,0 7</t>
  </si>
  <si>
    <t>4:02,1 6</t>
  </si>
  <si>
    <t>16:37,0 4</t>
  </si>
  <si>
    <t>16:55,9 4</t>
  </si>
  <si>
    <t>21:32,3 3</t>
  </si>
  <si>
    <t>0:55,1 5</t>
  </si>
  <si>
    <t>12:34,9 5</t>
  </si>
  <si>
    <t>0:18,9 1</t>
  </si>
  <si>
    <t>4:36,4 1</t>
  </si>
  <si>
    <t>Čurgelis Valerijs</t>
  </si>
  <si>
    <t>2:30,0 1</t>
  </si>
  <si>
    <t>3:20,9 1</t>
  </si>
  <si>
    <t>15:53,0 3</t>
  </si>
  <si>
    <t>16:18,9 3</t>
  </si>
  <si>
    <t>21:51,9 4</t>
  </si>
  <si>
    <t>0:50,9 1</t>
  </si>
  <si>
    <t>12:32,1 4</t>
  </si>
  <si>
    <t>0:25,9 5</t>
  </si>
  <si>
    <t>5:33,0 6</t>
  </si>
  <si>
    <t>Dapkus Pijus</t>
  </si>
  <si>
    <t>2:59,0 5</t>
  </si>
  <si>
    <t>3:52,3 4</t>
  </si>
  <si>
    <t>16:42,2 6</t>
  </si>
  <si>
    <t>17:08,4 6</t>
  </si>
  <si>
    <t>22:01,6 5</t>
  </si>
  <si>
    <t>0:53,3 4</t>
  </si>
  <si>
    <t>12:49,9 6</t>
  </si>
  <si>
    <t>0:26,2 6</t>
  </si>
  <si>
    <t>4:53,2 3</t>
  </si>
  <si>
    <t>Bondarchuk Ivan</t>
  </si>
  <si>
    <t>3:20,0 8</t>
  </si>
  <si>
    <t>4:26,0 8</t>
  </si>
  <si>
    <t>16:37,7 5</t>
  </si>
  <si>
    <t>17:03,1 5</t>
  </si>
  <si>
    <t>22:59,8 6</t>
  </si>
  <si>
    <t>1:06,0 8</t>
  </si>
  <si>
    <t>12:11,7 3</t>
  </si>
  <si>
    <t>0:25,4 4</t>
  </si>
  <si>
    <t>5:56,7 8</t>
  </si>
  <si>
    <t>Janovičs Niks Aksels</t>
  </si>
  <si>
    <t>3:04,0 6</t>
  </si>
  <si>
    <t>4:08,2 7</t>
  </si>
  <si>
    <t>17:33,9 7</t>
  </si>
  <si>
    <t>17:57,3 7</t>
  </si>
  <si>
    <t>23:20,1 7</t>
  </si>
  <si>
    <t>1:04,2 7</t>
  </si>
  <si>
    <t>13:25,7 7</t>
  </si>
  <si>
    <t>0:23,4 3</t>
  </si>
  <si>
    <t>5:22,8 5</t>
  </si>
  <si>
    <t>Bulko Andriāns</t>
  </si>
  <si>
    <t>3:55,0 9</t>
  </si>
  <si>
    <t>4:57,3 9</t>
  </si>
  <si>
    <t>19:20,1 8</t>
  </si>
  <si>
    <t>19:52,0 8</t>
  </si>
  <si>
    <t>25:42,6 8</t>
  </si>
  <si>
    <t>1:02,3 6</t>
  </si>
  <si>
    <t>14:22,8 8</t>
  </si>
  <si>
    <t>0:31,9 8</t>
  </si>
  <si>
    <t>5:50,6 7</t>
  </si>
  <si>
    <t>Šakalys Linas</t>
  </si>
  <si>
    <t>2:47,0 2</t>
  </si>
  <si>
    <t>3:53,3 5</t>
  </si>
  <si>
    <t>20:39,7 9</t>
  </si>
  <si>
    <t>21:12,4 9</t>
  </si>
  <si>
    <t>27:12,1 9</t>
  </si>
  <si>
    <t>1:06,3 9</t>
  </si>
  <si>
    <t>16:46,4 9</t>
  </si>
  <si>
    <t>0:32,7 9</t>
  </si>
  <si>
    <t>5:59,7 9</t>
  </si>
  <si>
    <r>
      <t>CW</t>
    </r>
    <r>
      <rPr>
        <sz val="12"/>
        <rFont val="Times New Roman"/>
        <family val="1"/>
      </rPr>
      <t xml:space="preserve">    </t>
    </r>
  </si>
  <si>
    <t>Šniukštaitė Brigita</t>
  </si>
  <si>
    <t>2:52,0 3</t>
  </si>
  <si>
    <t>3:48,2 2</t>
  </si>
  <si>
    <t>16:25,5 2</t>
  </si>
  <si>
    <t>16:50,2 2</t>
  </si>
  <si>
    <t>21:53,3 1</t>
  </si>
  <si>
    <t>0:56,2 3</t>
  </si>
  <si>
    <t>12:37,3 2</t>
  </si>
  <si>
    <t>0:24,7 7</t>
  </si>
  <si>
    <t>5:03,1 2</t>
  </si>
  <si>
    <t>Paurytė Ugnė</t>
  </si>
  <si>
    <t>4:00,3 5</t>
  </si>
  <si>
    <t>17:00,5 4</t>
  </si>
  <si>
    <t>17:19,3 4</t>
  </si>
  <si>
    <t>22:03,5 2</t>
  </si>
  <si>
    <t>0:56,3 5</t>
  </si>
  <si>
    <t>13:00,2 4</t>
  </si>
  <si>
    <t>0:18,8 2</t>
  </si>
  <si>
    <t>4:44,2 1</t>
  </si>
  <si>
    <t>Eihmane Linda</t>
  </si>
  <si>
    <t>2:42,0 1</t>
  </si>
  <si>
    <t>3:34,7 1</t>
  </si>
  <si>
    <t>16:10,6 1</t>
  </si>
  <si>
    <t>16:31,1 1</t>
  </si>
  <si>
    <t>22:16,4 3</t>
  </si>
  <si>
    <t>0:52,7 1</t>
  </si>
  <si>
    <t>12:35,9 1</t>
  </si>
  <si>
    <t>0:20,5 4</t>
  </si>
  <si>
    <t>5:45,3 7</t>
  </si>
  <si>
    <t>Barzdenytė Deimantė</t>
  </si>
  <si>
    <t>3:00,0 4</t>
  </si>
  <si>
    <t>3:56,2 4</t>
  </si>
  <si>
    <t>16:50,1 3</t>
  </si>
  <si>
    <t>17:13,7 3</t>
  </si>
  <si>
    <t>22:49,1 4</t>
  </si>
  <si>
    <t>12:53,9 3</t>
  </si>
  <si>
    <t>0:23,6 5</t>
  </si>
  <si>
    <t>5:35,4 5</t>
  </si>
  <si>
    <t>Steponėnaitė Emilė</t>
  </si>
  <si>
    <t>3:54,7 3</t>
  </si>
  <si>
    <t>17:50,4 6</t>
  </si>
  <si>
    <t>18:08,5 6</t>
  </si>
  <si>
    <t>23:21,8 5</t>
  </si>
  <si>
    <t>1:07,7 8</t>
  </si>
  <si>
    <t>13:55,7 6</t>
  </si>
  <si>
    <t>0:18,1 1</t>
  </si>
  <si>
    <t>5:13,3 3</t>
  </si>
  <si>
    <t>Savitsch Grete Maria</t>
  </si>
  <si>
    <t>3:01,0 5</t>
  </si>
  <si>
    <t>4:02,5 6</t>
  </si>
  <si>
    <t>17:42,3 5</t>
  </si>
  <si>
    <t>18:06,3 5</t>
  </si>
  <si>
    <t>24:05,0 6</t>
  </si>
  <si>
    <t>1:01,5 7</t>
  </si>
  <si>
    <t>13:39,8 5</t>
  </si>
  <si>
    <t>0:24,0 6</t>
  </si>
  <si>
    <t>5:58,7 8</t>
  </si>
  <si>
    <t>Värik Hanna-liisa</t>
  </si>
  <si>
    <t>Tabasalu Triatloniklubi</t>
  </si>
  <si>
    <t>4:20,0 7</t>
  </si>
  <si>
    <t>18:35,1 7</t>
  </si>
  <si>
    <t>18:54,5 7</t>
  </si>
  <si>
    <t>24:22,5 7</t>
  </si>
  <si>
    <t>0:57,0 6</t>
  </si>
  <si>
    <t>14:15,1 7</t>
  </si>
  <si>
    <t>0:19,4 3</t>
  </si>
  <si>
    <t>5:28,0 4</t>
  </si>
  <si>
    <t>KÜbar Marta</t>
  </si>
  <si>
    <t>SK Raudmees, Pärnu</t>
  </si>
  <si>
    <t>3:40,0 9</t>
  </si>
  <si>
    <t>4:35,8 8</t>
  </si>
  <si>
    <t>19:24,2 8</t>
  </si>
  <si>
    <t>19:50,2 8</t>
  </si>
  <si>
    <t>25:29,5 8</t>
  </si>
  <si>
    <t>0:55,8 2</t>
  </si>
  <si>
    <t>14:48,4 8</t>
  </si>
  <si>
    <t>0:26,0 9</t>
  </si>
  <si>
    <t>5:39,3 6</t>
  </si>
  <si>
    <t>Kartanaitė Smiltė</t>
  </si>
  <si>
    <t>3:31,0 8</t>
  </si>
  <si>
    <t>4:40,0 9</t>
  </si>
  <si>
    <t>21:03,5 9</t>
  </si>
  <si>
    <t>21:28,4 9</t>
  </si>
  <si>
    <t>27:35,8 9</t>
  </si>
  <si>
    <t>1:09,0 9</t>
  </si>
  <si>
    <t>16:23,5 9</t>
  </si>
  <si>
    <t>0:24,9 8</t>
  </si>
  <si>
    <t>6:07,4 9</t>
  </si>
  <si>
    <t>III distancija</t>
  </si>
  <si>
    <r>
      <t>DM</t>
    </r>
    <r>
      <rPr>
        <sz val="12"/>
        <color theme="1"/>
        <rFont val="Times New Roman"/>
        <family val="1"/>
      </rPr>
      <t xml:space="preserve">    </t>
    </r>
  </si>
  <si>
    <t>Kornijenko Sandis</t>
  </si>
  <si>
    <t>5:13,0 5</t>
  </si>
  <si>
    <t>5:57,2 2</t>
  </si>
  <si>
    <t>27:02,5 1</t>
  </si>
  <si>
    <t>27:21,3 1</t>
  </si>
  <si>
    <t>37:55,3 2</t>
  </si>
  <si>
    <t>0:44,2 2</t>
  </si>
  <si>
    <t>21:05,3 1</t>
  </si>
  <si>
    <t>0:18,8 1</t>
  </si>
  <si>
    <t>10:34,0 4</t>
  </si>
  <si>
    <t>Kroon Ander Markus</t>
  </si>
  <si>
    <t>Tartu</t>
  </si>
  <si>
    <t>5:09,0 3</t>
  </si>
  <si>
    <t>6:05,5 5</t>
  </si>
  <si>
    <t>29:18,4 5</t>
  </si>
  <si>
    <t>29:41,1 4</t>
  </si>
  <si>
    <t>39:30,3 3</t>
  </si>
  <si>
    <t>0:56,5 9</t>
  </si>
  <si>
    <t>23:12,9 4</t>
  </si>
  <si>
    <t>0:22,7 6</t>
  </si>
  <si>
    <t>9:49,2 2</t>
  </si>
  <si>
    <t>Audzēvičs Pauls</t>
  </si>
  <si>
    <t>5:01,0 1</t>
  </si>
  <si>
    <t>5:55,7 1</t>
  </si>
  <si>
    <t>28:16,5 3</t>
  </si>
  <si>
    <t>28:41,4 3</t>
  </si>
  <si>
    <t>39:48,3 4</t>
  </si>
  <si>
    <t>0:54,7 8</t>
  </si>
  <si>
    <t>22:20,8 3</t>
  </si>
  <si>
    <t>0:24,9 7</t>
  </si>
  <si>
    <t>11:06,9 6</t>
  </si>
  <si>
    <t>Suharževskis Matvejs</t>
  </si>
  <si>
    <t>5:14,0 6</t>
  </si>
  <si>
    <t>5:59,1 3</t>
  </si>
  <si>
    <t>29:12,3 4</t>
  </si>
  <si>
    <t>29:57,8 5</t>
  </si>
  <si>
    <t>39:59,5 5</t>
  </si>
  <si>
    <t>0:45,1 3</t>
  </si>
  <si>
    <t>23:13,2 5</t>
  </si>
  <si>
    <t>0:45,5 10</t>
  </si>
  <si>
    <t>10:01,7 3</t>
  </si>
  <si>
    <t>Apkievičius Kasparas</t>
  </si>
  <si>
    <t>5:12,0 4</t>
  </si>
  <si>
    <t>6:00,8 4</t>
  </si>
  <si>
    <t>30:30,0 6</t>
  </si>
  <si>
    <t>30:52,3 6</t>
  </si>
  <si>
    <t>41:51,9 6</t>
  </si>
  <si>
    <t>0:48,8 6</t>
  </si>
  <si>
    <t>24:29,2 6</t>
  </si>
  <si>
    <t>0:22,3 5</t>
  </si>
  <si>
    <t>10:59,6 5</t>
  </si>
  <si>
    <t>Jakštas Titas</t>
  </si>
  <si>
    <t>6:21,0 7</t>
  </si>
  <si>
    <t>7:08,8 7</t>
  </si>
  <si>
    <t>33:24,4 7</t>
  </si>
  <si>
    <t>33:45,9 7</t>
  </si>
  <si>
    <t>45:22,9 7</t>
  </si>
  <si>
    <t>0:47,8 5</t>
  </si>
  <si>
    <t>26:15,6 7</t>
  </si>
  <si>
    <t>0:21,5 4</t>
  </si>
  <si>
    <t>11:37,0 8</t>
  </si>
  <si>
    <t>Kartanas Titas</t>
  </si>
  <si>
    <t>7:10,0 9</t>
  </si>
  <si>
    <t>7:55,1 9</t>
  </si>
  <si>
    <t>35:20,0 8</t>
  </si>
  <si>
    <t>35:41,4 8</t>
  </si>
  <si>
    <t>47:54,0 8</t>
  </si>
  <si>
    <t>27:24,9 8</t>
  </si>
  <si>
    <t>0:21,4 3</t>
  </si>
  <si>
    <t>12:12,6 9</t>
  </si>
  <si>
    <t>Kovoliūnas Rokas</t>
  </si>
  <si>
    <t>7:01,0 8</t>
  </si>
  <si>
    <t>7:52,0 8</t>
  </si>
  <si>
    <t>36:02,5 10</t>
  </si>
  <si>
    <t>36:21,6 10</t>
  </si>
  <si>
    <t>47:56,1 9</t>
  </si>
  <si>
    <t>0:51,0 7</t>
  </si>
  <si>
    <t>28:10,5 10</t>
  </si>
  <si>
    <t>0:19,1 2</t>
  </si>
  <si>
    <t>11:34,5 7</t>
  </si>
  <si>
    <t>Dambrauskas Tomas</t>
  </si>
  <si>
    <t>7:14,0 10</t>
  </si>
  <si>
    <t>7:56,7 10</t>
  </si>
  <si>
    <t>35:37,6 9</t>
  </si>
  <si>
    <t>36:06,3 9</t>
  </si>
  <si>
    <t>48:42,1 10</t>
  </si>
  <si>
    <t>0:42,7 1</t>
  </si>
  <si>
    <t>27:40,9 9</t>
  </si>
  <si>
    <t>0:28,7 8</t>
  </si>
  <si>
    <t>12:35,8 10</t>
  </si>
  <si>
    <t>Proščinko Daņila</t>
  </si>
  <si>
    <t>DSQ</t>
  </si>
  <si>
    <t>5:07,0 2</t>
  </si>
  <si>
    <t>6:11,3 6</t>
  </si>
  <si>
    <t>27:45,7 2</t>
  </si>
  <si>
    <t>28:15,4 2</t>
  </si>
  <si>
    <t>37:26,6 1</t>
  </si>
  <si>
    <t>1:04,3 10</t>
  </si>
  <si>
    <t>21:34,4 2</t>
  </si>
  <si>
    <t>0:29,7 9</t>
  </si>
  <si>
    <t>9:11,2 1</t>
  </si>
  <si>
    <r>
      <t>DW</t>
    </r>
    <r>
      <rPr>
        <sz val="12"/>
        <color theme="1"/>
        <rFont val="Times New Roman"/>
        <family val="1"/>
      </rPr>
      <t xml:space="preserve">    </t>
    </r>
  </si>
  <si>
    <t>Bondarchuk Maria</t>
  </si>
  <si>
    <t>4:41,0 1</t>
  </si>
  <si>
    <t>6:32,1 1</t>
  </si>
  <si>
    <t>30:10,8 1</t>
  </si>
  <si>
    <t>30:29,8 1</t>
  </si>
  <si>
    <t>41:51,8 1</t>
  </si>
  <si>
    <t>1:51,1 4</t>
  </si>
  <si>
    <t>23:38,7 1</t>
  </si>
  <si>
    <t>0:19,0 1</t>
  </si>
  <si>
    <t>11:22,0 2</t>
  </si>
  <si>
    <t>Vinciūnaitė Beatričė</t>
  </si>
  <si>
    <t>6:10,0 2</t>
  </si>
  <si>
    <t>7:03,3 2</t>
  </si>
  <si>
    <t>32:11,8 2</t>
  </si>
  <si>
    <t>32:38,9 2</t>
  </si>
  <si>
    <t>43:40,3 2</t>
  </si>
  <si>
    <t>0:53,3 2</t>
  </si>
  <si>
    <t>25:08,5 2</t>
  </si>
  <si>
    <t>0:27,1 3</t>
  </si>
  <si>
    <t>11:01,4 1</t>
  </si>
  <si>
    <t>KÜbar Paula</t>
  </si>
  <si>
    <t>6:31,0 3</t>
  </si>
  <si>
    <t>7:18,1 3</t>
  </si>
  <si>
    <t>33:17,2 3</t>
  </si>
  <si>
    <t>33:36,6 3</t>
  </si>
  <si>
    <t>45:45,1 3</t>
  </si>
  <si>
    <t>0:47,1 1</t>
  </si>
  <si>
    <t>25:59,1 3</t>
  </si>
  <si>
    <t>0:19,4 2</t>
  </si>
  <si>
    <t>12:08,5 3</t>
  </si>
  <si>
    <t>Rimšaitė Gustė</t>
  </si>
  <si>
    <t>6:55,0 4</t>
  </si>
  <si>
    <t>7:49,0 4</t>
  </si>
  <si>
    <t>36:07,7 4</t>
  </si>
  <si>
    <t>36:51,7 4</t>
  </si>
  <si>
    <t>50:08,0 4</t>
  </si>
  <si>
    <t>0:54,0 3</t>
  </si>
  <si>
    <t>28:18,7 4</t>
  </si>
  <si>
    <t>0:44,0 4</t>
  </si>
  <si>
    <t>13:16,3 4</t>
  </si>
  <si>
    <r>
      <t>IM</t>
    </r>
    <r>
      <rPr>
        <sz val="12"/>
        <color theme="1"/>
        <rFont val="Times New Roman"/>
        <family val="1"/>
      </rPr>
      <t xml:space="preserve">    </t>
    </r>
  </si>
  <si>
    <t>Gajevskis Artjoms</t>
  </si>
  <si>
    <t>4:45,0 3</t>
  </si>
  <si>
    <t>5:26,5 2</t>
  </si>
  <si>
    <t>25:26,5 1</t>
  </si>
  <si>
    <t>25:54,6 1</t>
  </si>
  <si>
    <t>34:57,7 1</t>
  </si>
  <si>
    <t>0:41,5 2</t>
  </si>
  <si>
    <t>20:00,0 1</t>
  </si>
  <si>
    <t>0:28,1 6</t>
  </si>
  <si>
    <t>9:03,1 2</t>
  </si>
  <si>
    <t>Prokopavičius Lukas</t>
  </si>
  <si>
    <t>5:21,0 4</t>
  </si>
  <si>
    <t>26:21,8 2</t>
  </si>
  <si>
    <t>26:40,3 2</t>
  </si>
  <si>
    <t>35:12,0 2</t>
  </si>
  <si>
    <t>0:41,1 1</t>
  </si>
  <si>
    <t>20:19,7 2</t>
  </si>
  <si>
    <t>0:18,5 1</t>
  </si>
  <si>
    <t>8:31,7 1</t>
  </si>
  <si>
    <t>Audzēvičs Jēkabs</t>
  </si>
  <si>
    <t>4:29,0 1</t>
  </si>
  <si>
    <t>5:19,6 1</t>
  </si>
  <si>
    <t>28:15,5 3</t>
  </si>
  <si>
    <t>28:38,0 3</t>
  </si>
  <si>
    <t>38:21,8 3</t>
  </si>
  <si>
    <t>0:50,6 3</t>
  </si>
  <si>
    <t>22:55,9 6</t>
  </si>
  <si>
    <t>0:22,5 3</t>
  </si>
  <si>
    <t>9:43,8 3</t>
  </si>
  <si>
    <t>Barzdenys Matas</t>
  </si>
  <si>
    <t>5:22,0 5</t>
  </si>
  <si>
    <t>6:24,9 5</t>
  </si>
  <si>
    <t>28:26,4 4</t>
  </si>
  <si>
    <t>29:11,4 4</t>
  </si>
  <si>
    <t>39:44,2 4</t>
  </si>
  <si>
    <t>1:02,9 8</t>
  </si>
  <si>
    <t>22:01,5 3</t>
  </si>
  <si>
    <t>0:45,0 7</t>
  </si>
  <si>
    <t>10:32,8 5</t>
  </si>
  <si>
    <t>Lelle Ragnar</t>
  </si>
  <si>
    <t>5:44,0 6</t>
  </si>
  <si>
    <t>6:35,1 6</t>
  </si>
  <si>
    <t>29:14,2 5</t>
  </si>
  <si>
    <t>29:33,1 5</t>
  </si>
  <si>
    <t>40:15,0 5</t>
  </si>
  <si>
    <t>0:51,1 4</t>
  </si>
  <si>
    <t>22:39,1 5</t>
  </si>
  <si>
    <t>0:18,9 2</t>
  </si>
  <si>
    <t>10:41,9 7</t>
  </si>
  <si>
    <t>Ubavičs Markuss</t>
  </si>
  <si>
    <t>4:38,0 2</t>
  </si>
  <si>
    <t>5:30,4 3</t>
  </si>
  <si>
    <t>29:15,2 6</t>
  </si>
  <si>
    <t>29:42,2 6</t>
  </si>
  <si>
    <t>40:21,1 6</t>
  </si>
  <si>
    <t>0:52,4 5</t>
  </si>
  <si>
    <t>23:44,8 7</t>
  </si>
  <si>
    <t>0:27,0 5</t>
  </si>
  <si>
    <t>10:38,9 6</t>
  </si>
  <si>
    <t>Kanaporis Dainius</t>
  </si>
  <si>
    <t>6:20,0 7</t>
  </si>
  <si>
    <t>7:12,7 7</t>
  </si>
  <si>
    <t>29:23,2 7</t>
  </si>
  <si>
    <t>30:08,2 7</t>
  </si>
  <si>
    <t>40:39,4 7</t>
  </si>
  <si>
    <t>0:52,7 6</t>
  </si>
  <si>
    <t>22:10,5 4</t>
  </si>
  <si>
    <t>10:31,2 4</t>
  </si>
  <si>
    <t>Mažeika Justas</t>
  </si>
  <si>
    <t>6:54,0 8</t>
  </si>
  <si>
    <t>7:47,6 8</t>
  </si>
  <si>
    <t>32:15,7 8</t>
  </si>
  <si>
    <t>32:42,5 8</t>
  </si>
  <si>
    <t>43:48,9 8</t>
  </si>
  <si>
    <t>0:53,6 7</t>
  </si>
  <si>
    <t>24:28,1 8</t>
  </si>
  <si>
    <t>0:26,8 4</t>
  </si>
  <si>
    <t>11:06,4 8</t>
  </si>
  <si>
    <r>
      <t>IW</t>
    </r>
    <r>
      <rPr>
        <sz val="12"/>
        <color theme="1"/>
        <rFont val="Times New Roman"/>
        <family val="1"/>
      </rPr>
      <t xml:space="preserve">    </t>
    </r>
  </si>
  <si>
    <t>Tomkevičiūtė Evelina</t>
  </si>
  <si>
    <t>5:12,0 1</t>
  </si>
  <si>
    <t>5:57,4 1</t>
  </si>
  <si>
    <t>26:49,8 1</t>
  </si>
  <si>
    <t>27:12,3 1</t>
  </si>
  <si>
    <t>36:25,7 1</t>
  </si>
  <si>
    <t>0:45,4 2</t>
  </si>
  <si>
    <t>20:52,4 1</t>
  </si>
  <si>
    <t>0:22,5 1</t>
  </si>
  <si>
    <t>9:13,4 1</t>
  </si>
  <si>
    <t>Leitane Daniela</t>
  </si>
  <si>
    <t>5:26,0 2</t>
  </si>
  <si>
    <t>6:20,3 2</t>
  </si>
  <si>
    <t>27:56,2 2</t>
  </si>
  <si>
    <t>28:20,0 2</t>
  </si>
  <si>
    <t>38:22,6 2</t>
  </si>
  <si>
    <t>0:54,3 6</t>
  </si>
  <si>
    <t>21:35,9 2</t>
  </si>
  <si>
    <t>0:23,8 2</t>
  </si>
  <si>
    <t>10:02,6 2</t>
  </si>
  <si>
    <t>Narkūnaitė Unė</t>
  </si>
  <si>
    <t>5:46,0 3</t>
  </si>
  <si>
    <t>6:36,5 3</t>
  </si>
  <si>
    <t>30:33,6 4</t>
  </si>
  <si>
    <t>31:01,3 4</t>
  </si>
  <si>
    <t>41:18,0 3</t>
  </si>
  <si>
    <t>0:50,5 4</t>
  </si>
  <si>
    <t>23:57,1 5</t>
  </si>
  <si>
    <t>0:27,7 4</t>
  </si>
  <si>
    <t>10:16,7 3</t>
  </si>
  <si>
    <t>Narkūnaitė Viltė</t>
  </si>
  <si>
    <t>6:09,0 6</t>
  </si>
  <si>
    <t>6:51,0 5</t>
  </si>
  <si>
    <t>30:34,8 5</t>
  </si>
  <si>
    <t>31:04,0 5</t>
  </si>
  <si>
    <t>41:37,0 4</t>
  </si>
  <si>
    <t>0:42,0 1</t>
  </si>
  <si>
    <t>23:43,8 4</t>
  </si>
  <si>
    <t>0:29,2 5</t>
  </si>
  <si>
    <t>10:33,0 4</t>
  </si>
  <si>
    <t>Lukšytė Karolina</t>
  </si>
  <si>
    <t>6:06,0 5</t>
  </si>
  <si>
    <t>6:52,9 6</t>
  </si>
  <si>
    <t>30:01,3 3</t>
  </si>
  <si>
    <t>30:26,4 3</t>
  </si>
  <si>
    <t>42:14,1 5</t>
  </si>
  <si>
    <t>0:46,9 3</t>
  </si>
  <si>
    <t>23:08,4 3</t>
  </si>
  <si>
    <t>0:25,1 3</t>
  </si>
  <si>
    <t>11:47,7 6</t>
  </si>
  <si>
    <t>Siliņa Linda</t>
  </si>
  <si>
    <t>6:40,9 4</t>
  </si>
  <si>
    <t>32:32,4 7</t>
  </si>
  <si>
    <t>33:04,4 7</t>
  </si>
  <si>
    <t>44:10,4 6</t>
  </si>
  <si>
    <t>0:54,9 7</t>
  </si>
  <si>
    <t>25:51,5 7</t>
  </si>
  <si>
    <t>0:32,0 6</t>
  </si>
  <si>
    <t>11:06,0 5</t>
  </si>
  <si>
    <t>Lelle Raileen</t>
  </si>
  <si>
    <t>6:12,0 7</t>
  </si>
  <si>
    <t>7:03,4 7</t>
  </si>
  <si>
    <t>31:32,8 6</t>
  </si>
  <si>
    <t>32:05,0 6</t>
  </si>
  <si>
    <t>44:24,8 7</t>
  </si>
  <si>
    <t>0:51,4 5</t>
  </si>
  <si>
    <t>24:29,4 6</t>
  </si>
  <si>
    <t>0:32,2 7</t>
  </si>
  <si>
    <t>12:19,8 7</t>
  </si>
  <si>
    <r>
      <t>MM</t>
    </r>
    <r>
      <rPr>
        <sz val="12"/>
        <color theme="1"/>
        <rFont val="Times New Roman"/>
        <family val="1"/>
      </rPr>
      <t xml:space="preserve">    </t>
    </r>
  </si>
  <si>
    <t>7:32,0 1</t>
  </si>
  <si>
    <t>8:27,3 1</t>
  </si>
  <si>
    <t>30:31,7 1</t>
  </si>
  <si>
    <t>30:57,3 1</t>
  </si>
  <si>
    <t>41:51,7 1</t>
  </si>
  <si>
    <t>0:55,3 2</t>
  </si>
  <si>
    <t>22:04,4 1</t>
  </si>
  <si>
    <t>0:25,6 1</t>
  </si>
  <si>
    <t>10:54,4 1</t>
  </si>
  <si>
    <t>Kurlavičius Paulius</t>
  </si>
  <si>
    <t>SK S-Sportas, Kaunas</t>
  </si>
  <si>
    <t>8:14,0 2</t>
  </si>
  <si>
    <t>8:47,4 2</t>
  </si>
  <si>
    <t>31:10,0 2</t>
  </si>
  <si>
    <t>31:45,6 2</t>
  </si>
  <si>
    <t>43:16,0 2</t>
  </si>
  <si>
    <t>0:33,4 1</t>
  </si>
  <si>
    <t>22:22,6 2</t>
  </si>
  <si>
    <t>0:35,6 2</t>
  </si>
  <si>
    <t>11:30,4 2</t>
  </si>
  <si>
    <t>Lelle Rain</t>
  </si>
  <si>
    <t>9:38,0 3</t>
  </si>
  <si>
    <t>10:39,9 3</t>
  </si>
  <si>
    <t>33:15,3 3</t>
  </si>
  <si>
    <t>33:59,5 3</t>
  </si>
  <si>
    <t>46:12,9 3</t>
  </si>
  <si>
    <t>1:01,9 3</t>
  </si>
  <si>
    <t>22:35,4 3</t>
  </si>
  <si>
    <t>0:44,2 3</t>
  </si>
  <si>
    <t>12:13,4 3</t>
  </si>
  <si>
    <r>
      <t>MW</t>
    </r>
    <r>
      <rPr>
        <sz val="12"/>
        <color theme="1"/>
        <rFont val="Times New Roman"/>
        <family val="1"/>
      </rPr>
      <t xml:space="preserve">    </t>
    </r>
  </si>
  <si>
    <t>Tattar Aveli</t>
  </si>
  <si>
    <t>Valga</t>
  </si>
  <si>
    <t>8:23,0 1</t>
  </si>
  <si>
    <t>13:30,0 5</t>
  </si>
  <si>
    <t>33:48,9 1</t>
  </si>
  <si>
    <t>34:30,0 1</t>
  </si>
  <si>
    <t>46:07,2 1</t>
  </si>
  <si>
    <t>5:07,0 5</t>
  </si>
  <si>
    <t>20:18,9 1</t>
  </si>
  <si>
    <t>0:41,1 5</t>
  </si>
  <si>
    <t>11:37,2 1</t>
  </si>
  <si>
    <t>Tattar Kaja</t>
  </si>
  <si>
    <t>9:40,0 5</t>
  </si>
  <si>
    <t>10:37,8 4</t>
  </si>
  <si>
    <t>34:39,7 3</t>
  </si>
  <si>
    <t>35:06,5 2</t>
  </si>
  <si>
    <t>47:48,6 2</t>
  </si>
  <si>
    <t>0:57,8 4</t>
  </si>
  <si>
    <t>24:01,9 2</t>
  </si>
  <si>
    <t>0:26,8 3</t>
  </si>
  <si>
    <t>12:42,1 2</t>
  </si>
  <si>
    <t>8:33,0 2</t>
  </si>
  <si>
    <t>9:18,2 1</t>
  </si>
  <si>
    <t>34:38,3 2</t>
  </si>
  <si>
    <t>35:18,2 3</t>
  </si>
  <si>
    <t>49:00,8 3</t>
  </si>
  <si>
    <t>0:45,2 1</t>
  </si>
  <si>
    <t>25:20,1 3</t>
  </si>
  <si>
    <t>0:39,9 4</t>
  </si>
  <si>
    <t>13:42,6 4</t>
  </si>
  <si>
    <t>Vaisma Anne</t>
  </si>
  <si>
    <t>8:37,0 3</t>
  </si>
  <si>
    <t>9:32,4 2</t>
  </si>
  <si>
    <t>38:22,2 4</t>
  </si>
  <si>
    <t>38:47,4 4</t>
  </si>
  <si>
    <t>52:29,8 4</t>
  </si>
  <si>
    <t>0:55,4 3</t>
  </si>
  <si>
    <t>28:49,8 4</t>
  </si>
  <si>
    <t>0:25,2 2</t>
  </si>
  <si>
    <t>13:42,4 3</t>
  </si>
  <si>
    <t>Mõtsnik Külli</t>
  </si>
  <si>
    <t>21cc, Tallinn</t>
  </si>
  <si>
    <t>8:51,0 4</t>
  </si>
  <si>
    <t>9:43,1 3</t>
  </si>
  <si>
    <t>39:10,4 5</t>
  </si>
  <si>
    <t>39:34,3 5</t>
  </si>
  <si>
    <t>54:40,6 5</t>
  </si>
  <si>
    <t>0:52,1 2</t>
  </si>
  <si>
    <t>29:27,3 5</t>
  </si>
  <si>
    <t>0:23,9 1</t>
  </si>
  <si>
    <t>15:06,3 5</t>
  </si>
  <si>
    <r>
      <t>V2M</t>
    </r>
    <r>
      <rPr>
        <sz val="12"/>
        <color theme="1"/>
        <rFont val="Times New Roman"/>
        <family val="1"/>
      </rPr>
      <t xml:space="preserve">    </t>
    </r>
  </si>
  <si>
    <t>Uzuls Aivars</t>
  </si>
  <si>
    <t>6:24,0 1</t>
  </si>
  <si>
    <t>7:19,4 1</t>
  </si>
  <si>
    <t>27:40,1 1</t>
  </si>
  <si>
    <t>28:11,5 1</t>
  </si>
  <si>
    <t>37:26,0 1</t>
  </si>
  <si>
    <t>0:55,4 2</t>
  </si>
  <si>
    <t>20:20,7 1</t>
  </si>
  <si>
    <t>0:31,4 1</t>
  </si>
  <si>
    <t>9:14,5 1</t>
  </si>
  <si>
    <t>Ančlauskas Romutis</t>
  </si>
  <si>
    <t>Lietuviški patiekalai, Kaunas</t>
  </si>
  <si>
    <t>6:57,0 3</t>
  </si>
  <si>
    <t>7:59,2 3</t>
  </si>
  <si>
    <t>29:36,1 2</t>
  </si>
  <si>
    <t>30:09,8 2</t>
  </si>
  <si>
    <t>40:33,3 2</t>
  </si>
  <si>
    <t>1:02,2 4</t>
  </si>
  <si>
    <t>21:36,9 2</t>
  </si>
  <si>
    <t>0:33,7 2</t>
  </si>
  <si>
    <t>10:23,5 4</t>
  </si>
  <si>
    <t>Buzas Virgilijus</t>
  </si>
  <si>
    <t>6:26,0 2</t>
  </si>
  <si>
    <t>7:21,8 2</t>
  </si>
  <si>
    <t>30:55,1 3</t>
  </si>
  <si>
    <t>31:45,7 3</t>
  </si>
  <si>
    <t>41:55,9 3</t>
  </si>
  <si>
    <t>0:55,8 3</t>
  </si>
  <si>
    <t>23:33,3 4</t>
  </si>
  <si>
    <t>0:50,6 4</t>
  </si>
  <si>
    <t>10:10,2 3</t>
  </si>
  <si>
    <t>Gajevskis Vjačeslavs</t>
  </si>
  <si>
    <t>9:39,0 4</t>
  </si>
  <si>
    <t>32:31,0 4</t>
  </si>
  <si>
    <t>33:08,8 4</t>
  </si>
  <si>
    <t>42:55,0 4</t>
  </si>
  <si>
    <t>0:48,0 1</t>
  </si>
  <si>
    <t>22:52,0 3</t>
  </si>
  <si>
    <t>0:37,8 3</t>
  </si>
  <si>
    <t>9:46,2 2</t>
  </si>
  <si>
    <r>
      <t>V2W</t>
    </r>
    <r>
      <rPr>
        <sz val="12"/>
        <color theme="1"/>
        <rFont val="Times New Roman"/>
        <family val="1"/>
      </rPr>
      <t xml:space="preserve">    </t>
    </r>
  </si>
  <si>
    <t>Nurmis Pille</t>
  </si>
  <si>
    <t>21.CC, Tallinn</t>
  </si>
  <si>
    <t>10:51,0 1</t>
  </si>
  <si>
    <t>12:09,8 1</t>
  </si>
  <si>
    <t>42:27,1 1</t>
  </si>
  <si>
    <t>42:55,8 1</t>
  </si>
  <si>
    <t>57:00,4 1</t>
  </si>
  <si>
    <t>1:18,8 1</t>
  </si>
  <si>
    <t>30:17,3 1</t>
  </si>
  <si>
    <t>0:28,7 1</t>
  </si>
  <si>
    <t>14:04,6 1</t>
  </si>
  <si>
    <r>
      <t>V3M</t>
    </r>
    <r>
      <rPr>
        <sz val="12"/>
        <color theme="1"/>
        <rFont val="Times New Roman"/>
        <family val="1"/>
      </rPr>
      <t xml:space="preserve">    </t>
    </r>
  </si>
  <si>
    <t>Garenciks Raimonds</t>
  </si>
  <si>
    <t>Carnikavas sporta centrs, Carnikava</t>
  </si>
  <si>
    <t>5:33,0 1</t>
  </si>
  <si>
    <t>6:52,5 1</t>
  </si>
  <si>
    <t>27:52,7 1</t>
  </si>
  <si>
    <t>28:52,9 1</t>
  </si>
  <si>
    <t>40:15,4 1</t>
  </si>
  <si>
    <t>1:19,5 1</t>
  </si>
  <si>
    <t>21:00,2 1</t>
  </si>
  <si>
    <t>1:00,2 2</t>
  </si>
  <si>
    <t>11:22,5 1</t>
  </si>
  <si>
    <t>KÜbar Enn</t>
  </si>
  <si>
    <t>14:29,0 2</t>
  </si>
  <si>
    <t>15:56,2 2</t>
  </si>
  <si>
    <t>44:27,6 2</t>
  </si>
  <si>
    <t>44:56,1 2</t>
  </si>
  <si>
    <t>59:52,6 2</t>
  </si>
  <si>
    <t>1:27,2 2</t>
  </si>
  <si>
    <t>28:31,4 2</t>
  </si>
  <si>
    <t>0:28,5 1</t>
  </si>
  <si>
    <t>14:56,5 2</t>
  </si>
  <si>
    <r>
      <t>V4M</t>
    </r>
    <r>
      <rPr>
        <sz val="12"/>
        <color theme="1"/>
        <rFont val="Times New Roman"/>
        <family val="1"/>
      </rPr>
      <t xml:space="preserve">    </t>
    </r>
  </si>
  <si>
    <t>Kieras Juozas</t>
  </si>
  <si>
    <t>TSK Darna, Vilnius</t>
  </si>
  <si>
    <t>10:46,0 1</t>
  </si>
  <si>
    <t>12:05,0 1</t>
  </si>
  <si>
    <t>33:09,7 1</t>
  </si>
  <si>
    <t>33:13,4 1</t>
  </si>
  <si>
    <t>58:58,9 1</t>
  </si>
  <si>
    <t>1:19,0 1</t>
  </si>
  <si>
    <t>21:04,7 1</t>
  </si>
  <si>
    <t>0:03,7 1</t>
  </si>
  <si>
    <t>25:45,5 1</t>
  </si>
  <si>
    <t>IV distancija</t>
  </si>
  <si>
    <r>
      <t>EM</t>
    </r>
    <r>
      <rPr>
        <sz val="12"/>
        <rFont val="Times New Roman"/>
        <family val="1"/>
      </rPr>
      <t xml:space="preserve">    </t>
    </r>
  </si>
  <si>
    <t>Vasiļevič Alaksandr</t>
  </si>
  <si>
    <t>TRISTYLE, Minska</t>
  </si>
  <si>
    <t>8:32,0 1</t>
  </si>
  <si>
    <t>9:23,3 1</t>
  </si>
  <si>
    <t>42:11,7 1</t>
  </si>
  <si>
    <t>42:39,8 1</t>
  </si>
  <si>
    <t>1:00:38,1 1</t>
  </si>
  <si>
    <t>0:51,3 5</t>
  </si>
  <si>
    <t>32:48,4 1</t>
  </si>
  <si>
    <t>0:28,1 4</t>
  </si>
  <si>
    <t>17:58,3 3</t>
  </si>
  <si>
    <t>Strazdas Jaunius</t>
  </si>
  <si>
    <t>Panevėžio triatlono klubas, Vilnius</t>
  </si>
  <si>
    <t>11:18,0 7</t>
  </si>
  <si>
    <t>12:01,9 6</t>
  </si>
  <si>
    <t>46:41,7 4</t>
  </si>
  <si>
    <t>47:06,8 3</t>
  </si>
  <si>
    <t>1:03:49,8 2</t>
  </si>
  <si>
    <t>0:43,9 2</t>
  </si>
  <si>
    <t>34:39,8 4</t>
  </si>
  <si>
    <t>0:25,1 1</t>
  </si>
  <si>
    <t>16:43,0 1</t>
  </si>
  <si>
    <t>Pumputis Titas</t>
  </si>
  <si>
    <t>9:42,0 2</t>
  </si>
  <si>
    <t>10:18,9 2</t>
  </si>
  <si>
    <t>46:02,8 2</t>
  </si>
  <si>
    <t>46:41,8 2</t>
  </si>
  <si>
    <t>1:04:40,2 3</t>
  </si>
  <si>
    <t>0:36,9 1</t>
  </si>
  <si>
    <t>35:43,9 6</t>
  </si>
  <si>
    <t>0:39,0 13</t>
  </si>
  <si>
    <t>17:58,4 4</t>
  </si>
  <si>
    <t>Pajėda Gediminas</t>
  </si>
  <si>
    <t>F.O.C.U.S. running, Vilnius</t>
  </si>
  <si>
    <t>12:42,0 12</t>
  </si>
  <si>
    <t>13:28,7 12</t>
  </si>
  <si>
    <t>47:09,2 6</t>
  </si>
  <si>
    <t>47:52,2 6</t>
  </si>
  <si>
    <t>1:04:47,3 4</t>
  </si>
  <si>
    <t>0:46,7 3</t>
  </si>
  <si>
    <t>33:40,5 2</t>
  </si>
  <si>
    <t>0:43,0 14</t>
  </si>
  <si>
    <t>16:55,1 2</t>
  </si>
  <si>
    <t>Jonikas Mantas</t>
  </si>
  <si>
    <t>3 Club, Vilnius</t>
  </si>
  <si>
    <t>11:17,0 6</t>
  </si>
  <si>
    <t>12:20,2 7</t>
  </si>
  <si>
    <t>46:39,1 3</t>
  </si>
  <si>
    <t>47:24,1 5</t>
  </si>
  <si>
    <t>1:06:13,1 5</t>
  </si>
  <si>
    <t>1:03,2 11</t>
  </si>
  <si>
    <t>34:18,9 3</t>
  </si>
  <si>
    <t>0:45,0 15</t>
  </si>
  <si>
    <t>18:49,0 8</t>
  </si>
  <si>
    <t>Murauskas Andrius</t>
  </si>
  <si>
    <t>10:09,0 4</t>
  </si>
  <si>
    <t>11:12,3 4</t>
  </si>
  <si>
    <t>46:43,6 5</t>
  </si>
  <si>
    <t>47:20,0 4</t>
  </si>
  <si>
    <t>1:06:13,9 6</t>
  </si>
  <si>
    <t>1:03,3 12</t>
  </si>
  <si>
    <t>35:31,3 5</t>
  </si>
  <si>
    <t>0:36,4 10</t>
  </si>
  <si>
    <t>18:53,9 9</t>
  </si>
  <si>
    <t>Marcinkevičius Mantas</t>
  </si>
  <si>
    <t>Millo Endurance, Vilnius</t>
  </si>
  <si>
    <t>11:35,0 8</t>
  </si>
  <si>
    <t>12:44,4 10</t>
  </si>
  <si>
    <t>49:02,5 7</t>
  </si>
  <si>
    <t>49:34,9 7</t>
  </si>
  <si>
    <t>1:08:16,5 7</t>
  </si>
  <si>
    <t>1:09,4 14</t>
  </si>
  <si>
    <t>36:18,1 7</t>
  </si>
  <si>
    <t>0:32,4 8</t>
  </si>
  <si>
    <t>18:41,6 7</t>
  </si>
  <si>
    <t>Grencbergs Arvis</t>
  </si>
  <si>
    <t>SK Tērauds, Rīga</t>
  </si>
  <si>
    <t>11:40,0 9</t>
  </si>
  <si>
    <t>12:38,6 9</t>
  </si>
  <si>
    <t>49:20,0 8</t>
  </si>
  <si>
    <t>49:57,9 8</t>
  </si>
  <si>
    <t>1:08:34,3 8</t>
  </si>
  <si>
    <t>0:58,6 10</t>
  </si>
  <si>
    <t>36:41,4 8</t>
  </si>
  <si>
    <t>0:37,9 12</t>
  </si>
  <si>
    <t>18:36,4 5</t>
  </si>
  <si>
    <t>Grigaitis Žilvinas</t>
  </si>
  <si>
    <t>9:51,0 3</t>
  </si>
  <si>
    <t>10:49,4 3</t>
  </si>
  <si>
    <t>51:27,0 10</t>
  </si>
  <si>
    <t>51:57,8 10</t>
  </si>
  <si>
    <t>1:10:36,6 9</t>
  </si>
  <si>
    <t>0:58,4 9</t>
  </si>
  <si>
    <t>40:37,6 16</t>
  </si>
  <si>
    <t>0:30,8 6</t>
  </si>
  <si>
    <t>18:38,8 6</t>
  </si>
  <si>
    <t>Kontrimavičius Lukas</t>
  </si>
  <si>
    <t>10:13,0 5</t>
  </si>
  <si>
    <t>11:35,7 5</t>
  </si>
  <si>
    <t>51:30,3 11</t>
  </si>
  <si>
    <t>52:27,1 11</t>
  </si>
  <si>
    <t>1:12:27,1 10</t>
  </si>
  <si>
    <t>1:22,7 16</t>
  </si>
  <si>
    <t>39:54,6 14</t>
  </si>
  <si>
    <t>0:56,8 16</t>
  </si>
  <si>
    <t>20:00,0 11</t>
  </si>
  <si>
    <t>Plodunov Zakhar</t>
  </si>
  <si>
    <t>12:31,0 11</t>
  </si>
  <si>
    <t>13:23,7 11</t>
  </si>
  <si>
    <t>51:14,3 9</t>
  </si>
  <si>
    <t>51:44,7 9</t>
  </si>
  <si>
    <t>1:13:01,0 11</t>
  </si>
  <si>
    <t>37:50,6 12</t>
  </si>
  <si>
    <t>21:16,3 14</t>
  </si>
  <si>
    <t>Gelžinis Ignas</t>
  </si>
  <si>
    <t>Juta Racing, Kaunas</t>
  </si>
  <si>
    <t>13:13,0 15</t>
  </si>
  <si>
    <t>14:17,4 15</t>
  </si>
  <si>
    <t>51:57,7 12</t>
  </si>
  <si>
    <t>52:33,6 12</t>
  </si>
  <si>
    <t>1:13:43,0 12</t>
  </si>
  <si>
    <t>1:04,4 13</t>
  </si>
  <si>
    <t>37:40,3 11</t>
  </si>
  <si>
    <t>0:35,9 9</t>
  </si>
  <si>
    <t>21:09,4 13</t>
  </si>
  <si>
    <t>Narvilas Saulius</t>
  </si>
  <si>
    <t>14:41,0 16</t>
  </si>
  <si>
    <t>15:51,7 16</t>
  </si>
  <si>
    <t>53:23,8 15</t>
  </si>
  <si>
    <t>54:01,6 15</t>
  </si>
  <si>
    <t>1:14:12,0 13</t>
  </si>
  <si>
    <t>1:10,7 15</t>
  </si>
  <si>
    <t>37:32,1 10</t>
  </si>
  <si>
    <t>0:37,8 11</t>
  </si>
  <si>
    <t>20:10,4 12</t>
  </si>
  <si>
    <t>Gotautas Petras</t>
  </si>
  <si>
    <t>16:09,0 17</t>
  </si>
  <si>
    <t>17:35,6 17</t>
  </si>
  <si>
    <t>54:20,8 16</t>
  </si>
  <si>
    <t>55:22,9 16</t>
  </si>
  <si>
    <t>1:14:35,0 14</t>
  </si>
  <si>
    <t>1:26,6 17</t>
  </si>
  <si>
    <t>36:45,2 9</t>
  </si>
  <si>
    <t>1:02,1 17</t>
  </si>
  <si>
    <t>19:12,1 10</t>
  </si>
  <si>
    <t>Šlivinskas Vytautas</t>
  </si>
  <si>
    <t>11:42,0 10</t>
  </si>
  <si>
    <t>12:35,6 8</t>
  </si>
  <si>
    <t>52:35,3 13</t>
  </si>
  <si>
    <t>53:00,9 13</t>
  </si>
  <si>
    <t>1:14:50,0 15</t>
  </si>
  <si>
    <t>39:59,7 15</t>
  </si>
  <si>
    <t>0:25,6 2</t>
  </si>
  <si>
    <t>21:49,1 16</t>
  </si>
  <si>
    <t>Narkevičius Laurynas</t>
  </si>
  <si>
    <t>12:49,0 14</t>
  </si>
  <si>
    <t>13:46,0 14</t>
  </si>
  <si>
    <t>53:13,1 14</t>
  </si>
  <si>
    <t>53:39,9 14</t>
  </si>
  <si>
    <t>1:16:22,0 16</t>
  </si>
  <si>
    <t>0:57,0 8</t>
  </si>
  <si>
    <t>39:27,1 13</t>
  </si>
  <si>
    <t>22:42,1 17</t>
  </si>
  <si>
    <t>Jankevičius Mantas</t>
  </si>
  <si>
    <t>12:46,0 13</t>
  </si>
  <si>
    <t>13:34,5 13</t>
  </si>
  <si>
    <t>1:01:56,1 17</t>
  </si>
  <si>
    <t>1:02:27,8 17</t>
  </si>
  <si>
    <t>1:24:15,8 17</t>
  </si>
  <si>
    <t>0:48,5 4</t>
  </si>
  <si>
    <t>48:21,6 17</t>
  </si>
  <si>
    <t>0:31,7 7</t>
  </si>
  <si>
    <t>21:48,0 15</t>
  </si>
  <si>
    <r>
      <t>EW</t>
    </r>
    <r>
      <rPr>
        <sz val="12"/>
        <rFont val="Times New Roman"/>
        <family val="1"/>
      </rPr>
      <t xml:space="preserve">    </t>
    </r>
  </si>
  <si>
    <t>Aukselytė Inga</t>
  </si>
  <si>
    <t>12:07,0 2</t>
  </si>
  <si>
    <t>13:11,4 2</t>
  </si>
  <si>
    <t>49:09,7 1</t>
  </si>
  <si>
    <t>49:55,3 1</t>
  </si>
  <si>
    <t>1:09:36,6 1</t>
  </si>
  <si>
    <t>1:04,4 3</t>
  </si>
  <si>
    <t>35:58,3 1</t>
  </si>
  <si>
    <t>0:45,6 3</t>
  </si>
  <si>
    <t>19:41,3 1</t>
  </si>
  <si>
    <t>ju2ju2, Vilnius</t>
  </si>
  <si>
    <t>10:56,0 1</t>
  </si>
  <si>
    <t>12:08,6 1</t>
  </si>
  <si>
    <t>52:58,2 4</t>
  </si>
  <si>
    <t>53:40,9 4</t>
  </si>
  <si>
    <t>1:15:00,1 2</t>
  </si>
  <si>
    <t>1:12,6 4</t>
  </si>
  <si>
    <t>40:49,6 4</t>
  </si>
  <si>
    <t>0:42,7 2</t>
  </si>
  <si>
    <t>21:19,2 2</t>
  </si>
  <si>
    <t>Ranceva Alina</t>
  </si>
  <si>
    <t>12:24,0 3</t>
  </si>
  <si>
    <t>13:23,2 3</t>
  </si>
  <si>
    <t>52:07,5 2</t>
  </si>
  <si>
    <t>52:48,4 2</t>
  </si>
  <si>
    <t>1:15:17,3 3</t>
  </si>
  <si>
    <t>0:59,2 2</t>
  </si>
  <si>
    <t>38:44,3 3</t>
  </si>
  <si>
    <t>0:40,9 1</t>
  </si>
  <si>
    <t>22:28,9 3</t>
  </si>
  <si>
    <t>Ambrazevičiūtė Giedrė</t>
  </si>
  <si>
    <t>Swedbank, Vilnius</t>
  </si>
  <si>
    <t>12:48,0 4</t>
  </si>
  <si>
    <t>13:39,2 4</t>
  </si>
  <si>
    <t>52:07,7 3</t>
  </si>
  <si>
    <t>52:53,7 3</t>
  </si>
  <si>
    <t>1:16:58,4 4</t>
  </si>
  <si>
    <t>0:51,2 1</t>
  </si>
  <si>
    <t>38:28,5 2</t>
  </si>
  <si>
    <t>0:46,0 4</t>
  </si>
  <si>
    <t>24:04,7 4</t>
  </si>
  <si>
    <t>Vasiliauskienė Viktorija</t>
  </si>
  <si>
    <t>16:10,0 5</t>
  </si>
  <si>
    <t>17:31,5 5</t>
  </si>
  <si>
    <t>1:02:02,3 5</t>
  </si>
  <si>
    <t>1:03:17,5 5</t>
  </si>
  <si>
    <t>1:31:13,0 5</t>
  </si>
  <si>
    <t>1:21,5 5</t>
  </si>
  <si>
    <t>44:30,8 5</t>
  </si>
  <si>
    <t>1:15,2 5</t>
  </si>
  <si>
    <t>27:55,5 5</t>
  </si>
  <si>
    <r>
      <t>JM</t>
    </r>
    <r>
      <rPr>
        <sz val="12"/>
        <rFont val="Times New Roman"/>
        <family val="1"/>
      </rPr>
      <t xml:space="preserve">    </t>
    </r>
  </si>
  <si>
    <t>Suharževskis Savelijs</t>
  </si>
  <si>
    <t>DTC Jaunība, Valmiera</t>
  </si>
  <si>
    <t>9:31,0 3</t>
  </si>
  <si>
    <t>10:13,3 3</t>
  </si>
  <si>
    <t>43:51,4 1</t>
  </si>
  <si>
    <t>44:09,9 1</t>
  </si>
  <si>
    <t>1:01:10,7 1</t>
  </si>
  <si>
    <t>0:42,3 3</t>
  </si>
  <si>
    <t>33:38,1 1</t>
  </si>
  <si>
    <t>17:00,8 2</t>
  </si>
  <si>
    <t>Sereika Tadas</t>
  </si>
  <si>
    <t>8:56,0 1</t>
  </si>
  <si>
    <t>9:36,5 1</t>
  </si>
  <si>
    <t>44:45,7 2</t>
  </si>
  <si>
    <t>45:09,7 2</t>
  </si>
  <si>
    <t>1:04:42,8 2</t>
  </si>
  <si>
    <t>0:40,5 1</t>
  </si>
  <si>
    <t>35:09,2 2</t>
  </si>
  <si>
    <t>0:24,0 3</t>
  </si>
  <si>
    <t>19:33,1 4</t>
  </si>
  <si>
    <t>Cesevičius Tadas</t>
  </si>
  <si>
    <t>9:20,0 2</t>
  </si>
  <si>
    <t>10:06,5 2</t>
  </si>
  <si>
    <t>46:48,7 3</t>
  </si>
  <si>
    <t>47:12,5 3</t>
  </si>
  <si>
    <t>1:06:06,8 3</t>
  </si>
  <si>
    <t>0:46,5 5</t>
  </si>
  <si>
    <t>36:42,2 3</t>
  </si>
  <si>
    <t>18:54,3 3</t>
  </si>
  <si>
    <t>Horužonoks Edgars</t>
  </si>
  <si>
    <t>9:50,0 4</t>
  </si>
  <si>
    <t>10:31,4 4</t>
  </si>
  <si>
    <t>51:10,9 5</t>
  </si>
  <si>
    <t>51:39,0 5</t>
  </si>
  <si>
    <t>1:07:55,7 4</t>
  </si>
  <si>
    <t>0:41,4 2</t>
  </si>
  <si>
    <t>40:39,5 6</t>
  </si>
  <si>
    <t>0:28,1 5</t>
  </si>
  <si>
    <t>16:16,7 1</t>
  </si>
  <si>
    <t>Gokas Povilas</t>
  </si>
  <si>
    <t>11:52,0 5</t>
  </si>
  <si>
    <t>12:36,8 5</t>
  </si>
  <si>
    <t>50:08,4 4</t>
  </si>
  <si>
    <t>50:33,9 4</t>
  </si>
  <si>
    <t>1:10:36,5 5</t>
  </si>
  <si>
    <t>0:44,8 4</t>
  </si>
  <si>
    <t>37:31,6 4</t>
  </si>
  <si>
    <t>0:25,5 4</t>
  </si>
  <si>
    <t>20:02,6 5</t>
  </si>
  <si>
    <t>Dūzis Viesturs</t>
  </si>
  <si>
    <t>13:18,0 6</t>
  </si>
  <si>
    <t>14:05,8 6</t>
  </si>
  <si>
    <t>53:25,7 6</t>
  </si>
  <si>
    <t>53:58,6 6</t>
  </si>
  <si>
    <t>1:15:41,4 6</t>
  </si>
  <si>
    <t>0:47,8 6</t>
  </si>
  <si>
    <t>39:19,9 5</t>
  </si>
  <si>
    <t>0:32,9 6</t>
  </si>
  <si>
    <t>21:42,8 6</t>
  </si>
  <si>
    <r>
      <t>V1M</t>
    </r>
    <r>
      <rPr>
        <sz val="12"/>
        <rFont val="Times New Roman"/>
        <family val="1"/>
      </rPr>
      <t xml:space="preserve">    </t>
    </r>
  </si>
  <si>
    <t>Liepa Māris</t>
  </si>
  <si>
    <t>Carnikavas sporta centrs, Kalngale</t>
  </si>
  <si>
    <t>10:32,0 1</t>
  </si>
  <si>
    <t>11:44,2 1</t>
  </si>
  <si>
    <t>46:44,7 1</t>
  </si>
  <si>
    <t>47:14,9 1</t>
  </si>
  <si>
    <t>1:08:36,5 1</t>
  </si>
  <si>
    <t>1:12,2 2</t>
  </si>
  <si>
    <t>35:00,5 1</t>
  </si>
  <si>
    <t>0:30,2 1</t>
  </si>
  <si>
    <t>21:21,6 3</t>
  </si>
  <si>
    <t>Trinka Audrius</t>
  </si>
  <si>
    <t>14:27,0 3</t>
  </si>
  <si>
    <t>16:01,2 3</t>
  </si>
  <si>
    <t>53:22,1 2</t>
  </si>
  <si>
    <t>54:04,8 2</t>
  </si>
  <si>
    <t>1:13:07,5 2</t>
  </si>
  <si>
    <t>1:34,2 4</t>
  </si>
  <si>
    <t>37:20,9 2</t>
  </si>
  <si>
    <t>19:02,7 1</t>
  </si>
  <si>
    <t>Gudaitis Valdas</t>
  </si>
  <si>
    <t>TSK'' Darna", Panevėžys</t>
  </si>
  <si>
    <t>13:53,0 2</t>
  </si>
  <si>
    <t>15:20,9 2</t>
  </si>
  <si>
    <t>55:17,9 3</t>
  </si>
  <si>
    <t>56:12,3 3</t>
  </si>
  <si>
    <t>1:15:30,9 3</t>
  </si>
  <si>
    <t>1:27,9 3</t>
  </si>
  <si>
    <t>39:57,0 3</t>
  </si>
  <si>
    <t>0:54,4 4</t>
  </si>
  <si>
    <t>19:18,6 2</t>
  </si>
  <si>
    <t>Maciulevičius Arūnas</t>
  </si>
  <si>
    <t>Vilniaus triatlono asocijacija, Vilnius</t>
  </si>
  <si>
    <t>16:12,0 4</t>
  </si>
  <si>
    <t>17:12,8 4</t>
  </si>
  <si>
    <t>59:55,3 4</t>
  </si>
  <si>
    <t>1:00:40,2 4</t>
  </si>
  <si>
    <t>1:22:22,0 4</t>
  </si>
  <si>
    <t>1:00,8 1</t>
  </si>
  <si>
    <t>42:42,5 4</t>
  </si>
  <si>
    <t>0:44,9 3</t>
  </si>
  <si>
    <t>21:41,8 4</t>
  </si>
  <si>
    <t>Steponėnaitė, Emilė</t>
  </si>
  <si>
    <t>Gelžinis, Ignas</t>
  </si>
  <si>
    <t>Guzevičius, Paulius</t>
  </si>
  <si>
    <t>Dapkus, Pijus</t>
  </si>
  <si>
    <t>Aivars Uzuls</t>
  </si>
  <si>
    <t>Alaksandr Vasiļevič</t>
  </si>
  <si>
    <t>Ander Markus Kroon</t>
  </si>
  <si>
    <t>Andriāns Bulko</t>
  </si>
  <si>
    <t>Anna Apšeniece</t>
  </si>
  <si>
    <t>Anne Vaisma</t>
  </si>
  <si>
    <t>Artjoms Gajevskis</t>
  </si>
  <si>
    <t>Arvis Grencbergs</t>
  </si>
  <si>
    <t>Audrius Trinka</t>
  </si>
  <si>
    <t>Ausmees Aaron</t>
  </si>
  <si>
    <t>Aveli Tattar</t>
  </si>
  <si>
    <t>Beāte Bula</t>
  </si>
  <si>
    <t>Beate Jansone</t>
  </si>
  <si>
    <t>Daniela Leitane</t>
  </si>
  <si>
    <t>Daņila Proščinko</t>
  </si>
  <si>
    <t>Edgars Horužonoks</t>
  </si>
  <si>
    <t>Elijs Aleksejevs</t>
  </si>
  <si>
    <t>Elvins Freijs</t>
  </si>
  <si>
    <t>Emilė Steponėnaitė</t>
  </si>
  <si>
    <t>Enn KÜbar</t>
  </si>
  <si>
    <t>Ernesta Paškevičiūtė</t>
  </si>
  <si>
    <t>Gediminas Pajėda</t>
  </si>
  <si>
    <t>Gert Martin Savitsch</t>
  </si>
  <si>
    <t>Grete Maria Savitsch</t>
  </si>
  <si>
    <t>Hanna-liisa Värik</t>
  </si>
  <si>
    <t>Hanna-marleen Mõtsnik</t>
  </si>
  <si>
    <t>Ignas Gelžinis</t>
  </si>
  <si>
    <t>Ivan Bondarchuk</t>
  </si>
  <si>
    <t>Jaroslavs Orbidāns</t>
  </si>
  <si>
    <t>Jēkabs Audzēvičs</t>
  </si>
  <si>
    <t>Jelena Bondarchuk</t>
  </si>
  <si>
    <t>Justas Mažeika</t>
  </si>
  <si>
    <t>Kaja Tattar</t>
  </si>
  <si>
    <t>Karolīna Bulko</t>
  </si>
  <si>
    <t>Kirke Mõtsnik</t>
  </si>
  <si>
    <t>Klāvs Dūzis</t>
  </si>
  <si>
    <t>Kristaps Dūzis</t>
  </si>
  <si>
    <t>Kristijonas Bekatipis</t>
  </si>
  <si>
    <t>Kristina Jakovleva</t>
  </si>
  <si>
    <t>Kristo Ausmees</t>
  </si>
  <si>
    <t>Kristupas Rimkus</t>
  </si>
  <si>
    <t>Külli Mõtsnik</t>
  </si>
  <si>
    <t>Laura Šimonytė</t>
  </si>
  <si>
    <t>Leonid Bondarchuk</t>
  </si>
  <si>
    <t>Linda Eihmane</t>
  </si>
  <si>
    <t>Linda Siliņa</t>
  </si>
  <si>
    <t>Mantas Jonikas</t>
  </si>
  <si>
    <t>Margarita Mackevičiūtė</t>
  </si>
  <si>
    <t>Maria Bondarchuk</t>
  </si>
  <si>
    <t>Māris Liepa</t>
  </si>
  <si>
    <t>Markuss Ubavičs</t>
  </si>
  <si>
    <t>Marta KÜbar</t>
  </si>
  <si>
    <t>Matvejs Suharževskis</t>
  </si>
  <si>
    <t>Miks Meijers</t>
  </si>
  <si>
    <t>Niks Aksels Janovičs</t>
  </si>
  <si>
    <t>Paula KÜbar</t>
  </si>
  <si>
    <t>Paulius Guzevičius</t>
  </si>
  <si>
    <t>Paulius Kurlavičius</t>
  </si>
  <si>
    <t>Pauls Apšenieks</t>
  </si>
  <si>
    <t>Pauls Audzēvičs</t>
  </si>
  <si>
    <t>Pijus Dapkus</t>
  </si>
  <si>
    <t>Pille Nurmis</t>
  </si>
  <si>
    <t>Ragnar Lelle</t>
  </si>
  <si>
    <t>Raileen Lelle</t>
  </si>
  <si>
    <t>Raimonds Garenciks</t>
  </si>
  <si>
    <t>Rain Lelle</t>
  </si>
  <si>
    <t>Roberts Orbidāns</t>
  </si>
  <si>
    <t>Rokas Kovoliūnas</t>
  </si>
  <si>
    <t>Rugilė Girštautaitė</t>
  </si>
  <si>
    <t>Sandis Kornijenko</t>
  </si>
  <si>
    <t>Saulius Narvilas</t>
  </si>
  <si>
    <t>Savelijs Suharževskis</t>
  </si>
  <si>
    <t>Smiltė Kartanaitė</t>
  </si>
  <si>
    <t>Titas Kartanas</t>
  </si>
  <si>
    <t>Tomas Dambrauskas</t>
  </si>
  <si>
    <t>Ugnė Paurytė</t>
  </si>
  <si>
    <t>Ugnė Raudonytė</t>
  </si>
  <si>
    <t>Valerijs Barinovs</t>
  </si>
  <si>
    <t>Valerijs Čurgelis</t>
  </si>
  <si>
    <t>Viesturs Dūzis</t>
  </si>
  <si>
    <t>Viktorija Vasiliauskienė</t>
  </si>
  <si>
    <t>Vjačeslavs Gajevskis</t>
  </si>
  <si>
    <t>Vytautas Šlivinskas</t>
  </si>
  <si>
    <t>Zakhar Plodunov</t>
  </si>
  <si>
    <t>TRI-FUN</t>
  </si>
  <si>
    <t>Lytis</t>
  </si>
  <si>
    <t>Triathlon team Darna</t>
  </si>
  <si>
    <t>Zaicevas, Robertas</t>
  </si>
  <si>
    <t>ASICS</t>
  </si>
  <si>
    <t>Borisas, Darius</t>
  </si>
  <si>
    <t>Vieni Vartai</t>
  </si>
  <si>
    <t>Paurytė, Ugnė</t>
  </si>
  <si>
    <t>Zaveckis, Artūras</t>
  </si>
  <si>
    <t>Armonas, Alvydas</t>
  </si>
  <si>
    <t>Jegorenko, Valerija</t>
  </si>
  <si>
    <t xml:space="preserve">Čerauskas, Aidas </t>
  </si>
  <si>
    <t>Čerauskas, Algis</t>
  </si>
  <si>
    <t>Navickas, Kasparas</t>
  </si>
  <si>
    <t>Paulauskas, Egidijus</t>
  </si>
  <si>
    <t>Pats sau klubas</t>
  </si>
  <si>
    <t>Šetkuvienė, Vida</t>
  </si>
  <si>
    <t>Binkauskas, Kęstutis</t>
  </si>
  <si>
    <t>Mikalauskas, Rokas</t>
  </si>
  <si>
    <t>3Club</t>
  </si>
  <si>
    <t>Kazanskij, Aleksandr</t>
  </si>
  <si>
    <t>Zurauskas, Paulius</t>
  </si>
  <si>
    <t>SEB</t>
  </si>
  <si>
    <t>LTT</t>
  </si>
  <si>
    <t>Vaškys, Tautvydas</t>
  </si>
  <si>
    <t>Dičmonas, Vilius</t>
  </si>
  <si>
    <t>Rinkevicius, Vaidotas</t>
  </si>
  <si>
    <t>Urbšys, Laurynas</t>
  </si>
  <si>
    <t>Trisportas.lt</t>
  </si>
  <si>
    <t>Vasiliauskas, Vytautas</t>
  </si>
  <si>
    <t>ju2ju2</t>
  </si>
  <si>
    <t>Striška, Justinas</t>
  </si>
  <si>
    <t>SK Vėtrungė</t>
  </si>
  <si>
    <t>Greičius, Edvinas</t>
  </si>
  <si>
    <t>Čachovskaja, Polina</t>
  </si>
  <si>
    <t>3CLUB</t>
  </si>
  <si>
    <t>Račkauskas, Povilas</t>
  </si>
  <si>
    <t>Judickas, Martynas</t>
  </si>
  <si>
    <t>Šmitaitė, Milda</t>
  </si>
  <si>
    <t>Geležinis, Vytautas</t>
  </si>
  <si>
    <t>Mr.Good1</t>
  </si>
  <si>
    <t>Vasiliauskienė, Viktorija</t>
  </si>
  <si>
    <t>Hummel</t>
  </si>
  <si>
    <t>Venskaitis, Martinas</t>
  </si>
  <si>
    <t>Softera</t>
  </si>
  <si>
    <t>Jarušaitis, Aidas</t>
  </si>
  <si>
    <t>Kazakauskas, Donatas</t>
  </si>
  <si>
    <t>Kiausas, Anna</t>
  </si>
  <si>
    <t>Šinkūnas, Linas</t>
  </si>
  <si>
    <t>Kalinauskas, Jonas</t>
  </si>
  <si>
    <t>Ambrazas, Tadas</t>
  </si>
  <si>
    <t>Virvė laisva</t>
  </si>
  <si>
    <t>Balčiūnas, Povilas</t>
  </si>
  <si>
    <t>Bražionis, Nerijus</t>
  </si>
  <si>
    <t>Ribokas, Jonas</t>
  </si>
  <si>
    <t>TSK Darna</t>
  </si>
  <si>
    <t>Sprinto</t>
  </si>
  <si>
    <t>Barštys, Tautvydas</t>
  </si>
  <si>
    <t>KG Group</t>
  </si>
  <si>
    <t>Sk "Mohikanai"</t>
  </si>
  <si>
    <t>Mykolaitis, Laurynas</t>
  </si>
  <si>
    <t>SK-Sportas</t>
  </si>
  <si>
    <t>Kaupa, Vilgaudas</t>
  </si>
  <si>
    <t>3 CLUB</t>
  </si>
  <si>
    <t>Žigutis, Raimondas</t>
  </si>
  <si>
    <t>PAROC</t>
  </si>
  <si>
    <t>Jonikas, Mantas</t>
  </si>
  <si>
    <t>3 Club</t>
  </si>
  <si>
    <t>Volungevičius, Justas</t>
  </si>
  <si>
    <t>Velomanija-Koldas</t>
  </si>
  <si>
    <t>Rokas, Armandas</t>
  </si>
  <si>
    <t>Sokolovskij, Edvard</t>
  </si>
  <si>
    <t>Tolstokorovas, Jevgenijus</t>
  </si>
  <si>
    <t>Girteka Logistics</t>
  </si>
  <si>
    <t>Žiūraitis, Kasparas</t>
  </si>
  <si>
    <t>Kątudarten</t>
  </si>
  <si>
    <t>Janėnas, Martynas</t>
  </si>
  <si>
    <t>F.O.C.U.S. running</t>
  </si>
  <si>
    <t>Bagdonavičius, Domas</t>
  </si>
  <si>
    <t>Klajūnas</t>
  </si>
  <si>
    <t>Dovydaitis, Laurynas</t>
  </si>
  <si>
    <t>Jaukus Būstas</t>
  </si>
  <si>
    <t>Šakalis, Liutauras</t>
  </si>
  <si>
    <t>Žakas, Audrius</t>
  </si>
  <si>
    <t>Colibri cycling team</t>
  </si>
  <si>
    <t>Vytis</t>
  </si>
  <si>
    <t>Lukaševičius, Viktoras</t>
  </si>
  <si>
    <t>Devyzis, Karolis</t>
  </si>
  <si>
    <t>VTA</t>
  </si>
  <si>
    <t>Vilniaus Universitetas</t>
  </si>
  <si>
    <t>Bertašavičius, Laurynas</t>
  </si>
  <si>
    <t>Valiuška, Dovydas</t>
  </si>
  <si>
    <t>Kauno Maratono Klubas</t>
  </si>
  <si>
    <t>Milius, Matas</t>
  </si>
  <si>
    <t>TK Pajūris</t>
  </si>
  <si>
    <t>Paketūras, Simonas</t>
  </si>
  <si>
    <t>Velutis, Vaidas</t>
  </si>
  <si>
    <t>Best Team</t>
  </si>
  <si>
    <t>Miežys, Dainius</t>
  </si>
  <si>
    <t>Vilniaus SOS vaikų kaimas</t>
  </si>
  <si>
    <t>Jurksaitis, Andrius</t>
  </si>
  <si>
    <t>Triatletas, Perido</t>
  </si>
  <si>
    <t>Gricius, Vitalis</t>
  </si>
  <si>
    <t>Bagdonavičius, Justas</t>
  </si>
  <si>
    <t>Jazepčikas, Vytautas</t>
  </si>
  <si>
    <t>parbegu.lt</t>
  </si>
  <si>
    <t>Pasternackis, Raimondas</t>
  </si>
  <si>
    <t>WOXX BARBERS</t>
  </si>
  <si>
    <t>Narvilas, Saulius</t>
  </si>
  <si>
    <t>Taurages bmk</t>
  </si>
  <si>
    <t>Perminas, Audrius</t>
  </si>
  <si>
    <t>Uosaitis, Povilas</t>
  </si>
  <si>
    <t>Triatlono klubas "TRIATLETAS"</t>
  </si>
  <si>
    <t>Čukauskas, Vytenis</t>
  </si>
  <si>
    <t>Čiužas, Arvydas</t>
  </si>
  <si>
    <t>CarsRent24</t>
  </si>
  <si>
    <t>Krušinskas, Rolandas</t>
  </si>
  <si>
    <t>Trinka, Audrius</t>
  </si>
  <si>
    <t>KAREIVA, RIMAS</t>
  </si>
  <si>
    <t>LOLA</t>
  </si>
  <si>
    <t>Čėsna, Audrius</t>
  </si>
  <si>
    <t>Staveckas, Vidas</t>
  </si>
  <si>
    <t>F.O.K.U.S. running</t>
  </si>
  <si>
    <t>Vitkus, Vygantas</t>
  </si>
  <si>
    <t>Butkevičius, Rimantas</t>
  </si>
  <si>
    <t>Buožys, Egidijus</t>
  </si>
  <si>
    <t>OSK "Telšiai"</t>
  </si>
  <si>
    <t>Virbickas, Kęstutis</t>
  </si>
  <si>
    <t>Kriugžda, Rolandas</t>
  </si>
  <si>
    <t>Kaišiadorys BĖGA</t>
  </si>
  <si>
    <t>Kniuksta, Romualdas</t>
  </si>
  <si>
    <t>TAMSTA</t>
  </si>
  <si>
    <t>Rudys, Audrius</t>
  </si>
  <si>
    <t>Kardelis, Nedas</t>
  </si>
  <si>
    <t>Turulis, Marius</t>
  </si>
  <si>
    <t>Kaminskas, Dovydas</t>
  </si>
  <si>
    <t xml:space="preserve">Ladziato, Pavel </t>
  </si>
  <si>
    <t>Valatkevičius, Vaidas</t>
  </si>
  <si>
    <t>Malachovskis, Edgaras</t>
  </si>
  <si>
    <t>Olimpinė</t>
  </si>
  <si>
    <t>Lietuvos Triatlono Taurė - I etapas Tauragė</t>
  </si>
  <si>
    <t>Laikas</t>
  </si>
  <si>
    <t>Aidas  Čerauskas</t>
  </si>
  <si>
    <t>Aidas Jarušaitis</t>
  </si>
  <si>
    <t>Aleksandr Kazanskij</t>
  </si>
  <si>
    <t>Algis Čerauskas</t>
  </si>
  <si>
    <t>Alvydas Armonas</t>
  </si>
  <si>
    <t>Andrius Jurksaitis</t>
  </si>
  <si>
    <t>Armandas Rokas</t>
  </si>
  <si>
    <t>Artūras Zaveckis</t>
  </si>
  <si>
    <t>Arvydas Čiužas</t>
  </si>
  <si>
    <t>Audrius Čėsna</t>
  </si>
  <si>
    <t>Audrius Perminas</t>
  </si>
  <si>
    <t>Audrius Žakas</t>
  </si>
  <si>
    <t>Dainius Miežys</t>
  </si>
  <si>
    <t>Darius Borisas</t>
  </si>
  <si>
    <t>Domas Bagdonavičius</t>
  </si>
  <si>
    <t>Donatas Kazakauskas</t>
  </si>
  <si>
    <t>Dovydas Kaminskas</t>
  </si>
  <si>
    <t>Dovydas Valiuška</t>
  </si>
  <si>
    <t>Edgaras Malachovskis</t>
  </si>
  <si>
    <t>Edvinas Greičius</t>
  </si>
  <si>
    <t>Egidijus Buožys</t>
  </si>
  <si>
    <t>Egidijus Paulauskas</t>
  </si>
  <si>
    <t>Jevgenijus Tolstokorovas</t>
  </si>
  <si>
    <t>Jonas Kalinauskas</t>
  </si>
  <si>
    <t>Jonas Ribokas</t>
  </si>
  <si>
    <t>Justas Volungevičius</t>
  </si>
  <si>
    <t>Justinas Striška</t>
  </si>
  <si>
    <t>Karolis Devyzis</t>
  </si>
  <si>
    <t>Kasparas Navickas</t>
  </si>
  <si>
    <t>Kasparas Žiūraitis</t>
  </si>
  <si>
    <t>Kęstutis Binkauskas</t>
  </si>
  <si>
    <t>Kęstutis Virbickas</t>
  </si>
  <si>
    <t>Laurynas Bertašavičius</t>
  </si>
  <si>
    <t>Laurynas Dovydaitis</t>
  </si>
  <si>
    <t>Laurynas Mykolaitis</t>
  </si>
  <si>
    <t>Laurynas Urbšys</t>
  </si>
  <si>
    <t>Linas Šinkūnas</t>
  </si>
  <si>
    <t>Liutauras Šakalis</t>
  </si>
  <si>
    <t>Marius Turulis</t>
  </si>
  <si>
    <t>Martinas Venskaitis</t>
  </si>
  <si>
    <t>Martynas Janėnas</t>
  </si>
  <si>
    <t>Martynas Judickas</t>
  </si>
  <si>
    <t>Matas Milius</t>
  </si>
  <si>
    <t>Milda Šmitaitė</t>
  </si>
  <si>
    <t>Nedas Kardelis</t>
  </si>
  <si>
    <t>Nerijus Bražionis</t>
  </si>
  <si>
    <t>Paulius Zurauskas</t>
  </si>
  <si>
    <t>Pavel  Ladziato</t>
  </si>
  <si>
    <t>Polina Čachovskaja</t>
  </si>
  <si>
    <t>Povilas Balčiūnas</t>
  </si>
  <si>
    <t>Povilas Račkauskas</t>
  </si>
  <si>
    <t>Povilas Uosaitis</t>
  </si>
  <si>
    <t>Raimondas Pasternackis</t>
  </si>
  <si>
    <t>Raimondas Žigutis</t>
  </si>
  <si>
    <t>RIMAS KAREIVA</t>
  </si>
  <si>
    <t>Robertas Zaicevas</t>
  </si>
  <si>
    <t>Rokas Mikalauskas</t>
  </si>
  <si>
    <t>Rolandas Kriugžda</t>
  </si>
  <si>
    <t>Rolandas Krušinskas</t>
  </si>
  <si>
    <t>Simonas Paketūras</t>
  </si>
  <si>
    <t>Tautvydas Barštys</t>
  </si>
  <si>
    <t>Tautvydas Vaškys</t>
  </si>
  <si>
    <t>Vaidas Valatkevičius</t>
  </si>
  <si>
    <t>Vaidas Velutis</t>
  </si>
  <si>
    <t>Vaidotas Rinkevicius</t>
  </si>
  <si>
    <t>Valerija Jegorenko</t>
  </si>
  <si>
    <t>Vida Šetkuvienė</t>
  </si>
  <si>
    <t>Vidas Staveckas</t>
  </si>
  <si>
    <t>Vilgaudas Kaupa</t>
  </si>
  <si>
    <t>Vilius Dičmonas</t>
  </si>
  <si>
    <t>Vitalis Gricius</t>
  </si>
  <si>
    <t>Vytautas Geležinis</t>
  </si>
  <si>
    <t>Vytautas Jazepčikas</t>
  </si>
  <si>
    <t>Vytautas Vasiliauskas</t>
  </si>
  <si>
    <t>Vytenis Čukauskas</t>
  </si>
  <si>
    <t>Butrimavičius, Marijus</t>
  </si>
  <si>
    <t>Vardas</t>
  </si>
  <si>
    <t>Pavardė</t>
  </si>
  <si>
    <t>Pozicija amžiaus grupėje</t>
  </si>
  <si>
    <t>TOTAL</t>
  </si>
  <si>
    <t>Tautvydas</t>
  </si>
  <si>
    <t>Barštys</t>
  </si>
  <si>
    <t>OD-VE</t>
  </si>
  <si>
    <t>Laurynas</t>
  </si>
  <si>
    <t>Mykolaitis</t>
  </si>
  <si>
    <t>Andrius</t>
  </si>
  <si>
    <t>Murauskas</t>
  </si>
  <si>
    <t>Vilgaudas</t>
  </si>
  <si>
    <t>Kaupa</t>
  </si>
  <si>
    <t>Mantas</t>
  </si>
  <si>
    <t>Jonikas</t>
  </si>
  <si>
    <t>Justas</t>
  </si>
  <si>
    <t>Volungevičius</t>
  </si>
  <si>
    <t>KAUNAS</t>
  </si>
  <si>
    <t>VELOMANIJA-KOLDAS</t>
  </si>
  <si>
    <t>Ignas</t>
  </si>
  <si>
    <t>Gelžinis</t>
  </si>
  <si>
    <t>Raimondas</t>
  </si>
  <si>
    <t>Žigutis</t>
  </si>
  <si>
    <t>Marijus</t>
  </si>
  <si>
    <t>Butrimavičius</t>
  </si>
  <si>
    <t>Kasparas</t>
  </si>
  <si>
    <t>Žiūraitis</t>
  </si>
  <si>
    <t>Marko</t>
  </si>
  <si>
    <t>Seppä</t>
  </si>
  <si>
    <t>OD-V40</t>
  </si>
  <si>
    <t>Saulius</t>
  </si>
  <si>
    <t>Edvard</t>
  </si>
  <si>
    <t>Sokolovskij</t>
  </si>
  <si>
    <t>Vytautas</t>
  </si>
  <si>
    <t>Vaičiulis</t>
  </si>
  <si>
    <t>Martynas</t>
  </si>
  <si>
    <t>Janėnas</t>
  </si>
  <si>
    <t>Viktoras</t>
  </si>
  <si>
    <t>Lukaševičius</t>
  </si>
  <si>
    <t>Domas</t>
  </si>
  <si>
    <t>Bagdonavičius</t>
  </si>
  <si>
    <t>Jevgenijus</t>
  </si>
  <si>
    <t>Tolstokorovas</t>
  </si>
  <si>
    <t>Rasius</t>
  </si>
  <si>
    <t>Kerbedis</t>
  </si>
  <si>
    <t>OD-V50</t>
  </si>
  <si>
    <t>Bartkus</t>
  </si>
  <si>
    <t>Bertašavičius</t>
  </si>
  <si>
    <t>Povilas</t>
  </si>
  <si>
    <t>Kvajauskas</t>
  </si>
  <si>
    <t>Vilnius-Alytus</t>
  </si>
  <si>
    <t>Egidijus</t>
  </si>
  <si>
    <t>Buožys</t>
  </si>
  <si>
    <t>Inga</t>
  </si>
  <si>
    <t>Aukselytė</t>
  </si>
  <si>
    <t>OD-ME</t>
  </si>
  <si>
    <t>Adas</t>
  </si>
  <si>
    <t>Ridikas</t>
  </si>
  <si>
    <t>Audrius</t>
  </si>
  <si>
    <t>Trinka</t>
  </si>
  <si>
    <t>Dovydas</t>
  </si>
  <si>
    <t>Valiuška</t>
  </si>
  <si>
    <t>Vytenis</t>
  </si>
  <si>
    <t>Čukauskas</t>
  </si>
  <si>
    <t>Petras</t>
  </si>
  <si>
    <t>Gotautas</t>
  </si>
  <si>
    <t>Vaidas</t>
  </si>
  <si>
    <t>Velutis</t>
  </si>
  <si>
    <t>Garliava</t>
  </si>
  <si>
    <t>Simonas</t>
  </si>
  <si>
    <t>Paketūras</t>
  </si>
  <si>
    <t>Arvydas</t>
  </si>
  <si>
    <t>Čiužas</t>
  </si>
  <si>
    <t>Matas</t>
  </si>
  <si>
    <t>Milius</t>
  </si>
  <si>
    <t>Dovydaitis</t>
  </si>
  <si>
    <t>Šarūnas</t>
  </si>
  <si>
    <t>Povilaitis</t>
  </si>
  <si>
    <t>Dainius</t>
  </si>
  <si>
    <t>Miežys</t>
  </si>
  <si>
    <t>Arūnas</t>
  </si>
  <si>
    <t>Kumpis</t>
  </si>
  <si>
    <t>Narvilas</t>
  </si>
  <si>
    <t>Valančius</t>
  </si>
  <si>
    <t>Perminas</t>
  </si>
  <si>
    <t>Justinas</t>
  </si>
  <si>
    <t>Striška</t>
  </si>
  <si>
    <t>Klaipėda</t>
  </si>
  <si>
    <t>Unė</t>
  </si>
  <si>
    <t>Narkūnaitė</t>
  </si>
  <si>
    <t>OD-M18</t>
  </si>
  <si>
    <t>Čėsna</t>
  </si>
  <si>
    <t>Liutauras</t>
  </si>
  <si>
    <t>Šakalis</t>
  </si>
  <si>
    <t>Kauno r.</t>
  </si>
  <si>
    <t>Vygantas</t>
  </si>
  <si>
    <t>Vitkus</t>
  </si>
  <si>
    <t>Marius</t>
  </si>
  <si>
    <t>Kybartas</t>
  </si>
  <si>
    <t>Alina</t>
  </si>
  <si>
    <t>Ranceva</t>
  </si>
  <si>
    <t>Vitalis</t>
  </si>
  <si>
    <t>Gricius</t>
  </si>
  <si>
    <t>Maciulevičius</t>
  </si>
  <si>
    <t>Pijus</t>
  </si>
  <si>
    <t>Tikkurila</t>
  </si>
  <si>
    <t>Aloyzas</t>
  </si>
  <si>
    <t>Urbikas</t>
  </si>
  <si>
    <t>Rimas</t>
  </si>
  <si>
    <t>Kareiva</t>
  </si>
  <si>
    <t>Rimantas</t>
  </si>
  <si>
    <t>Butkevičius</t>
  </si>
  <si>
    <t>Elektrėnai</t>
  </si>
  <si>
    <t>Romualdas</t>
  </si>
  <si>
    <t>Kniuksta</t>
  </si>
  <si>
    <t>Mindaugas</t>
  </si>
  <si>
    <t>Slapšys</t>
  </si>
  <si>
    <t>Viščius</t>
  </si>
  <si>
    <t>Simas</t>
  </si>
  <si>
    <t>Vilkelis</t>
  </si>
  <si>
    <t>OSK Lėvuo</t>
  </si>
  <si>
    <t>Giedrė</t>
  </si>
  <si>
    <t>Ambrazevičiūtė</t>
  </si>
  <si>
    <t>Dignaitis</t>
  </si>
  <si>
    <t>Sėkmės mokykla</t>
  </si>
  <si>
    <t>Antanas</t>
  </si>
  <si>
    <t>Norkevičius</t>
  </si>
  <si>
    <t>Uselis</t>
  </si>
  <si>
    <t>Riga</t>
  </si>
  <si>
    <t>Rolandas</t>
  </si>
  <si>
    <t>Kriugžda</t>
  </si>
  <si>
    <t>Alexander</t>
  </si>
  <si>
    <t>Fedotenkov</t>
  </si>
  <si>
    <t>Visaginas</t>
  </si>
  <si>
    <t>Rocinante</t>
  </si>
  <si>
    <t>Tomas</t>
  </si>
  <si>
    <t>Gedvilas</t>
  </si>
  <si>
    <t>Žygimantas</t>
  </si>
  <si>
    <t>Zaleckas</t>
  </si>
  <si>
    <t>Kęstutis</t>
  </si>
  <si>
    <t>Virbickas</t>
  </si>
  <si>
    <t>Urmanavičius</t>
  </si>
  <si>
    <t>G8</t>
  </si>
  <si>
    <t>Valatkevičius</t>
  </si>
  <si>
    <t>Polina</t>
  </si>
  <si>
    <t>Čachovskaja</t>
  </si>
  <si>
    <t>Karolis</t>
  </si>
  <si>
    <t>Devyzis</t>
  </si>
  <si>
    <t>Olimpinė distancija</t>
  </si>
  <si>
    <t>Gediminas</t>
  </si>
  <si>
    <t>Pajėda</t>
  </si>
  <si>
    <t>SD-VE</t>
  </si>
  <si>
    <t>F.O.C.U.S. running / AplenkSave.lt</t>
  </si>
  <si>
    <t>Tadas</t>
  </si>
  <si>
    <t>Cesevičius</t>
  </si>
  <si>
    <t>SD-V18</t>
  </si>
  <si>
    <t>Dapkevičius</t>
  </si>
  <si>
    <t>Bernatonis</t>
  </si>
  <si>
    <t>Lukas</t>
  </si>
  <si>
    <t>Prokopavičius</t>
  </si>
  <si>
    <t>Žilvinas</t>
  </si>
  <si>
    <t>Grigaitis</t>
  </si>
  <si>
    <t>Jurkus</t>
  </si>
  <si>
    <t xml:space="preserve">Vilnius </t>
  </si>
  <si>
    <t>S-Sportas</t>
  </si>
  <si>
    <t>Binkauskas</t>
  </si>
  <si>
    <t>Vilniaus Triatlono asociacija</t>
  </si>
  <si>
    <t>Aleksandr</t>
  </si>
  <si>
    <t>Kazanskij</t>
  </si>
  <si>
    <t>Rokas</t>
  </si>
  <si>
    <t>Mikalauskas</t>
  </si>
  <si>
    <t>Vaškys</t>
  </si>
  <si>
    <t>Paulius</t>
  </si>
  <si>
    <t>Zurauskas</t>
  </si>
  <si>
    <t>Vilius</t>
  </si>
  <si>
    <t>Dičmonas</t>
  </si>
  <si>
    <t>Aleksej</t>
  </si>
  <si>
    <t>Kaminskij</t>
  </si>
  <si>
    <t>Romutis</t>
  </si>
  <si>
    <t>Ančlauskas</t>
  </si>
  <si>
    <t>SD-V50</t>
  </si>
  <si>
    <t>Virgilijus</t>
  </si>
  <si>
    <t>Buzas</t>
  </si>
  <si>
    <t>Skanas</t>
  </si>
  <si>
    <t>Darius</t>
  </si>
  <si>
    <t>Kilbauskas</t>
  </si>
  <si>
    <t>Zarasai</t>
  </si>
  <si>
    <t>Vasiliauskas</t>
  </si>
  <si>
    <t>Gorelčionka</t>
  </si>
  <si>
    <t>Lunskis</t>
  </si>
  <si>
    <t>Narkevičius</t>
  </si>
  <si>
    <t>Edvinas</t>
  </si>
  <si>
    <t>Greičius</t>
  </si>
  <si>
    <t>Viltė</t>
  </si>
  <si>
    <t>SD-M18</t>
  </si>
  <si>
    <t>Vaidotas</t>
  </si>
  <si>
    <t>Rinkevicius</t>
  </si>
  <si>
    <t>Karolina</t>
  </si>
  <si>
    <t>Lukšytė</t>
  </si>
  <si>
    <t>Pašvenskas</t>
  </si>
  <si>
    <t xml:space="preserve">Runglorious bastards </t>
  </si>
  <si>
    <t>Deimantas</t>
  </si>
  <si>
    <t>Šyvokas</t>
  </si>
  <si>
    <t>Olegas</t>
  </si>
  <si>
    <t>Ivanovas</t>
  </si>
  <si>
    <t>SD-V40</t>
  </si>
  <si>
    <t>Kaupas</t>
  </si>
  <si>
    <t>Judickas</t>
  </si>
  <si>
    <t>Aidas</t>
  </si>
  <si>
    <t>Jarušaitis</t>
  </si>
  <si>
    <t>Orkos</t>
  </si>
  <si>
    <t>Račkauskas</t>
  </si>
  <si>
    <t>Karveckas</t>
  </si>
  <si>
    <t>Nuo likimo nepabėgsi</t>
  </si>
  <si>
    <t>Roma</t>
  </si>
  <si>
    <t>Puišienė</t>
  </si>
  <si>
    <t>SD-M40</t>
  </si>
  <si>
    <t>OK Būdakalnis</t>
  </si>
  <si>
    <t>Birštonas</t>
  </si>
  <si>
    <t>Sostinės Olimpas</t>
  </si>
  <si>
    <t>Jankauskas</t>
  </si>
  <si>
    <t>Giraitės k.</t>
  </si>
  <si>
    <t>Ieva</t>
  </si>
  <si>
    <t>Urbonaviciute</t>
  </si>
  <si>
    <t>SD-ME</t>
  </si>
  <si>
    <t>Martinas</t>
  </si>
  <si>
    <t>Venskaitis</t>
  </si>
  <si>
    <t>Aidziulis</t>
  </si>
  <si>
    <t>HC Feniksas</t>
  </si>
  <si>
    <t>Ula</t>
  </si>
  <si>
    <t>Giniotyte</t>
  </si>
  <si>
    <t>Milda</t>
  </si>
  <si>
    <t>Šmitaitė</t>
  </si>
  <si>
    <t>Viktorija</t>
  </si>
  <si>
    <t>Vasiliauskienė</t>
  </si>
  <si>
    <t>Edgaras</t>
  </si>
  <si>
    <t>Malachovskis</t>
  </si>
  <si>
    <t>Geležinis</t>
  </si>
  <si>
    <t>Nerijus</t>
  </si>
  <si>
    <t>Edvardas</t>
  </si>
  <si>
    <t>Tarasevičius</t>
  </si>
  <si>
    <t xml:space="preserve">Kaunas </t>
  </si>
  <si>
    <t>Giedrius</t>
  </si>
  <si>
    <t>Danėlius</t>
  </si>
  <si>
    <t>Mingailė</t>
  </si>
  <si>
    <t>Greičiūtė</t>
  </si>
  <si>
    <t>Anna</t>
  </si>
  <si>
    <t>Balčiūnas</t>
  </si>
  <si>
    <t>Šatas</t>
  </si>
  <si>
    <t>Linas</t>
  </si>
  <si>
    <t>Šinkūnas</t>
  </si>
  <si>
    <t>Jonas</t>
  </si>
  <si>
    <t>Kalinauskas</t>
  </si>
  <si>
    <t>Giraitė</t>
  </si>
  <si>
    <t>Černovas</t>
  </si>
  <si>
    <t>Ju2Ju2</t>
  </si>
  <si>
    <t>Venckutė</t>
  </si>
  <si>
    <t>Liekis</t>
  </si>
  <si>
    <t>Ambrazas</t>
  </si>
  <si>
    <t>Klėgeris</t>
  </si>
  <si>
    <t>Triatlono klubas TRIATLETAS</t>
  </si>
  <si>
    <t>Žintikas</t>
  </si>
  <si>
    <t>Juozas</t>
  </si>
  <si>
    <t>Kieras</t>
  </si>
  <si>
    <t>SD-V60</t>
  </si>
  <si>
    <t>Juknevičius</t>
  </si>
  <si>
    <t>Eglė</t>
  </si>
  <si>
    <t>Raslavičienė</t>
  </si>
  <si>
    <t>Titas</t>
  </si>
  <si>
    <t>Pumputis</t>
  </si>
  <si>
    <t>TRI-FUN-VM</t>
  </si>
  <si>
    <t>Kanaporis</t>
  </si>
  <si>
    <t>TRI-FUN-VS</t>
  </si>
  <si>
    <t>Beatričė</t>
  </si>
  <si>
    <t>Vinciūnaitė</t>
  </si>
  <si>
    <t>TRI-FUN-M14</t>
  </si>
  <si>
    <t>Apkievičius</t>
  </si>
  <si>
    <t>TRI-FUN-V14</t>
  </si>
  <si>
    <t>Dapkus</t>
  </si>
  <si>
    <t>Ernestas</t>
  </si>
  <si>
    <t>Česonis</t>
  </si>
  <si>
    <t>Ugnius</t>
  </si>
  <si>
    <t>Atkočiūnas</t>
  </si>
  <si>
    <t>Remeika</t>
  </si>
  <si>
    <t>Kauno raj.</t>
  </si>
  <si>
    <t>Aurimas</t>
  </si>
  <si>
    <t>Gudaitis</t>
  </si>
  <si>
    <t>Jakštas</t>
  </si>
  <si>
    <t>Deimantė</t>
  </si>
  <si>
    <t>Barzdenytė</t>
  </si>
  <si>
    <t>Robertas</t>
  </si>
  <si>
    <t>Zaicevas</t>
  </si>
  <si>
    <t>Kristupas</t>
  </si>
  <si>
    <t>Rimkus</t>
  </si>
  <si>
    <t>Brigita</t>
  </si>
  <si>
    <t>Šniukštaitė</t>
  </si>
  <si>
    <t>Dominykas</t>
  </si>
  <si>
    <t>Šiožinis</t>
  </si>
  <si>
    <t>Ugnė</t>
  </si>
  <si>
    <t>Paurytė</t>
  </si>
  <si>
    <t>Kartanas</t>
  </si>
  <si>
    <t>Julius</t>
  </si>
  <si>
    <t>Sakalauskas</t>
  </si>
  <si>
    <t>VIP</t>
  </si>
  <si>
    <t>Valerija</t>
  </si>
  <si>
    <t>Jegorenko</t>
  </si>
  <si>
    <t>TRI-FUN-MM</t>
  </si>
  <si>
    <t>Eduard</t>
  </si>
  <si>
    <t>Zniščinskij</t>
  </si>
  <si>
    <t>Kavaliauskas</t>
  </si>
  <si>
    <t>Rosinas</t>
  </si>
  <si>
    <t>Naujokaitis</t>
  </si>
  <si>
    <t>Rasa</t>
  </si>
  <si>
    <t>Klešnieks</t>
  </si>
  <si>
    <t>sportzone.lt/ VIP</t>
  </si>
  <si>
    <t>Audronė</t>
  </si>
  <si>
    <t>Kanopkiniene</t>
  </si>
  <si>
    <t>Kanopkinu Familia</t>
  </si>
  <si>
    <t>Kanopkinas</t>
  </si>
  <si>
    <t>Ilona</t>
  </si>
  <si>
    <t>Petrusevičiūtė</t>
  </si>
  <si>
    <t>Rytis</t>
  </si>
  <si>
    <t>Meškauskas</t>
  </si>
  <si>
    <t>Tesonet</t>
  </si>
  <si>
    <t>Aurelija</t>
  </si>
  <si>
    <t>Trimonytė</t>
  </si>
  <si>
    <t>Gėrnešys</t>
  </si>
  <si>
    <t>Razmienė</t>
  </si>
  <si>
    <t>Baronas</t>
  </si>
  <si>
    <t>Kurk Zarasams</t>
  </si>
  <si>
    <t>Tumalovičius</t>
  </si>
  <si>
    <t>Lietuvos Triatlono Taurė - Zarasai</t>
  </si>
  <si>
    <t>Andrius Dapkevičius</t>
  </si>
  <si>
    <t>Dapkevičius, Andrius</t>
  </si>
  <si>
    <t>Kiaušas</t>
  </si>
  <si>
    <t>Bražionis</t>
  </si>
  <si>
    <t xml:space="preserve">Kerbedis, Rasius </t>
  </si>
  <si>
    <t>Aleksej Kaminskij</t>
  </si>
  <si>
    <t>Alexander Fedotenkov</t>
  </si>
  <si>
    <t>Alina Razmienė</t>
  </si>
  <si>
    <t>Alina Venckutė</t>
  </si>
  <si>
    <t>Andrius Jurkus</t>
  </si>
  <si>
    <t>Antanas Kanopkinas</t>
  </si>
  <si>
    <t>Antanas Norkevičius</t>
  </si>
  <si>
    <t>Arūnas Kumpis</t>
  </si>
  <si>
    <t>Audrius Virbickas</t>
  </si>
  <si>
    <t>Audronė Kanopkiniene</t>
  </si>
  <si>
    <t>Aurelija Trimonytė</t>
  </si>
  <si>
    <t>Darius Kilbauskas</t>
  </si>
  <si>
    <t>Deimantas Šyvokas</t>
  </si>
  <si>
    <t>Domas Uselis</t>
  </si>
  <si>
    <t>Dominykas Šiožinis</t>
  </si>
  <si>
    <t>Dovydas Aidziulis</t>
  </si>
  <si>
    <t>Dovydas Kavaliauskas</t>
  </si>
  <si>
    <t>Eduard Zniščinskij</t>
  </si>
  <si>
    <t>Edvardas Tarasevičius</t>
  </si>
  <si>
    <t>Edvinas Šatas</t>
  </si>
  <si>
    <t>Egidijus Lunskis</t>
  </si>
  <si>
    <t>Egidijus Žintikas</t>
  </si>
  <si>
    <t>Ernestas Česonis</t>
  </si>
  <si>
    <t>Gediminas Karveckas</t>
  </si>
  <si>
    <t>Giedrius Danėlius</t>
  </si>
  <si>
    <t>Ieva Urbonaviciute</t>
  </si>
  <si>
    <t>Ilona Petrusevičiūtė</t>
  </si>
  <si>
    <t>Karolis Skanas</t>
  </si>
  <si>
    <t>Lukas Liekis</t>
  </si>
  <si>
    <t>Lukas Remeika</t>
  </si>
  <si>
    <t>Mantas Baronas</t>
  </si>
  <si>
    <t>Marius Kybartas</t>
  </si>
  <si>
    <t>Mindaugas Pašvenskas</t>
  </si>
  <si>
    <t>Mindaugas Slapšys</t>
  </si>
  <si>
    <t>Mindaugas Tumalovičius</t>
  </si>
  <si>
    <t>Mingailė Greičiūtė</t>
  </si>
  <si>
    <t>Povilas Kvajauskas</t>
  </si>
  <si>
    <t>Rasa Klešnieks</t>
  </si>
  <si>
    <t>Rasius Kerbedis</t>
  </si>
  <si>
    <t>Rolandas Jankauskas</t>
  </si>
  <si>
    <t>Roma Puišienė</t>
  </si>
  <si>
    <t>Rytis Meškauskas</t>
  </si>
  <si>
    <t>Šarūnas Dignaitis</t>
  </si>
  <si>
    <t>Šarūnas Povilaitis</t>
  </si>
  <si>
    <t>Simas Vilkelis</t>
  </si>
  <si>
    <t>Tadas Juknevičius</t>
  </si>
  <si>
    <t>Tomas Gorelčionka</t>
  </si>
  <si>
    <t>Tomas Tumalovičius</t>
  </si>
  <si>
    <t>Tomas Urmanavičius</t>
  </si>
  <si>
    <t>Ugnius Atkočiūnas</t>
  </si>
  <si>
    <t>Ula Giniotyte</t>
  </si>
  <si>
    <t>Vytautas Černovas</t>
  </si>
  <si>
    <t>Vytautas Viščius</t>
  </si>
  <si>
    <t>Žygimantas Naujokaitis</t>
  </si>
  <si>
    <t>SWIM</t>
  </si>
  <si>
    <t>PACE (min/100m)</t>
  </si>
  <si>
    <t>T1</t>
  </si>
  <si>
    <t>Bike pos</t>
  </si>
  <si>
    <t>BIKE</t>
  </si>
  <si>
    <t>AVG. SPEED (km/h)</t>
  </si>
  <si>
    <t>T2</t>
  </si>
  <si>
    <t>RUN</t>
  </si>
  <si>
    <t>PACE (min/1km)</t>
  </si>
  <si>
    <t>POZICIJA</t>
  </si>
  <si>
    <t>DALYVIS</t>
  </si>
  <si>
    <t>DALYVIO NUMERIS</t>
  </si>
  <si>
    <t>LYTIS</t>
  </si>
  <si>
    <t>OFICIALUS LAIKAS</t>
  </si>
  <si>
    <t>Ratas #1</t>
  </si>
  <si>
    <t>Ratas #2</t>
  </si>
  <si>
    <t>T1 į</t>
  </si>
  <si>
    <t>T1 iš</t>
  </si>
  <si>
    <t>Dviračiai ratas #1</t>
  </si>
  <si>
    <t>T2 į</t>
  </si>
  <si>
    <t>T2 iš</t>
  </si>
  <si>
    <t>Finišas</t>
  </si>
  <si>
    <t>Šalis</t>
  </si>
  <si>
    <t>Lietuva</t>
  </si>
  <si>
    <t>Traku KKSC - SK "Mohikanai"</t>
  </si>
  <si>
    <t>Bernatonio akademija - 3 Club</t>
  </si>
  <si>
    <t>JUTA RACING</t>
  </si>
  <si>
    <t>Iveik Šara</t>
  </si>
  <si>
    <t>Triatlono akademija</t>
  </si>
  <si>
    <t>Dimitry Talkachev</t>
  </si>
  <si>
    <t>Minsk</t>
  </si>
  <si>
    <t>Belarus</t>
  </si>
  <si>
    <t>TriStyle</t>
  </si>
  <si>
    <t>Saulius Batavičius</t>
  </si>
  <si>
    <t>Justas Stanys</t>
  </si>
  <si>
    <t>Aurimas Kalinka</t>
  </si>
  <si>
    <t>Godukai</t>
  </si>
  <si>
    <t>Gediminas Linkus</t>
  </si>
  <si>
    <t>TIA technology</t>
  </si>
  <si>
    <t>stogobagazines.lt / Kauno maratono klubas</t>
  </si>
  <si>
    <t>Klajunas</t>
  </si>
  <si>
    <t>Ilya Ramantsevich</t>
  </si>
  <si>
    <t>Yury Laktsiyonau</t>
  </si>
  <si>
    <t>Rodion Banar</t>
  </si>
  <si>
    <t>Kherson</t>
  </si>
  <si>
    <t>Ukraine</t>
  </si>
  <si>
    <t>Triathlon team DARNA</t>
  </si>
  <si>
    <t>JAUKUS BUSTAS</t>
  </si>
  <si>
    <t>Michal Karas</t>
  </si>
  <si>
    <t>Olesnica</t>
  </si>
  <si>
    <t>Poland</t>
  </si>
  <si>
    <t>Olesnicka Grupa Triathlonowa</t>
  </si>
  <si>
    <t>TK Pajuris</t>
  </si>
  <si>
    <t>Irmantas Grubinskas</t>
  </si>
  <si>
    <t>Panevezys</t>
  </si>
  <si>
    <t>PANEVeŽIO TRIATLONO KLUBAS</t>
  </si>
  <si>
    <t>Arnas Jurskis</t>
  </si>
  <si>
    <t>CarsRent24.lt</t>
  </si>
  <si>
    <t>Vitali Babich</t>
  </si>
  <si>
    <t>Povilas Lengvinas</t>
  </si>
  <si>
    <t>Lietuva - Gyvunams</t>
  </si>
  <si>
    <t>Marijampole</t>
  </si>
  <si>
    <t>Triatletas</t>
  </si>
  <si>
    <t>F.O.C.U.S running</t>
  </si>
  <si>
    <t>Mindaugas Griūnas</t>
  </si>
  <si>
    <t>Vaidotas Lenktys</t>
  </si>
  <si>
    <t>Mindaugas Širvinskas</t>
  </si>
  <si>
    <t>Jacek Bakun</t>
  </si>
  <si>
    <t>Białystok</t>
  </si>
  <si>
    <t>NADAKTYWNI</t>
  </si>
  <si>
    <t>SK "Vetrunge"</t>
  </si>
  <si>
    <t>Andrej Trusevic</t>
  </si>
  <si>
    <t>Aurimas Skirgaila</t>
  </si>
  <si>
    <t>Domas Skeiverys</t>
  </si>
  <si>
    <t>Michael Galperin</t>
  </si>
  <si>
    <t>Daniel Lima</t>
  </si>
  <si>
    <t>Faro</t>
  </si>
  <si>
    <t>Portugal</t>
  </si>
  <si>
    <t>Martynas Gediminas</t>
  </si>
  <si>
    <t>Bartas Mikaila</t>
  </si>
  <si>
    <t>Vilmantas Gurskas</t>
  </si>
  <si>
    <t>Boulder</t>
  </si>
  <si>
    <t>United States</t>
  </si>
  <si>
    <t>Team Superfly</t>
  </si>
  <si>
    <t>Vladimiras Krakauskas</t>
  </si>
  <si>
    <t>Edgaras Tamošauskas</t>
  </si>
  <si>
    <t>Lukas Baranauskas</t>
  </si>
  <si>
    <t>Roman Cherednichenko</t>
  </si>
  <si>
    <t>Andrius Simkus</t>
  </si>
  <si>
    <t>Siauliai</t>
  </si>
  <si>
    <t>Green Team</t>
  </si>
  <si>
    <t>Pavel Ladziato</t>
  </si>
  <si>
    <t>Eigminas Dagys</t>
  </si>
  <si>
    <t>Sekmes mokykla</t>
  </si>
  <si>
    <t>Taurages BMK</t>
  </si>
  <si>
    <t>Marius Bausys</t>
  </si>
  <si>
    <t>Andrej Vidinevič</t>
  </si>
  <si>
    <t>Volvererun</t>
  </si>
  <si>
    <t>Andrei Karatsenka</t>
  </si>
  <si>
    <t>UAB AKSINTERIER</t>
  </si>
  <si>
    <t>Valeri Kulitski</t>
  </si>
  <si>
    <t>Latvia</t>
  </si>
  <si>
    <t>Dmitry Sokolikov</t>
  </si>
  <si>
    <t>Pijus Genevičius</t>
  </si>
  <si>
    <t>Igoris Kostinas</t>
  </si>
  <si>
    <t>Kęstutis Kaupas</t>
  </si>
  <si>
    <t>Artem Lebedev</t>
  </si>
  <si>
    <t>Tula</t>
  </si>
  <si>
    <t>Russian Federation</t>
  </si>
  <si>
    <t>13 zukiu</t>
  </si>
  <si>
    <t>Gytis Gadisauskas</t>
  </si>
  <si>
    <t>Germany</t>
  </si>
  <si>
    <t>Adampolis</t>
  </si>
  <si>
    <t>Diana Novikova</t>
  </si>
  <si>
    <t>Moscow</t>
  </si>
  <si>
    <t>sviesos kariai</t>
  </si>
  <si>
    <t>Marius Rakickas</t>
  </si>
  <si>
    <t>Šiauliai</t>
  </si>
  <si>
    <t>Lukas Adomavičius</t>
  </si>
  <si>
    <t>PASTOLIU CENTRAS</t>
  </si>
  <si>
    <t>EGIDIJUS BUIKA</t>
  </si>
  <si>
    <t>Dipolis</t>
  </si>
  <si>
    <t>Justas Poderys</t>
  </si>
  <si>
    <t>Copenhagen</t>
  </si>
  <si>
    <t>Denmark</t>
  </si>
  <si>
    <t>DTU</t>
  </si>
  <si>
    <t>Paulius Bagurskas</t>
  </si>
  <si>
    <t>Raimondas Rimkus</t>
  </si>
  <si>
    <t>Bentley Systems</t>
  </si>
  <si>
    <t>Maxim Petukhov</t>
  </si>
  <si>
    <t>Snt Petersburg</t>
  </si>
  <si>
    <t>Dovydas Aidžiulis</t>
  </si>
  <si>
    <t>Mantas Burokas</t>
  </si>
  <si>
    <t>Ben Harvey</t>
  </si>
  <si>
    <t>Derby</t>
  </si>
  <si>
    <t>United Kingdom</t>
  </si>
  <si>
    <t>RUNNING FOR CHANGE</t>
  </si>
  <si>
    <t>Agnius Stanulis</t>
  </si>
  <si>
    <t>Dmitrijus Borisenka</t>
  </si>
  <si>
    <t>Taurages begimo megeju klubas</t>
  </si>
  <si>
    <t>Arūnas Gurskas</t>
  </si>
  <si>
    <t>UAB "Techranga"</t>
  </si>
  <si>
    <t>Andrius Volungevicius</t>
  </si>
  <si>
    <t>Renatas Belevičius</t>
  </si>
  <si>
    <t>Osvaldas Varnas</t>
  </si>
  <si>
    <t>Giraitės k. Kauno raj.</t>
  </si>
  <si>
    <t>Taurius Sakalauskas</t>
  </si>
  <si>
    <t>Gediminas GARBAUSKAS</t>
  </si>
  <si>
    <t>Sergejus Abakumovas</t>
  </si>
  <si>
    <t>Grant Thornton</t>
  </si>
  <si>
    <t>Deivydas Bakunas</t>
  </si>
  <si>
    <t>Danas Kazakevičius</t>
  </si>
  <si>
    <t>VIlnius</t>
  </si>
  <si>
    <t>Rafael Achmedov</t>
  </si>
  <si>
    <t>Julius Tomaševičius</t>
  </si>
  <si>
    <t>Millo</t>
  </si>
  <si>
    <t>Kęstutis Pusčius</t>
  </si>
  <si>
    <t>CIRKO MEŠKUTES</t>
  </si>
  <si>
    <t>Justinas Muleika</t>
  </si>
  <si>
    <t>"General Financing"</t>
  </si>
  <si>
    <t>Artūras Petkus</t>
  </si>
  <si>
    <t>Šeima</t>
  </si>
  <si>
    <t>Arvydas Šrubėnas</t>
  </si>
  <si>
    <t>Inžinerija</t>
  </si>
  <si>
    <t>Taurage</t>
  </si>
  <si>
    <t>Triatlono klubas "Triatletas", UAB Perido</t>
  </si>
  <si>
    <t>Algirdas Ramaska</t>
  </si>
  <si>
    <t>Justinas Gedvilas</t>
  </si>
  <si>
    <t>Bronius Varsackis</t>
  </si>
  <si>
    <t>Marija Medelinskaite</t>
  </si>
  <si>
    <t>Vaidotas Lašas</t>
  </si>
  <si>
    <t>Tomas Gurvičius</t>
  </si>
  <si>
    <t>Šarūnas Klėgeris</t>
  </si>
  <si>
    <t>Edvinas Kudrevičius</t>
  </si>
  <si>
    <t>Klaipedos r.</t>
  </si>
  <si>
    <t>Mintautas Šukys</t>
  </si>
  <si>
    <t>Lietuvos kariuomene</t>
  </si>
  <si>
    <t>Marius Jundulas</t>
  </si>
  <si>
    <t>Gjensidige</t>
  </si>
  <si>
    <t>Marius Sadauskas</t>
  </si>
  <si>
    <t>Trakų Triatlonas</t>
  </si>
  <si>
    <t>AplenkSave.lt / F.O.C.U.S. running</t>
  </si>
  <si>
    <t>VU</t>
  </si>
  <si>
    <t>Dominykas Jancionis</t>
  </si>
  <si>
    <t>Inga Paplauskė</t>
  </si>
  <si>
    <t>Monika Juodeškaitė</t>
  </si>
  <si>
    <t>Artūras Jacevičius</t>
  </si>
  <si>
    <t>Paulius Paukštis</t>
  </si>
  <si>
    <t>Aliaksandr Siniak</t>
  </si>
  <si>
    <t>Stockhoom</t>
  </si>
  <si>
    <t>Sweden</t>
  </si>
  <si>
    <t>Jonas Garšva</t>
  </si>
  <si>
    <t>VŠI JSK Gulbinai</t>
  </si>
  <si>
    <t>Artur Fliszkiewicz</t>
  </si>
  <si>
    <t>Swarzędz</t>
  </si>
  <si>
    <t>KLAS Szpot</t>
  </si>
  <si>
    <t>Anton Dzmitryieu</t>
  </si>
  <si>
    <t>Lukas Žarnauskas</t>
  </si>
  <si>
    <t>Laimonas Alionis</t>
  </si>
  <si>
    <t>Paulius Lukševičius</t>
  </si>
  <si>
    <t>Valdas Rapševičius</t>
  </si>
  <si>
    <t>Mindaugas Ganusauskas</t>
  </si>
  <si>
    <t>Audrius Mečionis</t>
  </si>
  <si>
    <t>Anykščiai</t>
  </si>
  <si>
    <t>Switzerland</t>
  </si>
  <si>
    <t>Iš lempos</t>
  </si>
  <si>
    <t>Aliaksei Kupreyeu</t>
  </si>
  <si>
    <t>Jonas Kausteklis</t>
  </si>
  <si>
    <t>Vilnus</t>
  </si>
  <si>
    <t>mr.Good1</t>
  </si>
  <si>
    <t>Darius Žakaitis</t>
  </si>
  <si>
    <t>Jurijus Azanovas</t>
  </si>
  <si>
    <t>Jurijus Krivičius</t>
  </si>
  <si>
    <t>Impuls Racing Team</t>
  </si>
  <si>
    <t>POVILAS BUTKUS</t>
  </si>
  <si>
    <t>Familia sport club</t>
  </si>
  <si>
    <t>Ruta Rataviciute</t>
  </si>
  <si>
    <t>London</t>
  </si>
  <si>
    <t>People Link</t>
  </si>
  <si>
    <t>Rūta Juškevičiūtė</t>
  </si>
  <si>
    <t>Tauras Pakalnis</t>
  </si>
  <si>
    <t>Tadas Tamašauskas</t>
  </si>
  <si>
    <t>City boxing</t>
  </si>
  <si>
    <t>Jurgita Lemesiute</t>
  </si>
  <si>
    <t>Nerijus Dumbrava</t>
  </si>
  <si>
    <t>Vytautas Giedraitis</t>
  </si>
  <si>
    <t>Neko Runners</t>
  </si>
  <si>
    <t>Jevgenijus Vasiljevas</t>
  </si>
  <si>
    <t>Grantas Gadliauskas</t>
  </si>
  <si>
    <t>Aliaksei Pukhnarevich</t>
  </si>
  <si>
    <t>Algirdas Pukis</t>
  </si>
  <si>
    <t>Vilmantas Baranauskas</t>
  </si>
  <si>
    <t>Mindaugas Packevičius</t>
  </si>
  <si>
    <t>Edvinas Paulauskas</t>
  </si>
  <si>
    <t>Andrius Mickus</t>
  </si>
  <si>
    <t>Evaldas Zutkis</t>
  </si>
  <si>
    <t>Be klubo</t>
  </si>
  <si>
    <t>Mantas Barauskas</t>
  </si>
  <si>
    <t>Mantas Ulozas</t>
  </si>
  <si>
    <t>Giedrius Baltranas</t>
  </si>
  <si>
    <t>Avilys</t>
  </si>
  <si>
    <t>Ruslan Goršečnikov</t>
  </si>
  <si>
    <t>rokas timaitis</t>
  </si>
  <si>
    <t>Vitalijus Vasiljevas</t>
  </si>
  <si>
    <t>City Boxing and Fitness club</t>
  </si>
  <si>
    <t>Andrius Rumbutis</t>
  </si>
  <si>
    <t>Simonas Šidlauskas</t>
  </si>
  <si>
    <t>UAB "Fima"</t>
  </si>
  <si>
    <t>Andrius Smaliukas</t>
  </si>
  <si>
    <t>Nerijus Juskaitis</t>
  </si>
  <si>
    <t>Junieji Senukai</t>
  </si>
  <si>
    <t>Lina Gvazdauskaitė</t>
  </si>
  <si>
    <t>F.O.C.U.S. runing klubas</t>
  </si>
  <si>
    <t>Rokas Draugelis</t>
  </si>
  <si>
    <t>Valdonė Kybartienė</t>
  </si>
  <si>
    <t>Virve laisva !</t>
  </si>
  <si>
    <t>Paulita Šubert</t>
  </si>
  <si>
    <t>Familia</t>
  </si>
  <si>
    <t>Artūras Vilkas</t>
  </si>
  <si>
    <t>Meinardas Valkevičius</t>
  </si>
  <si>
    <t>MeinArt animation studio</t>
  </si>
  <si>
    <t>Elena Šimaitienė</t>
  </si>
  <si>
    <t>Kristina Kozlovienė</t>
  </si>
  <si>
    <t>Vytautas Stasionis</t>
  </si>
  <si>
    <t>Karolis Petrauskas</t>
  </si>
  <si>
    <t>Mantas Sidekerskis</t>
  </si>
  <si>
    <t>Paulius Latonas</t>
  </si>
  <si>
    <t>Ignas Kerbelis</t>
  </si>
  <si>
    <t>Simonas Ramanauskas</t>
  </si>
  <si>
    <t>GoLT</t>
  </si>
  <si>
    <t>Rimas Kirdulis</t>
  </si>
  <si>
    <t>Jevgenij Semaka</t>
  </si>
  <si>
    <t>ArcaPay</t>
  </si>
  <si>
    <t>Rokas Ramanauskas</t>
  </si>
  <si>
    <t>Brolis</t>
  </si>
  <si>
    <t>Aušra Butkuvienė</t>
  </si>
  <si>
    <t>Paulius Nezabitauskas</t>
  </si>
  <si>
    <t>Aidas Gabartas</t>
  </si>
  <si>
    <t>Klubiniai</t>
  </si>
  <si>
    <t>Sprinto Distancija</t>
  </si>
  <si>
    <t>Batavičius, Saulius</t>
  </si>
  <si>
    <t>Batavičius</t>
  </si>
  <si>
    <t>Juškevičiūtė</t>
  </si>
  <si>
    <t>Rūta</t>
  </si>
  <si>
    <t>Belevičius, Renatas</t>
  </si>
  <si>
    <t>Genevičius</t>
  </si>
  <si>
    <t>Kaupas, Kęstutis</t>
  </si>
  <si>
    <t>Paplauskė, Inga</t>
  </si>
  <si>
    <t>Paplauskė</t>
  </si>
  <si>
    <t>Paplauskė Inga</t>
  </si>
  <si>
    <t>Last update: 2017.07.03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</si>
</sst>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0.0"/>
    <numFmt numFmtId="165" formatCode="hh:mm:ss;@"/>
    <numFmt numFmtId="166" formatCode="[h]:mm:ss;@"/>
    <numFmt numFmtId="167" formatCode="_-* #,##0.00\ _€_-;\-* #,##0.00\ _€_-;_-* &quot;-&quot;??\ _€_-;_-@_-"/>
    <numFmt numFmtId="168" formatCode="hh:mm:ss.0"/>
  </numFmts>
  <fonts count="6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86"/>
      <scheme val="minor"/>
    </font>
    <font>
      <b/>
      <sz val="10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1"/>
      <name val="Calibri"/>
      <family val="2"/>
      <charset val="186"/>
      <scheme val="minor"/>
    </font>
    <font>
      <sz val="16"/>
      <color indexed="8"/>
      <name val="Calibri"/>
      <family val="2"/>
      <charset val="186"/>
      <scheme val="minor"/>
    </font>
    <font>
      <b/>
      <sz val="10"/>
      <color indexed="8"/>
      <name val="Calibri"/>
      <family val="2"/>
      <charset val="186"/>
      <scheme val="minor"/>
    </font>
    <font>
      <sz val="10"/>
      <color indexed="8"/>
      <name val="Calibri"/>
      <family val="2"/>
      <charset val="186"/>
      <scheme val="minor"/>
    </font>
    <font>
      <sz val="10"/>
      <color indexed="8"/>
      <name val="Arial"/>
      <family val="2"/>
    </font>
    <font>
      <i/>
      <sz val="14"/>
      <color indexed="8"/>
      <name val="Calibri"/>
      <family val="2"/>
      <charset val="186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charset val="186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9"/>
      <color theme="1"/>
      <name val="Calibri"/>
      <family val="2"/>
      <scheme val="minor"/>
    </font>
    <font>
      <b/>
      <sz val="9"/>
      <name val="Calibri"/>
      <family val="2"/>
      <scheme val="minor"/>
    </font>
    <font>
      <sz val="11"/>
      <color theme="1"/>
      <name val="Wingdings"/>
      <charset val="2"/>
    </font>
    <font>
      <b/>
      <sz val="11"/>
      <color rgb="FF00B050"/>
      <name val="Wingdings"/>
      <charset val="2"/>
    </font>
    <font>
      <b/>
      <sz val="11"/>
      <color rgb="FFFF0000"/>
      <name val="Wingdings"/>
      <charset val="2"/>
    </font>
    <font>
      <b/>
      <sz val="11"/>
      <color rgb="FFFFC000"/>
      <name val="Wingdings"/>
      <charset val="2"/>
    </font>
    <font>
      <sz val="12"/>
      <color rgb="FF000000"/>
      <name val="Calibri"/>
      <family val="2"/>
    </font>
    <font>
      <sz val="18"/>
      <color theme="3"/>
      <name val="Calibri Light"/>
      <family val="2"/>
      <charset val="186"/>
      <scheme val="major"/>
    </font>
    <font>
      <b/>
      <sz val="15"/>
      <color theme="3"/>
      <name val="Calibri"/>
      <family val="2"/>
      <charset val="186"/>
      <scheme val="minor"/>
    </font>
    <font>
      <b/>
      <sz val="13"/>
      <color theme="3"/>
      <name val="Calibri"/>
      <family val="2"/>
      <charset val="186"/>
      <scheme val="minor"/>
    </font>
    <font>
      <b/>
      <sz val="11"/>
      <color theme="3"/>
      <name val="Calibri"/>
      <family val="2"/>
      <charset val="186"/>
      <scheme val="minor"/>
    </font>
    <font>
      <sz val="11"/>
      <color rgb="FF006100"/>
      <name val="Calibri"/>
      <family val="2"/>
      <charset val="186"/>
      <scheme val="minor"/>
    </font>
    <font>
      <sz val="11"/>
      <color rgb="FF9C0006"/>
      <name val="Calibri"/>
      <family val="2"/>
      <charset val="186"/>
      <scheme val="minor"/>
    </font>
    <font>
      <sz val="11"/>
      <color rgb="FF9C6500"/>
      <name val="Calibri"/>
      <family val="2"/>
      <charset val="186"/>
      <scheme val="minor"/>
    </font>
    <font>
      <sz val="11"/>
      <color rgb="FF3F3F76"/>
      <name val="Calibri"/>
      <family val="2"/>
      <charset val="186"/>
      <scheme val="minor"/>
    </font>
    <font>
      <b/>
      <sz val="11"/>
      <color rgb="FF3F3F3F"/>
      <name val="Calibri"/>
      <family val="2"/>
      <charset val="186"/>
      <scheme val="minor"/>
    </font>
    <font>
      <b/>
      <sz val="11"/>
      <color rgb="FFFA7D00"/>
      <name val="Calibri"/>
      <family val="2"/>
      <charset val="186"/>
      <scheme val="minor"/>
    </font>
    <font>
      <sz val="11"/>
      <color rgb="FFFA7D00"/>
      <name val="Calibri"/>
      <family val="2"/>
      <charset val="186"/>
      <scheme val="minor"/>
    </font>
    <font>
      <b/>
      <sz val="11"/>
      <color theme="0"/>
      <name val="Calibri"/>
      <family val="2"/>
      <charset val="186"/>
      <scheme val="minor"/>
    </font>
    <font>
      <sz val="11"/>
      <color rgb="FFFF0000"/>
      <name val="Calibri"/>
      <family val="2"/>
      <charset val="186"/>
      <scheme val="minor"/>
    </font>
    <font>
      <i/>
      <sz val="11"/>
      <color rgb="FF7F7F7F"/>
      <name val="Calibri"/>
      <family val="2"/>
      <charset val="186"/>
      <scheme val="minor"/>
    </font>
    <font>
      <sz val="11"/>
      <color theme="0"/>
      <name val="Calibri"/>
      <family val="2"/>
      <charset val="186"/>
      <scheme val="minor"/>
    </font>
    <font>
      <sz val="9"/>
      <color theme="0"/>
      <name val="Calibri"/>
      <family val="2"/>
      <scheme val="minor"/>
    </font>
    <font>
      <b/>
      <i/>
      <sz val="9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12"/>
      <name val="Times New Roman"/>
      <family val="1"/>
    </font>
    <font>
      <b/>
      <sz val="12"/>
      <name val="Times New Roman"/>
      <family val="1"/>
    </font>
    <font>
      <b/>
      <sz val="14"/>
      <name val="Times New Roman"/>
      <family val="1"/>
    </font>
    <font>
      <sz val="1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0"/>
      <name val="Arial"/>
      <family val="2"/>
      <charset val="186"/>
    </font>
    <font>
      <b/>
      <sz val="10"/>
      <name val="Arial"/>
      <family val="2"/>
      <charset val="186"/>
    </font>
    <font>
      <b/>
      <sz val="10"/>
      <name val="Times New Roman"/>
      <family val="1"/>
      <charset val="1"/>
    </font>
    <font>
      <sz val="10"/>
      <name val="Times New Roman"/>
      <family val="1"/>
      <charset val="186"/>
    </font>
    <font>
      <sz val="11"/>
      <color indexed="8"/>
      <name val="Calibri"/>
      <family val="2"/>
      <charset val="1"/>
    </font>
    <font>
      <sz val="9"/>
      <color indexed="8"/>
      <name val="Trebuchet MS"/>
      <family val="2"/>
      <charset val="204"/>
    </font>
    <font>
      <b/>
      <sz val="11"/>
      <name val="Times New Roman"/>
      <family val="1"/>
      <charset val="1"/>
    </font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rgb="FFFFFFFF"/>
      <name val="Arial"/>
      <family val="2"/>
    </font>
    <font>
      <sz val="11"/>
      <color rgb="FF4E4E4E"/>
      <name val="Arial"/>
      <family val="2"/>
    </font>
    <font>
      <b/>
      <sz val="11"/>
      <color rgb="FFFFFFFF"/>
      <name val="Arial"/>
      <family val="2"/>
    </font>
    <font>
      <b/>
      <sz val="11"/>
      <color rgb="FF4E4E4E"/>
      <name val="Arial"/>
      <family val="2"/>
    </font>
  </fonts>
  <fills count="4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0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E1192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9F9F9"/>
        <bgColor indexed="64"/>
      </patternFill>
    </fill>
  </fills>
  <borders count="7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DDDDDD"/>
      </left>
      <right/>
      <top style="thin">
        <color rgb="FFDDDDDD"/>
      </top>
      <bottom style="thin">
        <color rgb="FFDEE2E5"/>
      </bottom>
      <diagonal/>
    </border>
    <border>
      <left/>
      <right/>
      <top style="thin">
        <color rgb="FFDDDDDD"/>
      </top>
      <bottom style="thin">
        <color rgb="FFDEE2E5"/>
      </bottom>
      <diagonal/>
    </border>
    <border>
      <left style="thin">
        <color rgb="FFDDDDDD"/>
      </left>
      <right style="thin">
        <color rgb="FFDEE2E5"/>
      </right>
      <top style="thin">
        <color rgb="FFDEE2E5"/>
      </top>
      <bottom style="thin">
        <color rgb="FFDEE2E5"/>
      </bottom>
      <diagonal/>
    </border>
    <border>
      <left style="thin">
        <color rgb="FFDEE2E5"/>
      </left>
      <right style="thin">
        <color rgb="FFDEE2E5"/>
      </right>
      <top style="thin">
        <color rgb="FFDEE2E5"/>
      </top>
      <bottom style="thin">
        <color rgb="FFDEE2E5"/>
      </bottom>
      <diagonal/>
    </border>
    <border>
      <left style="thin">
        <color rgb="FFDEE2E5"/>
      </left>
      <right style="thin">
        <color rgb="FFDDDDDD"/>
      </right>
      <top style="thin">
        <color rgb="FFDEE2E5"/>
      </top>
      <bottom style="thin">
        <color rgb="FFDEE2E5"/>
      </bottom>
      <diagonal/>
    </border>
    <border>
      <left style="thin">
        <color rgb="FFDDDDDD"/>
      </left>
      <right style="thin">
        <color rgb="FFDEE2E5"/>
      </right>
      <top style="thin">
        <color rgb="FFDEE2E5"/>
      </top>
      <bottom style="thin">
        <color rgb="FFDDDDDD"/>
      </bottom>
      <diagonal/>
    </border>
    <border>
      <left style="thin">
        <color rgb="FFDEE2E5"/>
      </left>
      <right style="thin">
        <color rgb="FFDEE2E5"/>
      </right>
      <top style="thin">
        <color rgb="FFDEE2E5"/>
      </top>
      <bottom style="thin">
        <color rgb="FFDDDDDD"/>
      </bottom>
      <diagonal/>
    </border>
    <border>
      <left/>
      <right style="thin">
        <color rgb="FFDDDDDD"/>
      </right>
      <top/>
      <bottom style="thin">
        <color rgb="FFDDDDDD"/>
      </bottom>
      <diagonal/>
    </border>
    <border>
      <left style="thin">
        <color indexed="64"/>
      </left>
      <right/>
      <top style="thin">
        <color indexed="64"/>
      </top>
      <bottom style="thin">
        <color rgb="FFDEE2E5"/>
      </bottom>
      <diagonal/>
    </border>
    <border>
      <left/>
      <right/>
      <top style="thin">
        <color indexed="64"/>
      </top>
      <bottom style="thin">
        <color rgb="FFDEE2E5"/>
      </bottom>
      <diagonal/>
    </border>
    <border>
      <left/>
      <right style="thin">
        <color indexed="64"/>
      </right>
      <top style="thin">
        <color indexed="64"/>
      </top>
      <bottom style="thin">
        <color rgb="FFDEE2E5"/>
      </bottom>
      <diagonal/>
    </border>
    <border>
      <left style="thin">
        <color indexed="64"/>
      </left>
      <right style="thin">
        <color rgb="FFDEE2E5"/>
      </right>
      <top style="thin">
        <color rgb="FFDEE2E5"/>
      </top>
      <bottom style="thin">
        <color rgb="FFDEE2E5"/>
      </bottom>
      <diagonal/>
    </border>
    <border>
      <left style="thin">
        <color rgb="FFDEE2E5"/>
      </left>
      <right style="thin">
        <color indexed="64"/>
      </right>
      <top style="thin">
        <color rgb="FFDEE2E5"/>
      </top>
      <bottom style="thin">
        <color rgb="FFDEE2E5"/>
      </bottom>
      <diagonal/>
    </border>
    <border>
      <left style="thin">
        <color indexed="64"/>
      </left>
      <right style="thin">
        <color rgb="FFDEE2E5"/>
      </right>
      <top style="thin">
        <color rgb="FFDEE2E5"/>
      </top>
      <bottom style="thin">
        <color indexed="64"/>
      </bottom>
      <diagonal/>
    </border>
    <border>
      <left style="thin">
        <color rgb="FFDEE2E5"/>
      </left>
      <right style="thin">
        <color rgb="FFDEE2E5"/>
      </right>
      <top style="thin">
        <color rgb="FFDEE2E5"/>
      </top>
      <bottom style="thin">
        <color indexed="64"/>
      </bottom>
      <diagonal/>
    </border>
  </borders>
  <cellStyleXfs count="51">
    <xf numFmtId="0" fontId="0" fillId="0" borderId="0"/>
    <xf numFmtId="0" fontId="1" fillId="0" borderId="0"/>
    <xf numFmtId="0" fontId="3" fillId="0" borderId="0"/>
    <xf numFmtId="0" fontId="4" fillId="0" borderId="0"/>
    <xf numFmtId="0" fontId="11" fillId="0" borderId="0"/>
    <xf numFmtId="0" fontId="16" fillId="0" borderId="0"/>
    <xf numFmtId="0" fontId="23" fillId="0" borderId="0"/>
    <xf numFmtId="0" fontId="24" fillId="0" borderId="0" applyNumberFormat="0" applyFill="0" applyBorder="0" applyAlignment="0" applyProtection="0"/>
    <xf numFmtId="0" fontId="25" fillId="0" borderId="23" applyNumberFormat="0" applyFill="0" applyAlignment="0" applyProtection="0"/>
    <xf numFmtId="0" fontId="26" fillId="0" borderId="24" applyNumberFormat="0" applyFill="0" applyAlignment="0" applyProtection="0"/>
    <xf numFmtId="0" fontId="27" fillId="0" borderId="25" applyNumberFormat="0" applyFill="0" applyAlignment="0" applyProtection="0"/>
    <xf numFmtId="0" fontId="27" fillId="0" borderId="0" applyNumberFormat="0" applyFill="0" applyBorder="0" applyAlignment="0" applyProtection="0"/>
    <xf numFmtId="0" fontId="28" fillId="7" borderId="0" applyNumberFormat="0" applyBorder="0" applyAlignment="0" applyProtection="0"/>
    <xf numFmtId="0" fontId="29" fillId="8" borderId="0" applyNumberFormat="0" applyBorder="0" applyAlignment="0" applyProtection="0"/>
    <xf numFmtId="0" fontId="30" fillId="9" borderId="0" applyNumberFormat="0" applyBorder="0" applyAlignment="0" applyProtection="0"/>
    <xf numFmtId="0" fontId="31" fillId="10" borderId="26" applyNumberFormat="0" applyAlignment="0" applyProtection="0"/>
    <xf numFmtId="0" fontId="32" fillId="11" borderId="27" applyNumberFormat="0" applyAlignment="0" applyProtection="0"/>
    <xf numFmtId="0" fontId="33" fillId="11" borderId="26" applyNumberFormat="0" applyAlignment="0" applyProtection="0"/>
    <xf numFmtId="0" fontId="34" fillId="0" borderId="28" applyNumberFormat="0" applyFill="0" applyAlignment="0" applyProtection="0"/>
    <xf numFmtId="0" fontId="35" fillId="12" borderId="29" applyNumberFormat="0" applyAlignment="0" applyProtection="0"/>
    <xf numFmtId="0" fontId="36" fillId="0" borderId="0" applyNumberFormat="0" applyFill="0" applyBorder="0" applyAlignment="0" applyProtection="0"/>
    <xf numFmtId="0" fontId="1" fillId="13" borderId="30" applyNumberFormat="0" applyFont="0" applyAlignment="0" applyProtection="0"/>
    <xf numFmtId="0" fontId="37" fillId="0" borderId="0" applyNumberFormat="0" applyFill="0" applyBorder="0" applyAlignment="0" applyProtection="0"/>
    <xf numFmtId="0" fontId="14" fillId="0" borderId="31" applyNumberFormat="0" applyFill="0" applyAlignment="0" applyProtection="0"/>
    <xf numFmtId="0" fontId="38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38" fillId="17" borderId="0" applyNumberFormat="0" applyBorder="0" applyAlignment="0" applyProtection="0"/>
    <xf numFmtId="0" fontId="38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38" fillId="21" borderId="0" applyNumberFormat="0" applyBorder="0" applyAlignment="0" applyProtection="0"/>
    <xf numFmtId="0" fontId="38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38" fillId="25" borderId="0" applyNumberFormat="0" applyBorder="0" applyAlignment="0" applyProtection="0"/>
    <xf numFmtId="0" fontId="38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38" fillId="29" borderId="0" applyNumberFormat="0" applyBorder="0" applyAlignment="0" applyProtection="0"/>
    <xf numFmtId="0" fontId="38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38" fillId="33" borderId="0" applyNumberFormat="0" applyBorder="0" applyAlignment="0" applyProtection="0"/>
    <xf numFmtId="0" fontId="38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38" fillId="37" borderId="0" applyNumberFormat="0" applyBorder="0" applyAlignment="0" applyProtection="0"/>
    <xf numFmtId="0" fontId="53" fillId="0" borderId="0"/>
    <xf numFmtId="0" fontId="56" fillId="0" borderId="0"/>
    <xf numFmtId="167" fontId="56" fillId="0" borderId="0" applyFont="0" applyFill="0" applyBorder="0" applyAlignment="0" applyProtection="0"/>
  </cellStyleXfs>
  <cellXfs count="208">
    <xf numFmtId="0" fontId="0" fillId="0" borderId="0" xfId="0"/>
    <xf numFmtId="0" fontId="0" fillId="0" borderId="0" xfId="0" applyBorder="1"/>
    <xf numFmtId="0" fontId="0" fillId="0" borderId="3" xfId="0" applyBorder="1"/>
    <xf numFmtId="0" fontId="0" fillId="0" borderId="0" xfId="0" applyAlignment="1">
      <alignment horizontal="center"/>
    </xf>
    <xf numFmtId="0" fontId="7" fillId="0" borderId="0" xfId="0" applyFont="1"/>
    <xf numFmtId="0" fontId="0" fillId="0" borderId="6" xfId="0" applyBorder="1" applyAlignment="1">
      <alignment horizontal="center"/>
    </xf>
    <xf numFmtId="0" fontId="0" fillId="0" borderId="11" xfId="0" applyBorder="1"/>
    <xf numFmtId="0" fontId="0" fillId="0" borderId="12" xfId="0" applyBorder="1"/>
    <xf numFmtId="0" fontId="6" fillId="0" borderId="15" xfId="0" applyFont="1" applyBorder="1" applyAlignment="1">
      <alignment horizontal="center" vertical="center" wrapText="1"/>
    </xf>
    <xf numFmtId="0" fontId="0" fillId="0" borderId="5" xfId="0" applyBorder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164" fontId="0" fillId="0" borderId="19" xfId="0" applyNumberFormat="1" applyBorder="1" applyAlignment="1">
      <alignment horizontal="center"/>
    </xf>
    <xf numFmtId="0" fontId="0" fillId="0" borderId="4" xfId="0" applyBorder="1" applyAlignment="1">
      <alignment horizontal="left"/>
    </xf>
    <xf numFmtId="0" fontId="8" fillId="0" borderId="0" xfId="0" applyFont="1" applyFill="1" applyAlignment="1">
      <alignment horizontal="left"/>
    </xf>
    <xf numFmtId="0" fontId="1" fillId="0" borderId="0" xfId="1"/>
    <xf numFmtId="0" fontId="1" fillId="0" borderId="0" xfId="1" applyAlignment="1">
      <alignment horizont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/>
    <xf numFmtId="0" fontId="15" fillId="0" borderId="0" xfId="0" applyFont="1"/>
    <xf numFmtId="0" fontId="6" fillId="0" borderId="1" xfId="1" applyFont="1" applyBorder="1" applyAlignment="1">
      <alignment horizontal="center"/>
    </xf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1" fillId="0" borderId="0" xfId="1"/>
    <xf numFmtId="0" fontId="0" fillId="0" borderId="0" xfId="0"/>
    <xf numFmtId="0" fontId="5" fillId="0" borderId="9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14" xfId="0" applyFont="1" applyFill="1" applyBorder="1" applyAlignment="1">
      <alignment horizontal="center" vertical="center" wrapText="1"/>
    </xf>
    <xf numFmtId="0" fontId="5" fillId="0" borderId="15" xfId="0" applyFont="1" applyFill="1" applyBorder="1" applyAlignment="1">
      <alignment horizontal="center" vertical="center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0" xfId="0" applyFont="1"/>
    <xf numFmtId="0" fontId="6" fillId="0" borderId="14" xfId="0" applyFont="1" applyBorder="1" applyAlignment="1">
      <alignment horizontal="center" vertical="center" wrapText="1"/>
    </xf>
    <xf numFmtId="0" fontId="39" fillId="0" borderId="15" xfId="0" applyFont="1" applyBorder="1" applyAlignment="1">
      <alignment horizontal="center" vertical="center" wrapText="1"/>
    </xf>
    <xf numFmtId="0" fontId="39" fillId="0" borderId="10" xfId="0" applyFont="1" applyBorder="1" applyAlignment="1">
      <alignment horizontal="center" vertical="center" wrapText="1"/>
    </xf>
    <xf numFmtId="0" fontId="17" fillId="4" borderId="32" xfId="1" applyFont="1" applyFill="1" applyBorder="1" applyAlignment="1">
      <alignment horizontal="center"/>
    </xf>
    <xf numFmtId="0" fontId="17" fillId="4" borderId="32" xfId="1" applyFont="1" applyFill="1" applyBorder="1" applyAlignment="1">
      <alignment horizontal="center" wrapText="1"/>
    </xf>
    <xf numFmtId="0" fontId="18" fillId="4" borderId="32" xfId="1" applyFont="1" applyFill="1" applyBorder="1" applyAlignment="1">
      <alignment horizontal="center"/>
    </xf>
    <xf numFmtId="0" fontId="18" fillId="5" borderId="32" xfId="1" applyFont="1" applyFill="1" applyBorder="1" applyAlignment="1">
      <alignment horizontal="center" wrapText="1"/>
    </xf>
    <xf numFmtId="1" fontId="40" fillId="5" borderId="32" xfId="1" applyNumberFormat="1" applyFont="1" applyFill="1" applyBorder="1" applyAlignment="1">
      <alignment horizontal="center" wrapText="1"/>
    </xf>
    <xf numFmtId="49" fontId="18" fillId="5" borderId="32" xfId="1" applyNumberFormat="1" applyFont="1" applyFill="1" applyBorder="1" applyAlignment="1">
      <alignment horizontal="center"/>
    </xf>
    <xf numFmtId="0" fontId="6" fillId="39" borderId="1" xfId="1" applyFont="1" applyFill="1" applyBorder="1" applyAlignment="1">
      <alignment horizontal="center" wrapText="1"/>
    </xf>
    <xf numFmtId="0" fontId="6" fillId="38" borderId="0" xfId="1" applyFont="1" applyFill="1" applyAlignment="1">
      <alignment horizontal="center" wrapText="1"/>
    </xf>
    <xf numFmtId="165" fontId="18" fillId="6" borderId="32" xfId="1" applyNumberFormat="1" applyFont="1" applyFill="1" applyBorder="1" applyAlignment="1">
      <alignment horizontal="center"/>
    </xf>
    <xf numFmtId="165" fontId="18" fillId="6" borderId="32" xfId="1" applyNumberFormat="1" applyFont="1" applyFill="1" applyBorder="1" applyAlignment="1">
      <alignment horizontal="center" wrapText="1"/>
    </xf>
    <xf numFmtId="165" fontId="6" fillId="0" borderId="1" xfId="1" applyNumberFormat="1" applyFont="1" applyBorder="1" applyAlignment="1">
      <alignment horizontal="center"/>
    </xf>
    <xf numFmtId="1" fontId="6" fillId="0" borderId="1" xfId="1" applyNumberFormat="1" applyFont="1" applyBorder="1" applyAlignment="1">
      <alignment horizontal="center"/>
    </xf>
    <xf numFmtId="0" fontId="6" fillId="0" borderId="0" xfId="1" applyFont="1" applyAlignment="1">
      <alignment horizontal="center"/>
    </xf>
    <xf numFmtId="165" fontId="6" fillId="0" borderId="0" xfId="1" applyNumberFormat="1" applyFont="1" applyAlignment="1">
      <alignment horizontal="center"/>
    </xf>
    <xf numFmtId="1" fontId="6" fillId="0" borderId="0" xfId="1" applyNumberFormat="1" applyFont="1" applyAlignment="1">
      <alignment horizontal="center"/>
    </xf>
    <xf numFmtId="165" fontId="6" fillId="0" borderId="2" xfId="1" applyNumberFormat="1" applyFont="1" applyBorder="1" applyAlignment="1">
      <alignment horizontal="center"/>
    </xf>
    <xf numFmtId="0" fontId="41" fillId="0" borderId="0" xfId="0" applyFont="1"/>
    <xf numFmtId="165" fontId="18" fillId="6" borderId="34" xfId="1" applyNumberFormat="1" applyFont="1" applyFill="1" applyBorder="1" applyAlignment="1">
      <alignment horizontal="center"/>
    </xf>
    <xf numFmtId="0" fontId="2" fillId="2" borderId="36" xfId="1" applyFont="1" applyFill="1" applyBorder="1" applyAlignment="1">
      <alignment horizontal="center" vertical="center" wrapText="1"/>
    </xf>
    <xf numFmtId="0" fontId="2" fillId="2" borderId="33" xfId="1" applyFont="1" applyFill="1" applyBorder="1" applyAlignment="1">
      <alignment horizontal="center" vertical="center" wrapText="1"/>
    </xf>
    <xf numFmtId="0" fontId="13" fillId="5" borderId="22" xfId="0" applyFont="1" applyFill="1" applyBorder="1" applyAlignment="1">
      <alignment horizontal="center" vertical="center"/>
    </xf>
    <xf numFmtId="0" fontId="10" fillId="0" borderId="0" xfId="0" applyFont="1"/>
    <xf numFmtId="0" fontId="8" fillId="0" borderId="0" xfId="0" applyFont="1" applyFill="1" applyAlignment="1">
      <alignment horizontal="center"/>
    </xf>
    <xf numFmtId="0" fontId="12" fillId="0" borderId="0" xfId="0" applyFont="1" applyFill="1" applyAlignment="1">
      <alignment horizontal="left"/>
    </xf>
    <xf numFmtId="0" fontId="10" fillId="0" borderId="0" xfId="0" applyFont="1" applyFill="1" applyAlignment="1">
      <alignment horizontal="right"/>
    </xf>
    <xf numFmtId="0" fontId="10" fillId="0" borderId="0" xfId="0" applyFont="1" applyAlignment="1">
      <alignment horizontal="center"/>
    </xf>
    <xf numFmtId="0" fontId="12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9" fillId="0" borderId="0" xfId="0" applyFont="1" applyFill="1" applyAlignment="1">
      <alignment horizontal="left"/>
    </xf>
    <xf numFmtId="0" fontId="9" fillId="0" borderId="0" xfId="0" applyFont="1"/>
    <xf numFmtId="0" fontId="10" fillId="0" borderId="0" xfId="0" applyFont="1" applyFill="1" applyAlignment="1">
      <alignment horizontal="center"/>
    </xf>
    <xf numFmtId="0" fontId="42" fillId="0" borderId="0" xfId="0" applyFont="1" applyFill="1" applyAlignment="1">
      <alignment horizontal="center"/>
    </xf>
    <xf numFmtId="0" fontId="10" fillId="3" borderId="21" xfId="0" applyFont="1" applyFill="1" applyBorder="1" applyAlignment="1">
      <alignment horizontal="center"/>
    </xf>
    <xf numFmtId="0" fontId="10" fillId="0" borderId="0" xfId="0" applyFont="1" applyFill="1" applyAlignment="1">
      <alignment horizontal="left"/>
    </xf>
    <xf numFmtId="21" fontId="10" fillId="0" borderId="0" xfId="0" applyNumberFormat="1" applyFont="1" applyAlignment="1">
      <alignment horizontal="center"/>
    </xf>
    <xf numFmtId="21" fontId="9" fillId="0" borderId="0" xfId="0" applyNumberFormat="1" applyFont="1" applyAlignment="1">
      <alignment horizontal="center"/>
    </xf>
    <xf numFmtId="21" fontId="9" fillId="0" borderId="0" xfId="0" applyNumberFormat="1" applyFont="1" applyFill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left"/>
    </xf>
    <xf numFmtId="0" fontId="2" fillId="2" borderId="35" xfId="1" applyFont="1" applyFill="1" applyBorder="1" applyAlignment="1">
      <alignment horizontal="center" vertical="center" wrapText="1"/>
    </xf>
    <xf numFmtId="0" fontId="43" fillId="0" borderId="0" xfId="0" applyFont="1" applyAlignment="1">
      <alignment vertical="center"/>
    </xf>
    <xf numFmtId="0" fontId="44" fillId="0" borderId="0" xfId="0" applyFont="1" applyAlignment="1">
      <alignment vertical="center"/>
    </xf>
    <xf numFmtId="0" fontId="45" fillId="40" borderId="0" xfId="0" applyFont="1" applyFill="1" applyAlignment="1">
      <alignment vertical="center"/>
    </xf>
    <xf numFmtId="0" fontId="46" fillId="40" borderId="0" xfId="0" applyFont="1" applyFill="1"/>
    <xf numFmtId="0" fontId="46" fillId="0" borderId="0" xfId="0" applyFont="1"/>
    <xf numFmtId="0" fontId="47" fillId="0" borderId="41" xfId="0" applyFont="1" applyBorder="1" applyAlignment="1">
      <alignment horizontal="center" vertical="center" wrapText="1"/>
    </xf>
    <xf numFmtId="0" fontId="48" fillId="0" borderId="37" xfId="0" applyFont="1" applyBorder="1" applyAlignment="1">
      <alignment horizontal="center" vertical="center" wrapText="1"/>
    </xf>
    <xf numFmtId="0" fontId="48" fillId="0" borderId="40" xfId="0" applyFont="1" applyBorder="1" applyAlignment="1">
      <alignment horizontal="center" vertical="center" wrapText="1"/>
    </xf>
    <xf numFmtId="47" fontId="48" fillId="0" borderId="40" xfId="0" applyNumberFormat="1" applyFont="1" applyBorder="1" applyAlignment="1">
      <alignment horizontal="center" vertical="center" wrapText="1"/>
    </xf>
    <xf numFmtId="0" fontId="48" fillId="0" borderId="0" xfId="0" applyFont="1" applyAlignment="1">
      <alignment vertical="center"/>
    </xf>
    <xf numFmtId="0" fontId="47" fillId="0" borderId="0" xfId="0" applyFont="1" applyAlignment="1">
      <alignment vertical="center"/>
    </xf>
    <xf numFmtId="166" fontId="0" fillId="0" borderId="0" xfId="0" applyNumberFormat="1"/>
    <xf numFmtId="166" fontId="47" fillId="0" borderId="37" xfId="0" applyNumberFormat="1" applyFont="1" applyBorder="1" applyAlignment="1">
      <alignment horizontal="center" vertical="center" wrapText="1"/>
    </xf>
    <xf numFmtId="166" fontId="47" fillId="0" borderId="40" xfId="0" applyNumberFormat="1" applyFont="1" applyBorder="1" applyAlignment="1">
      <alignment horizontal="center" vertical="center" wrapText="1"/>
    </xf>
    <xf numFmtId="0" fontId="0" fillId="0" borderId="34" xfId="0" applyBorder="1"/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0" fillId="0" borderId="46" xfId="0" applyBorder="1"/>
    <xf numFmtId="0" fontId="0" fillId="0" borderId="47" xfId="0" applyBorder="1"/>
    <xf numFmtId="0" fontId="0" fillId="41" borderId="1" xfId="0" applyFill="1" applyBorder="1" applyAlignment="1">
      <alignment horizontal="center" vertical="center"/>
    </xf>
    <xf numFmtId="0" fontId="0" fillId="41" borderId="34" xfId="0" applyFill="1" applyBorder="1" applyAlignment="1">
      <alignment horizontal="center" vertical="center"/>
    </xf>
    <xf numFmtId="0" fontId="0" fillId="41" borderId="43" xfId="0" applyFill="1" applyBorder="1" applyAlignment="1">
      <alignment horizontal="center" vertical="center"/>
    </xf>
    <xf numFmtId="0" fontId="50" fillId="0" borderId="1" xfId="1" applyFont="1" applyFill="1" applyBorder="1"/>
    <xf numFmtId="0" fontId="51" fillId="0" borderId="1" xfId="1" applyFont="1" applyFill="1" applyBorder="1" applyAlignment="1">
      <alignment horizontal="center" wrapText="1"/>
    </xf>
    <xf numFmtId="0" fontId="52" fillId="0" borderId="1" xfId="1" applyFont="1" applyFill="1" applyBorder="1" applyAlignment="1">
      <alignment horizontal="left"/>
    </xf>
    <xf numFmtId="0" fontId="49" fillId="0" borderId="1" xfId="1" applyFont="1" applyFill="1" applyBorder="1"/>
    <xf numFmtId="21" fontId="54" fillId="0" borderId="1" xfId="48" applyNumberFormat="1" applyFont="1" applyFill="1" applyBorder="1" applyAlignment="1">
      <alignment horizontal="center" vertical="center"/>
    </xf>
    <xf numFmtId="0" fontId="13" fillId="0" borderId="0" xfId="0" applyFont="1"/>
    <xf numFmtId="0" fontId="51" fillId="0" borderId="2" xfId="1" applyFont="1" applyFill="1" applyBorder="1" applyAlignment="1">
      <alignment horizontal="center" wrapText="1"/>
    </xf>
    <xf numFmtId="21" fontId="54" fillId="0" borderId="2" xfId="48" applyNumberFormat="1" applyFont="1" applyFill="1" applyBorder="1" applyAlignment="1">
      <alignment horizontal="center" vertical="center"/>
    </xf>
    <xf numFmtId="0" fontId="50" fillId="0" borderId="49" xfId="1" applyFont="1" applyFill="1" applyBorder="1"/>
    <xf numFmtId="0" fontId="51" fillId="0" borderId="50" xfId="1" applyFont="1" applyFill="1" applyBorder="1" applyAlignment="1">
      <alignment horizontal="center" wrapText="1"/>
    </xf>
    <xf numFmtId="0" fontId="51" fillId="0" borderId="51" xfId="1" applyFont="1" applyFill="1" applyBorder="1" applyAlignment="1">
      <alignment horizontal="center" wrapText="1"/>
    </xf>
    <xf numFmtId="0" fontId="50" fillId="0" borderId="52" xfId="1" applyFont="1" applyFill="1" applyBorder="1"/>
    <xf numFmtId="0" fontId="50" fillId="0" borderId="53" xfId="1" applyFont="1" applyFill="1" applyBorder="1"/>
    <xf numFmtId="0" fontId="52" fillId="0" borderId="54" xfId="1" applyFont="1" applyFill="1" applyBorder="1" applyAlignment="1">
      <alignment horizontal="left"/>
    </xf>
    <xf numFmtId="0" fontId="49" fillId="0" borderId="54" xfId="1" applyFont="1" applyFill="1" applyBorder="1"/>
    <xf numFmtId="21" fontId="54" fillId="0" borderId="55" xfId="48" applyNumberFormat="1" applyFont="1" applyFill="1" applyBorder="1" applyAlignment="1">
      <alignment horizontal="center" vertical="center"/>
    </xf>
    <xf numFmtId="0" fontId="2" fillId="2" borderId="57" xfId="1" applyFont="1" applyFill="1" applyBorder="1" applyAlignment="1">
      <alignment horizontal="center" vertical="center" wrapText="1"/>
    </xf>
    <xf numFmtId="0" fontId="2" fillId="2" borderId="56" xfId="1" applyFont="1" applyFill="1" applyBorder="1" applyAlignment="1">
      <alignment horizontal="center" vertical="center" wrapText="1"/>
    </xf>
    <xf numFmtId="0" fontId="55" fillId="0" borderId="48" xfId="1" applyFont="1" applyFill="1" applyBorder="1" applyAlignment="1">
      <alignment horizontal="center" wrapText="1"/>
    </xf>
    <xf numFmtId="0" fontId="55" fillId="0" borderId="1" xfId="1" applyFont="1" applyFill="1" applyBorder="1" applyAlignment="1">
      <alignment horizontal="center" wrapText="1"/>
    </xf>
    <xf numFmtId="0" fontId="2" fillId="2" borderId="1" xfId="1" applyFont="1" applyFill="1" applyBorder="1" applyAlignment="1">
      <alignment horizontal="center" vertical="center" wrapText="1"/>
    </xf>
    <xf numFmtId="0" fontId="57" fillId="4" borderId="1" xfId="49" applyFont="1" applyFill="1" applyBorder="1" applyAlignment="1">
      <alignment horizontal="center"/>
    </xf>
    <xf numFmtId="0" fontId="58" fillId="4" borderId="1" xfId="49" applyFont="1" applyFill="1" applyBorder="1" applyAlignment="1">
      <alignment horizontal="center"/>
    </xf>
    <xf numFmtId="0" fontId="58" fillId="4" borderId="1" xfId="49" applyFont="1" applyFill="1" applyBorder="1" applyAlignment="1">
      <alignment horizontal="center" wrapText="1"/>
    </xf>
    <xf numFmtId="0" fontId="57" fillId="5" borderId="1" xfId="49" applyFont="1" applyFill="1" applyBorder="1" applyAlignment="1">
      <alignment horizontal="center" wrapText="1"/>
    </xf>
    <xf numFmtId="49" fontId="57" fillId="5" borderId="1" xfId="49" applyNumberFormat="1" applyFont="1" applyFill="1" applyBorder="1" applyAlignment="1">
      <alignment horizontal="center"/>
    </xf>
    <xf numFmtId="165" fontId="57" fillId="6" borderId="1" xfId="49" applyNumberFormat="1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1" xfId="49" applyFont="1" applyBorder="1"/>
    <xf numFmtId="0" fontId="5" fillId="0" borderId="1" xfId="49" applyFont="1" applyBorder="1" applyAlignment="1">
      <alignment horizontal="center"/>
    </xf>
    <xf numFmtId="0" fontId="5" fillId="0" borderId="1" xfId="49" applyFont="1" applyBorder="1" applyAlignment="1">
      <alignment horizontal="center" wrapText="1"/>
    </xf>
    <xf numFmtId="168" fontId="5" fillId="0" borderId="1" xfId="49" applyNumberFormat="1" applyFont="1" applyBorder="1" applyAlignment="1">
      <alignment vertical="center"/>
    </xf>
    <xf numFmtId="0" fontId="57" fillId="4" borderId="1" xfId="49" applyFont="1" applyFill="1" applyBorder="1" applyAlignment="1">
      <alignment horizontal="center" vertical="center"/>
    </xf>
    <xf numFmtId="0" fontId="58" fillId="4" borderId="1" xfId="49" applyFont="1" applyFill="1" applyBorder="1" applyAlignment="1">
      <alignment horizontal="center" vertical="center"/>
    </xf>
    <xf numFmtId="0" fontId="58" fillId="4" borderId="1" xfId="49" applyFont="1" applyFill="1" applyBorder="1" applyAlignment="1">
      <alignment horizontal="center" vertical="center" wrapText="1"/>
    </xf>
    <xf numFmtId="0" fontId="57" fillId="5" borderId="1" xfId="49" applyFont="1" applyFill="1" applyBorder="1" applyAlignment="1">
      <alignment horizontal="center" vertical="center" wrapText="1"/>
    </xf>
    <xf numFmtId="49" fontId="57" fillId="5" borderId="1" xfId="49" applyNumberFormat="1" applyFont="1" applyFill="1" applyBorder="1" applyAlignment="1">
      <alignment horizontal="center" vertical="center"/>
    </xf>
    <xf numFmtId="165" fontId="57" fillId="6" borderId="2" xfId="49" applyNumberFormat="1" applyFont="1" applyFill="1" applyBorder="1" applyAlignment="1">
      <alignment horizontal="center" vertical="center"/>
    </xf>
    <xf numFmtId="168" fontId="5" fillId="0" borderId="2" xfId="49" applyNumberFormat="1" applyFont="1" applyBorder="1" applyAlignment="1">
      <alignment vertical="center"/>
    </xf>
    <xf numFmtId="0" fontId="15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6" fillId="38" borderId="1" xfId="49" applyFont="1" applyFill="1" applyBorder="1" applyAlignment="1">
      <alignment horizontal="center" wrapText="1"/>
    </xf>
    <xf numFmtId="165" fontId="18" fillId="6" borderId="1" xfId="49" applyNumberFormat="1" applyFont="1" applyFill="1" applyBorder="1" applyAlignment="1">
      <alignment horizontal="center"/>
    </xf>
    <xf numFmtId="165" fontId="18" fillId="6" borderId="1" xfId="49" applyNumberFormat="1" applyFont="1" applyFill="1" applyBorder="1" applyAlignment="1">
      <alignment horizontal="center" wrapText="1"/>
    </xf>
    <xf numFmtId="1" fontId="6" fillId="0" borderId="1" xfId="49" applyNumberFormat="1" applyFont="1" applyBorder="1" applyAlignment="1">
      <alignment vertical="center"/>
    </xf>
    <xf numFmtId="168" fontId="6" fillId="0" borderId="1" xfId="49" applyNumberFormat="1" applyFont="1" applyBorder="1" applyAlignment="1">
      <alignment vertical="center"/>
    </xf>
    <xf numFmtId="167" fontId="6" fillId="0" borderId="1" xfId="50" applyFont="1" applyBorder="1" applyAlignment="1">
      <alignment vertical="center"/>
    </xf>
    <xf numFmtId="0" fontId="59" fillId="42" borderId="58" xfId="0" applyFont="1" applyFill="1" applyBorder="1" applyAlignment="1">
      <alignment wrapText="1"/>
    </xf>
    <xf numFmtId="0" fontId="59" fillId="42" borderId="59" xfId="0" applyFont="1" applyFill="1" applyBorder="1" applyAlignment="1">
      <alignment wrapText="1"/>
    </xf>
    <xf numFmtId="0" fontId="60" fillId="43" borderId="60" xfId="0" applyFont="1" applyFill="1" applyBorder="1" applyAlignment="1">
      <alignment wrapText="1"/>
    </xf>
    <xf numFmtId="0" fontId="60" fillId="43" borderId="61" xfId="0" applyFont="1" applyFill="1" applyBorder="1" applyAlignment="1">
      <alignment wrapText="1"/>
    </xf>
    <xf numFmtId="21" fontId="60" fillId="43" borderId="61" xfId="0" applyNumberFormat="1" applyFont="1" applyFill="1" applyBorder="1" applyAlignment="1">
      <alignment wrapText="1"/>
    </xf>
    <xf numFmtId="0" fontId="60" fillId="43" borderId="62" xfId="0" applyFont="1" applyFill="1" applyBorder="1" applyAlignment="1">
      <alignment wrapText="1"/>
    </xf>
    <xf numFmtId="0" fontId="60" fillId="44" borderId="60" xfId="0" applyFont="1" applyFill="1" applyBorder="1" applyAlignment="1">
      <alignment wrapText="1"/>
    </xf>
    <xf numFmtId="0" fontId="60" fillId="44" borderId="61" xfId="0" applyFont="1" applyFill="1" applyBorder="1" applyAlignment="1">
      <alignment wrapText="1"/>
    </xf>
    <xf numFmtId="21" fontId="60" fillId="44" borderId="61" xfId="0" applyNumberFormat="1" applyFont="1" applyFill="1" applyBorder="1" applyAlignment="1">
      <alignment wrapText="1"/>
    </xf>
    <xf numFmtId="0" fontId="60" fillId="44" borderId="62" xfId="0" applyFont="1" applyFill="1" applyBorder="1" applyAlignment="1">
      <alignment wrapText="1"/>
    </xf>
    <xf numFmtId="0" fontId="60" fillId="44" borderId="61" xfId="0" quotePrefix="1" applyFont="1" applyFill="1" applyBorder="1" applyAlignment="1">
      <alignment wrapText="1"/>
    </xf>
    <xf numFmtId="0" fontId="60" fillId="43" borderId="61" xfId="0" quotePrefix="1" applyFont="1" applyFill="1" applyBorder="1" applyAlignment="1">
      <alignment wrapText="1"/>
    </xf>
    <xf numFmtId="0" fontId="0" fillId="43" borderId="65" xfId="0" applyFill="1" applyBorder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41" fillId="0" borderId="0" xfId="0" applyFont="1" applyAlignment="1">
      <alignment horizontal="left"/>
    </xf>
    <xf numFmtId="0" fontId="0" fillId="0" borderId="0" xfId="0" applyAlignment="1">
      <alignment horizontal="left"/>
    </xf>
    <xf numFmtId="21" fontId="62" fillId="43" borderId="61" xfId="0" applyNumberFormat="1" applyFont="1" applyFill="1" applyBorder="1" applyAlignment="1">
      <alignment wrapText="1"/>
    </xf>
    <xf numFmtId="21" fontId="62" fillId="44" borderId="61" xfId="0" applyNumberFormat="1" applyFont="1" applyFill="1" applyBorder="1" applyAlignment="1">
      <alignment wrapText="1"/>
    </xf>
    <xf numFmtId="0" fontId="60" fillId="44" borderId="63" xfId="0" applyFont="1" applyFill="1" applyBorder="1" applyAlignment="1">
      <alignment wrapText="1"/>
    </xf>
    <xf numFmtId="0" fontId="60" fillId="44" borderId="64" xfId="0" applyFont="1" applyFill="1" applyBorder="1" applyAlignment="1">
      <alignment wrapText="1"/>
    </xf>
    <xf numFmtId="21" fontId="60" fillId="44" borderId="64" xfId="0" applyNumberFormat="1" applyFont="1" applyFill="1" applyBorder="1" applyAlignment="1">
      <alignment wrapText="1"/>
    </xf>
    <xf numFmtId="0" fontId="15" fillId="0" borderId="0" xfId="0" applyFont="1" applyAlignment="1">
      <alignment horizontal="left"/>
    </xf>
    <xf numFmtId="0" fontId="60" fillId="43" borderId="69" xfId="0" applyFont="1" applyFill="1" applyBorder="1" applyAlignment="1">
      <alignment horizontal="center" wrapText="1"/>
    </xf>
    <xf numFmtId="0" fontId="60" fillId="43" borderId="70" xfId="0" applyFont="1" applyFill="1" applyBorder="1" applyAlignment="1">
      <alignment wrapText="1"/>
    </xf>
    <xf numFmtId="0" fontId="60" fillId="44" borderId="69" xfId="0" applyFont="1" applyFill="1" applyBorder="1" applyAlignment="1">
      <alignment horizontal="center" wrapText="1"/>
    </xf>
    <xf numFmtId="0" fontId="60" fillId="44" borderId="70" xfId="0" applyFont="1" applyFill="1" applyBorder="1" applyAlignment="1">
      <alignment wrapText="1"/>
    </xf>
    <xf numFmtId="0" fontId="60" fillId="43" borderId="70" xfId="0" quotePrefix="1" applyFont="1" applyFill="1" applyBorder="1" applyAlignment="1">
      <alignment wrapText="1"/>
    </xf>
    <xf numFmtId="0" fontId="60" fillId="43" borderId="71" xfId="0" applyFont="1" applyFill="1" applyBorder="1" applyAlignment="1">
      <alignment horizontal="center" wrapText="1"/>
    </xf>
    <xf numFmtId="0" fontId="60" fillId="43" borderId="72" xfId="0" applyFont="1" applyFill="1" applyBorder="1" applyAlignment="1">
      <alignment wrapText="1"/>
    </xf>
    <xf numFmtId="21" fontId="62" fillId="43" borderId="72" xfId="0" applyNumberFormat="1" applyFont="1" applyFill="1" applyBorder="1" applyAlignment="1">
      <alignment wrapText="1"/>
    </xf>
    <xf numFmtId="21" fontId="60" fillId="43" borderId="72" xfId="0" applyNumberFormat="1" applyFont="1" applyFill="1" applyBorder="1" applyAlignment="1">
      <alignment wrapText="1"/>
    </xf>
    <xf numFmtId="0" fontId="0" fillId="43" borderId="47" xfId="0" applyFill="1" applyBorder="1" applyAlignment="1">
      <alignment wrapText="1"/>
    </xf>
    <xf numFmtId="0" fontId="59" fillId="42" borderId="66" xfId="0" applyFont="1" applyFill="1" applyBorder="1" applyAlignment="1">
      <alignment horizontal="center" vertical="center"/>
    </xf>
    <xf numFmtId="0" fontId="59" fillId="42" borderId="67" xfId="0" applyFont="1" applyFill="1" applyBorder="1" applyAlignment="1">
      <alignment horizontal="center" vertical="center" wrapText="1"/>
    </xf>
    <xf numFmtId="0" fontId="61" fillId="42" borderId="67" xfId="0" applyFont="1" applyFill="1" applyBorder="1" applyAlignment="1">
      <alignment horizontal="center" vertical="center" wrapText="1"/>
    </xf>
    <xf numFmtId="0" fontId="59" fillId="42" borderId="68" xfId="0" applyFont="1" applyFill="1" applyBorder="1" applyAlignment="1">
      <alignment horizontal="center" vertical="center" wrapText="1"/>
    </xf>
    <xf numFmtId="0" fontId="59" fillId="42" borderId="1" xfId="0" applyFont="1" applyFill="1" applyBorder="1" applyAlignment="1">
      <alignment horizontal="center" vertical="center" wrapText="1"/>
    </xf>
    <xf numFmtId="3" fontId="0" fillId="0" borderId="18" xfId="0" applyNumberFormat="1" applyBorder="1" applyAlignment="1">
      <alignment horizontal="center"/>
    </xf>
    <xf numFmtId="3" fontId="0" fillId="0" borderId="6" xfId="0" applyNumberFormat="1" applyBorder="1" applyAlignment="1">
      <alignment horizontal="center"/>
    </xf>
    <xf numFmtId="3" fontId="0" fillId="0" borderId="20" xfId="0" applyNumberFormat="1" applyBorder="1" applyAlignment="1">
      <alignment horizontal="center"/>
    </xf>
    <xf numFmtId="3" fontId="0" fillId="0" borderId="13" xfId="0" applyNumberFormat="1" applyBorder="1" applyAlignment="1">
      <alignment horizontal="center"/>
    </xf>
    <xf numFmtId="0" fontId="8" fillId="0" borderId="0" xfId="0" applyFont="1" applyFill="1" applyAlignment="1">
      <alignment horizontal="center"/>
    </xf>
    <xf numFmtId="0" fontId="43" fillId="0" borderId="37" xfId="0" applyFont="1" applyBorder="1" applyAlignment="1">
      <alignment horizontal="center" vertical="center" wrapText="1"/>
    </xf>
    <xf numFmtId="0" fontId="43" fillId="0" borderId="40" xfId="0" applyFont="1" applyBorder="1" applyAlignment="1">
      <alignment horizontal="center" vertical="center" wrapText="1"/>
    </xf>
    <xf numFmtId="0" fontId="48" fillId="0" borderId="37" xfId="0" applyFont="1" applyBorder="1" applyAlignment="1">
      <alignment horizontal="center" vertical="center" wrapText="1"/>
    </xf>
    <xf numFmtId="0" fontId="48" fillId="0" borderId="40" xfId="0" applyFont="1" applyBorder="1" applyAlignment="1">
      <alignment horizontal="center" vertical="center" wrapText="1"/>
    </xf>
    <xf numFmtId="0" fontId="48" fillId="0" borderId="37" xfId="0" applyFont="1" applyBorder="1" applyAlignment="1">
      <alignment vertical="center" wrapText="1"/>
    </xf>
    <xf numFmtId="0" fontId="48" fillId="0" borderId="40" xfId="0" applyFont="1" applyBorder="1" applyAlignment="1">
      <alignment vertical="center" wrapText="1"/>
    </xf>
    <xf numFmtId="166" fontId="48" fillId="0" borderId="37" xfId="0" applyNumberFormat="1" applyFont="1" applyBorder="1" applyAlignment="1">
      <alignment horizontal="center" vertical="center" wrapText="1"/>
    </xf>
    <xf numFmtId="166" fontId="48" fillId="0" borderId="40" xfId="0" applyNumberFormat="1" applyFont="1" applyBorder="1" applyAlignment="1">
      <alignment horizontal="center" vertical="center" wrapText="1"/>
    </xf>
    <xf numFmtId="0" fontId="47" fillId="0" borderId="38" xfId="0" applyFont="1" applyBorder="1" applyAlignment="1">
      <alignment horizontal="center" vertical="center" wrapText="1"/>
    </xf>
    <xf numFmtId="0" fontId="47" fillId="0" borderId="42" xfId="0" applyFont="1" applyBorder="1" applyAlignment="1">
      <alignment horizontal="center" vertical="center" wrapText="1"/>
    </xf>
    <xf numFmtId="0" fontId="47" fillId="0" borderId="39" xfId="0" applyFont="1" applyBorder="1" applyAlignment="1">
      <alignment horizontal="center" vertical="center" wrapText="1"/>
    </xf>
    <xf numFmtId="0" fontId="44" fillId="0" borderId="37" xfId="0" applyFont="1" applyBorder="1" applyAlignment="1">
      <alignment horizontal="center" vertical="center" wrapText="1"/>
    </xf>
    <xf numFmtId="0" fontId="44" fillId="0" borderId="40" xfId="0" applyFont="1" applyBorder="1" applyAlignment="1">
      <alignment horizontal="center" vertical="center" wrapText="1"/>
    </xf>
    <xf numFmtId="0" fontId="47" fillId="0" borderId="37" xfId="0" applyFont="1" applyBorder="1" applyAlignment="1">
      <alignment horizontal="center" vertical="center" wrapText="1"/>
    </xf>
    <xf numFmtId="0" fontId="47" fillId="0" borderId="40" xfId="0" applyFont="1" applyBorder="1" applyAlignment="1">
      <alignment horizontal="center" vertical="center" wrapText="1"/>
    </xf>
  </cellXfs>
  <cellStyles count="51">
    <cellStyle name="20% - Accent1 2" xfId="25"/>
    <cellStyle name="20% - Accent2 2" xfId="29"/>
    <cellStyle name="20% - Accent3 2" xfId="33"/>
    <cellStyle name="20% - Accent4 2" xfId="37"/>
    <cellStyle name="20% - Accent5 2" xfId="41"/>
    <cellStyle name="20% - Accent6 2" xfId="45"/>
    <cellStyle name="40% - Accent1 2" xfId="26"/>
    <cellStyle name="40% - Accent2 2" xfId="30"/>
    <cellStyle name="40% - Accent3 2" xfId="34"/>
    <cellStyle name="40% - Accent4 2" xfId="38"/>
    <cellStyle name="40% - Accent5 2" xfId="42"/>
    <cellStyle name="40% - Accent6 2" xfId="46"/>
    <cellStyle name="60% - Accent1 2" xfId="27"/>
    <cellStyle name="60% - Accent2 2" xfId="31"/>
    <cellStyle name="60% - Accent3 2" xfId="35"/>
    <cellStyle name="60% - Accent4 2" xfId="39"/>
    <cellStyle name="60% - Accent5 2" xfId="43"/>
    <cellStyle name="60% - Accent6 2" xfId="47"/>
    <cellStyle name="Accent1 2" xfId="24"/>
    <cellStyle name="Accent2 2" xfId="28"/>
    <cellStyle name="Accent3 2" xfId="32"/>
    <cellStyle name="Accent4 2" xfId="36"/>
    <cellStyle name="Accent5 2" xfId="40"/>
    <cellStyle name="Accent6 2" xfId="44"/>
    <cellStyle name="Bad 2" xfId="13"/>
    <cellStyle name="Calculation 2" xfId="17"/>
    <cellStyle name="Check Cell 2" xfId="19"/>
    <cellStyle name="Comma 2" xfId="50"/>
    <cellStyle name="Excel Built-in Normal" xfId="48"/>
    <cellStyle name="Explanatory Text 2" xfId="22"/>
    <cellStyle name="Good 2" xfId="12"/>
    <cellStyle name="Heading 1 2" xfId="8"/>
    <cellStyle name="Heading 2 2" xfId="9"/>
    <cellStyle name="Heading 3 2" xfId="10"/>
    <cellStyle name="Heading 4 2" xfId="11"/>
    <cellStyle name="Input 2" xfId="15"/>
    <cellStyle name="Linked Cell 2" xfId="18"/>
    <cellStyle name="Neutral 2" xfId="14"/>
    <cellStyle name="Normal" xfId="0" builtinId="0"/>
    <cellStyle name="Normal 2" xfId="1"/>
    <cellStyle name="Normal 2 2" xfId="49"/>
    <cellStyle name="Normal 3" xfId="2"/>
    <cellStyle name="Normal 4" xfId="3"/>
    <cellStyle name="Normal 5" xfId="4"/>
    <cellStyle name="Normal 6" xfId="5"/>
    <cellStyle name="Normal 7" xfId="6"/>
    <cellStyle name="Note 2" xfId="21"/>
    <cellStyle name="Output 2" xfId="16"/>
    <cellStyle name="Title 2" xfId="7"/>
    <cellStyle name="Total 2" xfId="23"/>
    <cellStyle name="Warning Text 2" xfId="20"/>
  </cellStyles>
  <dxfs count="29">
    <dxf>
      <alignment horizontal="center" vertical="bottom" textRotation="0" wrapText="0" indent="0" justifyLastLine="0" shrinkToFit="0" readingOrder="0"/>
      <border diagonalUp="0" diagonalDown="0">
        <left style="hair">
          <color indexed="64"/>
        </left>
        <right/>
        <top style="medium">
          <color auto="1"/>
        </top>
        <bottom style="medium">
          <color auto="1"/>
        </bottom>
        <vertical style="hair">
          <color indexed="64"/>
        </vertical>
        <horizontal style="medium">
          <color auto="1"/>
        </horizontal>
      </border>
    </dxf>
    <dxf>
      <numFmt numFmtId="1" formatCode="0"/>
      <alignment horizontal="center" vertical="bottom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 style="medium">
          <color auto="1"/>
        </top>
        <bottom style="medium">
          <color auto="1"/>
        </bottom>
        <vertical style="hair">
          <color indexed="64"/>
        </vertical>
        <horizontal style="medium">
          <color auto="1"/>
        </horizontal>
      </border>
    </dxf>
    <dxf>
      <numFmt numFmtId="1" formatCode="0"/>
      <alignment horizontal="center" vertical="bottom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 style="medium">
          <color auto="1"/>
        </top>
        <bottom style="medium">
          <color auto="1"/>
        </bottom>
        <vertical style="hair">
          <color indexed="64"/>
        </vertical>
        <horizontal style="medium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 style="medium">
          <color auto="1"/>
        </top>
        <bottom style="medium">
          <color auto="1"/>
        </bottom>
        <vertical style="hair">
          <color indexed="64"/>
        </vertical>
        <horizontal style="medium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hair">
          <color indexed="64"/>
        </right>
        <top style="medium">
          <color auto="1"/>
        </top>
        <bottom style="medium">
          <color auto="1"/>
        </bottom>
        <vertical style="hair">
          <color indexed="64"/>
        </vertical>
        <horizontal style="medium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hair">
          <color indexed="64"/>
        </left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hair">
          <color indexed="64"/>
        </left>
        <right style="hair">
          <color indexed="64"/>
        </right>
        <top style="medium">
          <color auto="1"/>
        </top>
        <bottom style="medium">
          <color auto="1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hair">
          <color indexed="64"/>
        </left>
        <right style="hair">
          <color indexed="64"/>
        </right>
        <top style="medium">
          <color auto="1"/>
        </top>
        <bottom style="medium">
          <color auto="1"/>
        </bottom>
      </border>
    </dxf>
    <dxf>
      <alignment horizontal="center" vertical="bottom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hair">
          <color indexed="64"/>
        </left>
        <right style="hair">
          <color indexed="64"/>
        </right>
        <top style="medium">
          <color auto="1"/>
        </top>
        <bottom style="medium">
          <color auto="1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hair">
          <color indexed="64"/>
        </left>
        <right style="hair">
          <color indexed="64"/>
        </right>
        <top style="medium">
          <color auto="1"/>
        </top>
        <bottom style="medium">
          <color auto="1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hair">
          <color indexed="64"/>
        </left>
        <right style="hair">
          <color indexed="64"/>
        </right>
        <top style="medium">
          <color auto="1"/>
        </top>
        <bottom style="medium">
          <color auto="1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hair">
          <color indexed="64"/>
        </left>
        <right style="hair">
          <color indexed="64"/>
        </right>
        <top style="medium">
          <color auto="1"/>
        </top>
        <bottom style="medium">
          <color auto="1"/>
        </bottom>
      </border>
    </dxf>
    <dxf>
      <alignment horizontal="center" vertical="bottom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hair">
          <color indexed="64"/>
        </left>
        <right style="hair">
          <color indexed="64"/>
        </right>
        <top style="medium">
          <color auto="1"/>
        </top>
        <bottom style="medium">
          <color auto="1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hair">
          <color indexed="64"/>
        </left>
        <right style="hair">
          <color indexed="64"/>
        </right>
        <top style="medium">
          <color auto="1"/>
        </top>
        <bottom style="medium">
          <color auto="1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 style="hair">
          <color indexed="64"/>
        </right>
        <top style="medium">
          <color auto="1"/>
        </top>
        <bottom style="medium">
          <color auto="1"/>
        </bottom>
      </border>
    </dxf>
    <dxf>
      <border diagonalUp="0" diagonalDown="0">
        <left/>
        <right style="medium">
          <color indexed="64"/>
        </right>
        <top/>
        <bottom/>
        <vertical/>
        <horizontal/>
      </border>
    </dxf>
    <dxf>
      <border diagonalUp="0" diagonalDown="0">
        <left/>
        <right style="medium">
          <color indexed="64"/>
        </right>
        <top/>
        <bottom/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3:Y560" totalsRowShown="0" headerRowDxfId="23" headerRowBorderDxfId="22" tableBorderDxfId="21">
  <tableColumns count="25">
    <tableColumn id="1" name="Nr."/>
    <tableColumn id="2" name="Dalyvis" dataDxfId="20"/>
    <tableColumn id="3" name="Gimimo metai"/>
    <tableColumn id="4" name="Grupė"/>
    <tableColumn id="5" name="Komanda"/>
    <tableColumn id="6" name="Miestas" dataDxfId="19"/>
    <tableColumn id="7" name="2017-03-25 Akvatlonas" dataDxfId="18"/>
    <tableColumn id="8" name="2017-04-08  Juodšilių duatlonas" dataDxfId="17"/>
    <tableColumn id="9" name="2017-04-29 B. Abramaičio taurė" dataDxfId="16"/>
    <tableColumn id="24" name="2017-05-27 LTT - I Tauragė" dataDxfId="15"/>
    <tableColumn id="22" name="2017-06-17 LTT - II Zarasai" dataDxfId="14"/>
    <tableColumn id="10" name="2017-07-02 Trakų triatlonas" dataDxfId="13"/>
    <tableColumn id="11" name="2017-07-14 akvatlono čempionatas" dataDxfId="12"/>
    <tableColumn id="12" name="2017-07-15 Lietuvos triatlono čempionatas" dataDxfId="11"/>
    <tableColumn id="13" name="2017-07-22 LTT - III Jonava" dataDxfId="10"/>
    <tableColumn id="27" name="2017-08-19 LTT - IV Veisiejai" dataDxfId="9"/>
    <tableColumn id="26" name="2017-08-26 Nemenčinės off-road triatlonas" dataDxfId="8"/>
    <tableColumn id="14" name="2017-08-27 Supersprinto čempionatas" dataDxfId="7"/>
    <tableColumn id="15" name="2017-09-02 LTT - Druskininkai" dataDxfId="6"/>
    <tableColumn id="29" name="2017-10-01 Duatlono čempionatas" dataDxfId="5"/>
    <tableColumn id="17" name="Varžybų skaičius" dataDxfId="4"/>
    <tableColumn id="18" name="Visų taškų suma" dataDxfId="3"/>
    <tableColumn id="19" name="Taškų vidurkis" dataDxfId="2"/>
    <tableColumn id="20" name="5 geriausių rezultatų suma" dataDxfId="1"/>
    <tableColumn id="21" name="10 geriausių rezultatų suma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2.bin"/><Relationship Id="rId7" Type="http://schemas.openxmlformats.org/officeDocument/2006/relationships/customProperty" Target="../customProperty6.bin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Relationship Id="rId6" Type="http://schemas.openxmlformats.org/officeDocument/2006/relationships/customProperty" Target="../customProperty5.bin"/><Relationship Id="rId5" Type="http://schemas.openxmlformats.org/officeDocument/2006/relationships/customProperty" Target="../customProperty4.bin"/><Relationship Id="rId4" Type="http://schemas.openxmlformats.org/officeDocument/2006/relationships/customProperty" Target="../customProperty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customProperty" Target="../customProperty8.bin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41"/>
  <sheetViews>
    <sheetView topLeftCell="F75" workbookViewId="0">
      <selection activeCell="J105" sqref="J105"/>
    </sheetView>
  </sheetViews>
  <sheetFormatPr defaultRowHeight="14.4" x14ac:dyDescent="0.3"/>
  <cols>
    <col min="1" max="3" width="7.109375" customWidth="1"/>
    <col min="4" max="4" width="21.88671875" customWidth="1"/>
    <col min="5" max="6" width="7.33203125" customWidth="1"/>
    <col min="9" max="23" width="8.33203125" customWidth="1"/>
  </cols>
  <sheetData>
    <row r="1" spans="1:25" ht="18" x14ac:dyDescent="0.35">
      <c r="A1" s="56" t="s">
        <v>388</v>
      </c>
    </row>
    <row r="2" spans="1:25" s="28" customFormat="1" x14ac:dyDescent="0.3"/>
    <row r="3" spans="1:25" ht="15" thickBot="1" x14ac:dyDescent="0.35">
      <c r="A3" s="21" t="s">
        <v>321</v>
      </c>
    </row>
    <row r="4" spans="1:25" ht="49.2" thickBot="1" x14ac:dyDescent="0.35">
      <c r="A4" s="40" t="s">
        <v>189</v>
      </c>
      <c r="B4" s="41" t="s">
        <v>247</v>
      </c>
      <c r="C4" s="42" t="s">
        <v>190</v>
      </c>
      <c r="D4" s="42" t="s">
        <v>2</v>
      </c>
      <c r="E4" s="43" t="s">
        <v>182</v>
      </c>
      <c r="F4" s="44" t="s">
        <v>248</v>
      </c>
      <c r="G4" s="45" t="s">
        <v>197</v>
      </c>
      <c r="H4" s="45" t="s">
        <v>27</v>
      </c>
      <c r="I4" s="46" t="s">
        <v>249</v>
      </c>
      <c r="J4" s="47" t="s">
        <v>208</v>
      </c>
      <c r="K4" s="48" t="s">
        <v>177</v>
      </c>
      <c r="L4" s="47" t="s">
        <v>209</v>
      </c>
      <c r="M4" s="49" t="s">
        <v>250</v>
      </c>
      <c r="N4" s="48" t="s">
        <v>251</v>
      </c>
      <c r="X4" s="60" t="s">
        <v>0</v>
      </c>
      <c r="Y4" t="s">
        <v>176</v>
      </c>
    </row>
    <row r="5" spans="1:25" x14ac:dyDescent="0.3">
      <c r="A5" s="22">
        <v>1</v>
      </c>
      <c r="B5" s="22">
        <v>1</v>
      </c>
      <c r="C5" s="22">
        <v>4</v>
      </c>
      <c r="D5" s="22" t="s">
        <v>252</v>
      </c>
      <c r="E5" s="22" t="s">
        <v>94</v>
      </c>
      <c r="F5" s="22">
        <v>9</v>
      </c>
      <c r="G5" s="22" t="s">
        <v>8</v>
      </c>
      <c r="H5" s="50" t="s">
        <v>77</v>
      </c>
      <c r="I5" s="50">
        <v>1.1237268518518519E-3</v>
      </c>
      <c r="J5" s="51">
        <v>2</v>
      </c>
      <c r="K5" s="50">
        <v>1.1237268518518519E-3</v>
      </c>
      <c r="L5" s="51">
        <v>4</v>
      </c>
      <c r="M5" s="50">
        <v>1.463460648148148E-3</v>
      </c>
      <c r="N5" s="50">
        <v>2.5871875000000001E-3</v>
      </c>
      <c r="X5" s="58">
        <f>ROUND($N$5/N5*500,0)</f>
        <v>500</v>
      </c>
      <c r="Y5" s="1" t="str">
        <f>RIGHT(D5,(LEN(D5)-FIND(", ",D5,1)-1))&amp;" "&amp;(LEFT(D5,(FIND(", ",D5,1)-1)))</f>
        <v>Enrika Krakelyte</v>
      </c>
    </row>
    <row r="6" spans="1:25" x14ac:dyDescent="0.3">
      <c r="A6" s="22">
        <v>2</v>
      </c>
      <c r="B6" s="22">
        <v>1</v>
      </c>
      <c r="C6" s="22">
        <v>9</v>
      </c>
      <c r="D6" s="22" t="s">
        <v>253</v>
      </c>
      <c r="E6" s="22" t="s">
        <v>93</v>
      </c>
      <c r="F6" s="22">
        <v>8</v>
      </c>
      <c r="G6" s="22" t="s">
        <v>8</v>
      </c>
      <c r="H6" s="50" t="s">
        <v>254</v>
      </c>
      <c r="I6" s="50">
        <v>1.1226851851851851E-3</v>
      </c>
      <c r="J6" s="51">
        <v>1</v>
      </c>
      <c r="K6" s="50">
        <v>1.1226851851851851E-3</v>
      </c>
      <c r="L6" s="51">
        <v>7</v>
      </c>
      <c r="M6" s="50">
        <v>1.5456018518518518E-3</v>
      </c>
      <c r="N6" s="50">
        <v>2.6682870370370367E-3</v>
      </c>
      <c r="X6" s="58">
        <f t="shared" ref="X6:X12" si="0">ROUND($N$5/N6*500,0)</f>
        <v>485</v>
      </c>
      <c r="Y6" s="1" t="str">
        <f t="shared" ref="Y6:Y12" si="1">RIGHT(D6,(LEN(D6)-FIND(", ",D6,1)-1))&amp;" "&amp;(LEFT(D6,(FIND(", ",D6,1)-1)))</f>
        <v>Aras Kliukas</v>
      </c>
    </row>
    <row r="7" spans="1:25" x14ac:dyDescent="0.3">
      <c r="A7" s="22">
        <v>3</v>
      </c>
      <c r="B7" s="22">
        <v>2</v>
      </c>
      <c r="C7" s="22">
        <v>5</v>
      </c>
      <c r="D7" s="22" t="s">
        <v>255</v>
      </c>
      <c r="E7" s="22" t="s">
        <v>93</v>
      </c>
      <c r="F7" s="22">
        <v>8</v>
      </c>
      <c r="G7" s="22" t="s">
        <v>63</v>
      </c>
      <c r="H7" s="50" t="s">
        <v>183</v>
      </c>
      <c r="I7" s="50">
        <v>1.2731481481481483E-3</v>
      </c>
      <c r="J7" s="51">
        <v>4</v>
      </c>
      <c r="K7" s="50">
        <v>1.2731481481481483E-3</v>
      </c>
      <c r="L7" s="51">
        <v>2</v>
      </c>
      <c r="M7" s="50">
        <v>1.423611111111111E-3</v>
      </c>
      <c r="N7" s="50">
        <v>2.696759259259259E-3</v>
      </c>
      <c r="X7" s="58">
        <f t="shared" si="0"/>
        <v>480</v>
      </c>
      <c r="Y7" s="1" t="str">
        <f t="shared" si="1"/>
        <v>Erikas Murauskas</v>
      </c>
    </row>
    <row r="8" spans="1:25" x14ac:dyDescent="0.3">
      <c r="A8" s="22">
        <v>4</v>
      </c>
      <c r="B8" s="22">
        <v>3</v>
      </c>
      <c r="C8" s="22">
        <v>8</v>
      </c>
      <c r="D8" s="22" t="s">
        <v>256</v>
      </c>
      <c r="E8" s="22" t="s">
        <v>93</v>
      </c>
      <c r="F8" s="22">
        <v>8</v>
      </c>
      <c r="G8" s="22" t="s">
        <v>8</v>
      </c>
      <c r="H8" s="50" t="s">
        <v>254</v>
      </c>
      <c r="I8" s="50">
        <v>1.2847222222222223E-3</v>
      </c>
      <c r="J8" s="51">
        <v>5</v>
      </c>
      <c r="K8" s="50">
        <v>1.2847222222222223E-3</v>
      </c>
      <c r="L8" s="51">
        <v>1</v>
      </c>
      <c r="M8" s="50">
        <v>1.4120370370370369E-3</v>
      </c>
      <c r="N8" s="50">
        <v>2.696759259259259E-3</v>
      </c>
      <c r="X8" s="58">
        <f t="shared" si="0"/>
        <v>480</v>
      </c>
      <c r="Y8" s="1" t="str">
        <f t="shared" si="1"/>
        <v>Justinas Babkin</v>
      </c>
    </row>
    <row r="9" spans="1:25" x14ac:dyDescent="0.3">
      <c r="A9" s="22">
        <v>5</v>
      </c>
      <c r="B9" s="22">
        <v>2</v>
      </c>
      <c r="C9" s="22">
        <v>1</v>
      </c>
      <c r="D9" s="22" t="s">
        <v>257</v>
      </c>
      <c r="E9" s="22" t="s">
        <v>94</v>
      </c>
      <c r="F9" s="22">
        <v>7</v>
      </c>
      <c r="G9" s="22" t="s">
        <v>28</v>
      </c>
      <c r="H9" s="50" t="s">
        <v>258</v>
      </c>
      <c r="I9" s="50">
        <v>1.25E-3</v>
      </c>
      <c r="J9" s="51">
        <v>3</v>
      </c>
      <c r="K9" s="50">
        <v>1.25E-3</v>
      </c>
      <c r="L9" s="51">
        <v>5</v>
      </c>
      <c r="M9" s="50">
        <v>1.5026273148148149E-3</v>
      </c>
      <c r="N9" s="50">
        <v>2.752627314814815E-3</v>
      </c>
      <c r="X9" s="58">
        <f t="shared" si="0"/>
        <v>470</v>
      </c>
      <c r="Y9" s="1" t="str">
        <f t="shared" si="1"/>
        <v>Izabelė Ivanovė</v>
      </c>
    </row>
    <row r="10" spans="1:25" x14ac:dyDescent="0.3">
      <c r="A10" s="22">
        <v>6</v>
      </c>
      <c r="B10" s="22">
        <v>4</v>
      </c>
      <c r="C10" s="22">
        <v>6</v>
      </c>
      <c r="D10" s="22" t="s">
        <v>259</v>
      </c>
      <c r="E10" s="22" t="s">
        <v>93</v>
      </c>
      <c r="F10" s="22">
        <v>9</v>
      </c>
      <c r="G10" s="22" t="s">
        <v>260</v>
      </c>
      <c r="H10" s="50" t="s">
        <v>183</v>
      </c>
      <c r="I10" s="50">
        <v>1.3078703703703705E-3</v>
      </c>
      <c r="J10" s="51">
        <v>6</v>
      </c>
      <c r="K10" s="50">
        <v>1.3078703703703705E-3</v>
      </c>
      <c r="L10" s="51">
        <v>6</v>
      </c>
      <c r="M10" s="50">
        <v>1.5138541666666666E-3</v>
      </c>
      <c r="N10" s="50">
        <v>2.8217245370370371E-3</v>
      </c>
      <c r="X10" s="58">
        <f t="shared" si="0"/>
        <v>458</v>
      </c>
      <c r="Y10" s="1" t="str">
        <f t="shared" si="1"/>
        <v>Ąžuolas Venslova</v>
      </c>
    </row>
    <row r="11" spans="1:25" x14ac:dyDescent="0.3">
      <c r="A11" s="22">
        <v>7</v>
      </c>
      <c r="B11" s="22">
        <v>5</v>
      </c>
      <c r="C11" s="22">
        <v>7</v>
      </c>
      <c r="D11" s="22" t="s">
        <v>261</v>
      </c>
      <c r="E11" s="22" t="s">
        <v>93</v>
      </c>
      <c r="F11" s="22">
        <v>8</v>
      </c>
      <c r="G11" s="22" t="s">
        <v>8</v>
      </c>
      <c r="H11" s="50" t="s">
        <v>254</v>
      </c>
      <c r="I11" s="50">
        <v>1.5277777777777779E-3</v>
      </c>
      <c r="J11" s="51">
        <v>7</v>
      </c>
      <c r="K11" s="50">
        <v>1.5277777777777779E-3</v>
      </c>
      <c r="L11" s="51">
        <v>3</v>
      </c>
      <c r="M11" s="50">
        <v>1.4545138888888889E-3</v>
      </c>
      <c r="N11" s="50">
        <v>2.9822916666666669E-3</v>
      </c>
      <c r="X11" s="58">
        <f t="shared" si="0"/>
        <v>434</v>
      </c>
      <c r="Y11" s="1" t="str">
        <f t="shared" si="1"/>
        <v>Kristupas Kenstavičius</v>
      </c>
    </row>
    <row r="12" spans="1:25" ht="15" thickBot="1" x14ac:dyDescent="0.35">
      <c r="A12" s="22">
        <v>8</v>
      </c>
      <c r="B12" s="22">
        <v>3</v>
      </c>
      <c r="C12" s="22">
        <v>2</v>
      </c>
      <c r="D12" s="22" t="s">
        <v>262</v>
      </c>
      <c r="E12" s="22" t="s">
        <v>94</v>
      </c>
      <c r="F12" s="22">
        <v>8</v>
      </c>
      <c r="G12" s="22" t="s">
        <v>60</v>
      </c>
      <c r="H12" s="50" t="s">
        <v>91</v>
      </c>
      <c r="I12" s="50">
        <v>1.8171296296296297E-3</v>
      </c>
      <c r="J12" s="51">
        <v>8</v>
      </c>
      <c r="K12" s="50">
        <v>1.8171296296296297E-3</v>
      </c>
      <c r="L12" s="51">
        <v>8</v>
      </c>
      <c r="M12" s="50">
        <v>1.7599537037037039E-3</v>
      </c>
      <c r="N12" s="50">
        <v>3.5770833333333336E-3</v>
      </c>
      <c r="X12" s="59">
        <f t="shared" si="0"/>
        <v>362</v>
      </c>
      <c r="Y12" s="1" t="str">
        <f t="shared" si="1"/>
        <v>Ugnė Stepanova</v>
      </c>
    </row>
    <row r="13" spans="1:25" x14ac:dyDescent="0.3">
      <c r="Y13" s="1"/>
    </row>
    <row r="14" spans="1:25" x14ac:dyDescent="0.3">
      <c r="Y14" s="1"/>
    </row>
    <row r="15" spans="1:25" ht="15" thickBot="1" x14ac:dyDescent="0.35">
      <c r="A15" s="21" t="s">
        <v>322</v>
      </c>
      <c r="Y15" s="1"/>
    </row>
    <row r="16" spans="1:25" ht="49.2" thickBot="1" x14ac:dyDescent="0.35">
      <c r="A16" s="40" t="s">
        <v>189</v>
      </c>
      <c r="B16" s="41" t="s">
        <v>247</v>
      </c>
      <c r="C16" s="42" t="s">
        <v>190</v>
      </c>
      <c r="D16" s="42" t="s">
        <v>2</v>
      </c>
      <c r="E16" s="43" t="s">
        <v>182</v>
      </c>
      <c r="F16" s="44" t="s">
        <v>248</v>
      </c>
      <c r="G16" s="45" t="s">
        <v>197</v>
      </c>
      <c r="H16" s="45" t="s">
        <v>27</v>
      </c>
      <c r="I16" s="46" t="s">
        <v>249</v>
      </c>
      <c r="J16" s="47" t="s">
        <v>208</v>
      </c>
      <c r="K16" s="49" t="s">
        <v>263</v>
      </c>
      <c r="L16" s="47" t="s">
        <v>209</v>
      </c>
      <c r="M16" s="49" t="s">
        <v>264</v>
      </c>
      <c r="N16" s="48" t="s">
        <v>251</v>
      </c>
      <c r="X16" s="60" t="s">
        <v>0</v>
      </c>
      <c r="Y16" s="1"/>
    </row>
    <row r="17" spans="1:25" x14ac:dyDescent="0.3">
      <c r="A17" s="22">
        <v>1</v>
      </c>
      <c r="B17" s="22">
        <v>1</v>
      </c>
      <c r="C17" s="22">
        <v>16</v>
      </c>
      <c r="D17" s="22" t="s">
        <v>265</v>
      </c>
      <c r="E17" s="22" t="s">
        <v>266</v>
      </c>
      <c r="F17" s="22">
        <v>31</v>
      </c>
      <c r="G17" s="22" t="s">
        <v>222</v>
      </c>
      <c r="H17" s="50" t="s">
        <v>183</v>
      </c>
      <c r="I17" s="50">
        <v>1.0416666666666667E-3</v>
      </c>
      <c r="J17" s="51">
        <v>1</v>
      </c>
      <c r="K17" s="50">
        <v>1.0416666666666667E-3</v>
      </c>
      <c r="L17" s="51">
        <v>2</v>
      </c>
      <c r="M17" s="50">
        <v>2.2268518518518518E-3</v>
      </c>
      <c r="N17" s="50">
        <v>3.2685185185185187E-3</v>
      </c>
      <c r="X17" s="58">
        <f>ROUND($N$17/N17*600,0)</f>
        <v>600</v>
      </c>
      <c r="Y17" s="1" t="str">
        <f t="shared" ref="Y17:Y24" si="2">RIGHT(D17,(LEN(D17)-FIND(", ",D17,1)-1))&amp;" "&amp;(LEFT(D17,(FIND(", ",D17,1)-1)))</f>
        <v>Aurimas Gudaitis</v>
      </c>
    </row>
    <row r="18" spans="1:25" x14ac:dyDescent="0.3">
      <c r="A18" s="22">
        <v>2</v>
      </c>
      <c r="B18" s="22">
        <v>2</v>
      </c>
      <c r="C18" s="22">
        <v>19</v>
      </c>
      <c r="D18" s="22" t="s">
        <v>267</v>
      </c>
      <c r="E18" s="22" t="s">
        <v>266</v>
      </c>
      <c r="F18" s="22">
        <v>20</v>
      </c>
      <c r="G18" s="22" t="s">
        <v>28</v>
      </c>
      <c r="H18" s="50" t="s">
        <v>268</v>
      </c>
      <c r="I18" s="50">
        <v>1.0995370370370371E-3</v>
      </c>
      <c r="J18" s="51">
        <v>2</v>
      </c>
      <c r="K18" s="50">
        <v>1.0995370370370371E-3</v>
      </c>
      <c r="L18" s="51">
        <v>1</v>
      </c>
      <c r="M18" s="50">
        <v>2.2046296296296297E-3</v>
      </c>
      <c r="N18" s="50">
        <v>3.3041666666666671E-3</v>
      </c>
      <c r="X18" s="58">
        <f t="shared" ref="X18:X24" si="3">ROUND($N$17/N18*600,0)</f>
        <v>594</v>
      </c>
      <c r="Y18" s="1" t="str">
        <f t="shared" si="2"/>
        <v>Tomas  Grodeckas</v>
      </c>
    </row>
    <row r="19" spans="1:25" x14ac:dyDescent="0.3">
      <c r="A19" s="22">
        <v>3</v>
      </c>
      <c r="B19" s="22">
        <v>3</v>
      </c>
      <c r="C19" s="22">
        <v>18</v>
      </c>
      <c r="D19" s="22" t="s">
        <v>269</v>
      </c>
      <c r="E19" s="22" t="s">
        <v>266</v>
      </c>
      <c r="F19" s="22">
        <v>22</v>
      </c>
      <c r="G19" s="22" t="s">
        <v>8</v>
      </c>
      <c r="H19" s="50" t="s">
        <v>270</v>
      </c>
      <c r="I19" s="50">
        <v>1.2731481481481483E-3</v>
      </c>
      <c r="J19" s="51">
        <v>4</v>
      </c>
      <c r="K19" s="50">
        <v>1.2731481481481483E-3</v>
      </c>
      <c r="L19" s="51">
        <v>4</v>
      </c>
      <c r="M19" s="50">
        <v>2.5525462962962962E-3</v>
      </c>
      <c r="N19" s="50">
        <v>3.8256944444444445E-3</v>
      </c>
      <c r="X19" s="58">
        <f t="shared" si="3"/>
        <v>513</v>
      </c>
      <c r="Y19" s="1" t="str">
        <f t="shared" si="2"/>
        <v>Žilvinas Martinkėnas</v>
      </c>
    </row>
    <row r="20" spans="1:25" x14ac:dyDescent="0.3">
      <c r="A20" s="22">
        <v>4</v>
      </c>
      <c r="B20" s="22">
        <v>1</v>
      </c>
      <c r="C20" s="22">
        <v>14</v>
      </c>
      <c r="D20" s="22" t="s">
        <v>271</v>
      </c>
      <c r="E20" s="22" t="s">
        <v>92</v>
      </c>
      <c r="F20" s="22">
        <v>30</v>
      </c>
      <c r="G20" s="22" t="s">
        <v>135</v>
      </c>
      <c r="H20" s="50" t="s">
        <v>272</v>
      </c>
      <c r="I20" s="50">
        <v>1.4004629629629629E-3</v>
      </c>
      <c r="J20" s="51">
        <v>5</v>
      </c>
      <c r="K20" s="50">
        <v>1.4004629629629629E-3</v>
      </c>
      <c r="L20" s="51">
        <v>5</v>
      </c>
      <c r="M20" s="50">
        <v>2.8801736111111111E-3</v>
      </c>
      <c r="N20" s="50">
        <v>4.2806365740740739E-3</v>
      </c>
      <c r="X20" s="58">
        <f t="shared" si="3"/>
        <v>458</v>
      </c>
      <c r="Y20" s="1" t="str">
        <f t="shared" si="2"/>
        <v>Juliana Romoslavskaja</v>
      </c>
    </row>
    <row r="21" spans="1:25" x14ac:dyDescent="0.3">
      <c r="A21" s="22">
        <v>5</v>
      </c>
      <c r="B21" s="22">
        <v>4</v>
      </c>
      <c r="C21" s="22">
        <v>22</v>
      </c>
      <c r="D21" s="22" t="s">
        <v>273</v>
      </c>
      <c r="E21" s="22" t="s">
        <v>266</v>
      </c>
      <c r="F21" s="22">
        <v>30</v>
      </c>
      <c r="G21" s="22" t="s">
        <v>274</v>
      </c>
      <c r="H21" s="50" t="s">
        <v>270</v>
      </c>
      <c r="I21" s="50">
        <v>1.5162037037037036E-3</v>
      </c>
      <c r="J21" s="51">
        <v>6</v>
      </c>
      <c r="K21" s="50">
        <v>1.5162037037037036E-3</v>
      </c>
      <c r="L21" s="51">
        <v>6</v>
      </c>
      <c r="M21" s="50">
        <v>3.2118402777777774E-3</v>
      </c>
      <c r="N21" s="50">
        <v>4.7280439814814806E-3</v>
      </c>
      <c r="X21" s="58">
        <f t="shared" si="3"/>
        <v>415</v>
      </c>
      <c r="Y21" s="1" t="str">
        <f t="shared" si="2"/>
        <v>Eric Gardner</v>
      </c>
    </row>
    <row r="22" spans="1:25" x14ac:dyDescent="0.3">
      <c r="A22" s="22">
        <v>6</v>
      </c>
      <c r="B22" s="22">
        <v>5</v>
      </c>
      <c r="C22" s="22">
        <v>21</v>
      </c>
      <c r="D22" s="22" t="s">
        <v>275</v>
      </c>
      <c r="E22" s="22" t="s">
        <v>266</v>
      </c>
      <c r="F22" s="22">
        <v>51</v>
      </c>
      <c r="G22" s="22" t="s">
        <v>8</v>
      </c>
      <c r="H22" s="50" t="s">
        <v>276</v>
      </c>
      <c r="I22" s="50">
        <v>1.25E-3</v>
      </c>
      <c r="J22" s="51">
        <v>3</v>
      </c>
      <c r="K22" s="50">
        <v>1.25E-3</v>
      </c>
      <c r="L22" s="51">
        <v>8</v>
      </c>
      <c r="M22" s="50">
        <v>3.6287384259259259E-3</v>
      </c>
      <c r="N22" s="50">
        <v>4.8787384259259261E-3</v>
      </c>
      <c r="X22" s="58">
        <f t="shared" si="3"/>
        <v>402</v>
      </c>
      <c r="Y22" s="1" t="str">
        <f t="shared" si="2"/>
        <v>Valdas Danielius</v>
      </c>
    </row>
    <row r="23" spans="1:25" x14ac:dyDescent="0.3">
      <c r="A23" s="22">
        <v>7</v>
      </c>
      <c r="B23" s="22">
        <v>6</v>
      </c>
      <c r="C23" s="22">
        <v>17</v>
      </c>
      <c r="D23" s="22" t="s">
        <v>277</v>
      </c>
      <c r="E23" s="22" t="s">
        <v>266</v>
      </c>
      <c r="F23" s="22">
        <v>24</v>
      </c>
      <c r="G23" s="22" t="s">
        <v>8</v>
      </c>
      <c r="H23" s="50" t="s">
        <v>270</v>
      </c>
      <c r="I23" s="50">
        <v>2.5694444444444445E-3</v>
      </c>
      <c r="J23" s="51">
        <v>8</v>
      </c>
      <c r="K23" s="50">
        <v>2.5694444444444445E-3</v>
      </c>
      <c r="L23" s="51">
        <v>3</v>
      </c>
      <c r="M23" s="50">
        <v>2.4748032407407405E-3</v>
      </c>
      <c r="N23" s="50">
        <v>5.0442476851851846E-3</v>
      </c>
      <c r="X23" s="58">
        <f t="shared" si="3"/>
        <v>389</v>
      </c>
      <c r="Y23" s="1" t="str">
        <f t="shared" si="2"/>
        <v>Edmundas Šameto</v>
      </c>
    </row>
    <row r="24" spans="1:25" ht="15" thickBot="1" x14ac:dyDescent="0.35">
      <c r="A24" s="22">
        <v>8</v>
      </c>
      <c r="B24" s="22">
        <v>2</v>
      </c>
      <c r="C24" s="22">
        <v>20</v>
      </c>
      <c r="D24" s="22" t="s">
        <v>278</v>
      </c>
      <c r="E24" s="22" t="s">
        <v>92</v>
      </c>
      <c r="F24" s="22">
        <v>9</v>
      </c>
      <c r="G24" s="22" t="s">
        <v>8</v>
      </c>
      <c r="H24" s="50" t="s">
        <v>183</v>
      </c>
      <c r="I24" s="50">
        <v>1.5509259259259261E-3</v>
      </c>
      <c r="J24" s="51">
        <v>7</v>
      </c>
      <c r="K24" s="50">
        <v>1.5509259259259261E-3</v>
      </c>
      <c r="L24" s="51">
        <v>7</v>
      </c>
      <c r="M24" s="50">
        <v>3.5920138888888894E-3</v>
      </c>
      <c r="N24" s="50">
        <v>5.1429398148148155E-3</v>
      </c>
      <c r="X24" s="59">
        <f t="shared" si="3"/>
        <v>381</v>
      </c>
      <c r="Y24" s="1" t="str">
        <f t="shared" si="2"/>
        <v>Hildė Maciulevičiūtė</v>
      </c>
    </row>
    <row r="25" spans="1:25" x14ac:dyDescent="0.3">
      <c r="A25" s="52"/>
      <c r="B25" s="52" t="s">
        <v>56</v>
      </c>
      <c r="C25" s="52" t="s">
        <v>56</v>
      </c>
      <c r="D25" s="52" t="s">
        <v>56</v>
      </c>
      <c r="E25" s="52" t="s">
        <v>56</v>
      </c>
      <c r="F25" s="52" t="s">
        <v>56</v>
      </c>
      <c r="G25" s="52" t="s">
        <v>56</v>
      </c>
      <c r="H25" s="53" t="s">
        <v>56</v>
      </c>
      <c r="I25" s="54"/>
      <c r="J25" s="54" t="s">
        <v>56</v>
      </c>
      <c r="K25" s="53" t="s">
        <v>56</v>
      </c>
      <c r="L25" s="54" t="s">
        <v>56</v>
      </c>
      <c r="M25" s="53" t="s">
        <v>56</v>
      </c>
      <c r="N25" s="53" t="s">
        <v>56</v>
      </c>
      <c r="Y25" s="1"/>
    </row>
    <row r="26" spans="1:25" x14ac:dyDescent="0.3">
      <c r="Y26" s="1"/>
    </row>
    <row r="27" spans="1:25" ht="15" thickBot="1" x14ac:dyDescent="0.35">
      <c r="A27" s="21" t="s">
        <v>323</v>
      </c>
      <c r="Y27" s="1"/>
    </row>
    <row r="28" spans="1:25" ht="49.2" thickBot="1" x14ac:dyDescent="0.35">
      <c r="A28" s="40" t="s">
        <v>189</v>
      </c>
      <c r="B28" s="41" t="s">
        <v>247</v>
      </c>
      <c r="C28" s="42" t="s">
        <v>190</v>
      </c>
      <c r="D28" s="42" t="s">
        <v>2</v>
      </c>
      <c r="E28" s="43" t="s">
        <v>182</v>
      </c>
      <c r="F28" s="44" t="s">
        <v>248</v>
      </c>
      <c r="G28" s="45" t="s">
        <v>197</v>
      </c>
      <c r="H28" s="45" t="s">
        <v>27</v>
      </c>
      <c r="I28" s="46" t="s">
        <v>249</v>
      </c>
      <c r="J28" s="46" t="s">
        <v>279</v>
      </c>
      <c r="K28" s="47" t="s">
        <v>208</v>
      </c>
      <c r="L28" s="49" t="s">
        <v>280</v>
      </c>
      <c r="M28" s="47" t="s">
        <v>209</v>
      </c>
      <c r="N28" s="49" t="s">
        <v>264</v>
      </c>
      <c r="O28" s="48" t="s">
        <v>251</v>
      </c>
      <c r="X28" s="60" t="s">
        <v>0</v>
      </c>
      <c r="Y28" s="1"/>
    </row>
    <row r="29" spans="1:25" x14ac:dyDescent="0.3">
      <c r="A29" s="22">
        <v>1</v>
      </c>
      <c r="B29" s="22">
        <v>1</v>
      </c>
      <c r="C29" s="22">
        <v>27</v>
      </c>
      <c r="D29" s="22" t="s">
        <v>281</v>
      </c>
      <c r="E29" s="22" t="s">
        <v>86</v>
      </c>
      <c r="F29" s="22">
        <v>10</v>
      </c>
      <c r="G29" s="22" t="s">
        <v>282</v>
      </c>
      <c r="H29" s="50" t="s">
        <v>254</v>
      </c>
      <c r="I29" s="50">
        <v>9.3888888888888895E-4</v>
      </c>
      <c r="J29" s="50">
        <v>9.824074074074071E-4</v>
      </c>
      <c r="K29" s="51">
        <v>2</v>
      </c>
      <c r="L29" s="50">
        <v>1.9212962962962962E-3</v>
      </c>
      <c r="M29" s="51">
        <v>1</v>
      </c>
      <c r="N29" s="50">
        <v>2.7626504629629628E-3</v>
      </c>
      <c r="O29" s="50">
        <v>4.6839467592592592E-3</v>
      </c>
      <c r="X29" s="58">
        <f>ROUND($O$29/O29*700,0)</f>
        <v>700</v>
      </c>
      <c r="Y29" s="1" t="str">
        <f t="shared" ref="Y29:Y42" si="4">RIGHT(D29,(LEN(D29)-FIND(", ",D29,1)-1))&amp;" "&amp;(LEFT(D29,(FIND(", ",D29,1)-1)))</f>
        <v>Smiltė Plytnykaitė</v>
      </c>
    </row>
    <row r="30" spans="1:25" x14ac:dyDescent="0.3">
      <c r="A30" s="22">
        <v>2</v>
      </c>
      <c r="B30" s="22">
        <v>1</v>
      </c>
      <c r="C30" s="22">
        <v>35</v>
      </c>
      <c r="D30" s="22" t="s">
        <v>283</v>
      </c>
      <c r="E30" s="22" t="s">
        <v>88</v>
      </c>
      <c r="F30" s="22">
        <v>10</v>
      </c>
      <c r="G30" s="22" t="s">
        <v>8</v>
      </c>
      <c r="H30" s="50" t="s">
        <v>254</v>
      </c>
      <c r="I30" s="50">
        <v>8.1018518518518516E-4</v>
      </c>
      <c r="J30" s="50">
        <v>9.8379629629629642E-4</v>
      </c>
      <c r="K30" s="51">
        <v>1</v>
      </c>
      <c r="L30" s="50">
        <v>1.7939814814814815E-3</v>
      </c>
      <c r="M30" s="51">
        <v>4</v>
      </c>
      <c r="N30" s="50">
        <v>2.9277777777777778E-3</v>
      </c>
      <c r="O30" s="50">
        <v>4.7217592592592589E-3</v>
      </c>
      <c r="X30" s="58">
        <f t="shared" ref="X30:X42" si="5">ROUND($O$29/O30*700,0)</f>
        <v>694</v>
      </c>
      <c r="Y30" s="1" t="str">
        <f t="shared" si="4"/>
        <v>Titas Vaitukaitis</v>
      </c>
    </row>
    <row r="31" spans="1:25" x14ac:dyDescent="0.3">
      <c r="A31" s="22">
        <v>3</v>
      </c>
      <c r="B31" s="22">
        <v>2</v>
      </c>
      <c r="C31" s="22">
        <v>39</v>
      </c>
      <c r="D31" s="22" t="s">
        <v>284</v>
      </c>
      <c r="E31" s="22" t="s">
        <v>86</v>
      </c>
      <c r="F31" s="22">
        <v>10</v>
      </c>
      <c r="G31" s="22" t="s">
        <v>8</v>
      </c>
      <c r="H31" s="50" t="s">
        <v>183</v>
      </c>
      <c r="I31" s="50">
        <v>1.0416666666666667E-3</v>
      </c>
      <c r="J31" s="50">
        <v>1.2268518518518516E-3</v>
      </c>
      <c r="K31" s="51">
        <v>6</v>
      </c>
      <c r="L31" s="50">
        <v>2.2685185185185182E-3</v>
      </c>
      <c r="M31" s="51">
        <v>2</v>
      </c>
      <c r="N31" s="50">
        <v>2.8008101851851853E-3</v>
      </c>
      <c r="O31" s="50">
        <v>5.0693287037037035E-3</v>
      </c>
      <c r="X31" s="58">
        <f t="shared" si="5"/>
        <v>647</v>
      </c>
      <c r="Y31" s="1" t="str">
        <f t="shared" si="4"/>
        <v>Rusnė Lataitytė</v>
      </c>
    </row>
    <row r="32" spans="1:25" x14ac:dyDescent="0.3">
      <c r="A32" s="22">
        <v>4</v>
      </c>
      <c r="B32" s="22">
        <v>2</v>
      </c>
      <c r="C32" s="22">
        <v>38</v>
      </c>
      <c r="D32" s="22" t="s">
        <v>285</v>
      </c>
      <c r="E32" s="22" t="s">
        <v>88</v>
      </c>
      <c r="F32" s="22">
        <v>10</v>
      </c>
      <c r="G32" s="22" t="s">
        <v>8</v>
      </c>
      <c r="H32" s="50" t="s">
        <v>77</v>
      </c>
      <c r="I32" s="50">
        <v>9.6064814814814808E-4</v>
      </c>
      <c r="J32" s="50">
        <v>1.1226851851851853E-3</v>
      </c>
      <c r="K32" s="51">
        <v>3</v>
      </c>
      <c r="L32" s="50">
        <v>2.0833333333333333E-3</v>
      </c>
      <c r="M32" s="51">
        <v>6</v>
      </c>
      <c r="N32" s="50">
        <v>2.9911226851851848E-3</v>
      </c>
      <c r="O32" s="50">
        <v>5.0744560185185181E-3</v>
      </c>
      <c r="X32" s="58">
        <f t="shared" si="5"/>
        <v>646</v>
      </c>
      <c r="Y32" s="1" t="str">
        <f t="shared" si="4"/>
        <v>Zigmas Reisas</v>
      </c>
    </row>
    <row r="33" spans="1:25" x14ac:dyDescent="0.3">
      <c r="A33" s="22">
        <v>5</v>
      </c>
      <c r="B33" s="22">
        <v>3</v>
      </c>
      <c r="C33" s="22">
        <v>33</v>
      </c>
      <c r="D33" s="22" t="s">
        <v>286</v>
      </c>
      <c r="E33" s="22" t="s">
        <v>86</v>
      </c>
      <c r="F33" s="22">
        <v>10</v>
      </c>
      <c r="G33" s="22" t="s">
        <v>8</v>
      </c>
      <c r="H33" s="50" t="s">
        <v>183</v>
      </c>
      <c r="I33" s="50">
        <v>1.0763888888888889E-3</v>
      </c>
      <c r="J33" s="50">
        <v>1.1805555555555558E-3</v>
      </c>
      <c r="K33" s="51">
        <v>5</v>
      </c>
      <c r="L33" s="50">
        <v>2.2569444444444447E-3</v>
      </c>
      <c r="M33" s="51">
        <v>5</v>
      </c>
      <c r="N33" s="50">
        <v>2.965775462962963E-3</v>
      </c>
      <c r="O33" s="50">
        <v>5.2227199074074077E-3</v>
      </c>
      <c r="X33" s="58">
        <f t="shared" si="5"/>
        <v>628</v>
      </c>
      <c r="Y33" s="1" t="str">
        <f t="shared" si="4"/>
        <v>Patricija Kondraškaite</v>
      </c>
    </row>
    <row r="34" spans="1:25" x14ac:dyDescent="0.3">
      <c r="A34" s="22">
        <v>6</v>
      </c>
      <c r="B34" s="22">
        <v>3</v>
      </c>
      <c r="C34" s="22">
        <v>31</v>
      </c>
      <c r="D34" s="22" t="s">
        <v>287</v>
      </c>
      <c r="E34" s="22" t="s">
        <v>88</v>
      </c>
      <c r="F34" s="22">
        <v>10</v>
      </c>
      <c r="G34" s="22" t="s">
        <v>60</v>
      </c>
      <c r="H34" s="50" t="s">
        <v>59</v>
      </c>
      <c r="I34" s="50">
        <v>1.1342592592592591E-3</v>
      </c>
      <c r="J34" s="50">
        <v>1.2731481481481485E-3</v>
      </c>
      <c r="K34" s="51">
        <v>9</v>
      </c>
      <c r="L34" s="50">
        <v>2.4074074074074076E-3</v>
      </c>
      <c r="M34" s="51">
        <v>3</v>
      </c>
      <c r="N34" s="50">
        <v>2.9089930555555557E-3</v>
      </c>
      <c r="O34" s="50">
        <v>5.3164004629629637E-3</v>
      </c>
      <c r="X34" s="58">
        <f t="shared" si="5"/>
        <v>617</v>
      </c>
      <c r="Y34" s="1" t="str">
        <f t="shared" si="4"/>
        <v>Domas Prokopavičius</v>
      </c>
    </row>
    <row r="35" spans="1:25" x14ac:dyDescent="0.3">
      <c r="A35" s="22">
        <v>7</v>
      </c>
      <c r="B35" s="22">
        <v>4</v>
      </c>
      <c r="C35" s="22">
        <v>29</v>
      </c>
      <c r="D35" s="22" t="s">
        <v>288</v>
      </c>
      <c r="E35" s="22" t="s">
        <v>88</v>
      </c>
      <c r="F35" s="22">
        <v>10</v>
      </c>
      <c r="G35" s="22" t="s">
        <v>60</v>
      </c>
      <c r="H35" s="50" t="s">
        <v>91</v>
      </c>
      <c r="I35" s="50">
        <v>1.1458333333333333E-3</v>
      </c>
      <c r="J35" s="50">
        <v>1.2500000000000002E-3</v>
      </c>
      <c r="K35" s="51">
        <v>8</v>
      </c>
      <c r="L35" s="50">
        <v>2.3958333333333336E-3</v>
      </c>
      <c r="M35" s="51">
        <v>8</v>
      </c>
      <c r="N35" s="50">
        <v>3.3978009259259261E-3</v>
      </c>
      <c r="O35" s="50">
        <v>5.7936342592592597E-3</v>
      </c>
      <c r="X35" s="58">
        <f t="shared" si="5"/>
        <v>566</v>
      </c>
      <c r="Y35" s="1" t="str">
        <f t="shared" si="4"/>
        <v>Aronas Stepanovas</v>
      </c>
    </row>
    <row r="36" spans="1:25" x14ac:dyDescent="0.3">
      <c r="A36" s="22">
        <v>8</v>
      </c>
      <c r="B36" s="22">
        <v>4</v>
      </c>
      <c r="C36" s="22">
        <v>36</v>
      </c>
      <c r="D36" s="22" t="s">
        <v>289</v>
      </c>
      <c r="E36" s="22" t="s">
        <v>86</v>
      </c>
      <c r="F36" s="22">
        <v>10</v>
      </c>
      <c r="G36" s="22" t="s">
        <v>8</v>
      </c>
      <c r="H36" s="50" t="s">
        <v>254</v>
      </c>
      <c r="I36" s="50">
        <v>1.0300925925925926E-3</v>
      </c>
      <c r="J36" s="50">
        <v>1.2384259259259256E-3</v>
      </c>
      <c r="K36" s="51">
        <v>7</v>
      </c>
      <c r="L36" s="50">
        <v>2.2685185185185182E-3</v>
      </c>
      <c r="M36" s="51">
        <v>12</v>
      </c>
      <c r="N36" s="50">
        <v>3.5681365740740743E-3</v>
      </c>
      <c r="O36" s="50">
        <v>5.8366550925925929E-3</v>
      </c>
      <c r="X36" s="58">
        <f t="shared" si="5"/>
        <v>562</v>
      </c>
      <c r="Y36" s="1" t="str">
        <f t="shared" si="4"/>
        <v>Elzė Danielė</v>
      </c>
    </row>
    <row r="37" spans="1:25" x14ac:dyDescent="0.3">
      <c r="A37" s="22">
        <v>9</v>
      </c>
      <c r="B37" s="22">
        <v>5</v>
      </c>
      <c r="C37" s="22">
        <v>32</v>
      </c>
      <c r="D37" s="22" t="s">
        <v>290</v>
      </c>
      <c r="E37" s="22" t="s">
        <v>86</v>
      </c>
      <c r="F37" s="22">
        <v>10</v>
      </c>
      <c r="G37" s="22" t="s">
        <v>60</v>
      </c>
      <c r="H37" s="50" t="s">
        <v>59</v>
      </c>
      <c r="I37" s="50">
        <v>1.1805555555555556E-3</v>
      </c>
      <c r="J37" s="50">
        <v>1.3194444444444445E-3</v>
      </c>
      <c r="K37" s="51">
        <v>11</v>
      </c>
      <c r="L37" s="50">
        <v>2.5000000000000001E-3</v>
      </c>
      <c r="M37" s="51">
        <v>10</v>
      </c>
      <c r="N37" s="50">
        <v>3.4414699074074074E-3</v>
      </c>
      <c r="O37" s="50">
        <v>5.9414699074074075E-3</v>
      </c>
      <c r="X37" s="58">
        <f t="shared" si="5"/>
        <v>552</v>
      </c>
      <c r="Y37" s="1" t="str">
        <f t="shared" si="4"/>
        <v>Milda Ažusenytė</v>
      </c>
    </row>
    <row r="38" spans="1:25" x14ac:dyDescent="0.3">
      <c r="A38" s="22">
        <v>10</v>
      </c>
      <c r="B38" s="22">
        <v>6</v>
      </c>
      <c r="C38" s="22">
        <v>26</v>
      </c>
      <c r="D38" s="22" t="s">
        <v>291</v>
      </c>
      <c r="E38" s="22" t="s">
        <v>86</v>
      </c>
      <c r="F38" s="22">
        <v>10</v>
      </c>
      <c r="G38" s="22" t="s">
        <v>28</v>
      </c>
      <c r="H38" s="50" t="s">
        <v>258</v>
      </c>
      <c r="I38" s="50">
        <v>1.0701388888888889E-3</v>
      </c>
      <c r="J38" s="50">
        <v>1.1863425925925924E-3</v>
      </c>
      <c r="K38" s="51">
        <v>4</v>
      </c>
      <c r="L38" s="50">
        <v>2.2564814814814813E-3</v>
      </c>
      <c r="M38" s="51">
        <v>13</v>
      </c>
      <c r="N38" s="50">
        <v>3.713425925925926E-3</v>
      </c>
      <c r="O38" s="50">
        <v>5.9699074074074073E-3</v>
      </c>
      <c r="X38" s="58">
        <f t="shared" si="5"/>
        <v>549</v>
      </c>
      <c r="Y38" s="1" t="str">
        <f t="shared" si="4"/>
        <v>Amelija Ivanovė</v>
      </c>
    </row>
    <row r="39" spans="1:25" x14ac:dyDescent="0.3">
      <c r="A39" s="22">
        <v>11</v>
      </c>
      <c r="B39" s="22">
        <v>5</v>
      </c>
      <c r="C39" s="22">
        <v>37</v>
      </c>
      <c r="D39" s="22" t="s">
        <v>292</v>
      </c>
      <c r="E39" s="22" t="s">
        <v>88</v>
      </c>
      <c r="F39" s="22">
        <v>10</v>
      </c>
      <c r="G39" s="22" t="s">
        <v>8</v>
      </c>
      <c r="H39" s="50" t="s">
        <v>254</v>
      </c>
      <c r="I39" s="50">
        <v>1.3194444444444443E-3</v>
      </c>
      <c r="J39" s="50">
        <v>1.5856481481481485E-3</v>
      </c>
      <c r="K39" s="51">
        <v>12</v>
      </c>
      <c r="L39" s="50">
        <v>2.9050925925925928E-3</v>
      </c>
      <c r="M39" s="51">
        <v>7</v>
      </c>
      <c r="N39" s="50">
        <v>3.3043171296296297E-3</v>
      </c>
      <c r="O39" s="50">
        <v>6.2094097222222221E-3</v>
      </c>
      <c r="X39" s="58">
        <f t="shared" si="5"/>
        <v>528</v>
      </c>
      <c r="Y39" s="1" t="str">
        <f t="shared" si="4"/>
        <v>Matas Kvietkauskas</v>
      </c>
    </row>
    <row r="40" spans="1:25" x14ac:dyDescent="0.3">
      <c r="A40" s="22">
        <v>12</v>
      </c>
      <c r="B40" s="22">
        <v>7</v>
      </c>
      <c r="C40" s="22">
        <v>30</v>
      </c>
      <c r="D40" s="22" t="s">
        <v>293</v>
      </c>
      <c r="E40" s="22" t="s">
        <v>86</v>
      </c>
      <c r="F40" s="22">
        <v>10</v>
      </c>
      <c r="G40" s="22" t="s">
        <v>60</v>
      </c>
      <c r="H40" s="50" t="s">
        <v>91</v>
      </c>
      <c r="I40" s="50">
        <v>7.0601851851851847E-4</v>
      </c>
      <c r="J40" s="50">
        <v>2.3148148148148147E-3</v>
      </c>
      <c r="K40" s="51">
        <v>13</v>
      </c>
      <c r="L40" s="50">
        <v>3.0208333333333333E-3</v>
      </c>
      <c r="M40" s="51">
        <v>9</v>
      </c>
      <c r="N40" s="50">
        <v>3.4056365740740744E-3</v>
      </c>
      <c r="O40" s="50">
        <v>6.4264699074074077E-3</v>
      </c>
      <c r="X40" s="58">
        <f t="shared" si="5"/>
        <v>510</v>
      </c>
      <c r="Y40" s="1" t="str">
        <f t="shared" si="4"/>
        <v>Urtė Šukytė</v>
      </c>
    </row>
    <row r="41" spans="1:25" x14ac:dyDescent="0.3">
      <c r="A41" s="22">
        <v>13</v>
      </c>
      <c r="B41" s="22">
        <v>6</v>
      </c>
      <c r="C41" s="22">
        <v>34</v>
      </c>
      <c r="D41" s="22" t="s">
        <v>294</v>
      </c>
      <c r="E41" s="22" t="s">
        <v>88</v>
      </c>
      <c r="F41" s="22">
        <v>9</v>
      </c>
      <c r="G41" s="22" t="s">
        <v>8</v>
      </c>
      <c r="H41" s="50" t="s">
        <v>295</v>
      </c>
      <c r="I41" s="50">
        <v>1.5509259259259261E-3</v>
      </c>
      <c r="J41" s="50">
        <v>1.759259259259259E-3</v>
      </c>
      <c r="K41" s="51">
        <v>14</v>
      </c>
      <c r="L41" s="50">
        <v>3.3101851851851851E-3</v>
      </c>
      <c r="M41" s="51">
        <v>11</v>
      </c>
      <c r="N41" s="50">
        <v>3.4568287037037033E-3</v>
      </c>
      <c r="O41" s="50">
        <v>6.7670138888888884E-3</v>
      </c>
      <c r="X41" s="58">
        <f t="shared" si="5"/>
        <v>485</v>
      </c>
      <c r="Y41" s="1" t="str">
        <f t="shared" si="4"/>
        <v>Simas Vasilevicius</v>
      </c>
    </row>
    <row r="42" spans="1:25" ht="15" thickBot="1" x14ac:dyDescent="0.35">
      <c r="A42" s="22">
        <v>14</v>
      </c>
      <c r="B42" s="22">
        <v>7</v>
      </c>
      <c r="C42" s="22">
        <v>28</v>
      </c>
      <c r="D42" s="22" t="s">
        <v>296</v>
      </c>
      <c r="E42" s="22" t="s">
        <v>88</v>
      </c>
      <c r="F42" s="22">
        <v>10</v>
      </c>
      <c r="G42" s="22" t="s">
        <v>8</v>
      </c>
      <c r="H42" s="50" t="s">
        <v>254</v>
      </c>
      <c r="I42" s="50">
        <v>1.1574074074074073E-3</v>
      </c>
      <c r="J42" s="50">
        <v>1.2500000000000002E-3</v>
      </c>
      <c r="K42" s="51">
        <v>10</v>
      </c>
      <c r="L42" s="50">
        <v>2.4074074074074076E-3</v>
      </c>
      <c r="M42" s="51">
        <v>14</v>
      </c>
      <c r="N42" s="50">
        <v>4.656909722222222E-3</v>
      </c>
      <c r="O42" s="50">
        <v>7.0643171296296296E-3</v>
      </c>
      <c r="X42" s="59">
        <f t="shared" si="5"/>
        <v>464</v>
      </c>
      <c r="Y42" s="1" t="str">
        <f t="shared" si="4"/>
        <v>Nikita Žukas</v>
      </c>
    </row>
    <row r="43" spans="1:25" x14ac:dyDescent="0.3">
      <c r="Y43" s="1"/>
    </row>
    <row r="44" spans="1:25" x14ac:dyDescent="0.3">
      <c r="Y44" s="1"/>
    </row>
    <row r="45" spans="1:25" ht="15" thickBot="1" x14ac:dyDescent="0.35">
      <c r="A45" s="21" t="s">
        <v>324</v>
      </c>
      <c r="Y45" s="1"/>
    </row>
    <row r="46" spans="1:25" ht="49.2" thickBot="1" x14ac:dyDescent="0.35">
      <c r="A46" s="40" t="s">
        <v>189</v>
      </c>
      <c r="B46" s="41" t="s">
        <v>247</v>
      </c>
      <c r="C46" s="42" t="s">
        <v>190</v>
      </c>
      <c r="D46" s="42" t="s">
        <v>2</v>
      </c>
      <c r="E46" s="43" t="s">
        <v>182</v>
      </c>
      <c r="F46" s="44" t="s">
        <v>248</v>
      </c>
      <c r="G46" s="45" t="s">
        <v>197</v>
      </c>
      <c r="H46" s="45" t="s">
        <v>27</v>
      </c>
      <c r="I46" s="46" t="s">
        <v>249</v>
      </c>
      <c r="J46" s="46" t="s">
        <v>279</v>
      </c>
      <c r="K46" s="46" t="s">
        <v>297</v>
      </c>
      <c r="L46" s="46" t="s">
        <v>298</v>
      </c>
      <c r="M46" s="47" t="s">
        <v>208</v>
      </c>
      <c r="N46" s="49" t="s">
        <v>299</v>
      </c>
      <c r="O46" s="47" t="s">
        <v>209</v>
      </c>
      <c r="P46" s="49" t="s">
        <v>300</v>
      </c>
      <c r="Q46" s="48" t="s">
        <v>251</v>
      </c>
      <c r="X46" s="60" t="s">
        <v>0</v>
      </c>
      <c r="Y46" s="1"/>
    </row>
    <row r="47" spans="1:25" x14ac:dyDescent="0.3">
      <c r="A47" s="22">
        <v>1</v>
      </c>
      <c r="B47" s="22">
        <v>1</v>
      </c>
      <c r="C47" s="22">
        <v>55</v>
      </c>
      <c r="D47" s="22" t="s">
        <v>301</v>
      </c>
      <c r="E47" s="22" t="s">
        <v>70</v>
      </c>
      <c r="F47" s="22">
        <v>13</v>
      </c>
      <c r="G47" s="22" t="s">
        <v>60</v>
      </c>
      <c r="H47" s="50" t="s">
        <v>59</v>
      </c>
      <c r="I47" s="50">
        <v>8.564814814814815E-4</v>
      </c>
      <c r="J47" s="50">
        <v>9.6064814814814819E-4</v>
      </c>
      <c r="K47" s="50">
        <v>9.837962962962962E-4</v>
      </c>
      <c r="L47" s="50">
        <v>9.6064814814814797E-4</v>
      </c>
      <c r="M47" s="51">
        <v>1</v>
      </c>
      <c r="N47" s="50">
        <v>3.7615740740740739E-3</v>
      </c>
      <c r="O47" s="51">
        <v>4</v>
      </c>
      <c r="P47" s="50">
        <v>5.5631134259259271E-3</v>
      </c>
      <c r="Q47" s="50">
        <v>9.3246875000000014E-3</v>
      </c>
      <c r="X47" s="58">
        <f>ROUND($Q$47/Q47*800,0)</f>
        <v>800</v>
      </c>
      <c r="Y47" s="1" t="str">
        <f t="shared" ref="Y47:Y66" si="6">RIGHT(D47,(LEN(D47)-FIND(", ",D47,1)-1))&amp;" "&amp;(LEFT(D47,(FIND(", ",D47,1)-1)))</f>
        <v>Kasparas Apkievičius</v>
      </c>
    </row>
    <row r="48" spans="1:25" x14ac:dyDescent="0.3">
      <c r="A48" s="22">
        <v>2</v>
      </c>
      <c r="B48" s="22">
        <v>1</v>
      </c>
      <c r="C48" s="22">
        <v>47</v>
      </c>
      <c r="D48" s="22" t="s">
        <v>302</v>
      </c>
      <c r="E48" s="22" t="s">
        <v>82</v>
      </c>
      <c r="F48" s="22">
        <v>12</v>
      </c>
      <c r="G48" s="22" t="s">
        <v>60</v>
      </c>
      <c r="H48" s="50" t="s">
        <v>91</v>
      </c>
      <c r="I48" s="50">
        <v>9.6064814814814808E-4</v>
      </c>
      <c r="J48" s="50">
        <v>1.0995370370370373E-3</v>
      </c>
      <c r="K48" s="50">
        <v>1.0995370370370369E-3</v>
      </c>
      <c r="L48" s="50">
        <v>1.0763888888888884E-3</v>
      </c>
      <c r="M48" s="51">
        <v>3</v>
      </c>
      <c r="N48" s="50">
        <v>4.2361111111111106E-3</v>
      </c>
      <c r="O48" s="51">
        <v>6</v>
      </c>
      <c r="P48" s="50">
        <v>5.6838773148148143E-3</v>
      </c>
      <c r="Q48" s="50">
        <v>9.9199884259259241E-3</v>
      </c>
      <c r="X48" s="58">
        <f t="shared" ref="X48:X66" si="7">ROUND($Q$47/Q48*800,0)</f>
        <v>752</v>
      </c>
      <c r="Y48" s="1" t="str">
        <f t="shared" si="6"/>
        <v>Brigita Šniukštaitė</v>
      </c>
    </row>
    <row r="49" spans="1:25" x14ac:dyDescent="0.3">
      <c r="A49" s="22">
        <v>3</v>
      </c>
      <c r="B49" s="22">
        <v>1</v>
      </c>
      <c r="C49" s="22">
        <v>46</v>
      </c>
      <c r="D49" s="22" t="s">
        <v>303</v>
      </c>
      <c r="E49" s="22" t="s">
        <v>75</v>
      </c>
      <c r="F49" s="22">
        <v>13</v>
      </c>
      <c r="G49" s="22" t="s">
        <v>60</v>
      </c>
      <c r="H49" s="50" t="s">
        <v>91</v>
      </c>
      <c r="I49" s="50">
        <v>9.9537037037037042E-4</v>
      </c>
      <c r="J49" s="50">
        <v>1.1458333333333333E-3</v>
      </c>
      <c r="K49" s="50">
        <v>1.1574074074074073E-3</v>
      </c>
      <c r="L49" s="50">
        <v>1.1226851851851845E-3</v>
      </c>
      <c r="M49" s="51">
        <v>6</v>
      </c>
      <c r="N49" s="50">
        <v>4.4212962962962956E-3</v>
      </c>
      <c r="O49" s="51">
        <v>5</v>
      </c>
      <c r="P49" s="50">
        <v>5.5685995370370368E-3</v>
      </c>
      <c r="Q49" s="50">
        <v>9.9898958333333315E-3</v>
      </c>
      <c r="X49" s="58">
        <f t="shared" si="7"/>
        <v>747</v>
      </c>
      <c r="Y49" s="1" t="str">
        <f t="shared" si="6"/>
        <v>Beatričė Vinciūnaitė</v>
      </c>
    </row>
    <row r="50" spans="1:25" x14ac:dyDescent="0.3">
      <c r="A50" s="22">
        <v>4</v>
      </c>
      <c r="B50" s="22">
        <v>2</v>
      </c>
      <c r="C50" s="22">
        <v>54</v>
      </c>
      <c r="D50" s="22" t="s">
        <v>304</v>
      </c>
      <c r="E50" s="22" t="s">
        <v>70</v>
      </c>
      <c r="F50" s="22">
        <v>13</v>
      </c>
      <c r="G50" s="22" t="s">
        <v>60</v>
      </c>
      <c r="H50" s="50" t="s">
        <v>59</v>
      </c>
      <c r="I50" s="50">
        <v>9.8379629629629642E-4</v>
      </c>
      <c r="J50" s="50">
        <v>1.1574074074074073E-3</v>
      </c>
      <c r="K50" s="50">
        <v>1.1921296296296298E-3</v>
      </c>
      <c r="L50" s="50">
        <v>1.2152777777777774E-3</v>
      </c>
      <c r="M50" s="51">
        <v>8</v>
      </c>
      <c r="N50" s="50">
        <v>4.5486111111111109E-3</v>
      </c>
      <c r="O50" s="51">
        <v>3</v>
      </c>
      <c r="P50" s="50">
        <v>5.4785879629629629E-3</v>
      </c>
      <c r="Q50" s="50">
        <v>1.0027199074074074E-2</v>
      </c>
      <c r="X50" s="58">
        <f t="shared" si="7"/>
        <v>744</v>
      </c>
      <c r="Y50" s="1" t="str">
        <f t="shared" si="6"/>
        <v>Titas Jakštas</v>
      </c>
    </row>
    <row r="51" spans="1:25" x14ac:dyDescent="0.3">
      <c r="A51" s="22">
        <v>5</v>
      </c>
      <c r="B51" s="22">
        <v>1</v>
      </c>
      <c r="C51" s="22">
        <v>50</v>
      </c>
      <c r="D51" s="22" t="s">
        <v>1789</v>
      </c>
      <c r="E51" s="22" t="s">
        <v>84</v>
      </c>
      <c r="F51" s="22">
        <v>12</v>
      </c>
      <c r="G51" s="22" t="s">
        <v>60</v>
      </c>
      <c r="H51" s="50" t="s">
        <v>91</v>
      </c>
      <c r="I51" s="50">
        <v>1.0416666666666667E-3</v>
      </c>
      <c r="J51" s="50">
        <v>1.19212962962963E-3</v>
      </c>
      <c r="K51" s="50">
        <v>1.2268518518518518E-3</v>
      </c>
      <c r="L51" s="50">
        <v>1.1458333333333329E-3</v>
      </c>
      <c r="M51" s="51">
        <v>9</v>
      </c>
      <c r="N51" s="50">
        <v>4.6064814814814814E-3</v>
      </c>
      <c r="O51" s="51">
        <v>2</v>
      </c>
      <c r="P51" s="50">
        <v>5.4619212962962972E-3</v>
      </c>
      <c r="Q51" s="50">
        <v>1.0068402777777779E-2</v>
      </c>
      <c r="X51" s="58">
        <f t="shared" si="7"/>
        <v>741</v>
      </c>
      <c r="Y51" s="1" t="str">
        <f t="shared" si="6"/>
        <v>Pijus Dapkus</v>
      </c>
    </row>
    <row r="52" spans="1:25" x14ac:dyDescent="0.3">
      <c r="A52" s="22">
        <v>6</v>
      </c>
      <c r="B52" s="22">
        <v>2</v>
      </c>
      <c r="C52" s="22">
        <v>42</v>
      </c>
      <c r="D52" s="22" t="s">
        <v>1786</v>
      </c>
      <c r="E52" s="22" t="s">
        <v>82</v>
      </c>
      <c r="F52" s="22">
        <v>12</v>
      </c>
      <c r="G52" s="22" t="s">
        <v>8</v>
      </c>
      <c r="H52" s="50" t="s">
        <v>254</v>
      </c>
      <c r="I52" s="50">
        <v>9.9537037037037042E-4</v>
      </c>
      <c r="J52" s="50">
        <v>1.1226851851851849E-3</v>
      </c>
      <c r="K52" s="50">
        <v>1.1226851851851853E-3</v>
      </c>
      <c r="L52" s="50">
        <v>1.0416666666666669E-3</v>
      </c>
      <c r="M52" s="51">
        <v>4</v>
      </c>
      <c r="N52" s="50">
        <v>4.2824074074074075E-3</v>
      </c>
      <c r="O52" s="51">
        <v>7</v>
      </c>
      <c r="P52" s="50">
        <v>5.8573726851851851E-3</v>
      </c>
      <c r="Q52" s="50">
        <v>1.0139780092592593E-2</v>
      </c>
      <c r="X52" s="58">
        <f t="shared" si="7"/>
        <v>736</v>
      </c>
      <c r="Y52" s="1" t="str">
        <f t="shared" si="6"/>
        <v>Emilė Steponėnaitė</v>
      </c>
    </row>
    <row r="53" spans="1:25" x14ac:dyDescent="0.3">
      <c r="A53" s="22">
        <v>7</v>
      </c>
      <c r="B53" s="22">
        <v>2</v>
      </c>
      <c r="C53" s="22">
        <v>60</v>
      </c>
      <c r="D53" s="22" t="s">
        <v>305</v>
      </c>
      <c r="E53" s="22" t="s">
        <v>84</v>
      </c>
      <c r="F53" s="22">
        <v>12</v>
      </c>
      <c r="G53" s="22" t="s">
        <v>8</v>
      </c>
      <c r="H53" s="50" t="s">
        <v>254</v>
      </c>
      <c r="I53" s="50">
        <v>9.1435185185185185E-4</v>
      </c>
      <c r="J53" s="50">
        <v>9.8379629629629642E-4</v>
      </c>
      <c r="K53" s="50">
        <v>1.0069444444444446E-3</v>
      </c>
      <c r="L53" s="50">
        <v>9.7222222222222154E-4</v>
      </c>
      <c r="M53" s="51">
        <v>2</v>
      </c>
      <c r="N53" s="50">
        <v>3.8773148148148143E-3</v>
      </c>
      <c r="O53" s="51">
        <v>14</v>
      </c>
      <c r="P53" s="50">
        <v>6.3576736111111108E-3</v>
      </c>
      <c r="Q53" s="50">
        <v>1.0234988425925925E-2</v>
      </c>
      <c r="X53" s="58">
        <f t="shared" si="7"/>
        <v>729</v>
      </c>
      <c r="Y53" s="1" t="str">
        <f t="shared" si="6"/>
        <v>Adomas Bepirštis</v>
      </c>
    </row>
    <row r="54" spans="1:25" x14ac:dyDescent="0.3">
      <c r="A54" s="22">
        <v>8</v>
      </c>
      <c r="B54" s="22">
        <v>3</v>
      </c>
      <c r="C54" s="22">
        <v>53</v>
      </c>
      <c r="D54" s="22" t="s">
        <v>306</v>
      </c>
      <c r="E54" s="22" t="s">
        <v>82</v>
      </c>
      <c r="F54" s="22">
        <v>11</v>
      </c>
      <c r="G54" s="22" t="s">
        <v>60</v>
      </c>
      <c r="H54" s="50" t="s">
        <v>59</v>
      </c>
      <c r="I54" s="50">
        <v>9.6064814814814808E-4</v>
      </c>
      <c r="J54" s="50">
        <v>1.1342592592592593E-3</v>
      </c>
      <c r="K54" s="50">
        <v>1.1458333333333333E-3</v>
      </c>
      <c r="L54" s="50">
        <v>1.0879629629629629E-3</v>
      </c>
      <c r="M54" s="51">
        <v>5</v>
      </c>
      <c r="N54" s="50">
        <v>4.3287037037037035E-3</v>
      </c>
      <c r="O54" s="51">
        <v>11</v>
      </c>
      <c r="P54" s="50">
        <v>6.1111921296296287E-3</v>
      </c>
      <c r="Q54" s="50">
        <v>1.0439895833333332E-2</v>
      </c>
      <c r="X54" s="58">
        <f t="shared" si="7"/>
        <v>715</v>
      </c>
      <c r="Y54" s="1" t="str">
        <f t="shared" si="6"/>
        <v>Deimantė Barzdenytė</v>
      </c>
    </row>
    <row r="55" spans="1:25" x14ac:dyDescent="0.3">
      <c r="A55" s="22">
        <v>9</v>
      </c>
      <c r="B55" s="22">
        <v>2</v>
      </c>
      <c r="C55" s="22">
        <v>66</v>
      </c>
      <c r="D55" s="22" t="s">
        <v>307</v>
      </c>
      <c r="E55" s="22" t="s">
        <v>75</v>
      </c>
      <c r="F55" s="22">
        <v>14</v>
      </c>
      <c r="G55" s="22" t="s">
        <v>308</v>
      </c>
      <c r="H55" s="50" t="s">
        <v>183</v>
      </c>
      <c r="I55" s="50">
        <v>1.1921296296296296E-3</v>
      </c>
      <c r="J55" s="50">
        <v>1.3773148148148149E-3</v>
      </c>
      <c r="K55" s="50">
        <v>1.3657407407407412E-3</v>
      </c>
      <c r="L55" s="50">
        <v>1.2615740740740738E-3</v>
      </c>
      <c r="M55" s="51">
        <v>14</v>
      </c>
      <c r="N55" s="50">
        <v>5.1967592592592595E-3</v>
      </c>
      <c r="O55" s="51">
        <v>1</v>
      </c>
      <c r="P55" s="50">
        <v>5.4361921296296294E-3</v>
      </c>
      <c r="Q55" s="50">
        <v>1.0632951388888888E-2</v>
      </c>
      <c r="X55" s="58">
        <f t="shared" si="7"/>
        <v>702</v>
      </c>
      <c r="Y55" s="1" t="str">
        <f t="shared" si="6"/>
        <v>Sandra Gurskaitė</v>
      </c>
    </row>
    <row r="56" spans="1:25" x14ac:dyDescent="0.3">
      <c r="A56" s="22">
        <v>10</v>
      </c>
      <c r="B56" s="22">
        <v>3</v>
      </c>
      <c r="C56" s="22">
        <v>61</v>
      </c>
      <c r="D56" s="22" t="s">
        <v>309</v>
      </c>
      <c r="E56" s="22" t="s">
        <v>84</v>
      </c>
      <c r="F56" s="22">
        <v>12</v>
      </c>
      <c r="G56" s="22" t="s">
        <v>80</v>
      </c>
      <c r="H56" s="50" t="s">
        <v>310</v>
      </c>
      <c r="I56" s="50">
        <v>1.0879629629629629E-3</v>
      </c>
      <c r="J56" s="50">
        <v>1.2268518518518522E-3</v>
      </c>
      <c r="K56" s="50">
        <v>1.2268518518518514E-3</v>
      </c>
      <c r="L56" s="50">
        <v>1.1574074074074078E-3</v>
      </c>
      <c r="M56" s="51">
        <v>10</v>
      </c>
      <c r="N56" s="50">
        <v>4.6990740740740743E-3</v>
      </c>
      <c r="O56" s="51">
        <v>9</v>
      </c>
      <c r="P56" s="50">
        <v>5.9628472222222209E-3</v>
      </c>
      <c r="Q56" s="50">
        <v>1.0661921296296294E-2</v>
      </c>
      <c r="X56" s="58">
        <f t="shared" si="7"/>
        <v>700</v>
      </c>
      <c r="Y56" s="1" t="str">
        <f t="shared" si="6"/>
        <v>Ginas Gincas</v>
      </c>
    </row>
    <row r="57" spans="1:25" x14ac:dyDescent="0.3">
      <c r="A57" s="22">
        <v>11</v>
      </c>
      <c r="B57" s="22">
        <v>3</v>
      </c>
      <c r="C57" s="22">
        <v>45</v>
      </c>
      <c r="D57" s="22" t="s">
        <v>311</v>
      </c>
      <c r="E57" s="22" t="s">
        <v>75</v>
      </c>
      <c r="F57" s="22">
        <v>13</v>
      </c>
      <c r="G57" s="22" t="s">
        <v>8</v>
      </c>
      <c r="H57" s="50" t="s">
        <v>183</v>
      </c>
      <c r="I57" s="50">
        <v>1.1226851851851851E-3</v>
      </c>
      <c r="J57" s="50">
        <v>1.2731481481481485E-3</v>
      </c>
      <c r="K57" s="50">
        <v>1.3194444444444438E-3</v>
      </c>
      <c r="L57" s="50">
        <v>1.2384259259259267E-3</v>
      </c>
      <c r="M57" s="51">
        <v>12</v>
      </c>
      <c r="N57" s="50">
        <v>4.9537037037037041E-3</v>
      </c>
      <c r="O57" s="51">
        <v>12</v>
      </c>
      <c r="P57" s="50">
        <v>6.1329513888888883E-3</v>
      </c>
      <c r="Q57" s="50">
        <v>1.1086655092592592E-2</v>
      </c>
      <c r="X57" s="58">
        <f t="shared" si="7"/>
        <v>673</v>
      </c>
      <c r="Y57" s="1" t="str">
        <f t="shared" si="6"/>
        <v>Magdė Strazdaitė</v>
      </c>
    </row>
    <row r="58" spans="1:25" x14ac:dyDescent="0.3">
      <c r="A58" s="22">
        <v>12</v>
      </c>
      <c r="B58" s="22">
        <v>3</v>
      </c>
      <c r="C58" s="22">
        <v>63</v>
      </c>
      <c r="D58" s="22" t="s">
        <v>312</v>
      </c>
      <c r="E58" s="22" t="s">
        <v>70</v>
      </c>
      <c r="F58" s="22">
        <v>13</v>
      </c>
      <c r="G58" s="22" t="s">
        <v>8</v>
      </c>
      <c r="H58" s="50" t="s">
        <v>254</v>
      </c>
      <c r="I58" s="50">
        <v>1.0763888888888889E-3</v>
      </c>
      <c r="J58" s="50">
        <v>1.3773148148148147E-3</v>
      </c>
      <c r="K58" s="50">
        <v>1.4467592592592596E-3</v>
      </c>
      <c r="L58" s="50">
        <v>1.3888888888888883E-3</v>
      </c>
      <c r="M58" s="51">
        <v>16</v>
      </c>
      <c r="N58" s="50">
        <v>5.2893518518518515E-3</v>
      </c>
      <c r="O58" s="51">
        <v>8</v>
      </c>
      <c r="P58" s="50">
        <v>5.9146990740740731E-3</v>
      </c>
      <c r="Q58" s="50">
        <v>1.1204050925925925E-2</v>
      </c>
      <c r="X58" s="58">
        <f t="shared" si="7"/>
        <v>666</v>
      </c>
      <c r="Y58" s="1" t="str">
        <f t="shared" si="6"/>
        <v>Kristijonas Merkys</v>
      </c>
    </row>
    <row r="59" spans="1:25" x14ac:dyDescent="0.3">
      <c r="A59" s="22">
        <v>13</v>
      </c>
      <c r="B59" s="22">
        <v>4</v>
      </c>
      <c r="C59" s="22">
        <v>51</v>
      </c>
      <c r="D59" s="22" t="s">
        <v>313</v>
      </c>
      <c r="E59" s="22" t="s">
        <v>84</v>
      </c>
      <c r="F59" s="22">
        <v>11</v>
      </c>
      <c r="G59" s="22" t="s">
        <v>60</v>
      </c>
      <c r="H59" s="50" t="s">
        <v>91</v>
      </c>
      <c r="I59" s="50">
        <v>1.1342592592592591E-3</v>
      </c>
      <c r="J59" s="50">
        <v>1.3773148148148149E-3</v>
      </c>
      <c r="K59" s="50">
        <v>1.4351851851851852E-3</v>
      </c>
      <c r="L59" s="50">
        <v>1.3194444444444443E-3</v>
      </c>
      <c r="M59" s="51">
        <v>15</v>
      </c>
      <c r="N59" s="50">
        <v>5.2662037037037035E-3</v>
      </c>
      <c r="O59" s="51">
        <v>13</v>
      </c>
      <c r="P59" s="50">
        <v>6.18769675925926E-3</v>
      </c>
      <c r="Q59" s="50">
        <v>1.1453900462962963E-2</v>
      </c>
      <c r="X59" s="58">
        <f t="shared" si="7"/>
        <v>651</v>
      </c>
      <c r="Y59" s="1" t="str">
        <f t="shared" si="6"/>
        <v>Vijus Kašuba</v>
      </c>
    </row>
    <row r="60" spans="1:25" x14ac:dyDescent="0.3">
      <c r="A60" s="22">
        <v>14</v>
      </c>
      <c r="B60" s="22">
        <v>5</v>
      </c>
      <c r="C60" s="22">
        <v>59</v>
      </c>
      <c r="D60" s="22" t="s">
        <v>314</v>
      </c>
      <c r="E60" s="22" t="s">
        <v>84</v>
      </c>
      <c r="F60" s="22">
        <v>11</v>
      </c>
      <c r="G60" s="22" t="s">
        <v>8</v>
      </c>
      <c r="H60" s="50" t="s">
        <v>254</v>
      </c>
      <c r="I60" s="50">
        <v>1.2268518518518518E-3</v>
      </c>
      <c r="J60" s="50">
        <v>1.4236111111111107E-3</v>
      </c>
      <c r="K60" s="50">
        <v>1.423611111111112E-3</v>
      </c>
      <c r="L60" s="50">
        <v>1.3888888888888892E-3</v>
      </c>
      <c r="M60" s="51">
        <v>17</v>
      </c>
      <c r="N60" s="50">
        <v>5.4629629629629637E-3</v>
      </c>
      <c r="O60" s="51">
        <v>15</v>
      </c>
      <c r="P60" s="50">
        <v>6.4741087962962964E-3</v>
      </c>
      <c r="Q60" s="50">
        <v>1.193707175925926E-2</v>
      </c>
      <c r="X60" s="58">
        <f t="shared" si="7"/>
        <v>625</v>
      </c>
      <c r="Y60" s="1" t="str">
        <f t="shared" si="6"/>
        <v>Elijus Kenstavičius</v>
      </c>
    </row>
    <row r="61" spans="1:25" x14ac:dyDescent="0.3">
      <c r="A61" s="22">
        <v>15</v>
      </c>
      <c r="B61" s="22">
        <v>6</v>
      </c>
      <c r="C61" s="22">
        <v>56</v>
      </c>
      <c r="D61" s="22" t="s">
        <v>315</v>
      </c>
      <c r="E61" s="22" t="s">
        <v>84</v>
      </c>
      <c r="F61" s="22">
        <v>11</v>
      </c>
      <c r="G61" s="22" t="s">
        <v>8</v>
      </c>
      <c r="H61" s="50" t="s">
        <v>295</v>
      </c>
      <c r="I61" s="50">
        <v>1.25E-3</v>
      </c>
      <c r="J61" s="50">
        <v>1.5740740740740739E-3</v>
      </c>
      <c r="K61" s="50">
        <v>1.6203703703703705E-3</v>
      </c>
      <c r="L61" s="50">
        <v>1.5393518518518516E-3</v>
      </c>
      <c r="M61" s="51">
        <v>19</v>
      </c>
      <c r="N61" s="50">
        <v>5.9837962962962961E-3</v>
      </c>
      <c r="O61" s="51">
        <v>10</v>
      </c>
      <c r="P61" s="50">
        <v>6.0307060185185177E-3</v>
      </c>
      <c r="Q61" s="50">
        <v>1.2014502314814813E-2</v>
      </c>
      <c r="X61" s="58">
        <f t="shared" si="7"/>
        <v>621</v>
      </c>
      <c r="Y61" s="1" t="str">
        <f t="shared" si="6"/>
        <v>Ignas Vasilevicius</v>
      </c>
    </row>
    <row r="62" spans="1:25" x14ac:dyDescent="0.3">
      <c r="A62" s="22">
        <v>16</v>
      </c>
      <c r="B62" s="22">
        <v>7</v>
      </c>
      <c r="C62" s="22">
        <v>44</v>
      </c>
      <c r="D62" s="22" t="s">
        <v>316</v>
      </c>
      <c r="E62" s="22" t="s">
        <v>84</v>
      </c>
      <c r="F62" s="22">
        <v>12</v>
      </c>
      <c r="G62" s="22" t="s">
        <v>8</v>
      </c>
      <c r="H62" s="50" t="s">
        <v>254</v>
      </c>
      <c r="I62" s="50">
        <v>1.0300925925925926E-3</v>
      </c>
      <c r="J62" s="50">
        <v>1.1226851851851851E-3</v>
      </c>
      <c r="K62" s="50">
        <v>1.1921296296296294E-3</v>
      </c>
      <c r="L62" s="50">
        <v>1.1226851851851862E-3</v>
      </c>
      <c r="M62" s="51">
        <v>7</v>
      </c>
      <c r="N62" s="50">
        <v>4.4675925925925933E-3</v>
      </c>
      <c r="O62" s="51">
        <v>18</v>
      </c>
      <c r="P62" s="50">
        <v>7.84332175925926E-3</v>
      </c>
      <c r="Q62" s="50">
        <v>1.2310914351851852E-2</v>
      </c>
      <c r="X62" s="58">
        <f t="shared" si="7"/>
        <v>606</v>
      </c>
      <c r="Y62" s="1" t="str">
        <f t="shared" si="6"/>
        <v>Linas Šakalys</v>
      </c>
    </row>
    <row r="63" spans="1:25" x14ac:dyDescent="0.3">
      <c r="A63" s="22">
        <v>17</v>
      </c>
      <c r="B63" s="22">
        <v>4</v>
      </c>
      <c r="C63" s="22">
        <v>65</v>
      </c>
      <c r="D63" s="22" t="s">
        <v>317</v>
      </c>
      <c r="E63" s="22" t="s">
        <v>75</v>
      </c>
      <c r="F63" s="22">
        <v>13</v>
      </c>
      <c r="G63" s="22" t="s">
        <v>28</v>
      </c>
      <c r="H63" s="50" t="s">
        <v>183</v>
      </c>
      <c r="I63" s="50">
        <v>1.0532407407407407E-3</v>
      </c>
      <c r="J63" s="50">
        <v>1.3657407407407409E-3</v>
      </c>
      <c r="K63" s="50">
        <v>1.3541666666666667E-3</v>
      </c>
      <c r="L63" s="50">
        <v>1.3310185185185183E-3</v>
      </c>
      <c r="M63" s="51">
        <v>13</v>
      </c>
      <c r="N63" s="50">
        <v>5.1041666666666666E-3</v>
      </c>
      <c r="O63" s="51">
        <v>17</v>
      </c>
      <c r="P63" s="50">
        <v>7.2830671296296298E-3</v>
      </c>
      <c r="Q63" s="50">
        <v>1.2387233796296297E-2</v>
      </c>
      <c r="X63" s="58">
        <f t="shared" si="7"/>
        <v>602</v>
      </c>
      <c r="Y63" s="1" t="str">
        <f t="shared" si="6"/>
        <v>Gustė Rimšaitė</v>
      </c>
    </row>
    <row r="64" spans="1:25" x14ac:dyDescent="0.3">
      <c r="A64" s="22">
        <v>18</v>
      </c>
      <c r="B64" s="22">
        <v>8</v>
      </c>
      <c r="C64" s="22">
        <v>49</v>
      </c>
      <c r="D64" s="22" t="s">
        <v>318</v>
      </c>
      <c r="E64" s="22" t="s">
        <v>84</v>
      </c>
      <c r="F64" s="22">
        <v>12</v>
      </c>
      <c r="G64" s="22" t="s">
        <v>60</v>
      </c>
      <c r="H64" s="50" t="s">
        <v>91</v>
      </c>
      <c r="I64" s="50">
        <v>1.2152777777777778E-3</v>
      </c>
      <c r="J64" s="50">
        <v>1.4699074074074072E-3</v>
      </c>
      <c r="K64" s="50">
        <v>1.5162037037037041E-3</v>
      </c>
      <c r="L64" s="50">
        <v>1.4930555555555548E-3</v>
      </c>
      <c r="M64" s="51">
        <v>18</v>
      </c>
      <c r="N64" s="50">
        <v>5.6944444444444438E-3</v>
      </c>
      <c r="O64" s="51">
        <v>16</v>
      </c>
      <c r="P64" s="50">
        <v>7.1840625000000003E-3</v>
      </c>
      <c r="Q64" s="50">
        <v>1.2878506944444444E-2</v>
      </c>
      <c r="X64" s="58">
        <f t="shared" si="7"/>
        <v>579</v>
      </c>
      <c r="Y64" s="1" t="str">
        <f t="shared" si="6"/>
        <v>Nedas Bacevičius</v>
      </c>
    </row>
    <row r="65" spans="1:25" x14ac:dyDescent="0.3">
      <c r="A65" s="22">
        <v>19</v>
      </c>
      <c r="B65" s="22">
        <v>4</v>
      </c>
      <c r="C65" s="22">
        <v>64</v>
      </c>
      <c r="D65" s="22" t="s">
        <v>319</v>
      </c>
      <c r="E65" s="22" t="s">
        <v>82</v>
      </c>
      <c r="F65" s="22">
        <v>11</v>
      </c>
      <c r="G65" s="22" t="s">
        <v>8</v>
      </c>
      <c r="H65" s="50" t="s">
        <v>254</v>
      </c>
      <c r="I65" s="50">
        <v>1.1458333333333333E-3</v>
      </c>
      <c r="J65" s="50">
        <v>1.2615740740740742E-3</v>
      </c>
      <c r="K65" s="50">
        <v>1.2847222222222223E-3</v>
      </c>
      <c r="L65" s="50">
        <v>1.2037037037037029E-3</v>
      </c>
      <c r="M65" s="51">
        <v>11</v>
      </c>
      <c r="N65" s="50">
        <v>4.8958333333333328E-3</v>
      </c>
      <c r="O65" s="51">
        <v>19</v>
      </c>
      <c r="P65" s="50">
        <v>7.9995717592592601E-3</v>
      </c>
      <c r="Q65" s="50">
        <v>1.2895405092592592E-2</v>
      </c>
      <c r="X65" s="58">
        <f t="shared" si="7"/>
        <v>578</v>
      </c>
      <c r="Y65" s="1" t="str">
        <f t="shared" si="6"/>
        <v>Elita Vaškevičiūtė</v>
      </c>
    </row>
    <row r="66" spans="1:25" ht="15" thickBot="1" x14ac:dyDescent="0.35">
      <c r="A66" s="22">
        <v>20</v>
      </c>
      <c r="B66" s="22">
        <v>1</v>
      </c>
      <c r="C66" s="22">
        <v>43</v>
      </c>
      <c r="D66" s="22" t="s">
        <v>203</v>
      </c>
      <c r="E66" s="22" t="s">
        <v>320</v>
      </c>
      <c r="F66" s="22">
        <v>69</v>
      </c>
      <c r="G66" s="22" t="s">
        <v>8</v>
      </c>
      <c r="H66" s="50" t="s">
        <v>91</v>
      </c>
      <c r="I66" s="50">
        <v>1.712962962962963E-3</v>
      </c>
      <c r="J66" s="50">
        <v>2.0138888888888884E-3</v>
      </c>
      <c r="K66" s="50">
        <v>1.9791666666666677E-3</v>
      </c>
      <c r="L66" s="50">
        <v>1.8634259259259255E-3</v>
      </c>
      <c r="M66" s="51">
        <v>20</v>
      </c>
      <c r="N66" s="50">
        <v>7.5694444444444446E-3</v>
      </c>
      <c r="O66" s="51">
        <v>20</v>
      </c>
      <c r="P66" s="50">
        <v>9.1670486111111119E-3</v>
      </c>
      <c r="Q66" s="50">
        <v>1.6736493055555558E-2</v>
      </c>
      <c r="X66" s="59">
        <f t="shared" si="7"/>
        <v>446</v>
      </c>
      <c r="Y66" s="1" t="str">
        <f t="shared" si="6"/>
        <v>Juozas Kieras</v>
      </c>
    </row>
    <row r="67" spans="1:25" x14ac:dyDescent="0.3">
      <c r="Y67" s="1"/>
    </row>
    <row r="68" spans="1:25" x14ac:dyDescent="0.3">
      <c r="Y68" s="1"/>
    </row>
    <row r="69" spans="1:25" ht="15" thickBot="1" x14ac:dyDescent="0.35">
      <c r="A69" s="21" t="s">
        <v>342</v>
      </c>
      <c r="Y69" s="1"/>
    </row>
    <row r="70" spans="1:25" ht="49.2" thickBot="1" x14ac:dyDescent="0.35">
      <c r="A70" s="40" t="s">
        <v>189</v>
      </c>
      <c r="B70" s="41" t="s">
        <v>247</v>
      </c>
      <c r="C70" s="42" t="s">
        <v>190</v>
      </c>
      <c r="D70" s="42" t="s">
        <v>2</v>
      </c>
      <c r="E70" s="43" t="s">
        <v>182</v>
      </c>
      <c r="F70" s="44" t="s">
        <v>248</v>
      </c>
      <c r="G70" s="45" t="s">
        <v>197</v>
      </c>
      <c r="H70" s="45" t="s">
        <v>27</v>
      </c>
      <c r="I70" s="46" t="s">
        <v>249</v>
      </c>
      <c r="J70" s="46" t="s">
        <v>279</v>
      </c>
      <c r="K70" s="46" t="s">
        <v>297</v>
      </c>
      <c r="L70" s="46" t="s">
        <v>298</v>
      </c>
      <c r="M70" s="46" t="s">
        <v>325</v>
      </c>
      <c r="N70" s="46" t="s">
        <v>326</v>
      </c>
      <c r="O70" s="46" t="s">
        <v>327</v>
      </c>
      <c r="P70" s="46" t="s">
        <v>328</v>
      </c>
      <c r="Q70" s="47" t="s">
        <v>208</v>
      </c>
      <c r="R70" s="49" t="s">
        <v>329</v>
      </c>
      <c r="S70" s="47" t="s">
        <v>209</v>
      </c>
      <c r="T70" s="49" t="s">
        <v>330</v>
      </c>
      <c r="U70" s="48" t="s">
        <v>251</v>
      </c>
      <c r="X70" s="60" t="s">
        <v>0</v>
      </c>
      <c r="Y70" s="1"/>
    </row>
    <row r="71" spans="1:25" x14ac:dyDescent="0.3">
      <c r="A71" s="22">
        <v>1</v>
      </c>
      <c r="B71" s="22">
        <v>1</v>
      </c>
      <c r="C71" s="22">
        <v>75</v>
      </c>
      <c r="D71" s="22" t="s">
        <v>223</v>
      </c>
      <c r="E71" s="22" t="s">
        <v>188</v>
      </c>
      <c r="F71" s="22">
        <v>17</v>
      </c>
      <c r="G71" s="22" t="s">
        <v>60</v>
      </c>
      <c r="H71" s="50" t="s">
        <v>59</v>
      </c>
      <c r="I71" s="50">
        <v>7.9861111111111105E-4</v>
      </c>
      <c r="J71" s="50">
        <v>8.6805555555555572E-4</v>
      </c>
      <c r="K71" s="50">
        <v>8.4490740740740728E-4</v>
      </c>
      <c r="L71" s="50">
        <v>8.7962962962962951E-4</v>
      </c>
      <c r="M71" s="50">
        <v>8.9120370370370395E-4</v>
      </c>
      <c r="N71" s="50">
        <v>8.7962962962962951E-4</v>
      </c>
      <c r="O71" s="50">
        <v>8.9120370370370395E-4</v>
      </c>
      <c r="P71" s="50">
        <v>8.6805555555555594E-4</v>
      </c>
      <c r="Q71" s="51">
        <v>1</v>
      </c>
      <c r="R71" s="50">
        <v>6.9212962962962969E-3</v>
      </c>
      <c r="S71" s="51">
        <v>2</v>
      </c>
      <c r="T71" s="50">
        <v>1.0064930555555554E-2</v>
      </c>
      <c r="U71" s="50">
        <v>1.6986226851851853E-2</v>
      </c>
      <c r="X71" s="58">
        <f>ROUND($U$71/U71*900,0)</f>
        <v>900</v>
      </c>
      <c r="Y71" s="1" t="str">
        <f t="shared" ref="Y71:Y84" si="8">RIGHT(D71,(LEN(D71)-FIND(", ",D71,1)-1))&amp;" "&amp;(LEFT(D71,(FIND(", ",D71,1)-1)))</f>
        <v>Tadas Sereika</v>
      </c>
    </row>
    <row r="72" spans="1:25" x14ac:dyDescent="0.3">
      <c r="A72" s="22">
        <v>2</v>
      </c>
      <c r="B72" s="22">
        <v>2</v>
      </c>
      <c r="C72" s="22">
        <v>73</v>
      </c>
      <c r="D72" s="22" t="s">
        <v>215</v>
      </c>
      <c r="E72" s="22" t="s">
        <v>188</v>
      </c>
      <c r="F72" s="22">
        <v>17</v>
      </c>
      <c r="G72" s="22" t="s">
        <v>60</v>
      </c>
      <c r="H72" s="50" t="s">
        <v>91</v>
      </c>
      <c r="I72" s="50">
        <v>8.2175925925925917E-4</v>
      </c>
      <c r="J72" s="50">
        <v>8.5648148148148139E-4</v>
      </c>
      <c r="K72" s="50">
        <v>9.2592592592592596E-4</v>
      </c>
      <c r="L72" s="50">
        <v>8.7962962962962951E-4</v>
      </c>
      <c r="M72" s="50">
        <v>9.2592592592592596E-4</v>
      </c>
      <c r="N72" s="50">
        <v>9.2592592592592639E-4</v>
      </c>
      <c r="O72" s="50">
        <v>9.2592592592592639E-4</v>
      </c>
      <c r="P72" s="50">
        <v>8.9120370370370395E-4</v>
      </c>
      <c r="Q72" s="51">
        <v>2</v>
      </c>
      <c r="R72" s="50">
        <v>7.1527777777777787E-3</v>
      </c>
      <c r="S72" s="51">
        <v>4</v>
      </c>
      <c r="T72" s="50">
        <v>1.0561724537037036E-2</v>
      </c>
      <c r="U72" s="50">
        <v>1.7714502314814813E-2</v>
      </c>
      <c r="X72" s="58">
        <f t="shared" ref="X72:X84" si="9">ROUND($U$71/U72*900,0)</f>
        <v>863</v>
      </c>
      <c r="Y72" s="1" t="str">
        <f t="shared" si="8"/>
        <v>Tadas Cesevičius</v>
      </c>
    </row>
    <row r="73" spans="1:25" x14ac:dyDescent="0.3">
      <c r="A73" s="22">
        <v>3</v>
      </c>
      <c r="B73" s="22">
        <v>1</v>
      </c>
      <c r="C73" s="22">
        <v>80</v>
      </c>
      <c r="D73" s="22" t="s">
        <v>331</v>
      </c>
      <c r="E73" s="22" t="s">
        <v>68</v>
      </c>
      <c r="F73" s="22">
        <v>15</v>
      </c>
      <c r="G73" s="22" t="s">
        <v>60</v>
      </c>
      <c r="H73" s="50" t="s">
        <v>59</v>
      </c>
      <c r="I73" s="50">
        <v>8.9120370370370362E-4</v>
      </c>
      <c r="J73" s="50">
        <v>1.0069444444444444E-3</v>
      </c>
      <c r="K73" s="50">
        <v>1.0763888888888891E-3</v>
      </c>
      <c r="L73" s="50">
        <v>1.087962962962962E-3</v>
      </c>
      <c r="M73" s="50">
        <v>1.0995370370370378E-3</v>
      </c>
      <c r="N73" s="50">
        <v>1.0995370370370378E-3</v>
      </c>
      <c r="O73" s="50">
        <v>1.0879629629629625E-3</v>
      </c>
      <c r="P73" s="50">
        <v>1.0069444444444431E-3</v>
      </c>
      <c r="Q73" s="51">
        <v>4</v>
      </c>
      <c r="R73" s="50">
        <v>8.3564814814814804E-3</v>
      </c>
      <c r="S73" s="51">
        <v>1</v>
      </c>
      <c r="T73" s="50">
        <v>9.5581018518518523E-3</v>
      </c>
      <c r="U73" s="50">
        <v>1.7914583333333331E-2</v>
      </c>
      <c r="X73" s="58">
        <f t="shared" si="9"/>
        <v>853</v>
      </c>
      <c r="Y73" s="1" t="str">
        <f t="shared" si="8"/>
        <v>Lukas Prokopavičius</v>
      </c>
    </row>
    <row r="74" spans="1:25" x14ac:dyDescent="0.3">
      <c r="A74" s="22">
        <v>4</v>
      </c>
      <c r="B74" s="22">
        <v>1</v>
      </c>
      <c r="C74" s="22">
        <v>78</v>
      </c>
      <c r="D74" s="22" t="s">
        <v>332</v>
      </c>
      <c r="E74" s="22" t="s">
        <v>71</v>
      </c>
      <c r="F74" s="22">
        <v>16</v>
      </c>
      <c r="G74" s="22" t="s">
        <v>60</v>
      </c>
      <c r="H74" s="50" t="s">
        <v>59</v>
      </c>
      <c r="I74" s="50">
        <v>8.9120370370370362E-4</v>
      </c>
      <c r="J74" s="50">
        <v>9.8379629629629642E-4</v>
      </c>
      <c r="K74" s="50">
        <v>9.9537037037037064E-4</v>
      </c>
      <c r="L74" s="50">
        <v>1.0069444444444436E-3</v>
      </c>
      <c r="M74" s="50">
        <v>1.0069444444444449E-3</v>
      </c>
      <c r="N74" s="50">
        <v>1.3078703703703707E-3</v>
      </c>
      <c r="O74" s="50">
        <v>6.9444444444444371E-4</v>
      </c>
      <c r="P74" s="50">
        <v>1.0416666666666673E-3</v>
      </c>
      <c r="Q74" s="51">
        <v>3</v>
      </c>
      <c r="R74" s="50">
        <v>7.9282407407407409E-3</v>
      </c>
      <c r="S74" s="51">
        <v>3</v>
      </c>
      <c r="T74" s="50">
        <v>1.0309490740740741E-2</v>
      </c>
      <c r="U74" s="50">
        <v>1.823773148148148E-2</v>
      </c>
      <c r="X74" s="58">
        <f t="shared" si="9"/>
        <v>838</v>
      </c>
      <c r="Y74" s="1" t="str">
        <f t="shared" si="8"/>
        <v>Evelina Tomkevičiūtė</v>
      </c>
    </row>
    <row r="75" spans="1:25" x14ac:dyDescent="0.3">
      <c r="A75" s="22">
        <v>5</v>
      </c>
      <c r="B75" s="22">
        <v>3</v>
      </c>
      <c r="C75" s="22">
        <v>74</v>
      </c>
      <c r="D75" s="22" t="s">
        <v>333</v>
      </c>
      <c r="E75" s="22" t="s">
        <v>188</v>
      </c>
      <c r="F75" s="22">
        <v>17</v>
      </c>
      <c r="G75" s="22" t="s">
        <v>60</v>
      </c>
      <c r="H75" s="50" t="s">
        <v>59</v>
      </c>
      <c r="I75" s="50">
        <v>9.7222222222222209E-4</v>
      </c>
      <c r="J75" s="50">
        <v>1.1226851851851853E-3</v>
      </c>
      <c r="K75" s="50">
        <v>1.1689814814814818E-3</v>
      </c>
      <c r="L75" s="50">
        <v>1.1574074074074065E-3</v>
      </c>
      <c r="M75" s="50">
        <v>1.1921296296296315E-3</v>
      </c>
      <c r="N75" s="50">
        <v>1.1805555555555545E-3</v>
      </c>
      <c r="O75" s="50">
        <v>1.1805555555555554E-3</v>
      </c>
      <c r="P75" s="50">
        <v>1.0879629629629625E-3</v>
      </c>
      <c r="Q75" s="51">
        <v>7</v>
      </c>
      <c r="R75" s="50">
        <v>9.0624999999999994E-3</v>
      </c>
      <c r="S75" s="51">
        <v>5</v>
      </c>
      <c r="T75" s="50">
        <v>1.0815891203703703E-2</v>
      </c>
      <c r="U75" s="50">
        <v>1.9878391203703702E-2</v>
      </c>
      <c r="X75" s="58">
        <f t="shared" si="9"/>
        <v>769</v>
      </c>
      <c r="Y75" s="1" t="str">
        <f t="shared" si="8"/>
        <v>Povilas Gokas</v>
      </c>
    </row>
    <row r="76" spans="1:25" x14ac:dyDescent="0.3">
      <c r="A76" s="22">
        <v>6</v>
      </c>
      <c r="B76" s="22">
        <v>2</v>
      </c>
      <c r="C76" s="22">
        <v>71</v>
      </c>
      <c r="D76" s="22" t="s">
        <v>221</v>
      </c>
      <c r="E76" s="22" t="s">
        <v>71</v>
      </c>
      <c r="F76" s="22">
        <v>16</v>
      </c>
      <c r="G76" s="22" t="s">
        <v>60</v>
      </c>
      <c r="H76" s="50" t="s">
        <v>91</v>
      </c>
      <c r="I76" s="50">
        <v>9.6064814814814808E-4</v>
      </c>
      <c r="J76" s="50">
        <v>1.0532407407407409E-3</v>
      </c>
      <c r="K76" s="50">
        <v>1.0995370370370369E-3</v>
      </c>
      <c r="L76" s="50">
        <v>1.1342592592592593E-3</v>
      </c>
      <c r="M76" s="50">
        <v>1.1226851851851849E-3</v>
      </c>
      <c r="N76" s="50">
        <v>1.1226851851851849E-3</v>
      </c>
      <c r="O76" s="50">
        <v>1.1342592592592602E-3</v>
      </c>
      <c r="P76" s="50">
        <v>1.0648148148148162E-3</v>
      </c>
      <c r="Q76" s="51">
        <v>6</v>
      </c>
      <c r="R76" s="50">
        <v>8.6921296296296312E-3</v>
      </c>
      <c r="S76" s="51">
        <v>6</v>
      </c>
      <c r="T76" s="50">
        <v>1.1675810185185187E-2</v>
      </c>
      <c r="U76" s="50">
        <v>2.0367939814814818E-2</v>
      </c>
      <c r="X76" s="58">
        <f t="shared" si="9"/>
        <v>751</v>
      </c>
      <c r="Y76" s="1" t="str">
        <f t="shared" si="8"/>
        <v>Unė Narkūnaitė</v>
      </c>
    </row>
    <row r="77" spans="1:25" x14ac:dyDescent="0.3">
      <c r="A77" s="22">
        <v>7</v>
      </c>
      <c r="B77" s="22">
        <v>2</v>
      </c>
      <c r="C77" s="22">
        <v>79</v>
      </c>
      <c r="D77" s="22" t="s">
        <v>334</v>
      </c>
      <c r="E77" s="22" t="s">
        <v>68</v>
      </c>
      <c r="F77" s="22">
        <v>17</v>
      </c>
      <c r="G77" s="22" t="s">
        <v>60</v>
      </c>
      <c r="H77" s="50" t="s">
        <v>59</v>
      </c>
      <c r="I77" s="50">
        <v>8.9120370370370362E-4</v>
      </c>
      <c r="J77" s="50">
        <v>1.0416666666666669E-3</v>
      </c>
      <c r="K77" s="50">
        <v>1.0763888888888884E-3</v>
      </c>
      <c r="L77" s="50">
        <v>1.1111111111111118E-3</v>
      </c>
      <c r="M77" s="50">
        <v>1.1111111111111113E-3</v>
      </c>
      <c r="N77" s="50">
        <v>1.1226851851851849E-3</v>
      </c>
      <c r="O77" s="50">
        <v>1.1111111111111113E-3</v>
      </c>
      <c r="P77" s="50">
        <v>1.0416666666666656E-3</v>
      </c>
      <c r="Q77" s="51">
        <v>5</v>
      </c>
      <c r="R77" s="50">
        <v>8.5069444444444437E-3</v>
      </c>
      <c r="S77" s="51">
        <v>9</v>
      </c>
      <c r="T77" s="50">
        <v>1.2117743055555553E-2</v>
      </c>
      <c r="U77" s="50">
        <v>2.0624687499999995E-2</v>
      </c>
      <c r="X77" s="58">
        <f t="shared" si="9"/>
        <v>741</v>
      </c>
      <c r="Y77" s="1" t="str">
        <f t="shared" si="8"/>
        <v>Matas Barzdenys</v>
      </c>
    </row>
    <row r="78" spans="1:25" x14ac:dyDescent="0.3">
      <c r="A78" s="22">
        <v>8</v>
      </c>
      <c r="B78" s="22">
        <v>3</v>
      </c>
      <c r="C78" s="22">
        <v>72</v>
      </c>
      <c r="D78" s="22" t="s">
        <v>224</v>
      </c>
      <c r="E78" s="22" t="s">
        <v>71</v>
      </c>
      <c r="F78" s="22">
        <v>16</v>
      </c>
      <c r="G78" s="22" t="s">
        <v>60</v>
      </c>
      <c r="H78" s="50" t="s">
        <v>91</v>
      </c>
      <c r="I78" s="50">
        <v>1.0069444444444444E-3</v>
      </c>
      <c r="J78" s="50">
        <v>1.1342592592592593E-3</v>
      </c>
      <c r="K78" s="50">
        <v>1.1574074074074073E-3</v>
      </c>
      <c r="L78" s="50">
        <v>1.1689814814814822E-3</v>
      </c>
      <c r="M78" s="50">
        <v>1.1689814814814809E-3</v>
      </c>
      <c r="N78" s="50">
        <v>1.1921296296296298E-3</v>
      </c>
      <c r="O78" s="50">
        <v>1.1921296296296289E-3</v>
      </c>
      <c r="P78" s="50">
        <v>1.1342592592592602E-3</v>
      </c>
      <c r="Q78" s="51">
        <v>9</v>
      </c>
      <c r="R78" s="50">
        <v>9.1550925925925931E-3</v>
      </c>
      <c r="S78" s="51">
        <v>8</v>
      </c>
      <c r="T78" s="50">
        <v>1.2019907407407408E-2</v>
      </c>
      <c r="U78" s="50">
        <v>2.1174999999999999E-2</v>
      </c>
      <c r="X78" s="58">
        <f t="shared" si="9"/>
        <v>722</v>
      </c>
      <c r="Y78" s="1" t="str">
        <f t="shared" si="8"/>
        <v>Viltė Narkūnaitė</v>
      </c>
    </row>
    <row r="79" spans="1:25" x14ac:dyDescent="0.3">
      <c r="A79" s="22">
        <v>9</v>
      </c>
      <c r="B79" s="22">
        <v>4</v>
      </c>
      <c r="C79" s="22">
        <v>77</v>
      </c>
      <c r="D79" s="22" t="s">
        <v>335</v>
      </c>
      <c r="E79" s="22" t="s">
        <v>71</v>
      </c>
      <c r="F79" s="22">
        <v>17</v>
      </c>
      <c r="G79" s="22" t="s">
        <v>60</v>
      </c>
      <c r="H79" s="50" t="s">
        <v>59</v>
      </c>
      <c r="I79" s="50">
        <v>1.0069444444444444E-3</v>
      </c>
      <c r="J79" s="50">
        <v>1.1226851851851853E-3</v>
      </c>
      <c r="K79" s="50">
        <v>1.1458333333333333E-3</v>
      </c>
      <c r="L79" s="50">
        <v>1.1805555555555558E-3</v>
      </c>
      <c r="M79" s="50">
        <v>1.1921296296296289E-3</v>
      </c>
      <c r="N79" s="50">
        <v>1.1921296296296298E-3</v>
      </c>
      <c r="O79" s="50">
        <v>1.2037037037037042E-3</v>
      </c>
      <c r="P79" s="50">
        <v>1.05324074074074E-3</v>
      </c>
      <c r="Q79" s="51">
        <v>8</v>
      </c>
      <c r="R79" s="50">
        <v>9.0972222222222218E-3</v>
      </c>
      <c r="S79" s="51">
        <v>12</v>
      </c>
      <c r="T79" s="50">
        <v>1.2480752314814816E-2</v>
      </c>
      <c r="U79" s="50">
        <v>2.157797453703704E-2</v>
      </c>
      <c r="X79" s="58">
        <f t="shared" si="9"/>
        <v>708</v>
      </c>
      <c r="Y79" s="1" t="str">
        <f t="shared" si="8"/>
        <v>Karolina Lukšytė</v>
      </c>
    </row>
    <row r="80" spans="1:25" x14ac:dyDescent="0.3">
      <c r="A80" s="22">
        <v>10</v>
      </c>
      <c r="B80" s="22">
        <v>3</v>
      </c>
      <c r="C80" s="22">
        <v>76</v>
      </c>
      <c r="D80" s="22" t="s">
        <v>336</v>
      </c>
      <c r="E80" s="22" t="s">
        <v>68</v>
      </c>
      <c r="F80" s="22">
        <v>15</v>
      </c>
      <c r="G80" s="22" t="s">
        <v>60</v>
      </c>
      <c r="H80" s="50" t="s">
        <v>59</v>
      </c>
      <c r="I80" s="50">
        <v>1.0185185185185186E-3</v>
      </c>
      <c r="J80" s="50">
        <v>1.273148148148148E-3</v>
      </c>
      <c r="K80" s="50">
        <v>1.3194444444444447E-3</v>
      </c>
      <c r="L80" s="50">
        <v>1.3310185185185174E-3</v>
      </c>
      <c r="M80" s="50">
        <v>1.3541666666666676E-3</v>
      </c>
      <c r="N80" s="50">
        <v>1.3425925925925923E-3</v>
      </c>
      <c r="O80" s="50">
        <v>1.3078703703703698E-3</v>
      </c>
      <c r="P80" s="50">
        <v>1.2037037037037051E-3</v>
      </c>
      <c r="Q80" s="51">
        <v>10</v>
      </c>
      <c r="R80" s="50">
        <v>1.0150462962962964E-2</v>
      </c>
      <c r="S80" s="51">
        <v>10</v>
      </c>
      <c r="T80" s="50">
        <v>1.2249421296296296E-2</v>
      </c>
      <c r="U80" s="50">
        <v>2.2399884259259262E-2</v>
      </c>
      <c r="X80" s="58">
        <f t="shared" si="9"/>
        <v>682</v>
      </c>
      <c r="Y80" s="1" t="str">
        <f t="shared" si="8"/>
        <v>Dainius Kanaporis</v>
      </c>
    </row>
    <row r="81" spans="1:25" x14ac:dyDescent="0.3">
      <c r="A81" s="22">
        <v>11</v>
      </c>
      <c r="B81" s="22">
        <v>4</v>
      </c>
      <c r="C81" s="22">
        <v>83</v>
      </c>
      <c r="D81" s="22" t="s">
        <v>337</v>
      </c>
      <c r="E81" s="22" t="s">
        <v>68</v>
      </c>
      <c r="F81" s="22">
        <v>16</v>
      </c>
      <c r="G81" s="22" t="s">
        <v>8</v>
      </c>
      <c r="H81" s="50" t="s">
        <v>270</v>
      </c>
      <c r="I81" s="50">
        <v>1.0532407407407407E-3</v>
      </c>
      <c r="J81" s="50">
        <v>1.3657407407407409E-3</v>
      </c>
      <c r="K81" s="50">
        <v>1.4699074074074068E-3</v>
      </c>
      <c r="L81" s="50">
        <v>1.4004629629629632E-3</v>
      </c>
      <c r="M81" s="50">
        <v>1.4930555555555565E-3</v>
      </c>
      <c r="N81" s="50">
        <v>1.4236111111111107E-3</v>
      </c>
      <c r="O81" s="50">
        <v>1.4004629629629627E-3</v>
      </c>
      <c r="P81" s="50">
        <v>1.4699074074074059E-3</v>
      </c>
      <c r="Q81" s="51">
        <v>12</v>
      </c>
      <c r="R81" s="50">
        <v>1.1076388888888887E-2</v>
      </c>
      <c r="S81" s="51">
        <v>7</v>
      </c>
      <c r="T81" s="50">
        <v>1.1925810185185187E-2</v>
      </c>
      <c r="U81" s="50">
        <v>2.3002199074074074E-2</v>
      </c>
      <c r="X81" s="58">
        <f t="shared" si="9"/>
        <v>665</v>
      </c>
      <c r="Y81" s="1" t="str">
        <f t="shared" si="8"/>
        <v>Domantas  Maročka</v>
      </c>
    </row>
    <row r="82" spans="1:25" x14ac:dyDescent="0.3">
      <c r="A82" s="22">
        <v>12</v>
      </c>
      <c r="B82" s="22">
        <v>5</v>
      </c>
      <c r="C82" s="22">
        <v>82</v>
      </c>
      <c r="D82" s="22" t="s">
        <v>338</v>
      </c>
      <c r="E82" s="22" t="s">
        <v>68</v>
      </c>
      <c r="F82" s="22">
        <v>16</v>
      </c>
      <c r="G82" s="22" t="s">
        <v>8</v>
      </c>
      <c r="H82" s="50" t="s">
        <v>254</v>
      </c>
      <c r="I82" s="50">
        <v>1.2152777777777778E-3</v>
      </c>
      <c r="J82" s="50">
        <v>1.4699074074074072E-3</v>
      </c>
      <c r="K82" s="50">
        <v>1.6087962962962961E-3</v>
      </c>
      <c r="L82" s="50">
        <v>1.5856481481481485E-3</v>
      </c>
      <c r="M82" s="50">
        <v>1.6087962962962965E-3</v>
      </c>
      <c r="N82" s="50">
        <v>1.5624999999999997E-3</v>
      </c>
      <c r="O82" s="50">
        <v>1.4583333333333341E-3</v>
      </c>
      <c r="P82" s="50">
        <v>1.4699074074074059E-3</v>
      </c>
      <c r="Q82" s="51">
        <v>13</v>
      </c>
      <c r="R82" s="50">
        <v>1.1979166666666666E-2</v>
      </c>
      <c r="S82" s="51">
        <v>11</v>
      </c>
      <c r="T82" s="50">
        <v>1.2353125E-2</v>
      </c>
      <c r="U82" s="50">
        <v>2.4332291666666665E-2</v>
      </c>
      <c r="X82" s="58">
        <f t="shared" si="9"/>
        <v>628</v>
      </c>
      <c r="Y82" s="1" t="str">
        <f t="shared" si="8"/>
        <v>Irvydas Rimkus</v>
      </c>
    </row>
    <row r="83" spans="1:25" x14ac:dyDescent="0.3">
      <c r="A83" s="22">
        <v>13</v>
      </c>
      <c r="B83" s="22">
        <v>1</v>
      </c>
      <c r="C83" s="22">
        <v>84</v>
      </c>
      <c r="D83" s="22" t="s">
        <v>339</v>
      </c>
      <c r="E83" s="22" t="s">
        <v>228</v>
      </c>
      <c r="F83" s="22">
        <v>17</v>
      </c>
      <c r="G83" s="22" t="s">
        <v>63</v>
      </c>
      <c r="H83" s="50" t="s">
        <v>340</v>
      </c>
      <c r="I83" s="50">
        <v>1.0185185185185186E-3</v>
      </c>
      <c r="J83" s="50">
        <v>1.238425925925926E-3</v>
      </c>
      <c r="K83" s="50">
        <v>1.3310185185185183E-3</v>
      </c>
      <c r="L83" s="50">
        <v>1.3425925925925923E-3</v>
      </c>
      <c r="M83" s="50">
        <v>1.3541666666666676E-3</v>
      </c>
      <c r="N83" s="50">
        <v>1.3425925925925923E-3</v>
      </c>
      <c r="O83" s="50">
        <v>1.3657407407407394E-3</v>
      </c>
      <c r="P83" s="50">
        <v>1.319444444444446E-3</v>
      </c>
      <c r="Q83" s="51">
        <v>11</v>
      </c>
      <c r="R83" s="50">
        <v>1.03125E-2</v>
      </c>
      <c r="S83" s="51">
        <v>14</v>
      </c>
      <c r="T83" s="50">
        <v>1.5328622685185186E-2</v>
      </c>
      <c r="U83" s="50">
        <v>2.5641122685185189E-2</v>
      </c>
      <c r="X83" s="58">
        <f t="shared" si="9"/>
        <v>596</v>
      </c>
      <c r="Y83" s="1" t="str">
        <f t="shared" si="8"/>
        <v>Saulė Pranckevičiūtė</v>
      </c>
    </row>
    <row r="84" spans="1:25" ht="15" thickBot="1" x14ac:dyDescent="0.35">
      <c r="A84" s="22">
        <v>14</v>
      </c>
      <c r="B84" s="22">
        <v>1</v>
      </c>
      <c r="C84" s="22">
        <v>81</v>
      </c>
      <c r="D84" s="22" t="s">
        <v>341</v>
      </c>
      <c r="E84" s="22" t="s">
        <v>79</v>
      </c>
      <c r="F84" s="22">
        <v>61</v>
      </c>
      <c r="G84" s="22" t="s">
        <v>8</v>
      </c>
      <c r="H84" s="50" t="s">
        <v>295</v>
      </c>
      <c r="I84" s="50">
        <v>1.712962962962963E-3</v>
      </c>
      <c r="J84" s="50">
        <v>1.9791666666666668E-3</v>
      </c>
      <c r="K84" s="50">
        <v>2.0138888888888893E-3</v>
      </c>
      <c r="L84" s="50">
        <v>2.0138888888888888E-3</v>
      </c>
      <c r="M84" s="50">
        <v>1.967592592592592E-3</v>
      </c>
      <c r="N84" s="50">
        <v>2.0717592592592593E-3</v>
      </c>
      <c r="O84" s="50">
        <v>2.0833333333333346E-3</v>
      </c>
      <c r="P84" s="50">
        <v>2.0601851851851823E-3</v>
      </c>
      <c r="Q84" s="51">
        <v>14</v>
      </c>
      <c r="R84" s="50">
        <v>1.5902777777777776E-2</v>
      </c>
      <c r="S84" s="51">
        <v>13</v>
      </c>
      <c r="T84" s="50">
        <v>1.2729780092592591E-2</v>
      </c>
      <c r="U84" s="50">
        <v>2.8632557870370369E-2</v>
      </c>
      <c r="X84" s="59">
        <f t="shared" si="9"/>
        <v>534</v>
      </c>
      <c r="Y84" s="1" t="str">
        <f t="shared" si="8"/>
        <v>Juozas Vasilevicius</v>
      </c>
    </row>
    <row r="85" spans="1:25" x14ac:dyDescent="0.3">
      <c r="A85" s="52"/>
      <c r="B85" s="52" t="s">
        <v>56</v>
      </c>
      <c r="C85" s="52" t="s">
        <v>56</v>
      </c>
      <c r="D85" s="52" t="s">
        <v>56</v>
      </c>
      <c r="E85" s="52" t="s">
        <v>56</v>
      </c>
      <c r="F85" s="52" t="s">
        <v>56</v>
      </c>
      <c r="G85" s="52" t="s">
        <v>56</v>
      </c>
      <c r="H85" s="53" t="s">
        <v>56</v>
      </c>
      <c r="I85" s="54"/>
      <c r="J85" s="54"/>
      <c r="K85" s="54"/>
      <c r="L85" s="54"/>
      <c r="M85" s="54"/>
      <c r="N85" s="54"/>
      <c r="O85" s="54"/>
      <c r="P85" s="54"/>
      <c r="Q85" s="54" t="s">
        <v>56</v>
      </c>
      <c r="R85" s="53" t="s">
        <v>56</v>
      </c>
      <c r="S85" s="54" t="s">
        <v>56</v>
      </c>
      <c r="T85" s="53" t="s">
        <v>56</v>
      </c>
      <c r="U85" s="53" t="s">
        <v>56</v>
      </c>
      <c r="Y85" s="1"/>
    </row>
    <row r="86" spans="1:25" x14ac:dyDescent="0.3">
      <c r="Y86" s="1"/>
    </row>
    <row r="87" spans="1:25" x14ac:dyDescent="0.3">
      <c r="Y87" s="1"/>
    </row>
    <row r="88" spans="1:25" ht="15" thickBot="1" x14ac:dyDescent="0.35">
      <c r="A88" s="21" t="s">
        <v>387</v>
      </c>
      <c r="Y88" s="1"/>
    </row>
    <row r="89" spans="1:25" ht="49.2" thickBot="1" x14ac:dyDescent="0.35">
      <c r="A89" s="40" t="s">
        <v>189</v>
      </c>
      <c r="B89" s="41" t="s">
        <v>247</v>
      </c>
      <c r="C89" s="42" t="s">
        <v>190</v>
      </c>
      <c r="D89" s="42" t="s">
        <v>2</v>
      </c>
      <c r="E89" s="43" t="s">
        <v>182</v>
      </c>
      <c r="F89" s="44" t="s">
        <v>248</v>
      </c>
      <c r="G89" s="45" t="s">
        <v>197</v>
      </c>
      <c r="H89" s="45" t="s">
        <v>27</v>
      </c>
      <c r="I89" s="46" t="s">
        <v>249</v>
      </c>
      <c r="J89" s="46" t="s">
        <v>279</v>
      </c>
      <c r="K89" s="46" t="s">
        <v>297</v>
      </c>
      <c r="L89" s="46" t="s">
        <v>298</v>
      </c>
      <c r="M89" s="46" t="s">
        <v>325</v>
      </c>
      <c r="N89" s="46" t="s">
        <v>326</v>
      </c>
      <c r="O89" s="46" t="s">
        <v>327</v>
      </c>
      <c r="P89" s="46" t="s">
        <v>328</v>
      </c>
      <c r="Q89" s="46" t="s">
        <v>343</v>
      </c>
      <c r="R89" s="46" t="s">
        <v>344</v>
      </c>
      <c r="S89" s="47" t="s">
        <v>208</v>
      </c>
      <c r="T89" s="49" t="s">
        <v>345</v>
      </c>
      <c r="U89" s="47" t="s">
        <v>209</v>
      </c>
      <c r="V89" s="49" t="s">
        <v>346</v>
      </c>
      <c r="W89" s="57" t="s">
        <v>251</v>
      </c>
      <c r="X89" s="60" t="s">
        <v>0</v>
      </c>
      <c r="Y89" s="1"/>
    </row>
    <row r="90" spans="1:25" x14ac:dyDescent="0.3">
      <c r="A90" s="22">
        <v>1</v>
      </c>
      <c r="B90" s="22">
        <v>1</v>
      </c>
      <c r="C90" s="22">
        <v>126</v>
      </c>
      <c r="D90" s="22" t="s">
        <v>210</v>
      </c>
      <c r="E90" s="22" t="s">
        <v>58</v>
      </c>
      <c r="F90" s="22">
        <v>42</v>
      </c>
      <c r="G90" s="22" t="s">
        <v>211</v>
      </c>
      <c r="H90" s="50" t="s">
        <v>183</v>
      </c>
      <c r="I90" s="50">
        <v>8.2175925925925917E-4</v>
      </c>
      <c r="J90" s="50">
        <v>8.6805555555555583E-4</v>
      </c>
      <c r="K90" s="50">
        <v>8.6805555555555551E-4</v>
      </c>
      <c r="L90" s="50">
        <v>8.9120370370370395E-4</v>
      </c>
      <c r="M90" s="50">
        <v>9.0277777777777709E-4</v>
      </c>
      <c r="N90" s="50">
        <v>8.7962962962963038E-4</v>
      </c>
      <c r="O90" s="50">
        <v>9.0277777777777752E-4</v>
      </c>
      <c r="P90" s="50">
        <v>8.9120370370370395E-4</v>
      </c>
      <c r="Q90" s="50">
        <v>8.6805555555555507E-4</v>
      </c>
      <c r="R90" s="50">
        <v>8.6805555555555594E-4</v>
      </c>
      <c r="S90" s="51">
        <v>1</v>
      </c>
      <c r="T90" s="50">
        <v>8.7615740740740744E-3</v>
      </c>
      <c r="U90" s="51">
        <v>5</v>
      </c>
      <c r="V90" s="50">
        <v>1.2481944444444443E-2</v>
      </c>
      <c r="W90" s="55">
        <v>2.1243518518518516E-2</v>
      </c>
      <c r="X90" s="58">
        <f>ROUND($W$90/W90*1000,0)</f>
        <v>1000</v>
      </c>
      <c r="Y90" s="1" t="str">
        <f t="shared" ref="Y90:Y135" si="10">RIGHT(D90,(LEN(D90)-FIND(", ",D90,1)-1))&amp;" "&amp;(LEFT(D90,(FIND(", ",D90,1)-1)))</f>
        <v>Martynas Tinfavičius</v>
      </c>
    </row>
    <row r="91" spans="1:25" x14ac:dyDescent="0.3">
      <c r="A91" s="22">
        <v>2</v>
      </c>
      <c r="B91" s="22">
        <v>2</v>
      </c>
      <c r="C91" s="22">
        <v>93</v>
      </c>
      <c r="D91" s="22" t="s">
        <v>347</v>
      </c>
      <c r="E91" s="22" t="s">
        <v>58</v>
      </c>
      <c r="F91" s="22">
        <v>19</v>
      </c>
      <c r="G91" s="22" t="s">
        <v>60</v>
      </c>
      <c r="H91" s="50" t="s">
        <v>59</v>
      </c>
      <c r="I91" s="50">
        <v>8.3333333333333339E-4</v>
      </c>
      <c r="J91" s="50">
        <v>8.7962962962962962E-4</v>
      </c>
      <c r="K91" s="50">
        <v>9.490740740740744E-4</v>
      </c>
      <c r="L91" s="50">
        <v>9.4907407407407397E-4</v>
      </c>
      <c r="M91" s="50">
        <v>9.8379629629629642E-4</v>
      </c>
      <c r="N91" s="50">
        <v>9.9537037037037042E-4</v>
      </c>
      <c r="O91" s="50">
        <v>9.8379629629629511E-4</v>
      </c>
      <c r="P91" s="50">
        <v>9.9537037037037129E-4</v>
      </c>
      <c r="Q91" s="50">
        <v>9.6064814814814797E-4</v>
      </c>
      <c r="R91" s="50">
        <v>9.6064814814814797E-4</v>
      </c>
      <c r="S91" s="51">
        <v>3</v>
      </c>
      <c r="T91" s="50">
        <v>9.4907407407407406E-3</v>
      </c>
      <c r="U91" s="51">
        <v>2</v>
      </c>
      <c r="V91" s="50">
        <v>1.1824189814814813E-2</v>
      </c>
      <c r="W91" s="55">
        <v>2.1314930555555556E-2</v>
      </c>
      <c r="X91" s="58">
        <f t="shared" ref="X91:X136" si="11">ROUND($W$90/W91*1000,0)</f>
        <v>997</v>
      </c>
      <c r="Y91" s="1" t="str">
        <f t="shared" si="10"/>
        <v>Titas Pumputis</v>
      </c>
    </row>
    <row r="92" spans="1:25" x14ac:dyDescent="0.3">
      <c r="A92" s="22">
        <v>3</v>
      </c>
      <c r="B92" s="22">
        <v>3</v>
      </c>
      <c r="C92" s="22">
        <v>104</v>
      </c>
      <c r="D92" s="22" t="s">
        <v>348</v>
      </c>
      <c r="E92" s="22" t="s">
        <v>58</v>
      </c>
      <c r="F92" s="22">
        <v>24</v>
      </c>
      <c r="G92" s="22" t="s">
        <v>8</v>
      </c>
      <c r="H92" s="50" t="s">
        <v>254</v>
      </c>
      <c r="I92" s="50">
        <v>8.6805555555555551E-4</v>
      </c>
      <c r="J92" s="50">
        <v>9.3750000000000018E-4</v>
      </c>
      <c r="K92" s="50">
        <v>9.6064814814814776E-4</v>
      </c>
      <c r="L92" s="50">
        <v>9.7222222222222284E-4</v>
      </c>
      <c r="M92" s="50">
        <v>9.7222222222222154E-4</v>
      </c>
      <c r="N92" s="50">
        <v>9.9537037037037129E-4</v>
      </c>
      <c r="O92" s="50">
        <v>9.8379629629629511E-4</v>
      </c>
      <c r="P92" s="50">
        <v>9.9537037037037042E-4</v>
      </c>
      <c r="Q92" s="50">
        <v>9.9537037037037129E-4</v>
      </c>
      <c r="R92" s="50">
        <v>9.7222222222222154E-4</v>
      </c>
      <c r="S92" s="51">
        <v>4</v>
      </c>
      <c r="T92" s="50">
        <v>9.6527777777777775E-3</v>
      </c>
      <c r="U92" s="51">
        <v>4</v>
      </c>
      <c r="V92" s="50">
        <v>1.2407488425925926E-2</v>
      </c>
      <c r="W92" s="55">
        <v>2.2060266203703702E-2</v>
      </c>
      <c r="X92" s="58">
        <f t="shared" si="11"/>
        <v>963</v>
      </c>
      <c r="Y92" s="1" t="str">
        <f t="shared" si="10"/>
        <v>Lukas Kontrimavičius</v>
      </c>
    </row>
    <row r="93" spans="1:25" x14ac:dyDescent="0.3">
      <c r="A93" s="22">
        <v>4</v>
      </c>
      <c r="B93" s="22">
        <v>4</v>
      </c>
      <c r="C93" s="22">
        <v>91</v>
      </c>
      <c r="D93" s="22" t="s">
        <v>349</v>
      </c>
      <c r="E93" s="22" t="s">
        <v>58</v>
      </c>
      <c r="F93" s="22">
        <v>20</v>
      </c>
      <c r="G93" s="22" t="s">
        <v>8</v>
      </c>
      <c r="H93" s="50" t="s">
        <v>350</v>
      </c>
      <c r="I93" s="50">
        <v>9.6064814814814808E-4</v>
      </c>
      <c r="J93" s="50">
        <v>1.0995370370370373E-3</v>
      </c>
      <c r="K93" s="50">
        <v>1.1111111111111105E-3</v>
      </c>
      <c r="L93" s="50">
        <v>1.1458333333333342E-3</v>
      </c>
      <c r="M93" s="50">
        <v>1.1342592592592585E-3</v>
      </c>
      <c r="N93" s="50">
        <v>1.1226851851851849E-3</v>
      </c>
      <c r="O93" s="50">
        <v>1.1111111111111113E-3</v>
      </c>
      <c r="P93" s="50">
        <v>1.1226851851851858E-3</v>
      </c>
      <c r="Q93" s="50">
        <v>1.0995370370370378E-3</v>
      </c>
      <c r="R93" s="50">
        <v>1.0763888888888889E-3</v>
      </c>
      <c r="S93" s="51">
        <v>10</v>
      </c>
      <c r="T93" s="50">
        <v>1.0983796296296297E-2</v>
      </c>
      <c r="U93" s="51">
        <v>1</v>
      </c>
      <c r="V93" s="50">
        <v>1.1486342592592591E-2</v>
      </c>
      <c r="W93" s="55">
        <v>2.2470138888888887E-2</v>
      </c>
      <c r="X93" s="58">
        <f t="shared" si="11"/>
        <v>945</v>
      </c>
      <c r="Y93" s="1" t="str">
        <f t="shared" si="10"/>
        <v>Jaunius Strazdas</v>
      </c>
    </row>
    <row r="94" spans="1:25" x14ac:dyDescent="0.3">
      <c r="A94" s="22">
        <v>5</v>
      </c>
      <c r="B94" s="22">
        <v>5</v>
      </c>
      <c r="C94" s="22">
        <v>103</v>
      </c>
      <c r="D94" s="22" t="s">
        <v>196</v>
      </c>
      <c r="E94" s="22" t="s">
        <v>58</v>
      </c>
      <c r="F94" s="22">
        <v>34</v>
      </c>
      <c r="G94" s="22" t="s">
        <v>63</v>
      </c>
      <c r="H94" s="50" t="s">
        <v>183</v>
      </c>
      <c r="I94" s="50">
        <v>8.3333333333333339E-4</v>
      </c>
      <c r="J94" s="50">
        <v>9.1435185185185185E-4</v>
      </c>
      <c r="K94" s="50">
        <v>9.8379629629629663E-4</v>
      </c>
      <c r="L94" s="50">
        <v>1.0069444444444444E-3</v>
      </c>
      <c r="M94" s="50">
        <v>1.006944444444444E-3</v>
      </c>
      <c r="N94" s="50">
        <v>1.0185185185185184E-3</v>
      </c>
      <c r="O94" s="50">
        <v>1.0069444444444449E-3</v>
      </c>
      <c r="P94" s="50">
        <v>1.0185185185185184E-3</v>
      </c>
      <c r="Q94" s="50">
        <v>1.0069444444444449E-3</v>
      </c>
      <c r="R94" s="50">
        <v>9.8379629629629511E-4</v>
      </c>
      <c r="S94" s="51">
        <v>7</v>
      </c>
      <c r="T94" s="50">
        <v>9.780092592592592E-3</v>
      </c>
      <c r="U94" s="51">
        <v>8</v>
      </c>
      <c r="V94" s="50">
        <v>1.2692939814814815E-2</v>
      </c>
      <c r="W94" s="55">
        <v>2.2473032407407407E-2</v>
      </c>
      <c r="X94" s="58">
        <f t="shared" si="11"/>
        <v>945</v>
      </c>
      <c r="Y94" s="1" t="str">
        <f t="shared" si="10"/>
        <v>Andrius Murauskas</v>
      </c>
    </row>
    <row r="95" spans="1:25" x14ac:dyDescent="0.3">
      <c r="A95" s="22">
        <v>6</v>
      </c>
      <c r="B95" s="22">
        <v>6</v>
      </c>
      <c r="C95" s="22">
        <v>120</v>
      </c>
      <c r="D95" s="22" t="s">
        <v>198</v>
      </c>
      <c r="E95" s="22" t="s">
        <v>58</v>
      </c>
      <c r="F95" s="22">
        <v>27</v>
      </c>
      <c r="G95" s="22" t="s">
        <v>63</v>
      </c>
      <c r="H95" s="50" t="s">
        <v>183</v>
      </c>
      <c r="I95" s="50">
        <v>8.2175925925925917E-4</v>
      </c>
      <c r="J95" s="50">
        <v>8.9120370370370384E-4</v>
      </c>
      <c r="K95" s="50">
        <v>9.3749999999999953E-4</v>
      </c>
      <c r="L95" s="50">
        <v>9.6064814814814884E-4</v>
      </c>
      <c r="M95" s="50">
        <v>9.7222222222222198E-4</v>
      </c>
      <c r="N95" s="50">
        <v>9.8379629629629685E-4</v>
      </c>
      <c r="O95" s="50">
        <v>9.8379629629629598E-4</v>
      </c>
      <c r="P95" s="50">
        <v>9.8379629629629511E-4</v>
      </c>
      <c r="Q95" s="50">
        <v>9.8379629629629772E-4</v>
      </c>
      <c r="R95" s="50">
        <v>9.4907407407407267E-4</v>
      </c>
      <c r="S95" s="51">
        <v>2</v>
      </c>
      <c r="T95" s="50">
        <v>9.4675925925925917E-3</v>
      </c>
      <c r="U95" s="51">
        <v>13</v>
      </c>
      <c r="V95" s="50">
        <v>1.3330868055555554E-2</v>
      </c>
      <c r="W95" s="55">
        <v>2.2798460648148146E-2</v>
      </c>
      <c r="X95" s="58">
        <f t="shared" si="11"/>
        <v>932</v>
      </c>
      <c r="Y95" s="1" t="str">
        <f t="shared" si="10"/>
        <v>Žilvinas Grigaitis</v>
      </c>
    </row>
    <row r="96" spans="1:25" x14ac:dyDescent="0.3">
      <c r="A96" s="22">
        <v>7</v>
      </c>
      <c r="B96" s="22">
        <v>7</v>
      </c>
      <c r="C96" s="22">
        <v>88</v>
      </c>
      <c r="D96" s="22" t="s">
        <v>220</v>
      </c>
      <c r="E96" s="22" t="s">
        <v>58</v>
      </c>
      <c r="F96" s="22">
        <v>38</v>
      </c>
      <c r="G96" s="22" t="s">
        <v>8</v>
      </c>
      <c r="H96" s="50" t="s">
        <v>61</v>
      </c>
      <c r="I96" s="50">
        <v>9.3750000000000007E-4</v>
      </c>
      <c r="J96" s="50">
        <v>1.1226851851851853E-3</v>
      </c>
      <c r="K96" s="50">
        <v>1.1111111111111105E-3</v>
      </c>
      <c r="L96" s="50">
        <v>1.1458333333333342E-3</v>
      </c>
      <c r="M96" s="50">
        <v>1.1226851851851849E-3</v>
      </c>
      <c r="N96" s="50">
        <v>1.145833333333332E-3</v>
      </c>
      <c r="O96" s="50">
        <v>1.0995370370370378E-3</v>
      </c>
      <c r="P96" s="50">
        <v>1.1226851851851858E-3</v>
      </c>
      <c r="Q96" s="50">
        <v>1.1111111111111113E-3</v>
      </c>
      <c r="R96" s="50">
        <v>1.0416666666666664E-3</v>
      </c>
      <c r="S96" s="51">
        <v>9</v>
      </c>
      <c r="T96" s="50">
        <v>1.0960648148148148E-2</v>
      </c>
      <c r="U96" s="51">
        <v>6</v>
      </c>
      <c r="V96" s="50">
        <v>1.2549224537037038E-2</v>
      </c>
      <c r="W96" s="55">
        <v>2.3509872685185187E-2</v>
      </c>
      <c r="X96" s="58">
        <f t="shared" si="11"/>
        <v>904</v>
      </c>
      <c r="Y96" s="1" t="str">
        <f t="shared" si="10"/>
        <v>Gytis Junevičius</v>
      </c>
    </row>
    <row r="97" spans="1:25" x14ac:dyDescent="0.3">
      <c r="A97" s="22">
        <v>8</v>
      </c>
      <c r="B97" s="22">
        <v>1</v>
      </c>
      <c r="C97" s="22">
        <v>131</v>
      </c>
      <c r="D97" s="22" t="s">
        <v>351</v>
      </c>
      <c r="E97" s="22" t="s">
        <v>76</v>
      </c>
      <c r="F97" s="22">
        <v>42</v>
      </c>
      <c r="G97" s="22" t="s">
        <v>80</v>
      </c>
      <c r="H97" s="50" t="s">
        <v>310</v>
      </c>
      <c r="I97" s="50">
        <v>8.449074074074075E-4</v>
      </c>
      <c r="J97" s="50">
        <v>9.2592592592592574E-4</v>
      </c>
      <c r="K97" s="50">
        <v>9.4907407407407419E-4</v>
      </c>
      <c r="L97" s="50">
        <v>9.7222222222222241E-4</v>
      </c>
      <c r="M97" s="50">
        <v>9.8379629629629642E-4</v>
      </c>
      <c r="N97" s="50">
        <v>9.8379629629629598E-4</v>
      </c>
      <c r="O97" s="50">
        <v>1.0185185185185193E-3</v>
      </c>
      <c r="P97" s="50">
        <v>1.0185185185185184E-3</v>
      </c>
      <c r="Q97" s="50">
        <v>1.0069444444444431E-3</v>
      </c>
      <c r="R97" s="50">
        <v>1.0185185185185193E-3</v>
      </c>
      <c r="S97" s="51">
        <v>6</v>
      </c>
      <c r="T97" s="50">
        <v>9.7222222222222224E-3</v>
      </c>
      <c r="U97" s="51">
        <v>18</v>
      </c>
      <c r="V97" s="50">
        <v>1.3997187500000001E-2</v>
      </c>
      <c r="W97" s="55">
        <v>2.3719409722222223E-2</v>
      </c>
      <c r="X97" s="58">
        <f t="shared" si="11"/>
        <v>896</v>
      </c>
      <c r="Y97" s="1" t="str">
        <f t="shared" si="10"/>
        <v>Raimondas Gincas</v>
      </c>
    </row>
    <row r="98" spans="1:25" x14ac:dyDescent="0.3">
      <c r="A98" s="22">
        <v>9</v>
      </c>
      <c r="B98" s="22">
        <v>8</v>
      </c>
      <c r="C98" s="22">
        <v>90</v>
      </c>
      <c r="D98" s="22" t="s">
        <v>352</v>
      </c>
      <c r="E98" s="22" t="s">
        <v>58</v>
      </c>
      <c r="F98" s="22">
        <v>33</v>
      </c>
      <c r="G98" s="22" t="s">
        <v>353</v>
      </c>
      <c r="H98" s="50" t="s">
        <v>354</v>
      </c>
      <c r="I98" s="50">
        <v>9.7222222222222209E-4</v>
      </c>
      <c r="J98" s="50">
        <v>1.0763888888888893E-3</v>
      </c>
      <c r="K98" s="50">
        <v>1.1342592592592589E-3</v>
      </c>
      <c r="L98" s="50">
        <v>1.1458333333333333E-3</v>
      </c>
      <c r="M98" s="50">
        <v>1.1689814814814818E-3</v>
      </c>
      <c r="N98" s="50">
        <v>1.1689814814814818E-3</v>
      </c>
      <c r="O98" s="50">
        <v>1.1689814814814818E-3</v>
      </c>
      <c r="P98" s="50">
        <v>1.1689814814814809E-3</v>
      </c>
      <c r="Q98" s="50">
        <v>1.1574074074074073E-3</v>
      </c>
      <c r="R98" s="50">
        <v>1.0995370370370343E-3</v>
      </c>
      <c r="S98" s="51">
        <v>11</v>
      </c>
      <c r="T98" s="50">
        <v>1.1261574074074071E-2</v>
      </c>
      <c r="U98" s="51">
        <v>7</v>
      </c>
      <c r="V98" s="50">
        <v>1.263880787037037E-2</v>
      </c>
      <c r="W98" s="55">
        <v>2.3900381944444441E-2</v>
      </c>
      <c r="X98" s="58">
        <f t="shared" si="11"/>
        <v>889</v>
      </c>
      <c r="Y98" s="1" t="str">
        <f t="shared" si="10"/>
        <v>Mantas Marcinkevičius</v>
      </c>
    </row>
    <row r="99" spans="1:25" x14ac:dyDescent="0.3">
      <c r="A99" s="22">
        <v>10</v>
      </c>
      <c r="B99" s="22">
        <v>9</v>
      </c>
      <c r="C99" s="22">
        <v>102</v>
      </c>
      <c r="D99" s="22" t="s">
        <v>355</v>
      </c>
      <c r="E99" s="22" t="s">
        <v>58</v>
      </c>
      <c r="F99" s="22">
        <v>37</v>
      </c>
      <c r="G99" s="22" t="s">
        <v>8</v>
      </c>
      <c r="H99" s="50" t="s">
        <v>295</v>
      </c>
      <c r="I99" s="50">
        <v>1.0648148148148147E-3</v>
      </c>
      <c r="J99" s="50">
        <v>1.215277777777778E-3</v>
      </c>
      <c r="K99" s="50">
        <v>1.2152777777777778E-3</v>
      </c>
      <c r="L99" s="50">
        <v>1.1921296296296294E-3</v>
      </c>
      <c r="M99" s="50">
        <v>1.2152777777777778E-3</v>
      </c>
      <c r="N99" s="50">
        <v>1.2500000000000011E-3</v>
      </c>
      <c r="O99" s="50">
        <v>1.2384259259259258E-3</v>
      </c>
      <c r="P99" s="50">
        <v>1.2268518518518505E-3</v>
      </c>
      <c r="Q99" s="50">
        <v>1.2037037037037051E-3</v>
      </c>
      <c r="R99" s="50">
        <v>1.1574074074074056E-3</v>
      </c>
      <c r="S99" s="51">
        <v>17</v>
      </c>
      <c r="T99" s="50">
        <v>1.1979166666666666E-2</v>
      </c>
      <c r="U99" s="51">
        <v>3</v>
      </c>
      <c r="V99" s="50">
        <v>1.2326423611111111E-2</v>
      </c>
      <c r="W99" s="55">
        <v>2.4305590277777775E-2</v>
      </c>
      <c r="X99" s="58">
        <f t="shared" si="11"/>
        <v>874</v>
      </c>
      <c r="Y99" s="1" t="str">
        <f t="shared" si="10"/>
        <v>Vytas Vasilevičius</v>
      </c>
    </row>
    <row r="100" spans="1:25" x14ac:dyDescent="0.3">
      <c r="A100" s="22">
        <v>11</v>
      </c>
      <c r="B100" s="22">
        <v>10</v>
      </c>
      <c r="C100" s="22">
        <v>114</v>
      </c>
      <c r="D100" s="22" t="s">
        <v>356</v>
      </c>
      <c r="E100" s="22" t="s">
        <v>58</v>
      </c>
      <c r="F100" s="22">
        <v>23</v>
      </c>
      <c r="G100" s="22" t="s">
        <v>8</v>
      </c>
      <c r="H100" s="50" t="s">
        <v>354</v>
      </c>
      <c r="I100" s="50">
        <v>1.0069444444444444E-3</v>
      </c>
      <c r="J100" s="50">
        <v>1.1342592592592593E-3</v>
      </c>
      <c r="K100" s="50">
        <v>1.1574074074074073E-3</v>
      </c>
      <c r="L100" s="50">
        <v>1.1805555555555558E-3</v>
      </c>
      <c r="M100" s="50">
        <v>1.1921296296296289E-3</v>
      </c>
      <c r="N100" s="50">
        <v>1.1689814814814818E-3</v>
      </c>
      <c r="O100" s="50">
        <v>1.1805555555555554E-3</v>
      </c>
      <c r="P100" s="50">
        <v>1.1921296296296298E-3</v>
      </c>
      <c r="Q100" s="50">
        <v>1.1689814814814809E-3</v>
      </c>
      <c r="R100" s="50">
        <v>1.1574074074074073E-3</v>
      </c>
      <c r="S100" s="51">
        <v>13</v>
      </c>
      <c r="T100" s="50">
        <v>1.1539351851851851E-2</v>
      </c>
      <c r="U100" s="51">
        <v>10</v>
      </c>
      <c r="V100" s="50">
        <v>1.3041400462962961E-2</v>
      </c>
      <c r="W100" s="55">
        <v>2.458075231481481E-2</v>
      </c>
      <c r="X100" s="58">
        <f t="shared" si="11"/>
        <v>864</v>
      </c>
      <c r="Y100" s="1" t="str">
        <f t="shared" si="10"/>
        <v>Dainius Šimkaitis</v>
      </c>
    </row>
    <row r="101" spans="1:25" x14ac:dyDescent="0.3">
      <c r="A101" s="22">
        <v>12</v>
      </c>
      <c r="B101" s="22">
        <v>11</v>
      </c>
      <c r="C101" s="22">
        <v>89</v>
      </c>
      <c r="D101" s="22" t="s">
        <v>213</v>
      </c>
      <c r="E101" s="22" t="s">
        <v>58</v>
      </c>
      <c r="F101" s="22">
        <v>30</v>
      </c>
      <c r="G101" s="22" t="s">
        <v>8</v>
      </c>
      <c r="H101" s="50" t="s">
        <v>254</v>
      </c>
      <c r="I101" s="50">
        <v>8.449074074074075E-4</v>
      </c>
      <c r="J101" s="50">
        <v>9.4907407407407397E-4</v>
      </c>
      <c r="K101" s="50">
        <v>1.0069444444444444E-3</v>
      </c>
      <c r="L101" s="50">
        <v>1.0532407407407409E-3</v>
      </c>
      <c r="M101" s="50">
        <v>1.0300925925925924E-3</v>
      </c>
      <c r="N101" s="50">
        <v>1.0416666666666664E-3</v>
      </c>
      <c r="O101" s="50">
        <v>1.0300925925925929E-3</v>
      </c>
      <c r="P101" s="50">
        <v>1.0532407407407409E-3</v>
      </c>
      <c r="Q101" s="50">
        <v>1.0416666666666664E-3</v>
      </c>
      <c r="R101" s="50">
        <v>1.0185185185185193E-3</v>
      </c>
      <c r="S101" s="51">
        <v>8</v>
      </c>
      <c r="T101" s="50">
        <v>1.0069444444444445E-2</v>
      </c>
      <c r="U101" s="51">
        <v>31</v>
      </c>
      <c r="V101" s="50">
        <v>1.5175578703703703E-2</v>
      </c>
      <c r="W101" s="55">
        <v>2.5245023148148148E-2</v>
      </c>
      <c r="X101" s="58">
        <f t="shared" si="11"/>
        <v>841</v>
      </c>
      <c r="Y101" s="1" t="str">
        <f t="shared" si="10"/>
        <v>Kęstutis Steponavičius</v>
      </c>
    </row>
    <row r="102" spans="1:25" x14ac:dyDescent="0.3">
      <c r="A102" s="22">
        <v>13</v>
      </c>
      <c r="B102" s="22">
        <v>12</v>
      </c>
      <c r="C102" s="22">
        <v>96</v>
      </c>
      <c r="D102" s="22" t="s">
        <v>191</v>
      </c>
      <c r="E102" s="22" t="s">
        <v>58</v>
      </c>
      <c r="F102" s="22">
        <v>35</v>
      </c>
      <c r="G102" s="22" t="s">
        <v>8</v>
      </c>
      <c r="H102" s="50" t="s">
        <v>29</v>
      </c>
      <c r="I102" s="50">
        <v>1.0069444444444444E-3</v>
      </c>
      <c r="J102" s="50">
        <v>1.1342592592592593E-3</v>
      </c>
      <c r="K102" s="50">
        <v>1.1689814814814813E-3</v>
      </c>
      <c r="L102" s="50">
        <v>1.1805555555555554E-3</v>
      </c>
      <c r="M102" s="50">
        <v>1.2152777777777787E-3</v>
      </c>
      <c r="N102" s="50">
        <v>1.2037037037037034E-3</v>
      </c>
      <c r="O102" s="50">
        <v>1.1921296296296289E-3</v>
      </c>
      <c r="P102" s="50">
        <v>1.2037037037037034E-3</v>
      </c>
      <c r="Q102" s="50">
        <v>1.1921296296296315E-3</v>
      </c>
      <c r="R102" s="50">
        <v>1.1342592592592585E-3</v>
      </c>
      <c r="S102" s="51">
        <v>15</v>
      </c>
      <c r="T102" s="50">
        <v>1.1631944444444445E-2</v>
      </c>
      <c r="U102" s="51">
        <v>17</v>
      </c>
      <c r="V102" s="50">
        <v>1.3672222222222223E-2</v>
      </c>
      <c r="W102" s="55">
        <v>2.5304166666666669E-2</v>
      </c>
      <c r="X102" s="58">
        <f t="shared" si="11"/>
        <v>840</v>
      </c>
      <c r="Y102" s="1" t="str">
        <f t="shared" si="10"/>
        <v>Vytautas Vaičiulis</v>
      </c>
    </row>
    <row r="103" spans="1:25" x14ac:dyDescent="0.3">
      <c r="A103" s="22">
        <v>14</v>
      </c>
      <c r="B103" s="22">
        <v>13</v>
      </c>
      <c r="C103" s="22">
        <v>121</v>
      </c>
      <c r="D103" s="22" t="s">
        <v>357</v>
      </c>
      <c r="E103" s="22" t="s">
        <v>58</v>
      </c>
      <c r="F103" s="22">
        <v>35</v>
      </c>
      <c r="G103" s="22" t="s">
        <v>28</v>
      </c>
      <c r="H103" s="50" t="s">
        <v>268</v>
      </c>
      <c r="I103" s="50">
        <v>1.0648148148148147E-3</v>
      </c>
      <c r="J103" s="50">
        <v>1.215277777777778E-3</v>
      </c>
      <c r="K103" s="50">
        <v>1.2731481481481478E-3</v>
      </c>
      <c r="L103" s="50">
        <v>1.2615740740740747E-3</v>
      </c>
      <c r="M103" s="50">
        <v>1.2615740740740738E-3</v>
      </c>
      <c r="N103" s="50">
        <v>1.2615740740740738E-3</v>
      </c>
      <c r="O103" s="50">
        <v>1.2615740740740729E-3</v>
      </c>
      <c r="P103" s="50">
        <v>1.2500000000000011E-3</v>
      </c>
      <c r="Q103" s="50">
        <v>1.2152777777777769E-3</v>
      </c>
      <c r="R103" s="50">
        <v>1.1805555555555562E-3</v>
      </c>
      <c r="S103" s="51">
        <v>24</v>
      </c>
      <c r="T103" s="50">
        <v>1.224537037037037E-2</v>
      </c>
      <c r="U103" s="51">
        <v>14</v>
      </c>
      <c r="V103" s="50">
        <v>1.3421331018518516E-2</v>
      </c>
      <c r="W103" s="55">
        <v>2.5666701388888886E-2</v>
      </c>
      <c r="X103" s="58">
        <f t="shared" si="11"/>
        <v>828</v>
      </c>
      <c r="Y103" s="1" t="str">
        <f t="shared" si="10"/>
        <v>Dovydas  Valiuška</v>
      </c>
    </row>
    <row r="104" spans="1:25" x14ac:dyDescent="0.3">
      <c r="A104" s="22">
        <v>15</v>
      </c>
      <c r="B104" s="22">
        <v>1</v>
      </c>
      <c r="C104" s="22">
        <v>111</v>
      </c>
      <c r="D104" s="22" t="s">
        <v>358</v>
      </c>
      <c r="E104" s="22" t="s">
        <v>66</v>
      </c>
      <c r="F104" s="22">
        <v>31</v>
      </c>
      <c r="G104" s="22" t="s">
        <v>8</v>
      </c>
      <c r="H104" s="50" t="s">
        <v>65</v>
      </c>
      <c r="I104" s="50">
        <v>1.0300925925925926E-3</v>
      </c>
      <c r="J104" s="50">
        <v>1.1458333333333331E-3</v>
      </c>
      <c r="K104" s="50">
        <v>1.1574074074074078E-3</v>
      </c>
      <c r="L104" s="50">
        <v>1.1574074074074069E-3</v>
      </c>
      <c r="M104" s="50">
        <v>1.1689814814814818E-3</v>
      </c>
      <c r="N104" s="50">
        <v>1.1805555555555554E-3</v>
      </c>
      <c r="O104" s="50">
        <v>1.1805555555555554E-3</v>
      </c>
      <c r="P104" s="50">
        <v>1.1574074074074073E-3</v>
      </c>
      <c r="Q104" s="50">
        <v>1.1921296296296298E-3</v>
      </c>
      <c r="R104" s="50">
        <v>1.1689814814814809E-3</v>
      </c>
      <c r="S104" s="51">
        <v>14</v>
      </c>
      <c r="T104" s="50">
        <v>1.1539351851851851E-2</v>
      </c>
      <c r="U104" s="51">
        <v>22</v>
      </c>
      <c r="V104" s="50">
        <v>1.4168368055555556E-2</v>
      </c>
      <c r="W104" s="55">
        <v>2.5707719907407407E-2</v>
      </c>
      <c r="X104" s="58">
        <f t="shared" si="11"/>
        <v>826</v>
      </c>
      <c r="Y104" s="1" t="str">
        <f t="shared" si="10"/>
        <v>Inga Aukselytė</v>
      </c>
    </row>
    <row r="105" spans="1:25" x14ac:dyDescent="0.3">
      <c r="A105" s="22">
        <v>16</v>
      </c>
      <c r="B105" s="22">
        <v>1</v>
      </c>
      <c r="C105" s="22">
        <v>99</v>
      </c>
      <c r="D105" s="22" t="s">
        <v>359</v>
      </c>
      <c r="E105" s="22" t="s">
        <v>73</v>
      </c>
      <c r="F105" s="22">
        <v>53</v>
      </c>
      <c r="G105" s="22" t="s">
        <v>60</v>
      </c>
      <c r="H105" s="50" t="s">
        <v>59</v>
      </c>
      <c r="I105" s="50">
        <v>1.0648148148148147E-3</v>
      </c>
      <c r="J105" s="50">
        <v>1.1574074074074076E-3</v>
      </c>
      <c r="K105" s="50">
        <v>1.2152777777777778E-3</v>
      </c>
      <c r="L105" s="50">
        <v>1.2037037037037038E-3</v>
      </c>
      <c r="M105" s="50">
        <v>1.2268518518518505E-3</v>
      </c>
      <c r="N105" s="50">
        <v>1.2384259259259267E-3</v>
      </c>
      <c r="O105" s="50">
        <v>1.2037037037037051E-3</v>
      </c>
      <c r="P105" s="50">
        <v>1.2152777777777769E-3</v>
      </c>
      <c r="Q105" s="50">
        <v>1.2037037037037034E-3</v>
      </c>
      <c r="R105" s="50">
        <v>1.1805555555555562E-3</v>
      </c>
      <c r="S105" s="51">
        <v>16</v>
      </c>
      <c r="T105" s="50">
        <v>1.1909722222222223E-2</v>
      </c>
      <c r="U105" s="51">
        <v>20</v>
      </c>
      <c r="V105" s="50">
        <v>1.4112037037037036E-2</v>
      </c>
      <c r="W105" s="55">
        <v>2.6021759259259258E-2</v>
      </c>
      <c r="X105" s="58">
        <f t="shared" si="11"/>
        <v>816</v>
      </c>
      <c r="Y105" s="1" t="str">
        <f t="shared" si="10"/>
        <v>Virgilijus Buzas</v>
      </c>
    </row>
    <row r="106" spans="1:25" x14ac:dyDescent="0.3">
      <c r="A106" s="22">
        <v>17</v>
      </c>
      <c r="B106" s="22">
        <v>14</v>
      </c>
      <c r="C106" s="22">
        <v>113</v>
      </c>
      <c r="D106" s="22" t="s">
        <v>216</v>
      </c>
      <c r="E106" s="22" t="s">
        <v>58</v>
      </c>
      <c r="F106" s="22">
        <v>26</v>
      </c>
      <c r="G106" s="22" t="s">
        <v>28</v>
      </c>
      <c r="H106" s="50" t="s">
        <v>183</v>
      </c>
      <c r="I106" s="50">
        <v>1.1111111111111111E-3</v>
      </c>
      <c r="J106" s="50">
        <v>1.203703703703704E-3</v>
      </c>
      <c r="K106" s="50">
        <v>1.2847222222222218E-3</v>
      </c>
      <c r="L106" s="50">
        <v>1.2962962962962958E-3</v>
      </c>
      <c r="M106" s="50">
        <v>1.3078703703703716E-3</v>
      </c>
      <c r="N106" s="50">
        <v>1.3541666666666658E-3</v>
      </c>
      <c r="O106" s="50">
        <v>1.3425925925925923E-3</v>
      </c>
      <c r="P106" s="50">
        <v>1.3541666666666667E-3</v>
      </c>
      <c r="Q106" s="50">
        <v>1.3425925925925931E-3</v>
      </c>
      <c r="R106" s="50">
        <v>1.2615740740740747E-3</v>
      </c>
      <c r="S106" s="51">
        <v>30</v>
      </c>
      <c r="T106" s="50">
        <v>1.2858796296296297E-2</v>
      </c>
      <c r="U106" s="51">
        <v>15</v>
      </c>
      <c r="V106" s="50">
        <v>1.3457210648148149E-2</v>
      </c>
      <c r="W106" s="55">
        <v>2.6316006944444446E-2</v>
      </c>
      <c r="X106" s="58">
        <f t="shared" si="11"/>
        <v>807</v>
      </c>
      <c r="Y106" s="1" t="str">
        <f t="shared" si="10"/>
        <v>Mantas Bartkus</v>
      </c>
    </row>
    <row r="107" spans="1:25" x14ac:dyDescent="0.3">
      <c r="A107" s="22">
        <v>18</v>
      </c>
      <c r="B107" s="22">
        <v>15</v>
      </c>
      <c r="C107" s="22">
        <v>117</v>
      </c>
      <c r="D107" s="22" t="s">
        <v>1787</v>
      </c>
      <c r="E107" s="22" t="s">
        <v>58</v>
      </c>
      <c r="F107" s="22">
        <v>26</v>
      </c>
      <c r="G107" s="22" t="s">
        <v>28</v>
      </c>
      <c r="H107" s="50" t="s">
        <v>192</v>
      </c>
      <c r="I107" s="50">
        <v>1.0995370370370371E-3</v>
      </c>
      <c r="J107" s="50">
        <v>1.1921296296296296E-3</v>
      </c>
      <c r="K107" s="50">
        <v>1.2615740740740738E-3</v>
      </c>
      <c r="L107" s="50">
        <v>1.2731481481481483E-3</v>
      </c>
      <c r="M107" s="50">
        <v>1.3078703703703707E-3</v>
      </c>
      <c r="N107" s="50">
        <v>1.3078703703703698E-3</v>
      </c>
      <c r="O107" s="50">
        <v>1.3194444444444451E-3</v>
      </c>
      <c r="P107" s="50">
        <v>1.3194444444444443E-3</v>
      </c>
      <c r="Q107" s="50">
        <v>1.3541666666666667E-3</v>
      </c>
      <c r="R107" s="50">
        <v>1.2962962962962954E-3</v>
      </c>
      <c r="S107" s="51">
        <v>29</v>
      </c>
      <c r="T107" s="50">
        <v>1.2731481481481481E-2</v>
      </c>
      <c r="U107" s="51">
        <v>16</v>
      </c>
      <c r="V107" s="50">
        <v>1.3624965277777778E-2</v>
      </c>
      <c r="W107" s="55">
        <v>2.6356446759259258E-2</v>
      </c>
      <c r="X107" s="58">
        <f t="shared" si="11"/>
        <v>806</v>
      </c>
      <c r="Y107" s="1" t="str">
        <f t="shared" si="10"/>
        <v>Ignas Gelžinis</v>
      </c>
    </row>
    <row r="108" spans="1:25" x14ac:dyDescent="0.3">
      <c r="A108" s="22">
        <v>19</v>
      </c>
      <c r="B108" s="22">
        <v>2</v>
      </c>
      <c r="C108" s="22">
        <v>132</v>
      </c>
      <c r="D108" s="22" t="s">
        <v>360</v>
      </c>
      <c r="E108" s="22" t="s">
        <v>76</v>
      </c>
      <c r="F108" s="22">
        <v>46</v>
      </c>
      <c r="G108" s="22" t="s">
        <v>60</v>
      </c>
      <c r="H108" s="50" t="s">
        <v>91</v>
      </c>
      <c r="I108" s="50">
        <v>1.1805555555555556E-3</v>
      </c>
      <c r="J108" s="50">
        <v>1.3773148148148149E-3</v>
      </c>
      <c r="K108" s="50">
        <v>1.3888888888888887E-3</v>
      </c>
      <c r="L108" s="50">
        <v>1.4120370370370372E-3</v>
      </c>
      <c r="M108" s="50">
        <v>1.4120370370370372E-3</v>
      </c>
      <c r="N108" s="50">
        <v>1.4236111111111116E-3</v>
      </c>
      <c r="O108" s="50">
        <v>1.4004629629629627E-3</v>
      </c>
      <c r="P108" s="50">
        <v>1.4120370370370363E-3</v>
      </c>
      <c r="Q108" s="50">
        <v>1.4351851851851852E-3</v>
      </c>
      <c r="R108" s="50">
        <v>1.4120370370370363E-3</v>
      </c>
      <c r="S108" s="51">
        <v>38</v>
      </c>
      <c r="T108" s="50">
        <v>1.3854166666666666E-2</v>
      </c>
      <c r="U108" s="51">
        <v>9</v>
      </c>
      <c r="V108" s="50">
        <v>1.2794710648148149E-2</v>
      </c>
      <c r="W108" s="55">
        <v>2.6648877314814814E-2</v>
      </c>
      <c r="X108" s="58">
        <f t="shared" si="11"/>
        <v>797</v>
      </c>
      <c r="Y108" s="1" t="str">
        <f t="shared" si="10"/>
        <v>Valdas Gudaitis</v>
      </c>
    </row>
    <row r="109" spans="1:25" x14ac:dyDescent="0.3">
      <c r="A109" s="22">
        <v>20</v>
      </c>
      <c r="B109" s="22">
        <v>16</v>
      </c>
      <c r="C109" s="22">
        <v>110</v>
      </c>
      <c r="D109" s="22" t="s">
        <v>361</v>
      </c>
      <c r="E109" s="22" t="s">
        <v>58</v>
      </c>
      <c r="F109" s="22">
        <v>27</v>
      </c>
      <c r="G109" s="22" t="s">
        <v>8</v>
      </c>
      <c r="H109" s="50" t="s">
        <v>183</v>
      </c>
      <c r="I109" s="50">
        <v>1.1226851851851851E-3</v>
      </c>
      <c r="J109" s="50">
        <v>1.226851851851852E-3</v>
      </c>
      <c r="K109" s="50">
        <v>1.2499999999999998E-3</v>
      </c>
      <c r="L109" s="50">
        <v>1.2731481481481487E-3</v>
      </c>
      <c r="M109" s="50">
        <v>1.2615740740740738E-3</v>
      </c>
      <c r="N109" s="50">
        <v>1.3078703703703698E-3</v>
      </c>
      <c r="O109" s="50">
        <v>1.2384259259259267E-3</v>
      </c>
      <c r="P109" s="50">
        <v>1.3194444444444443E-3</v>
      </c>
      <c r="Q109" s="50">
        <v>1.2847222222222218E-3</v>
      </c>
      <c r="R109" s="50">
        <v>1.2847222222222236E-3</v>
      </c>
      <c r="S109" s="51">
        <v>27</v>
      </c>
      <c r="T109" s="50">
        <v>1.2569444444444446E-2</v>
      </c>
      <c r="U109" s="51">
        <v>23</v>
      </c>
      <c r="V109" s="50">
        <v>1.4186886574074074E-2</v>
      </c>
      <c r="W109" s="55">
        <v>2.6756331018518521E-2</v>
      </c>
      <c r="X109" s="58">
        <f t="shared" si="11"/>
        <v>794</v>
      </c>
      <c r="Y109" s="1" t="str">
        <f t="shared" si="10"/>
        <v>Alfredas Kiudys</v>
      </c>
    </row>
    <row r="110" spans="1:25" x14ac:dyDescent="0.3">
      <c r="A110" s="22">
        <v>21</v>
      </c>
      <c r="B110" s="22">
        <v>17</v>
      </c>
      <c r="C110" s="22">
        <v>108</v>
      </c>
      <c r="D110" s="22" t="s">
        <v>202</v>
      </c>
      <c r="E110" s="22" t="s">
        <v>58</v>
      </c>
      <c r="F110" s="22">
        <v>27</v>
      </c>
      <c r="G110" s="22" t="s">
        <v>8</v>
      </c>
      <c r="H110" s="50" t="s">
        <v>354</v>
      </c>
      <c r="I110" s="50">
        <v>1.1805555555555556E-3</v>
      </c>
      <c r="J110" s="50">
        <v>1.3310185185185185E-3</v>
      </c>
      <c r="K110" s="50">
        <v>1.3657407407407403E-3</v>
      </c>
      <c r="L110" s="50">
        <v>1.4120370370370372E-3</v>
      </c>
      <c r="M110" s="50">
        <v>1.4351851851851852E-3</v>
      </c>
      <c r="N110" s="50">
        <v>1.435185185185186E-3</v>
      </c>
      <c r="O110" s="50">
        <v>1.4236111111111116E-3</v>
      </c>
      <c r="P110" s="50">
        <v>1.4004629629629627E-3</v>
      </c>
      <c r="Q110" s="50">
        <v>1.4351851851851852E-3</v>
      </c>
      <c r="R110" s="50">
        <v>1.3888888888888892E-3</v>
      </c>
      <c r="S110" s="51">
        <v>37</v>
      </c>
      <c r="T110" s="50">
        <v>1.3807870370370371E-2</v>
      </c>
      <c r="U110" s="51">
        <v>11</v>
      </c>
      <c r="V110" s="50">
        <v>1.3111030092592591E-2</v>
      </c>
      <c r="W110" s="55">
        <v>2.6918900462962962E-2</v>
      </c>
      <c r="X110" s="58">
        <f t="shared" si="11"/>
        <v>789</v>
      </c>
      <c r="Y110" s="1" t="str">
        <f t="shared" si="10"/>
        <v>Adas Ridikas</v>
      </c>
    </row>
    <row r="111" spans="1:25" x14ac:dyDescent="0.3">
      <c r="A111" s="22">
        <v>22</v>
      </c>
      <c r="B111" s="22">
        <v>18</v>
      </c>
      <c r="C111" s="22">
        <v>87</v>
      </c>
      <c r="D111" s="22" t="s">
        <v>362</v>
      </c>
      <c r="E111" s="22" t="s">
        <v>58</v>
      </c>
      <c r="F111" s="22">
        <v>40</v>
      </c>
      <c r="G111" s="22" t="s">
        <v>28</v>
      </c>
      <c r="H111" s="50" t="s">
        <v>258</v>
      </c>
      <c r="I111" s="50">
        <v>1.0069444444444444E-3</v>
      </c>
      <c r="J111" s="50">
        <v>1.2037037037037034E-3</v>
      </c>
      <c r="K111" s="50">
        <v>1.2037037037037042E-3</v>
      </c>
      <c r="L111" s="50">
        <v>1.2152777777777782E-3</v>
      </c>
      <c r="M111" s="50">
        <v>1.2384259259259241E-3</v>
      </c>
      <c r="N111" s="50">
        <v>1.2500000000000011E-3</v>
      </c>
      <c r="O111" s="50">
        <v>1.2152777777777778E-3</v>
      </c>
      <c r="P111" s="50">
        <v>1.2731481481481483E-3</v>
      </c>
      <c r="Q111" s="50">
        <v>1.2384259259259258E-3</v>
      </c>
      <c r="R111" s="50">
        <v>1.145833333333332E-3</v>
      </c>
      <c r="S111" s="51">
        <v>18</v>
      </c>
      <c r="T111" s="50">
        <v>1.1990740740740739E-2</v>
      </c>
      <c r="U111" s="51">
        <v>28</v>
      </c>
      <c r="V111" s="50">
        <v>1.4936342592592591E-2</v>
      </c>
      <c r="W111" s="55">
        <v>2.6927083333333331E-2</v>
      </c>
      <c r="X111" s="58">
        <f t="shared" si="11"/>
        <v>789</v>
      </c>
      <c r="Y111" s="1" t="str">
        <f t="shared" si="10"/>
        <v>Olegas Ivanovas</v>
      </c>
    </row>
    <row r="112" spans="1:25" x14ac:dyDescent="0.3">
      <c r="A112" s="22">
        <v>23</v>
      </c>
      <c r="B112" s="22">
        <v>19</v>
      </c>
      <c r="C112" s="22">
        <v>124</v>
      </c>
      <c r="D112" s="22" t="s">
        <v>363</v>
      </c>
      <c r="E112" s="22" t="s">
        <v>58</v>
      </c>
      <c r="F112" s="22">
        <v>39</v>
      </c>
      <c r="G112" s="22" t="s">
        <v>28</v>
      </c>
      <c r="H112" s="50" t="s">
        <v>30</v>
      </c>
      <c r="I112" s="50">
        <v>1.0185185185185186E-3</v>
      </c>
      <c r="J112" s="50">
        <v>1.215277777777778E-3</v>
      </c>
      <c r="K112" s="50">
        <v>1.2615740740740738E-3</v>
      </c>
      <c r="L112" s="50">
        <v>1.2615740740740742E-3</v>
      </c>
      <c r="M112" s="50">
        <v>1.2731481481481483E-3</v>
      </c>
      <c r="N112" s="50">
        <v>1.2615740740740729E-3</v>
      </c>
      <c r="O112" s="50">
        <v>1.2731481481481491E-3</v>
      </c>
      <c r="P112" s="50">
        <v>1.2384259259259258E-3</v>
      </c>
      <c r="Q112" s="50">
        <v>1.2037037037037034E-3</v>
      </c>
      <c r="R112" s="50">
        <v>1.180555555555558E-3</v>
      </c>
      <c r="S112" s="51">
        <v>23</v>
      </c>
      <c r="T112" s="50">
        <v>1.2187500000000002E-2</v>
      </c>
      <c r="U112" s="51">
        <v>27</v>
      </c>
      <c r="V112" s="50">
        <v>1.4857175925925925E-2</v>
      </c>
      <c r="W112" s="55">
        <v>2.7044675925925927E-2</v>
      </c>
      <c r="X112" s="58">
        <f t="shared" si="11"/>
        <v>785</v>
      </c>
      <c r="Y112" s="1" t="str">
        <f t="shared" si="10"/>
        <v>Linas Samaška</v>
      </c>
    </row>
    <row r="113" spans="1:25" x14ac:dyDescent="0.3">
      <c r="A113" s="22">
        <v>24</v>
      </c>
      <c r="B113" s="22">
        <v>20</v>
      </c>
      <c r="C113" s="22">
        <v>98</v>
      </c>
      <c r="D113" s="22" t="s">
        <v>225</v>
      </c>
      <c r="E113" s="22" t="s">
        <v>58</v>
      </c>
      <c r="F113" s="22">
        <v>31</v>
      </c>
      <c r="G113" s="22" t="s">
        <v>60</v>
      </c>
      <c r="H113" s="50" t="s">
        <v>59</v>
      </c>
      <c r="I113" s="50">
        <v>1.0532407407407407E-3</v>
      </c>
      <c r="J113" s="50">
        <v>1.203703703703704E-3</v>
      </c>
      <c r="K113" s="50">
        <v>1.2384259259259258E-3</v>
      </c>
      <c r="L113" s="50">
        <v>1.2499999999999998E-3</v>
      </c>
      <c r="M113" s="50">
        <v>1.2847222222222227E-3</v>
      </c>
      <c r="N113" s="50">
        <v>1.2847222222222218E-3</v>
      </c>
      <c r="O113" s="50">
        <v>1.284722222222221E-3</v>
      </c>
      <c r="P113" s="50">
        <v>1.2847222222222218E-3</v>
      </c>
      <c r="Q113" s="50">
        <v>1.2962962962962989E-3</v>
      </c>
      <c r="R113" s="50">
        <v>1.2384259259259258E-3</v>
      </c>
      <c r="S113" s="51">
        <v>25</v>
      </c>
      <c r="T113" s="50">
        <v>1.2418981481481482E-2</v>
      </c>
      <c r="U113" s="51">
        <v>25</v>
      </c>
      <c r="V113" s="50">
        <v>1.4661458333333334E-2</v>
      </c>
      <c r="W113" s="55">
        <v>2.7080439814814818E-2</v>
      </c>
      <c r="X113" s="58">
        <f t="shared" si="11"/>
        <v>784</v>
      </c>
      <c r="Y113" s="1" t="str">
        <f t="shared" si="10"/>
        <v>Laurynas Narkevičius</v>
      </c>
    </row>
    <row r="114" spans="1:25" x14ac:dyDescent="0.3">
      <c r="A114" s="22">
        <v>25</v>
      </c>
      <c r="B114" s="22">
        <v>21</v>
      </c>
      <c r="C114" s="22">
        <v>119</v>
      </c>
      <c r="D114" s="22" t="s">
        <v>1788</v>
      </c>
      <c r="E114" s="22" t="s">
        <v>58</v>
      </c>
      <c r="F114" s="22">
        <v>27</v>
      </c>
      <c r="G114" s="22" t="s">
        <v>28</v>
      </c>
      <c r="H114" s="50" t="s">
        <v>183</v>
      </c>
      <c r="I114" s="50">
        <v>9.9537037037037042E-4</v>
      </c>
      <c r="J114" s="50">
        <v>1.1458333333333333E-3</v>
      </c>
      <c r="K114" s="50">
        <v>1.2268518518518514E-3</v>
      </c>
      <c r="L114" s="50">
        <v>1.2500000000000007E-3</v>
      </c>
      <c r="M114" s="50">
        <v>1.2731481481481474E-3</v>
      </c>
      <c r="N114" s="50">
        <v>1.2500000000000011E-3</v>
      </c>
      <c r="O114" s="50">
        <v>1.284722222222221E-3</v>
      </c>
      <c r="P114" s="50">
        <v>1.2731481481481483E-3</v>
      </c>
      <c r="Q114" s="50">
        <v>1.2847222222222236E-3</v>
      </c>
      <c r="R114" s="50">
        <v>1.1689814814814809E-3</v>
      </c>
      <c r="S114" s="51">
        <v>21</v>
      </c>
      <c r="T114" s="50">
        <v>1.2152777777777778E-2</v>
      </c>
      <c r="U114" s="51">
        <v>29</v>
      </c>
      <c r="V114" s="50">
        <v>1.5004247685185185E-2</v>
      </c>
      <c r="W114" s="55">
        <v>2.7157025462962961E-2</v>
      </c>
      <c r="X114" s="58">
        <f t="shared" si="11"/>
        <v>782</v>
      </c>
      <c r="Y114" s="1" t="str">
        <f t="shared" si="10"/>
        <v>Paulius Guzevičius</v>
      </c>
    </row>
    <row r="115" spans="1:25" x14ac:dyDescent="0.3">
      <c r="A115" s="22">
        <v>26</v>
      </c>
      <c r="B115" s="22">
        <v>22</v>
      </c>
      <c r="C115" s="22">
        <v>100</v>
      </c>
      <c r="D115" s="22" t="s">
        <v>364</v>
      </c>
      <c r="E115" s="22" t="s">
        <v>58</v>
      </c>
      <c r="F115" s="22">
        <v>22</v>
      </c>
      <c r="G115" s="22" t="s">
        <v>60</v>
      </c>
      <c r="H115" s="50" t="s">
        <v>59</v>
      </c>
      <c r="I115" s="50">
        <v>1.0416666666666667E-3</v>
      </c>
      <c r="J115" s="50">
        <v>1.1689814814814811E-3</v>
      </c>
      <c r="K115" s="50">
        <v>1.2500000000000007E-3</v>
      </c>
      <c r="L115" s="50">
        <v>1.2037037037037034E-3</v>
      </c>
      <c r="M115" s="50">
        <v>1.2268518518518514E-3</v>
      </c>
      <c r="N115" s="50">
        <v>1.2500000000000011E-3</v>
      </c>
      <c r="O115" s="50">
        <v>1.2152777777777761E-3</v>
      </c>
      <c r="P115" s="50">
        <v>1.226851851851854E-3</v>
      </c>
      <c r="Q115" s="50">
        <v>1.2152777777777769E-3</v>
      </c>
      <c r="R115" s="50">
        <v>1.2500000000000011E-3</v>
      </c>
      <c r="S115" s="51">
        <v>20</v>
      </c>
      <c r="T115" s="50">
        <v>1.2048611111111112E-2</v>
      </c>
      <c r="U115" s="51">
        <v>32</v>
      </c>
      <c r="V115" s="50">
        <v>1.5251817129629629E-2</v>
      </c>
      <c r="W115" s="55">
        <v>2.7300428240740741E-2</v>
      </c>
      <c r="X115" s="58">
        <f t="shared" si="11"/>
        <v>778</v>
      </c>
      <c r="Y115" s="1" t="str">
        <f t="shared" si="10"/>
        <v>Mantas Jankevičius</v>
      </c>
    </row>
    <row r="116" spans="1:25" x14ac:dyDescent="0.3">
      <c r="A116" s="22">
        <v>27</v>
      </c>
      <c r="B116" s="22">
        <v>2</v>
      </c>
      <c r="C116" s="22">
        <v>139</v>
      </c>
      <c r="D116" s="22" t="s">
        <v>200</v>
      </c>
      <c r="E116" s="22" t="s">
        <v>73</v>
      </c>
      <c r="F116" s="22">
        <v>52</v>
      </c>
      <c r="G116" s="22" t="s">
        <v>28</v>
      </c>
      <c r="H116" s="50" t="s">
        <v>201</v>
      </c>
      <c r="I116" s="50">
        <v>1.25E-3</v>
      </c>
      <c r="J116" s="50">
        <v>1.2152777777777776E-3</v>
      </c>
      <c r="K116" s="50">
        <v>1.3657407407407407E-3</v>
      </c>
      <c r="L116" s="50">
        <v>1.3194444444444451E-3</v>
      </c>
      <c r="M116" s="50">
        <v>1.2731481481481483E-3</v>
      </c>
      <c r="N116" s="50">
        <v>1.3425925925925914E-3</v>
      </c>
      <c r="O116" s="50">
        <v>1.3194444444444451E-3</v>
      </c>
      <c r="P116" s="50">
        <v>1.3078703703703707E-3</v>
      </c>
      <c r="Q116" s="50">
        <v>1.2962962962962954E-3</v>
      </c>
      <c r="R116" s="50">
        <v>1.2615740740740729E-3</v>
      </c>
      <c r="S116" s="51">
        <v>31</v>
      </c>
      <c r="T116" s="50">
        <v>1.2951388888888887E-2</v>
      </c>
      <c r="U116" s="51">
        <v>24</v>
      </c>
      <c r="V116" s="50">
        <v>1.4582141203703705E-2</v>
      </c>
      <c r="W116" s="55">
        <v>2.7533530092592594E-2</v>
      </c>
      <c r="X116" s="58">
        <f t="shared" si="11"/>
        <v>772</v>
      </c>
      <c r="Y116" s="1" t="str">
        <f t="shared" si="10"/>
        <v>Romutis Ančlauskas</v>
      </c>
    </row>
    <row r="117" spans="1:25" x14ac:dyDescent="0.3">
      <c r="A117" s="22">
        <v>28</v>
      </c>
      <c r="B117" s="22">
        <v>23</v>
      </c>
      <c r="C117" s="22">
        <v>97</v>
      </c>
      <c r="D117" s="22" t="s">
        <v>365</v>
      </c>
      <c r="E117" s="22" t="s">
        <v>58</v>
      </c>
      <c r="F117" s="22">
        <v>37</v>
      </c>
      <c r="G117" s="22" t="s">
        <v>28</v>
      </c>
      <c r="H117" s="50" t="s">
        <v>183</v>
      </c>
      <c r="I117" s="50">
        <v>1.1921296296296296E-3</v>
      </c>
      <c r="J117" s="50">
        <v>1.3541666666666665E-3</v>
      </c>
      <c r="K117" s="50">
        <v>1.4004629629629632E-3</v>
      </c>
      <c r="L117" s="50">
        <v>1.3541666666666658E-3</v>
      </c>
      <c r="M117" s="50">
        <v>1.3888888888888892E-3</v>
      </c>
      <c r="N117" s="50">
        <v>1.4120370370370372E-3</v>
      </c>
      <c r="O117" s="50">
        <v>1.4236111111111116E-3</v>
      </c>
      <c r="P117" s="50">
        <v>1.4236111111111116E-3</v>
      </c>
      <c r="Q117" s="50">
        <v>1.3888888888888874E-3</v>
      </c>
      <c r="R117" s="50">
        <v>1.365740740740742E-3</v>
      </c>
      <c r="S117" s="51">
        <v>35</v>
      </c>
      <c r="T117" s="50">
        <v>1.3703703703703704E-2</v>
      </c>
      <c r="U117" s="51">
        <v>19</v>
      </c>
      <c r="V117" s="50">
        <v>1.4001192129629629E-2</v>
      </c>
      <c r="W117" s="55">
        <v>2.7704895833333333E-2</v>
      </c>
      <c r="X117" s="58">
        <f t="shared" si="11"/>
        <v>767</v>
      </c>
      <c r="Y117" s="1" t="str">
        <f t="shared" si="10"/>
        <v>Aurimas Laurikaitis</v>
      </c>
    </row>
    <row r="118" spans="1:25" x14ac:dyDescent="0.3">
      <c r="A118" s="22">
        <v>29</v>
      </c>
      <c r="B118" s="22">
        <v>2</v>
      </c>
      <c r="C118" s="22">
        <v>95</v>
      </c>
      <c r="D118" s="22" t="s">
        <v>214</v>
      </c>
      <c r="E118" s="22" t="s">
        <v>66</v>
      </c>
      <c r="F118" s="22">
        <v>33</v>
      </c>
      <c r="G118" s="22" t="s">
        <v>60</v>
      </c>
      <c r="H118" s="50" t="s">
        <v>59</v>
      </c>
      <c r="I118" s="50">
        <v>1.0300925925925926E-3</v>
      </c>
      <c r="J118" s="50">
        <v>1.1574074074074071E-3</v>
      </c>
      <c r="K118" s="50">
        <v>1.1921296296296302E-3</v>
      </c>
      <c r="L118" s="50">
        <v>1.2152777777777778E-3</v>
      </c>
      <c r="M118" s="50">
        <v>1.2384259259259258E-3</v>
      </c>
      <c r="N118" s="50">
        <v>1.2384259259259258E-3</v>
      </c>
      <c r="O118" s="50">
        <v>1.2384259259259267E-3</v>
      </c>
      <c r="P118" s="50">
        <v>1.2615740740740729E-3</v>
      </c>
      <c r="Q118" s="50">
        <v>1.2384259259259258E-3</v>
      </c>
      <c r="R118" s="50">
        <v>1.2037037037037034E-3</v>
      </c>
      <c r="S118" s="51">
        <v>19</v>
      </c>
      <c r="T118" s="50">
        <v>1.2013888888888888E-2</v>
      </c>
      <c r="U118" s="51">
        <v>35</v>
      </c>
      <c r="V118" s="50">
        <v>1.6024768518518518E-2</v>
      </c>
      <c r="W118" s="55">
        <v>2.8038657407407408E-2</v>
      </c>
      <c r="X118" s="58">
        <f t="shared" si="11"/>
        <v>758</v>
      </c>
      <c r="Y118" s="1" t="str">
        <f t="shared" si="10"/>
        <v>Alina Ranceva</v>
      </c>
    </row>
    <row r="119" spans="1:25" x14ac:dyDescent="0.3">
      <c r="A119" s="22">
        <v>30</v>
      </c>
      <c r="B119" s="22">
        <v>1</v>
      </c>
      <c r="C119" s="22">
        <v>137</v>
      </c>
      <c r="D119" s="22" t="s">
        <v>366</v>
      </c>
      <c r="E119" s="22" t="s">
        <v>367</v>
      </c>
      <c r="F119" s="22">
        <v>52</v>
      </c>
      <c r="G119" s="22" t="s">
        <v>28</v>
      </c>
      <c r="H119" s="50" t="s">
        <v>368</v>
      </c>
      <c r="I119" s="50">
        <v>1.0763888888888889E-3</v>
      </c>
      <c r="J119" s="50">
        <v>1.1458333333333333E-3</v>
      </c>
      <c r="K119" s="50">
        <v>1.1342592592592589E-3</v>
      </c>
      <c r="L119" s="50">
        <v>1.1689814814814818E-3</v>
      </c>
      <c r="M119" s="50">
        <v>1.1574074074074073E-3</v>
      </c>
      <c r="N119" s="50">
        <v>1.1689814814814818E-3</v>
      </c>
      <c r="O119" s="50">
        <v>1.1458333333333338E-3</v>
      </c>
      <c r="P119" s="50">
        <v>1.1689814814814809E-3</v>
      </c>
      <c r="Q119" s="50">
        <v>1.1574074074074073E-3</v>
      </c>
      <c r="R119" s="50">
        <v>1.1111111111111113E-3</v>
      </c>
      <c r="S119" s="51">
        <v>12</v>
      </c>
      <c r="T119" s="50">
        <v>1.1435185185185185E-2</v>
      </c>
      <c r="U119" s="51">
        <v>40</v>
      </c>
      <c r="V119" s="50">
        <v>1.7142592592592591E-2</v>
      </c>
      <c r="W119" s="55">
        <v>2.8577777777777778E-2</v>
      </c>
      <c r="X119" s="58">
        <f t="shared" si="11"/>
        <v>743</v>
      </c>
      <c r="Y119" s="1" t="str">
        <f t="shared" si="10"/>
        <v>RAMUNE IVANAUSKAITE</v>
      </c>
    </row>
    <row r="120" spans="1:25" x14ac:dyDescent="0.3">
      <c r="A120" s="22">
        <v>31</v>
      </c>
      <c r="B120" s="22">
        <v>3</v>
      </c>
      <c r="C120" s="22">
        <v>134</v>
      </c>
      <c r="D120" s="22" t="s">
        <v>369</v>
      </c>
      <c r="E120" s="22" t="s">
        <v>73</v>
      </c>
      <c r="F120" s="22">
        <v>52</v>
      </c>
      <c r="G120" s="22" t="s">
        <v>63</v>
      </c>
      <c r="H120" s="50" t="s">
        <v>340</v>
      </c>
      <c r="I120" s="50">
        <v>9.1435185185185185E-4</v>
      </c>
      <c r="J120" s="50">
        <v>9.4907407407407429E-4</v>
      </c>
      <c r="K120" s="50">
        <v>9.4907407407407332E-4</v>
      </c>
      <c r="L120" s="50">
        <v>9.8379629629629685E-4</v>
      </c>
      <c r="M120" s="50">
        <v>9.6064814814814841E-4</v>
      </c>
      <c r="N120" s="50">
        <v>9.9537037037036955E-4</v>
      </c>
      <c r="O120" s="50">
        <v>9.7222222222222241E-4</v>
      </c>
      <c r="P120" s="50">
        <v>9.9537037037037129E-4</v>
      </c>
      <c r="Q120" s="50">
        <v>9.9537037037037042E-4</v>
      </c>
      <c r="R120" s="50">
        <v>9.7222222222222154E-4</v>
      </c>
      <c r="S120" s="51">
        <v>5</v>
      </c>
      <c r="T120" s="50">
        <v>9.6874999999999999E-3</v>
      </c>
      <c r="U120" s="51">
        <v>47</v>
      </c>
      <c r="V120" s="50">
        <v>1.9124733796296298E-2</v>
      </c>
      <c r="W120" s="55">
        <v>2.8812233796296299E-2</v>
      </c>
      <c r="X120" s="58">
        <f t="shared" si="11"/>
        <v>737</v>
      </c>
      <c r="Y120" s="1" t="str">
        <f t="shared" si="10"/>
        <v>Vilmantas Krasauskas</v>
      </c>
    </row>
    <row r="121" spans="1:25" x14ac:dyDescent="0.3">
      <c r="A121" s="22">
        <v>32</v>
      </c>
      <c r="B121" s="22">
        <v>3</v>
      </c>
      <c r="C121" s="22">
        <v>115</v>
      </c>
      <c r="D121" s="22" t="s">
        <v>194</v>
      </c>
      <c r="E121" s="22" t="s">
        <v>66</v>
      </c>
      <c r="F121" s="22">
        <v>19</v>
      </c>
      <c r="G121" s="22" t="s">
        <v>8</v>
      </c>
      <c r="H121" s="50" t="s">
        <v>207</v>
      </c>
      <c r="I121" s="50">
        <v>1.0416666666666667E-3</v>
      </c>
      <c r="J121" s="50">
        <v>1.215277777777778E-3</v>
      </c>
      <c r="K121" s="50">
        <v>1.2847222222222218E-3</v>
      </c>
      <c r="L121" s="50">
        <v>1.2962962962962967E-3</v>
      </c>
      <c r="M121" s="50">
        <v>1.2847222222222218E-3</v>
      </c>
      <c r="N121" s="50">
        <v>1.2847222222222218E-3</v>
      </c>
      <c r="O121" s="50">
        <v>1.2962962962962963E-3</v>
      </c>
      <c r="P121" s="50">
        <v>1.27314814814815E-3</v>
      </c>
      <c r="Q121" s="50">
        <v>1.2731481481481448E-3</v>
      </c>
      <c r="R121" s="50">
        <v>1.2268518518518522E-3</v>
      </c>
      <c r="S121" s="51">
        <v>26</v>
      </c>
      <c r="T121" s="50">
        <v>1.247685185185185E-2</v>
      </c>
      <c r="U121" s="51">
        <v>37</v>
      </c>
      <c r="V121" s="50">
        <v>1.6395983796296296E-2</v>
      </c>
      <c r="W121" s="55">
        <v>2.8872835648148146E-2</v>
      </c>
      <c r="X121" s="58">
        <f t="shared" si="11"/>
        <v>736</v>
      </c>
      <c r="Y121" s="1" t="str">
        <f t="shared" si="10"/>
        <v>Giedrė Ambrazevičiūtė</v>
      </c>
    </row>
    <row r="122" spans="1:25" x14ac:dyDescent="0.3">
      <c r="A122" s="22">
        <v>33</v>
      </c>
      <c r="B122" s="22">
        <v>24</v>
      </c>
      <c r="C122" s="22">
        <v>118</v>
      </c>
      <c r="D122" s="22" t="s">
        <v>195</v>
      </c>
      <c r="E122" s="22" t="s">
        <v>58</v>
      </c>
      <c r="F122" s="22">
        <v>29</v>
      </c>
      <c r="G122" s="22" t="s">
        <v>28</v>
      </c>
      <c r="H122" s="50" t="s">
        <v>183</v>
      </c>
      <c r="I122" s="50">
        <v>1.2384259259259258E-3</v>
      </c>
      <c r="J122" s="50">
        <v>1.4930555555555561E-3</v>
      </c>
      <c r="K122" s="50">
        <v>1.5972222222222217E-3</v>
      </c>
      <c r="L122" s="50">
        <v>1.5972222222222221E-3</v>
      </c>
      <c r="M122" s="50">
        <v>1.550925925925927E-3</v>
      </c>
      <c r="N122" s="50">
        <v>1.5856481481481468E-3</v>
      </c>
      <c r="O122" s="50">
        <v>1.6550925925925934E-3</v>
      </c>
      <c r="P122" s="50">
        <v>1.666666666666667E-3</v>
      </c>
      <c r="Q122" s="50">
        <v>1.620370370370371E-3</v>
      </c>
      <c r="R122" s="50">
        <v>1.6203703703703692E-3</v>
      </c>
      <c r="S122" s="51">
        <v>45</v>
      </c>
      <c r="T122" s="50">
        <v>1.5625E-2</v>
      </c>
      <c r="U122" s="51">
        <v>12</v>
      </c>
      <c r="V122" s="50">
        <v>1.3270138888888889E-2</v>
      </c>
      <c r="W122" s="55">
        <v>2.8895138888888887E-2</v>
      </c>
      <c r="X122" s="58">
        <f t="shared" si="11"/>
        <v>735</v>
      </c>
      <c r="Y122" s="1" t="str">
        <f t="shared" si="10"/>
        <v>Petras Gotautas</v>
      </c>
    </row>
    <row r="123" spans="1:25" x14ac:dyDescent="0.3">
      <c r="A123" s="22">
        <v>34</v>
      </c>
      <c r="B123" s="22">
        <v>3</v>
      </c>
      <c r="C123" s="22">
        <v>138</v>
      </c>
      <c r="D123" s="22" t="s">
        <v>370</v>
      </c>
      <c r="E123" s="22" t="s">
        <v>76</v>
      </c>
      <c r="F123" s="22">
        <v>45</v>
      </c>
      <c r="G123" s="22" t="s">
        <v>8</v>
      </c>
      <c r="H123" s="50" t="s">
        <v>183</v>
      </c>
      <c r="I123" s="50">
        <v>1.261574074074074E-3</v>
      </c>
      <c r="J123" s="50">
        <v>1.3310185185185185E-3</v>
      </c>
      <c r="K123" s="50">
        <v>1.3425925925925931E-3</v>
      </c>
      <c r="L123" s="50">
        <v>1.3194444444444443E-3</v>
      </c>
      <c r="M123" s="50">
        <v>1.331018518518517E-3</v>
      </c>
      <c r="N123" s="50">
        <v>1.3310185185185204E-3</v>
      </c>
      <c r="O123" s="50">
        <v>1.3541666666666667E-3</v>
      </c>
      <c r="P123" s="50">
        <v>1.3425925925925931E-3</v>
      </c>
      <c r="Q123" s="50">
        <v>1.3194444444444443E-3</v>
      </c>
      <c r="R123" s="50">
        <v>1.3425925925925914E-3</v>
      </c>
      <c r="S123" s="51">
        <v>34</v>
      </c>
      <c r="T123" s="50">
        <v>1.3275462962962963E-2</v>
      </c>
      <c r="U123" s="51">
        <v>34</v>
      </c>
      <c r="V123" s="50">
        <v>1.5920636574074075E-2</v>
      </c>
      <c r="W123" s="55">
        <v>2.9196099537037036E-2</v>
      </c>
      <c r="X123" s="58">
        <f t="shared" si="11"/>
        <v>728</v>
      </c>
      <c r="Y123" s="1" t="str">
        <f t="shared" si="10"/>
        <v>Darius Tijūnonis</v>
      </c>
    </row>
    <row r="124" spans="1:25" x14ac:dyDescent="0.3">
      <c r="A124" s="22">
        <v>35</v>
      </c>
      <c r="B124" s="22">
        <v>4</v>
      </c>
      <c r="C124" s="22">
        <v>130</v>
      </c>
      <c r="D124" s="22" t="s">
        <v>199</v>
      </c>
      <c r="E124" s="22" t="s">
        <v>73</v>
      </c>
      <c r="F124" s="22">
        <v>58</v>
      </c>
      <c r="G124" s="22" t="s">
        <v>149</v>
      </c>
      <c r="H124" s="50" t="s">
        <v>90</v>
      </c>
      <c r="I124" s="50">
        <v>1.2731481481481483E-3</v>
      </c>
      <c r="J124" s="50">
        <v>1.4467592592592592E-3</v>
      </c>
      <c r="K124" s="50">
        <v>1.4351851851851856E-3</v>
      </c>
      <c r="L124" s="50">
        <v>1.4351851851851852E-3</v>
      </c>
      <c r="M124" s="50">
        <v>1.4351851851851852E-3</v>
      </c>
      <c r="N124" s="50">
        <v>1.435185185185186E-3</v>
      </c>
      <c r="O124" s="50">
        <v>1.4814814814814795E-3</v>
      </c>
      <c r="P124" s="50">
        <v>1.4467592592592587E-3</v>
      </c>
      <c r="Q124" s="50">
        <v>1.4699074074074094E-3</v>
      </c>
      <c r="R124" s="50">
        <v>1.4467592592592605E-3</v>
      </c>
      <c r="S124" s="51">
        <v>40</v>
      </c>
      <c r="T124" s="50">
        <v>1.4305555555555557E-2</v>
      </c>
      <c r="U124" s="51">
        <v>30</v>
      </c>
      <c r="V124" s="50">
        <v>1.5052893518518519E-2</v>
      </c>
      <c r="W124" s="55">
        <v>2.9358449074074075E-2</v>
      </c>
      <c r="X124" s="58">
        <f t="shared" si="11"/>
        <v>724</v>
      </c>
      <c r="Y124" s="1" t="str">
        <f t="shared" si="10"/>
        <v>Aloyzas Urbikas</v>
      </c>
    </row>
    <row r="125" spans="1:25" x14ac:dyDescent="0.3">
      <c r="A125" s="22">
        <v>36</v>
      </c>
      <c r="B125" s="22">
        <v>25</v>
      </c>
      <c r="C125" s="22">
        <v>116</v>
      </c>
      <c r="D125" s="22" t="s">
        <v>371</v>
      </c>
      <c r="E125" s="22" t="s">
        <v>58</v>
      </c>
      <c r="F125" s="22">
        <v>37</v>
      </c>
      <c r="G125" s="22" t="s">
        <v>8</v>
      </c>
      <c r="H125" s="50" t="s">
        <v>207</v>
      </c>
      <c r="I125" s="50">
        <v>1.0995370370370371E-3</v>
      </c>
      <c r="J125" s="50">
        <v>1.1805555555555556E-3</v>
      </c>
      <c r="K125" s="50">
        <v>1.2847222222222227E-3</v>
      </c>
      <c r="L125" s="50">
        <v>1.3773148148148134E-3</v>
      </c>
      <c r="M125" s="50">
        <v>1.342592592592594E-3</v>
      </c>
      <c r="N125" s="50">
        <v>1.3773148148148139E-3</v>
      </c>
      <c r="O125" s="50">
        <v>1.3773148148148156E-3</v>
      </c>
      <c r="P125" s="50">
        <v>1.3888888888888874E-3</v>
      </c>
      <c r="Q125" s="50">
        <v>1.4004629629629645E-3</v>
      </c>
      <c r="R125" s="50">
        <v>1.3541666666666667E-3</v>
      </c>
      <c r="S125" s="51">
        <v>32</v>
      </c>
      <c r="T125" s="50">
        <v>1.3182870370370371E-2</v>
      </c>
      <c r="U125" s="51">
        <v>36</v>
      </c>
      <c r="V125" s="50">
        <v>1.618460648148148E-2</v>
      </c>
      <c r="W125" s="55">
        <v>2.9367476851851849E-2</v>
      </c>
      <c r="X125" s="58">
        <f t="shared" si="11"/>
        <v>723</v>
      </c>
      <c r="Y125" s="1" t="str">
        <f t="shared" si="10"/>
        <v>Tomas Gedvilas</v>
      </c>
    </row>
    <row r="126" spans="1:25" x14ac:dyDescent="0.3">
      <c r="A126" s="22">
        <v>37</v>
      </c>
      <c r="B126" s="22">
        <v>26</v>
      </c>
      <c r="C126" s="22">
        <v>107</v>
      </c>
      <c r="D126" s="22" t="s">
        <v>217</v>
      </c>
      <c r="E126" s="22" t="s">
        <v>58</v>
      </c>
      <c r="F126" s="22">
        <v>34</v>
      </c>
      <c r="G126" s="22" t="s">
        <v>149</v>
      </c>
      <c r="H126" s="50" t="s">
        <v>90</v>
      </c>
      <c r="I126" s="50">
        <v>1.2847222222222223E-3</v>
      </c>
      <c r="J126" s="50">
        <v>1.4351851851851852E-3</v>
      </c>
      <c r="K126" s="50">
        <v>1.5162037037037032E-3</v>
      </c>
      <c r="L126" s="50">
        <v>1.5393518518518516E-3</v>
      </c>
      <c r="M126" s="50">
        <v>1.5162037037037036E-3</v>
      </c>
      <c r="N126" s="50">
        <v>1.5277777777777781E-3</v>
      </c>
      <c r="O126" s="50">
        <v>1.5277777777777789E-3</v>
      </c>
      <c r="P126" s="50">
        <v>1.5509259259259261E-3</v>
      </c>
      <c r="Q126" s="50">
        <v>1.5046296296296283E-3</v>
      </c>
      <c r="R126" s="50">
        <v>1.365740740740742E-3</v>
      </c>
      <c r="S126" s="51">
        <v>43</v>
      </c>
      <c r="T126" s="50">
        <v>1.4768518518518519E-2</v>
      </c>
      <c r="U126" s="51">
        <v>26</v>
      </c>
      <c r="V126" s="50">
        <v>1.4784108796296295E-2</v>
      </c>
      <c r="W126" s="55">
        <v>2.9552627314814815E-2</v>
      </c>
      <c r="X126" s="58">
        <f t="shared" si="11"/>
        <v>719</v>
      </c>
      <c r="Y126" s="1" t="str">
        <f t="shared" si="10"/>
        <v>Žygimantas Zaleckas</v>
      </c>
    </row>
    <row r="127" spans="1:25" x14ac:dyDescent="0.3">
      <c r="A127" s="22">
        <v>38</v>
      </c>
      <c r="B127" s="22">
        <v>4</v>
      </c>
      <c r="C127" s="22">
        <v>133</v>
      </c>
      <c r="D127" s="22" t="s">
        <v>193</v>
      </c>
      <c r="E127" s="22" t="s">
        <v>76</v>
      </c>
      <c r="F127" s="22">
        <v>42</v>
      </c>
      <c r="G127" s="22" t="s">
        <v>8</v>
      </c>
      <c r="H127" s="50" t="s">
        <v>61</v>
      </c>
      <c r="I127" s="50">
        <v>1.4467592592592594E-3</v>
      </c>
      <c r="J127" s="50">
        <v>1.6319444444444443E-3</v>
      </c>
      <c r="K127" s="50">
        <v>1.5509259259259265E-3</v>
      </c>
      <c r="L127" s="50">
        <v>1.5393518518518508E-3</v>
      </c>
      <c r="M127" s="50">
        <v>1.5277777777777789E-3</v>
      </c>
      <c r="N127" s="50">
        <v>1.5046296296296292E-3</v>
      </c>
      <c r="O127" s="50">
        <v>1.5625000000000014E-3</v>
      </c>
      <c r="P127" s="50">
        <v>1.5740740740740715E-3</v>
      </c>
      <c r="Q127" s="50">
        <v>1.5856481481481485E-3</v>
      </c>
      <c r="R127" s="50">
        <v>1.574074074074075E-3</v>
      </c>
      <c r="S127" s="51">
        <v>44</v>
      </c>
      <c r="T127" s="50">
        <v>1.5497685185185186E-2</v>
      </c>
      <c r="U127" s="51">
        <v>21</v>
      </c>
      <c r="V127" s="50">
        <v>1.4154247685185186E-2</v>
      </c>
      <c r="W127" s="55">
        <v>2.9651932870370372E-2</v>
      </c>
      <c r="X127" s="58">
        <f t="shared" si="11"/>
        <v>716</v>
      </c>
      <c r="Y127" s="1" t="str">
        <f t="shared" si="10"/>
        <v>Arūnas Maciulevičius</v>
      </c>
    </row>
    <row r="128" spans="1:25" x14ac:dyDescent="0.3">
      <c r="A128" s="22">
        <v>39</v>
      </c>
      <c r="B128" s="22">
        <v>4</v>
      </c>
      <c r="C128" s="22">
        <v>101</v>
      </c>
      <c r="D128" s="22" t="s">
        <v>372</v>
      </c>
      <c r="E128" s="22" t="s">
        <v>66</v>
      </c>
      <c r="F128" s="22">
        <v>28</v>
      </c>
      <c r="G128" s="22" t="s">
        <v>60</v>
      </c>
      <c r="H128" s="50" t="s">
        <v>59</v>
      </c>
      <c r="I128" s="50">
        <v>1.0185185185185186E-3</v>
      </c>
      <c r="J128" s="50">
        <v>1.1458333333333331E-3</v>
      </c>
      <c r="K128" s="50">
        <v>1.2037037037037034E-3</v>
      </c>
      <c r="L128" s="50">
        <v>1.2384259259259262E-3</v>
      </c>
      <c r="M128" s="50">
        <v>1.2500000000000011E-3</v>
      </c>
      <c r="N128" s="50">
        <v>1.2037037037037016E-3</v>
      </c>
      <c r="O128" s="50">
        <v>1.3541666666666676E-3</v>
      </c>
      <c r="P128" s="50">
        <v>1.2615740740740747E-3</v>
      </c>
      <c r="Q128" s="50">
        <v>1.2384259259259241E-3</v>
      </c>
      <c r="R128" s="50">
        <v>1.2500000000000011E-3</v>
      </c>
      <c r="S128" s="51">
        <v>22</v>
      </c>
      <c r="T128" s="50">
        <v>1.2164351851851852E-2</v>
      </c>
      <c r="U128" s="51">
        <v>43</v>
      </c>
      <c r="V128" s="50">
        <v>1.8087731481481482E-2</v>
      </c>
      <c r="W128" s="55">
        <v>3.0252083333333332E-2</v>
      </c>
      <c r="X128" s="58">
        <f t="shared" si="11"/>
        <v>702</v>
      </c>
      <c r="Y128" s="1" t="str">
        <f t="shared" si="10"/>
        <v>Justina Steponaitienė</v>
      </c>
    </row>
    <row r="129" spans="1:25" x14ac:dyDescent="0.3">
      <c r="A129" s="22">
        <v>40</v>
      </c>
      <c r="B129" s="22">
        <v>5</v>
      </c>
      <c r="C129" s="22">
        <v>140</v>
      </c>
      <c r="D129" s="22" t="s">
        <v>373</v>
      </c>
      <c r="E129" s="22" t="s">
        <v>76</v>
      </c>
      <c r="F129" s="22">
        <v>45</v>
      </c>
      <c r="G129" s="22" t="s">
        <v>60</v>
      </c>
      <c r="H129" s="50" t="s">
        <v>59</v>
      </c>
      <c r="I129" s="50">
        <v>1.2731481481481483E-3</v>
      </c>
      <c r="J129" s="50">
        <v>1.3310185185185183E-3</v>
      </c>
      <c r="K129" s="50">
        <v>1.2847222222222218E-3</v>
      </c>
      <c r="L129" s="50">
        <v>1.3310185185185183E-3</v>
      </c>
      <c r="M129" s="50">
        <v>1.3310185185185196E-3</v>
      </c>
      <c r="N129" s="50">
        <v>1.331018518518517E-3</v>
      </c>
      <c r="O129" s="50">
        <v>1.3541666666666684E-3</v>
      </c>
      <c r="P129" s="50">
        <v>1.3310185185185178E-3</v>
      </c>
      <c r="Q129" s="50">
        <v>1.3425925925925931E-3</v>
      </c>
      <c r="R129" s="50">
        <v>1.3078703703703707E-3</v>
      </c>
      <c r="S129" s="51">
        <v>33</v>
      </c>
      <c r="T129" s="50">
        <v>1.3217592592592593E-2</v>
      </c>
      <c r="U129" s="51">
        <v>44</v>
      </c>
      <c r="V129" s="50">
        <v>1.8233877314814816E-2</v>
      </c>
      <c r="W129" s="55">
        <v>3.1451469907407409E-2</v>
      </c>
      <c r="X129" s="58">
        <f t="shared" si="11"/>
        <v>675</v>
      </c>
      <c r="Y129" s="1" t="str">
        <f t="shared" si="10"/>
        <v>Dainius Kopūstas</v>
      </c>
    </row>
    <row r="130" spans="1:25" x14ac:dyDescent="0.3">
      <c r="A130" s="22">
        <v>41</v>
      </c>
      <c r="B130" s="22">
        <v>5</v>
      </c>
      <c r="C130" s="22">
        <v>122</v>
      </c>
      <c r="D130" s="22" t="s">
        <v>374</v>
      </c>
      <c r="E130" s="22" t="s">
        <v>66</v>
      </c>
      <c r="F130" s="22">
        <v>33</v>
      </c>
      <c r="G130" s="22" t="s">
        <v>8</v>
      </c>
      <c r="H130" s="50" t="s">
        <v>183</v>
      </c>
      <c r="I130" s="50">
        <v>1.1689814814814816E-3</v>
      </c>
      <c r="J130" s="50">
        <v>1.3773148148148145E-3</v>
      </c>
      <c r="K130" s="50">
        <v>1.4351851851851856E-3</v>
      </c>
      <c r="L130" s="50">
        <v>1.5046296296296301E-3</v>
      </c>
      <c r="M130" s="50">
        <v>1.4814814814814803E-3</v>
      </c>
      <c r="N130" s="50">
        <v>1.5046296296296292E-3</v>
      </c>
      <c r="O130" s="50">
        <v>1.4814814814814829E-3</v>
      </c>
      <c r="P130" s="50">
        <v>1.5624999999999979E-3</v>
      </c>
      <c r="Q130" s="50">
        <v>1.5046296296296318E-3</v>
      </c>
      <c r="R130" s="50">
        <v>1.5162037037037036E-3</v>
      </c>
      <c r="S130" s="51">
        <v>41</v>
      </c>
      <c r="T130" s="50">
        <v>1.4537037037037038E-2</v>
      </c>
      <c r="U130" s="51">
        <v>42</v>
      </c>
      <c r="V130" s="50">
        <v>1.8003738425925925E-2</v>
      </c>
      <c r="W130" s="55">
        <v>3.2540775462962961E-2</v>
      </c>
      <c r="X130" s="58">
        <f t="shared" si="11"/>
        <v>653</v>
      </c>
      <c r="Y130" s="1" t="str">
        <f t="shared" si="10"/>
        <v>Anna Kiaušas</v>
      </c>
    </row>
    <row r="131" spans="1:25" x14ac:dyDescent="0.3">
      <c r="A131" s="22">
        <v>42</v>
      </c>
      <c r="B131" s="22">
        <v>6</v>
      </c>
      <c r="C131" s="22">
        <v>109</v>
      </c>
      <c r="D131" s="22" t="s">
        <v>226</v>
      </c>
      <c r="E131" s="22" t="s">
        <v>66</v>
      </c>
      <c r="F131" s="22">
        <v>32</v>
      </c>
      <c r="G131" s="22" t="s">
        <v>8</v>
      </c>
      <c r="H131" s="50" t="s">
        <v>29</v>
      </c>
      <c r="I131" s="50">
        <v>1.3078703703703705E-3</v>
      </c>
      <c r="J131" s="50">
        <v>1.5625000000000003E-3</v>
      </c>
      <c r="K131" s="50">
        <v>1.6203703703703697E-3</v>
      </c>
      <c r="L131" s="50">
        <v>1.620370370370371E-3</v>
      </c>
      <c r="M131" s="50">
        <v>1.5856481481481485E-3</v>
      </c>
      <c r="N131" s="50">
        <v>1.6203703703703684E-3</v>
      </c>
      <c r="O131" s="50">
        <v>1.6898148148148159E-3</v>
      </c>
      <c r="P131" s="50">
        <v>1.5972222222222221E-3</v>
      </c>
      <c r="Q131" s="50">
        <v>1.6319444444444445E-3</v>
      </c>
      <c r="R131" s="50">
        <v>1.6898148148148159E-3</v>
      </c>
      <c r="S131" s="51">
        <v>46</v>
      </c>
      <c r="T131" s="50">
        <v>1.5925925925925927E-2</v>
      </c>
      <c r="U131" s="51">
        <v>38</v>
      </c>
      <c r="V131" s="50">
        <v>1.7043784722222222E-2</v>
      </c>
      <c r="W131" s="55">
        <v>3.2969710648148146E-2</v>
      </c>
      <c r="X131" s="58">
        <f t="shared" si="11"/>
        <v>644</v>
      </c>
      <c r="Y131" s="1" t="str">
        <f t="shared" si="10"/>
        <v>Sandra Valančauskaitė</v>
      </c>
    </row>
    <row r="132" spans="1:25" x14ac:dyDescent="0.3">
      <c r="A132" s="22">
        <v>43</v>
      </c>
      <c r="B132" s="22">
        <v>6</v>
      </c>
      <c r="C132" s="22">
        <v>129</v>
      </c>
      <c r="D132" s="22" t="s">
        <v>375</v>
      </c>
      <c r="E132" s="22" t="s">
        <v>76</v>
      </c>
      <c r="F132" s="22">
        <v>40</v>
      </c>
      <c r="G132" s="22" t="s">
        <v>8</v>
      </c>
      <c r="H132" s="50" t="s">
        <v>183</v>
      </c>
      <c r="I132" s="50">
        <v>1.3541666666666667E-3</v>
      </c>
      <c r="J132" s="50">
        <v>1.5393518518518521E-3</v>
      </c>
      <c r="K132" s="50">
        <v>1.4814814814814808E-3</v>
      </c>
      <c r="L132" s="50">
        <v>1.5277777777777781E-3</v>
      </c>
      <c r="M132" s="50">
        <v>1.5162037037037036E-3</v>
      </c>
      <c r="N132" s="50">
        <v>1.5046296296296301E-3</v>
      </c>
      <c r="O132" s="50">
        <v>1.4930555555555548E-3</v>
      </c>
      <c r="P132" s="50">
        <v>1.4930555555555565E-3</v>
      </c>
      <c r="Q132" s="50">
        <v>1.4814814814814812E-3</v>
      </c>
      <c r="R132" s="50">
        <v>1.3541666666666684E-3</v>
      </c>
      <c r="S132" s="51">
        <v>42</v>
      </c>
      <c r="T132" s="50">
        <v>1.4745370370370372E-2</v>
      </c>
      <c r="U132" s="51">
        <v>46</v>
      </c>
      <c r="V132" s="50">
        <v>1.8476770833333333E-2</v>
      </c>
      <c r="W132" s="55">
        <v>3.3222141203703703E-2</v>
      </c>
      <c r="X132" s="58">
        <f t="shared" si="11"/>
        <v>639</v>
      </c>
      <c r="Y132" s="1" t="str">
        <f t="shared" si="10"/>
        <v>Audrius Rosinas</v>
      </c>
    </row>
    <row r="133" spans="1:25" x14ac:dyDescent="0.3">
      <c r="A133" s="22">
        <v>44</v>
      </c>
      <c r="B133" s="22">
        <v>27</v>
      </c>
      <c r="C133" s="22">
        <v>123</v>
      </c>
      <c r="D133" s="22" t="s">
        <v>376</v>
      </c>
      <c r="E133" s="22" t="s">
        <v>58</v>
      </c>
      <c r="F133" s="22">
        <v>33</v>
      </c>
      <c r="G133" s="22" t="s">
        <v>28</v>
      </c>
      <c r="H133" s="50" t="s">
        <v>183</v>
      </c>
      <c r="I133" s="50">
        <v>1.4699074074074074E-3</v>
      </c>
      <c r="J133" s="50">
        <v>1.7245370370370368E-3</v>
      </c>
      <c r="K133" s="50">
        <v>1.7939814814814823E-3</v>
      </c>
      <c r="L133" s="50">
        <v>1.8518518518518511E-3</v>
      </c>
      <c r="M133" s="50">
        <v>1.8402777777777784E-3</v>
      </c>
      <c r="N133" s="50">
        <v>1.8749999999999982E-3</v>
      </c>
      <c r="O133" s="50">
        <v>1.8749999999999999E-3</v>
      </c>
      <c r="P133" s="50">
        <v>1.9444444444444448E-3</v>
      </c>
      <c r="Q133" s="50">
        <v>1.9560185185185201E-3</v>
      </c>
      <c r="R133" s="50">
        <v>1.7129629629629647E-3</v>
      </c>
      <c r="S133" s="51">
        <v>48</v>
      </c>
      <c r="T133" s="50">
        <v>1.8043981481481484E-2</v>
      </c>
      <c r="U133" s="51">
        <v>33</v>
      </c>
      <c r="V133" s="50">
        <v>1.5317858796296296E-2</v>
      </c>
      <c r="W133" s="55">
        <v>3.3361840277777777E-2</v>
      </c>
      <c r="X133" s="58">
        <f t="shared" si="11"/>
        <v>637</v>
      </c>
      <c r="Y133" s="1" t="str">
        <f t="shared" si="10"/>
        <v>Julius Sakalauskas</v>
      </c>
    </row>
    <row r="134" spans="1:25" x14ac:dyDescent="0.3">
      <c r="A134" s="22">
        <v>45</v>
      </c>
      <c r="B134" s="22">
        <v>28</v>
      </c>
      <c r="C134" s="22">
        <v>105</v>
      </c>
      <c r="D134" s="22" t="s">
        <v>377</v>
      </c>
      <c r="E134" s="22" t="s">
        <v>58</v>
      </c>
      <c r="F134" s="22">
        <v>28</v>
      </c>
      <c r="G134" s="22" t="s">
        <v>8</v>
      </c>
      <c r="H134" s="50" t="s">
        <v>378</v>
      </c>
      <c r="I134" s="50">
        <v>1.3194444444444443E-3</v>
      </c>
      <c r="J134" s="50">
        <v>1.5277777777777776E-3</v>
      </c>
      <c r="K134" s="50">
        <v>1.5740740740740737E-3</v>
      </c>
      <c r="L134" s="50">
        <v>1.620370370370371E-3</v>
      </c>
      <c r="M134" s="50">
        <v>1.6550925925925934E-3</v>
      </c>
      <c r="N134" s="50">
        <v>1.689814814814815E-3</v>
      </c>
      <c r="O134" s="50">
        <v>1.6319444444444428E-3</v>
      </c>
      <c r="P134" s="50">
        <v>1.6782407407407423E-3</v>
      </c>
      <c r="Q134" s="50">
        <v>1.574074074074075E-3</v>
      </c>
      <c r="R134" s="50">
        <v>1.6898148148148159E-3</v>
      </c>
      <c r="S134" s="51">
        <v>47</v>
      </c>
      <c r="T134" s="50">
        <v>1.5960648148148151E-2</v>
      </c>
      <c r="U134" s="51">
        <v>41</v>
      </c>
      <c r="V134" s="50">
        <v>1.7804050925925925E-2</v>
      </c>
      <c r="W134" s="55">
        <v>3.3764699074074075E-2</v>
      </c>
      <c r="X134" s="58">
        <f t="shared" si="11"/>
        <v>629</v>
      </c>
      <c r="Y134" s="1" t="str">
        <f t="shared" si="10"/>
        <v>Andrius Mikalauskas</v>
      </c>
    </row>
    <row r="135" spans="1:25" x14ac:dyDescent="0.3">
      <c r="A135" s="22">
        <v>46</v>
      </c>
      <c r="B135" s="22">
        <v>7</v>
      </c>
      <c r="C135" s="22">
        <v>136</v>
      </c>
      <c r="D135" s="22" t="s">
        <v>379</v>
      </c>
      <c r="E135" s="22" t="s">
        <v>76</v>
      </c>
      <c r="F135" s="22">
        <v>43</v>
      </c>
      <c r="G135" s="22" t="s">
        <v>8</v>
      </c>
      <c r="H135" s="50" t="s">
        <v>254</v>
      </c>
      <c r="I135" s="50">
        <v>1.0300925925925926E-3</v>
      </c>
      <c r="J135" s="50">
        <v>1.3888888888888889E-3</v>
      </c>
      <c r="K135" s="50">
        <v>1.4236111111111107E-3</v>
      </c>
      <c r="L135" s="50">
        <v>1.4699074074074081E-3</v>
      </c>
      <c r="M135" s="50">
        <v>1.4930555555555565E-3</v>
      </c>
      <c r="N135" s="50">
        <v>1.469907407407405E-3</v>
      </c>
      <c r="O135" s="50">
        <v>1.4583333333333358E-3</v>
      </c>
      <c r="P135" s="50">
        <v>1.4699074074074059E-3</v>
      </c>
      <c r="Q135" s="50">
        <v>1.4236111111111116E-3</v>
      </c>
      <c r="R135" s="50">
        <v>1.4236111111111116E-3</v>
      </c>
      <c r="S135" s="51">
        <v>39</v>
      </c>
      <c r="T135" s="50">
        <v>1.4050925925925927E-2</v>
      </c>
      <c r="U135" s="51">
        <v>48</v>
      </c>
      <c r="V135" s="50">
        <v>1.9912233796296298E-2</v>
      </c>
      <c r="W135" s="55">
        <v>3.3963159722222226E-2</v>
      </c>
      <c r="X135" s="58">
        <f t="shared" si="11"/>
        <v>625</v>
      </c>
      <c r="Y135" s="1" t="str">
        <f t="shared" si="10"/>
        <v>Vytautas Saunoris</v>
      </c>
    </row>
    <row r="136" spans="1:25" x14ac:dyDescent="0.3">
      <c r="A136" s="22">
        <v>47</v>
      </c>
      <c r="B136" s="22">
        <v>1</v>
      </c>
      <c r="C136" s="22">
        <v>135</v>
      </c>
      <c r="D136" s="22" t="s">
        <v>380</v>
      </c>
      <c r="E136" s="22" t="s">
        <v>381</v>
      </c>
      <c r="F136" s="22">
        <v>41</v>
      </c>
      <c r="G136" s="22" t="s">
        <v>63</v>
      </c>
      <c r="H136" s="50" t="s">
        <v>340</v>
      </c>
      <c r="I136" s="50">
        <v>1.1111111111111111E-3</v>
      </c>
      <c r="J136" s="50">
        <v>1.25E-3</v>
      </c>
      <c r="K136" s="50">
        <v>1.2731481481481483E-3</v>
      </c>
      <c r="L136" s="50">
        <v>1.2962962962962958E-3</v>
      </c>
      <c r="M136" s="50">
        <v>1.3194444444444443E-3</v>
      </c>
      <c r="N136" s="50">
        <v>1.2847222222222218E-3</v>
      </c>
      <c r="O136" s="50">
        <v>1.3078703703703698E-3</v>
      </c>
      <c r="P136" s="50">
        <v>1.2847222222222236E-3</v>
      </c>
      <c r="Q136" s="50">
        <v>1.2499999999999994E-3</v>
      </c>
      <c r="R136" s="50">
        <v>1.1921296296296315E-3</v>
      </c>
      <c r="S136" s="51">
        <v>28</v>
      </c>
      <c r="T136" s="50">
        <v>1.2569444444444446E-2</v>
      </c>
      <c r="U136" s="51">
        <v>49</v>
      </c>
      <c r="V136" s="50">
        <v>2.1582986111111108E-2</v>
      </c>
      <c r="W136" s="55">
        <v>3.4152430555555557E-2</v>
      </c>
      <c r="X136" s="58">
        <f t="shared" si="11"/>
        <v>622</v>
      </c>
      <c r="Y136" s="1" t="str">
        <f t="shared" ref="Y136:Y139" si="12">RIGHT(D136,(LEN(D136)-FIND(", ",D136,1)-1))&amp;" "&amp;(LEFT(D136,(FIND(", ",D136,1)-1)))</f>
        <v>Jurate Pranckeviciene</v>
      </c>
    </row>
    <row r="137" spans="1:25" x14ac:dyDescent="0.3">
      <c r="A137" s="22">
        <v>48</v>
      </c>
      <c r="B137" s="22">
        <v>7</v>
      </c>
      <c r="C137" s="22">
        <v>112</v>
      </c>
      <c r="D137" s="22" t="s">
        <v>382</v>
      </c>
      <c r="E137" s="22" t="s">
        <v>66</v>
      </c>
      <c r="F137" s="22">
        <v>20</v>
      </c>
      <c r="G137" s="22" t="s">
        <v>8</v>
      </c>
      <c r="H137" s="50" t="s">
        <v>254</v>
      </c>
      <c r="I137" s="50">
        <v>1.1805555555555556E-3</v>
      </c>
      <c r="J137" s="50">
        <v>1.3078703703703705E-3</v>
      </c>
      <c r="K137" s="50">
        <v>1.3310185185185183E-3</v>
      </c>
      <c r="L137" s="50">
        <v>1.3773148148148152E-3</v>
      </c>
      <c r="M137" s="50">
        <v>1.4120370370370372E-3</v>
      </c>
      <c r="N137" s="50">
        <v>1.4351851851851852E-3</v>
      </c>
      <c r="O137" s="50">
        <v>1.4236111111111099E-3</v>
      </c>
      <c r="P137" s="50">
        <v>1.4467592592592587E-3</v>
      </c>
      <c r="Q137" s="50">
        <v>1.4699074074074094E-3</v>
      </c>
      <c r="R137" s="50">
        <v>1.3541666666666667E-3</v>
      </c>
      <c r="S137" s="51">
        <v>36</v>
      </c>
      <c r="T137" s="50">
        <v>1.3738425925925926E-2</v>
      </c>
      <c r="U137" s="51">
        <v>50</v>
      </c>
      <c r="V137" s="50">
        <v>2.251982638888889E-2</v>
      </c>
      <c r="W137" s="55">
        <v>3.6258252314814818E-2</v>
      </c>
      <c r="X137" s="58">
        <f t="shared" ref="X137:X139" si="13">ROUND($W$90/W137*1000,0)</f>
        <v>586</v>
      </c>
      <c r="Y137" s="1" t="str">
        <f t="shared" si="12"/>
        <v>Viktorija Danielė</v>
      </c>
    </row>
    <row r="138" spans="1:25" x14ac:dyDescent="0.3">
      <c r="A138" s="22">
        <v>49</v>
      </c>
      <c r="B138" s="22">
        <v>2</v>
      </c>
      <c r="C138" s="22">
        <v>106</v>
      </c>
      <c r="D138" s="22" t="s">
        <v>383</v>
      </c>
      <c r="E138" s="22" t="s">
        <v>381</v>
      </c>
      <c r="F138" s="22">
        <v>46</v>
      </c>
      <c r="G138" s="22" t="s">
        <v>28</v>
      </c>
      <c r="H138" s="50" t="s">
        <v>155</v>
      </c>
      <c r="I138" s="50">
        <v>1.7245370370370372E-3</v>
      </c>
      <c r="J138" s="50">
        <v>1.8981481481481482E-3</v>
      </c>
      <c r="K138" s="50">
        <v>1.9444444444444448E-3</v>
      </c>
      <c r="L138" s="50">
        <v>1.9560185185185175E-3</v>
      </c>
      <c r="M138" s="50">
        <v>1.9791666666666681E-3</v>
      </c>
      <c r="N138" s="50">
        <v>1.9907407407407391E-3</v>
      </c>
      <c r="O138" s="50">
        <v>1.9444444444444448E-3</v>
      </c>
      <c r="P138" s="50">
        <v>2.0949074074074064E-3</v>
      </c>
      <c r="Q138" s="50">
        <v>2.0601851851851875E-3</v>
      </c>
      <c r="R138" s="50">
        <v>2.013888888888888E-3</v>
      </c>
      <c r="S138" s="51">
        <v>49</v>
      </c>
      <c r="T138" s="50">
        <v>1.9606481481481482E-2</v>
      </c>
      <c r="U138" s="51">
        <v>45</v>
      </c>
      <c r="V138" s="50">
        <v>1.8350347222222219E-2</v>
      </c>
      <c r="W138" s="55">
        <v>3.7956828703703704E-2</v>
      </c>
      <c r="X138" s="58">
        <f t="shared" si="13"/>
        <v>560</v>
      </c>
      <c r="Y138" s="1" t="str">
        <f t="shared" si="12"/>
        <v>Eglė Raslavičienė</v>
      </c>
    </row>
    <row r="139" spans="1:25" ht="15" thickBot="1" x14ac:dyDescent="0.35">
      <c r="A139" s="22">
        <v>50</v>
      </c>
      <c r="B139" s="22">
        <v>29</v>
      </c>
      <c r="C139" s="22">
        <v>127</v>
      </c>
      <c r="D139" s="22" t="s">
        <v>384</v>
      </c>
      <c r="E139" s="22" t="s">
        <v>58</v>
      </c>
      <c r="F139" s="22">
        <v>35</v>
      </c>
      <c r="G139" s="22" t="s">
        <v>385</v>
      </c>
      <c r="H139" s="50" t="s">
        <v>386</v>
      </c>
      <c r="I139" s="50">
        <v>1.8981481481481482E-3</v>
      </c>
      <c r="J139" s="50">
        <v>2.7430555555555559E-3</v>
      </c>
      <c r="K139" s="50">
        <v>3.5995370370370374E-3</v>
      </c>
      <c r="L139" s="50">
        <v>3.0439814814814808E-3</v>
      </c>
      <c r="M139" s="50">
        <v>2.8819444444444439E-3</v>
      </c>
      <c r="N139" s="50">
        <v>2.7777777777777766E-3</v>
      </c>
      <c r="O139" s="50">
        <v>3.0439814814814843E-3</v>
      </c>
      <c r="P139" s="50">
        <v>2.3958333333333331E-3</v>
      </c>
      <c r="Q139" s="50">
        <v>2.4189814814814803E-3</v>
      </c>
      <c r="R139" s="50">
        <v>2.638888888888892E-3</v>
      </c>
      <c r="S139" s="51">
        <v>50</v>
      </c>
      <c r="T139" s="50">
        <v>2.7442129629629632E-2</v>
      </c>
      <c r="U139" s="51">
        <v>39</v>
      </c>
      <c r="V139" s="50">
        <v>1.7099456018518519E-2</v>
      </c>
      <c r="W139" s="55">
        <v>4.4541585648148155E-2</v>
      </c>
      <c r="X139" s="59">
        <f t="shared" si="13"/>
        <v>477</v>
      </c>
      <c r="Y139" s="1" t="str">
        <f t="shared" si="12"/>
        <v>Audrius Jaraminas</v>
      </c>
    </row>
    <row r="140" spans="1:25" x14ac:dyDescent="0.3">
      <c r="A140" s="52"/>
      <c r="B140" s="52"/>
      <c r="C140" s="52"/>
      <c r="D140" s="52"/>
      <c r="E140" s="52"/>
      <c r="F140" s="52"/>
      <c r="G140" s="52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</row>
    <row r="141" spans="1:25" x14ac:dyDescent="0.3">
      <c r="A141" s="52"/>
      <c r="B141" s="52"/>
      <c r="C141" s="52"/>
      <c r="D141" s="52"/>
      <c r="E141" s="52"/>
      <c r="F141" s="52"/>
      <c r="G141" s="52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</row>
  </sheetData>
  <sortState ref="A90:W139">
    <sortCondition ref="W90:W139"/>
  </sortState>
  <pageMargins left="0.7" right="0.7" top="0.75" bottom="0.75" header="0.3" footer="0.3"/>
  <pageSetup paperSize="9" orientation="portrait" r:id="rId1"/>
  <customProperties>
    <customPr name="ORB_SHEETNAME" r:id="rId2"/>
    <customPr name="RB_DECIMAL_SEPARATOR" r:id="rId3"/>
    <customPr name="RB_PATH_SEPARATOR" r:id="rId4"/>
    <customPr name="RB_THOUSAND_SEPARATOR" r:id="rId5"/>
    <customPr name="RB_WORKBOOK_DATARECENCY_CURRENT" r:id="rId6"/>
    <customPr name="RB_WORKBOOK_VERSION" r:id="rId7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9"/>
  <sheetViews>
    <sheetView workbookViewId="0">
      <selection activeCell="S14" sqref="S14"/>
    </sheetView>
  </sheetViews>
  <sheetFormatPr defaultColWidth="8.88671875" defaultRowHeight="14.4" x14ac:dyDescent="0.3"/>
  <cols>
    <col min="1" max="2" width="8.88671875" style="17"/>
    <col min="3" max="3" width="26.5546875" style="17" customWidth="1"/>
    <col min="4" max="16384" width="8.88671875" style="17"/>
  </cols>
  <sheetData>
    <row r="1" spans="1:16" ht="21" x14ac:dyDescent="0.4">
      <c r="A1" s="192" t="s">
        <v>174</v>
      </c>
      <c r="B1" s="192"/>
      <c r="C1" s="192"/>
      <c r="D1" s="192"/>
      <c r="E1" s="192"/>
      <c r="F1" s="192"/>
      <c r="G1" s="192"/>
      <c r="H1" s="192"/>
      <c r="I1" s="192"/>
      <c r="J1" s="192"/>
      <c r="K1" s="192"/>
      <c r="L1" s="192"/>
      <c r="M1" s="192"/>
      <c r="N1" s="61"/>
      <c r="O1" s="61"/>
      <c r="P1" s="61"/>
    </row>
    <row r="2" spans="1:16" ht="21" x14ac:dyDescent="0.4">
      <c r="A2" s="16" t="s">
        <v>173</v>
      </c>
      <c r="B2" s="62"/>
      <c r="C2" s="63"/>
      <c r="D2" s="64"/>
      <c r="E2" s="61"/>
      <c r="F2" s="65"/>
      <c r="G2" s="61"/>
      <c r="H2" s="65"/>
      <c r="I2" s="65"/>
      <c r="J2" s="65"/>
      <c r="K2" s="65"/>
      <c r="L2" s="65"/>
      <c r="M2" s="64" t="s">
        <v>390</v>
      </c>
      <c r="N2" s="61"/>
      <c r="O2" s="61"/>
      <c r="P2" s="61"/>
    </row>
    <row r="3" spans="1:16" ht="21" x14ac:dyDescent="0.4">
      <c r="A3" s="63" t="s">
        <v>172</v>
      </c>
      <c r="B3" s="62"/>
      <c r="C3" s="63"/>
      <c r="D3" s="64"/>
      <c r="E3" s="61"/>
      <c r="F3" s="65"/>
      <c r="G3" s="61"/>
      <c r="H3" s="65"/>
      <c r="I3" s="65"/>
      <c r="J3" s="65"/>
      <c r="K3" s="65"/>
      <c r="L3" s="65"/>
      <c r="M3" s="65"/>
      <c r="N3" s="61"/>
      <c r="O3" s="61"/>
      <c r="P3" s="61"/>
    </row>
    <row r="4" spans="1:16" ht="21.6" thickBot="1" x14ac:dyDescent="0.45">
      <c r="A4" s="16"/>
      <c r="B4" s="66"/>
      <c r="C4" s="64"/>
      <c r="D4" s="61"/>
      <c r="E4" s="65"/>
      <c r="F4" s="61"/>
      <c r="G4" s="61"/>
      <c r="H4" s="65"/>
      <c r="I4" s="65"/>
      <c r="J4" s="65"/>
      <c r="K4" s="65"/>
      <c r="L4" s="65"/>
      <c r="M4" s="65"/>
      <c r="N4" s="61"/>
      <c r="O4" s="61"/>
      <c r="P4" s="61"/>
    </row>
    <row r="5" spans="1:16" ht="16.2" thickBot="1" x14ac:dyDescent="0.35">
      <c r="A5" s="67" t="s">
        <v>1</v>
      </c>
      <c r="B5" s="67" t="s">
        <v>7</v>
      </c>
      <c r="C5" s="68" t="s">
        <v>2</v>
      </c>
      <c r="D5" s="68" t="s">
        <v>171</v>
      </c>
      <c r="E5" s="67" t="s">
        <v>57</v>
      </c>
      <c r="F5" s="68" t="s">
        <v>170</v>
      </c>
      <c r="G5" s="68" t="s">
        <v>27</v>
      </c>
      <c r="H5" s="67" t="s">
        <v>6</v>
      </c>
      <c r="I5" s="67" t="s">
        <v>169</v>
      </c>
      <c r="J5" s="67" t="s">
        <v>168</v>
      </c>
      <c r="K5" s="67" t="s">
        <v>167</v>
      </c>
      <c r="L5" s="67" t="s">
        <v>166</v>
      </c>
      <c r="M5" s="67" t="s">
        <v>165</v>
      </c>
      <c r="N5" s="60" t="s">
        <v>0</v>
      </c>
      <c r="O5" s="69"/>
      <c r="P5" s="69"/>
    </row>
    <row r="6" spans="1:16" s="18" customFormat="1" ht="24.75" customHeight="1" x14ac:dyDescent="0.3">
      <c r="A6" s="67"/>
      <c r="B6" s="67"/>
      <c r="C6" s="68"/>
      <c r="D6" s="68"/>
      <c r="E6" s="67"/>
      <c r="F6" s="68"/>
      <c r="G6" s="68"/>
      <c r="H6" s="67"/>
      <c r="I6" s="70" t="s">
        <v>164</v>
      </c>
      <c r="J6" s="70" t="s">
        <v>163</v>
      </c>
      <c r="K6" s="70" t="s">
        <v>162</v>
      </c>
      <c r="L6" s="70" t="s">
        <v>161</v>
      </c>
      <c r="M6" s="67"/>
      <c r="N6" s="79"/>
      <c r="O6" s="69"/>
      <c r="P6" s="69"/>
    </row>
    <row r="7" spans="1:16" x14ac:dyDescent="0.3">
      <c r="A7" s="71">
        <v>1</v>
      </c>
      <c r="B7" s="72">
        <v>59</v>
      </c>
      <c r="C7" s="61" t="s">
        <v>9</v>
      </c>
      <c r="D7" s="70">
        <v>1982</v>
      </c>
      <c r="E7" s="70" t="s">
        <v>110</v>
      </c>
      <c r="F7" s="70">
        <v>1</v>
      </c>
      <c r="G7" s="73" t="s">
        <v>391</v>
      </c>
      <c r="H7" s="65" t="s">
        <v>129</v>
      </c>
      <c r="I7" s="74">
        <v>9.8134259259259268E-3</v>
      </c>
      <c r="J7" s="74">
        <v>2.0713541666666665E-2</v>
      </c>
      <c r="K7" s="74">
        <v>3.6154976851851851E-2</v>
      </c>
      <c r="L7" s="74">
        <v>5.2617592592592598E-2</v>
      </c>
      <c r="M7" s="75">
        <v>6.3325462962962972E-2</v>
      </c>
      <c r="N7" s="58">
        <f>ROUND($M$7/M7*1000,0)</f>
        <v>1000</v>
      </c>
      <c r="O7" s="61"/>
      <c r="P7" s="61"/>
    </row>
    <row r="8" spans="1:16" x14ac:dyDescent="0.3">
      <c r="A8" s="71">
        <v>2</v>
      </c>
      <c r="B8" s="72">
        <v>25</v>
      </c>
      <c r="C8" s="61" t="s">
        <v>39</v>
      </c>
      <c r="D8" s="70">
        <v>1987</v>
      </c>
      <c r="E8" s="70" t="s">
        <v>110</v>
      </c>
      <c r="F8" s="70">
        <v>2</v>
      </c>
      <c r="G8" s="73" t="s">
        <v>212</v>
      </c>
      <c r="H8" s="65" t="s">
        <v>28</v>
      </c>
      <c r="I8" s="74">
        <v>1.0091435185185184E-2</v>
      </c>
      <c r="J8" s="74">
        <v>2.1517361111111109E-2</v>
      </c>
      <c r="K8" s="74">
        <v>3.7556828703703707E-2</v>
      </c>
      <c r="L8" s="74">
        <v>5.4260532407407407E-2</v>
      </c>
      <c r="M8" s="76">
        <v>6.6746064814814821E-2</v>
      </c>
      <c r="N8" s="58">
        <f t="shared" ref="N8:N70" si="0">ROUND($M$7/M8*1000,0)</f>
        <v>949</v>
      </c>
      <c r="O8" s="61"/>
      <c r="P8" s="61"/>
    </row>
    <row r="9" spans="1:16" x14ac:dyDescent="0.3">
      <c r="A9" s="71">
        <v>3</v>
      </c>
      <c r="B9" s="72">
        <v>6</v>
      </c>
      <c r="C9" s="61" t="s">
        <v>152</v>
      </c>
      <c r="D9" s="70">
        <v>1984</v>
      </c>
      <c r="E9" s="70" t="s">
        <v>110</v>
      </c>
      <c r="F9" s="70">
        <v>3</v>
      </c>
      <c r="G9" s="73" t="s">
        <v>392</v>
      </c>
      <c r="H9" s="65" t="s">
        <v>8</v>
      </c>
      <c r="I9" s="74">
        <v>1.1277546296296298E-2</v>
      </c>
      <c r="J9" s="74">
        <v>2.3685532407407405E-2</v>
      </c>
      <c r="K9" s="74">
        <v>4.0461689814814815E-2</v>
      </c>
      <c r="L9" s="74">
        <v>5.7429513888888888E-2</v>
      </c>
      <c r="M9" s="76">
        <v>6.9367592592592592E-2</v>
      </c>
      <c r="N9" s="58">
        <f t="shared" si="0"/>
        <v>913</v>
      </c>
      <c r="O9" s="61"/>
      <c r="P9" s="61"/>
    </row>
    <row r="10" spans="1:16" x14ac:dyDescent="0.3">
      <c r="A10" s="71">
        <v>4</v>
      </c>
      <c r="B10" s="72">
        <v>12</v>
      </c>
      <c r="C10" s="61" t="s">
        <v>184</v>
      </c>
      <c r="D10" s="70">
        <v>1987</v>
      </c>
      <c r="E10" s="70" t="s">
        <v>110</v>
      </c>
      <c r="F10" s="70">
        <v>4</v>
      </c>
      <c r="G10" s="73" t="s">
        <v>393</v>
      </c>
      <c r="H10" s="65" t="s">
        <v>8</v>
      </c>
      <c r="I10" s="74">
        <v>1.2317708333333335E-2</v>
      </c>
      <c r="J10" s="74">
        <v>2.5285763888888885E-2</v>
      </c>
      <c r="K10" s="74">
        <v>4.0972106481481481E-2</v>
      </c>
      <c r="L10" s="74">
        <v>5.7315972222222226E-2</v>
      </c>
      <c r="M10" s="76">
        <v>7.0187731481481483E-2</v>
      </c>
      <c r="N10" s="58">
        <f t="shared" si="0"/>
        <v>902</v>
      </c>
      <c r="O10" s="61"/>
      <c r="P10" s="61"/>
    </row>
    <row r="11" spans="1:16" x14ac:dyDescent="0.3">
      <c r="A11" s="71">
        <v>5</v>
      </c>
      <c r="B11" s="72">
        <v>83</v>
      </c>
      <c r="C11" s="61" t="s">
        <v>394</v>
      </c>
      <c r="D11" s="70">
        <v>1983</v>
      </c>
      <c r="E11" s="70" t="s">
        <v>110</v>
      </c>
      <c r="F11" s="70">
        <v>5</v>
      </c>
      <c r="G11" s="73" t="s">
        <v>65</v>
      </c>
      <c r="H11" s="65" t="s">
        <v>8</v>
      </c>
      <c r="I11" s="74">
        <v>1.1487152777777778E-2</v>
      </c>
      <c r="J11" s="74">
        <v>2.373136574074074E-2</v>
      </c>
      <c r="K11" s="74">
        <v>4.1051736111111112E-2</v>
      </c>
      <c r="L11" s="74">
        <v>5.9105439814814816E-2</v>
      </c>
      <c r="M11" s="76">
        <v>7.1149074074074073E-2</v>
      </c>
      <c r="N11" s="58">
        <f t="shared" si="0"/>
        <v>890</v>
      </c>
      <c r="O11" s="61"/>
      <c r="P11" s="61"/>
    </row>
    <row r="12" spans="1:16" x14ac:dyDescent="0.3">
      <c r="A12" s="71">
        <v>6</v>
      </c>
      <c r="B12" s="72">
        <v>52</v>
      </c>
      <c r="C12" s="61" t="s">
        <v>159</v>
      </c>
      <c r="D12" s="70">
        <v>1974</v>
      </c>
      <c r="E12" s="70" t="s">
        <v>115</v>
      </c>
      <c r="F12" s="70">
        <v>1</v>
      </c>
      <c r="G12" s="73" t="s">
        <v>111</v>
      </c>
      <c r="H12" s="65" t="s">
        <v>8</v>
      </c>
      <c r="I12" s="74">
        <v>1.1241666666666665E-2</v>
      </c>
      <c r="J12" s="74">
        <v>2.3471875000000003E-2</v>
      </c>
      <c r="K12" s="74">
        <v>4.1069097222222219E-2</v>
      </c>
      <c r="L12" s="74">
        <v>5.9457060185185186E-2</v>
      </c>
      <c r="M12" s="76">
        <v>7.1557060185185192E-2</v>
      </c>
      <c r="N12" s="58">
        <f t="shared" si="0"/>
        <v>885</v>
      </c>
      <c r="O12" s="61"/>
      <c r="P12" s="61"/>
    </row>
    <row r="13" spans="1:16" x14ac:dyDescent="0.3">
      <c r="A13" s="71">
        <v>7</v>
      </c>
      <c r="B13" s="72">
        <v>2</v>
      </c>
      <c r="C13" s="61" t="s">
        <v>33</v>
      </c>
      <c r="D13" s="70">
        <v>1968</v>
      </c>
      <c r="E13" s="70" t="s">
        <v>115</v>
      </c>
      <c r="F13" s="70">
        <v>2</v>
      </c>
      <c r="G13" s="73" t="s">
        <v>160</v>
      </c>
      <c r="H13" s="65" t="s">
        <v>8</v>
      </c>
      <c r="I13" s="74">
        <v>1.1365972222222222E-2</v>
      </c>
      <c r="J13" s="74">
        <v>2.3595717592592592E-2</v>
      </c>
      <c r="K13" s="74">
        <v>4.1096064814814814E-2</v>
      </c>
      <c r="L13" s="74">
        <v>5.951597222222222E-2</v>
      </c>
      <c r="M13" s="76">
        <v>7.1675115740740744E-2</v>
      </c>
      <c r="N13" s="58">
        <f t="shared" si="0"/>
        <v>884</v>
      </c>
      <c r="O13" s="61"/>
      <c r="P13" s="61"/>
    </row>
    <row r="14" spans="1:16" x14ac:dyDescent="0.3">
      <c r="A14" s="71">
        <v>8</v>
      </c>
      <c r="B14" s="72">
        <v>56</v>
      </c>
      <c r="C14" s="61" t="s">
        <v>40</v>
      </c>
      <c r="D14" s="70">
        <v>1983</v>
      </c>
      <c r="E14" s="70" t="s">
        <v>110</v>
      </c>
      <c r="F14" s="70">
        <v>6</v>
      </c>
      <c r="G14" s="73" t="s">
        <v>395</v>
      </c>
      <c r="H14" s="65" t="s">
        <v>28</v>
      </c>
      <c r="I14" s="74">
        <v>1.1473263888888889E-2</v>
      </c>
      <c r="J14" s="74">
        <v>2.3860185185185182E-2</v>
      </c>
      <c r="K14" s="74">
        <v>4.1309837962962968E-2</v>
      </c>
      <c r="L14" s="74">
        <v>6.0203819444444445E-2</v>
      </c>
      <c r="M14" s="76">
        <v>7.3520138888888878E-2</v>
      </c>
      <c r="N14" s="58">
        <f t="shared" si="0"/>
        <v>861</v>
      </c>
      <c r="O14" s="61"/>
      <c r="P14" s="61"/>
    </row>
    <row r="15" spans="1:16" x14ac:dyDescent="0.3">
      <c r="A15" s="71">
        <v>9</v>
      </c>
      <c r="B15" s="72">
        <v>72</v>
      </c>
      <c r="C15" s="61" t="s">
        <v>175</v>
      </c>
      <c r="D15" s="77">
        <v>1985</v>
      </c>
      <c r="E15" s="77" t="s">
        <v>117</v>
      </c>
      <c r="F15" s="70">
        <v>1</v>
      </c>
      <c r="G15" s="78" t="s">
        <v>65</v>
      </c>
      <c r="H15" s="65" t="s">
        <v>8</v>
      </c>
      <c r="I15" s="74">
        <v>1.166527777777778E-2</v>
      </c>
      <c r="J15" s="74">
        <v>2.3929861111111114E-2</v>
      </c>
      <c r="K15" s="74">
        <v>4.2126273148148152E-2</v>
      </c>
      <c r="L15" s="74">
        <v>6.1514467592592596E-2</v>
      </c>
      <c r="M15" s="76">
        <v>7.4161921296296299E-2</v>
      </c>
      <c r="N15" s="58">
        <f t="shared" si="0"/>
        <v>854</v>
      </c>
      <c r="O15" s="61"/>
      <c r="P15" s="61"/>
    </row>
    <row r="16" spans="1:16" x14ac:dyDescent="0.3">
      <c r="A16" s="71">
        <v>10</v>
      </c>
      <c r="B16" s="72">
        <v>3</v>
      </c>
      <c r="C16" s="61" t="s">
        <v>12</v>
      </c>
      <c r="D16" s="77">
        <v>1983</v>
      </c>
      <c r="E16" s="77" t="s">
        <v>110</v>
      </c>
      <c r="F16" s="70">
        <v>7</v>
      </c>
      <c r="G16" s="78" t="s">
        <v>119</v>
      </c>
      <c r="H16" s="65" t="s">
        <v>396</v>
      </c>
      <c r="I16" s="74">
        <v>1.1081018518518518E-2</v>
      </c>
      <c r="J16" s="74">
        <v>2.3612037037037039E-2</v>
      </c>
      <c r="K16" s="74">
        <v>4.3344791666666667E-2</v>
      </c>
      <c r="L16" s="74">
        <v>6.3589814814814807E-2</v>
      </c>
      <c r="M16" s="76">
        <v>7.5558101851851855E-2</v>
      </c>
      <c r="N16" s="58">
        <f t="shared" si="0"/>
        <v>838</v>
      </c>
      <c r="O16" s="61"/>
      <c r="P16" s="61"/>
    </row>
    <row r="17" spans="1:16" x14ac:dyDescent="0.3">
      <c r="A17" s="71">
        <v>11</v>
      </c>
      <c r="B17" s="72">
        <v>58</v>
      </c>
      <c r="C17" s="61" t="s">
        <v>185</v>
      </c>
      <c r="D17" s="70">
        <v>1991</v>
      </c>
      <c r="E17" s="70" t="s">
        <v>110</v>
      </c>
      <c r="F17" s="70">
        <v>8</v>
      </c>
      <c r="G17" s="73" t="s">
        <v>397</v>
      </c>
      <c r="H17" s="65" t="s">
        <v>8</v>
      </c>
      <c r="I17" s="74">
        <v>1.2319328703703704E-2</v>
      </c>
      <c r="J17" s="74">
        <v>2.5451157407407412E-2</v>
      </c>
      <c r="K17" s="74">
        <v>4.3978125E-2</v>
      </c>
      <c r="L17" s="74">
        <v>6.3145370370370366E-2</v>
      </c>
      <c r="M17" s="76">
        <v>7.594236111111112E-2</v>
      </c>
      <c r="N17" s="58">
        <f t="shared" si="0"/>
        <v>834</v>
      </c>
      <c r="O17" s="61"/>
      <c r="P17" s="61"/>
    </row>
    <row r="18" spans="1:16" x14ac:dyDescent="0.3">
      <c r="A18" s="71">
        <v>12</v>
      </c>
      <c r="B18" s="72">
        <v>31</v>
      </c>
      <c r="C18" s="61" t="s">
        <v>18</v>
      </c>
      <c r="D18" s="70">
        <v>1986</v>
      </c>
      <c r="E18" s="70" t="s">
        <v>110</v>
      </c>
      <c r="F18" s="70">
        <v>9</v>
      </c>
      <c r="G18" s="73" t="s">
        <v>56</v>
      </c>
      <c r="H18" s="65" t="s">
        <v>8</v>
      </c>
      <c r="I18" s="74">
        <v>1.1526504629629631E-2</v>
      </c>
      <c r="J18" s="74">
        <v>2.362916666666667E-2</v>
      </c>
      <c r="K18" s="74">
        <v>4.3664120370370374E-2</v>
      </c>
      <c r="L18" s="74">
        <v>6.4876504629629628E-2</v>
      </c>
      <c r="M18" s="76">
        <v>7.6883564814814814E-2</v>
      </c>
      <c r="N18" s="58">
        <f t="shared" si="0"/>
        <v>824</v>
      </c>
      <c r="O18" s="61"/>
      <c r="P18" s="61"/>
    </row>
    <row r="19" spans="1:16" x14ac:dyDescent="0.3">
      <c r="A19" s="71">
        <v>13</v>
      </c>
      <c r="B19" s="72">
        <v>50</v>
      </c>
      <c r="C19" s="61" t="s">
        <v>151</v>
      </c>
      <c r="D19" s="70">
        <v>1988</v>
      </c>
      <c r="E19" s="70" t="s">
        <v>110</v>
      </c>
      <c r="F19" s="70">
        <v>10</v>
      </c>
      <c r="G19" s="73" t="s">
        <v>111</v>
      </c>
      <c r="H19" s="65" t="s">
        <v>8</v>
      </c>
      <c r="I19" s="74">
        <v>1.2982407407407408E-2</v>
      </c>
      <c r="J19" s="74">
        <v>2.727650462962963E-2</v>
      </c>
      <c r="K19" s="74">
        <v>4.5077662037037038E-2</v>
      </c>
      <c r="L19" s="74">
        <v>6.3729282407407398E-2</v>
      </c>
      <c r="M19" s="76">
        <v>7.771331018518518E-2</v>
      </c>
      <c r="N19" s="58">
        <f t="shared" si="0"/>
        <v>815</v>
      </c>
      <c r="O19" s="61"/>
      <c r="P19" s="61"/>
    </row>
    <row r="20" spans="1:16" x14ac:dyDescent="0.3">
      <c r="A20" s="71">
        <v>14</v>
      </c>
      <c r="B20" s="72">
        <v>10</v>
      </c>
      <c r="C20" s="61" t="s">
        <v>34</v>
      </c>
      <c r="D20" s="70">
        <v>1982</v>
      </c>
      <c r="E20" s="70" t="s">
        <v>110</v>
      </c>
      <c r="F20" s="70">
        <v>11</v>
      </c>
      <c r="G20" s="73" t="s">
        <v>392</v>
      </c>
      <c r="H20" s="65" t="s">
        <v>8</v>
      </c>
      <c r="I20" s="74">
        <v>1.3010648148148148E-2</v>
      </c>
      <c r="J20" s="74">
        <v>2.6921527777777777E-2</v>
      </c>
      <c r="K20" s="74">
        <v>4.5112731481481483E-2</v>
      </c>
      <c r="L20" s="74">
        <v>6.4987731481481473E-2</v>
      </c>
      <c r="M20" s="76">
        <v>7.973993055555556E-2</v>
      </c>
      <c r="N20" s="58">
        <f t="shared" si="0"/>
        <v>794</v>
      </c>
      <c r="O20" s="61"/>
      <c r="P20" s="61"/>
    </row>
    <row r="21" spans="1:16" x14ac:dyDescent="0.3">
      <c r="A21" s="71">
        <v>15</v>
      </c>
      <c r="B21" s="72">
        <v>53</v>
      </c>
      <c r="C21" s="61" t="s">
        <v>37</v>
      </c>
      <c r="D21" s="77">
        <v>1967</v>
      </c>
      <c r="E21" s="77" t="s">
        <v>112</v>
      </c>
      <c r="F21" s="70">
        <v>1</v>
      </c>
      <c r="G21" s="78" t="s">
        <v>138</v>
      </c>
      <c r="H21" s="65" t="s">
        <v>28</v>
      </c>
      <c r="I21" s="74">
        <v>1.2201736111111111E-2</v>
      </c>
      <c r="J21" s="74">
        <v>2.6201851851851851E-2</v>
      </c>
      <c r="K21" s="74">
        <v>4.586481481481481E-2</v>
      </c>
      <c r="L21" s="74">
        <v>6.6506365740740744E-2</v>
      </c>
      <c r="M21" s="76">
        <v>7.9831018518518523E-2</v>
      </c>
      <c r="N21" s="58">
        <f t="shared" si="0"/>
        <v>793</v>
      </c>
      <c r="O21" s="61"/>
      <c r="P21" s="61"/>
    </row>
    <row r="22" spans="1:16" x14ac:dyDescent="0.3">
      <c r="A22" s="71">
        <v>16</v>
      </c>
      <c r="B22" s="72">
        <v>71</v>
      </c>
      <c r="C22" s="61" t="s">
        <v>398</v>
      </c>
      <c r="D22" s="70">
        <v>1962</v>
      </c>
      <c r="E22" s="77" t="s">
        <v>112</v>
      </c>
      <c r="F22" s="70">
        <v>2</v>
      </c>
      <c r="G22" s="78" t="s">
        <v>399</v>
      </c>
      <c r="H22" s="65" t="s">
        <v>8</v>
      </c>
      <c r="I22" s="74">
        <v>1.3423148148148149E-2</v>
      </c>
      <c r="J22" s="74">
        <v>2.7743750000000001E-2</v>
      </c>
      <c r="K22" s="74">
        <v>4.6101041666666669E-2</v>
      </c>
      <c r="L22" s="74">
        <v>6.5294560185185188E-2</v>
      </c>
      <c r="M22" s="76">
        <v>7.9957986111111115E-2</v>
      </c>
      <c r="N22" s="58">
        <f t="shared" si="0"/>
        <v>792</v>
      </c>
      <c r="O22" s="61"/>
      <c r="P22" s="61"/>
    </row>
    <row r="23" spans="1:16" x14ac:dyDescent="0.3">
      <c r="A23" s="71">
        <v>17</v>
      </c>
      <c r="B23" s="72">
        <v>7</v>
      </c>
      <c r="C23" s="61" t="s">
        <v>400</v>
      </c>
      <c r="D23" s="70">
        <v>1986</v>
      </c>
      <c r="E23" s="70" t="s">
        <v>110</v>
      </c>
      <c r="F23" s="70">
        <v>12</v>
      </c>
      <c r="G23" s="73" t="s">
        <v>401</v>
      </c>
      <c r="H23" s="65" t="s">
        <v>402</v>
      </c>
      <c r="I23" s="74">
        <v>1.1376851851851852E-2</v>
      </c>
      <c r="J23" s="74">
        <v>2.3860995370370369E-2</v>
      </c>
      <c r="K23" s="74">
        <v>4.4773263888888887E-2</v>
      </c>
      <c r="L23" s="74">
        <v>6.7154629629629634E-2</v>
      </c>
      <c r="M23" s="76">
        <v>8.0121874999999995E-2</v>
      </c>
      <c r="N23" s="58">
        <f t="shared" si="0"/>
        <v>790</v>
      </c>
      <c r="O23" s="61"/>
      <c r="P23" s="61"/>
    </row>
    <row r="24" spans="1:16" x14ac:dyDescent="0.3">
      <c r="A24" s="71">
        <v>18</v>
      </c>
      <c r="B24" s="72">
        <v>38</v>
      </c>
      <c r="C24" s="61" t="s">
        <v>19</v>
      </c>
      <c r="D24" s="70">
        <v>1983</v>
      </c>
      <c r="E24" s="70" t="s">
        <v>110</v>
      </c>
      <c r="F24" s="70">
        <v>13</v>
      </c>
      <c r="G24" s="73" t="s">
        <v>403</v>
      </c>
      <c r="H24" s="65" t="s">
        <v>8</v>
      </c>
      <c r="I24" s="74">
        <v>1.251875E-2</v>
      </c>
      <c r="J24" s="74">
        <v>2.5986226851851854E-2</v>
      </c>
      <c r="K24" s="74">
        <v>4.6093634259259254E-2</v>
      </c>
      <c r="L24" s="74">
        <v>6.7311921296296304E-2</v>
      </c>
      <c r="M24" s="76">
        <v>8.0797453703703712E-2</v>
      </c>
      <c r="N24" s="58">
        <f t="shared" si="0"/>
        <v>784</v>
      </c>
      <c r="O24" s="61"/>
      <c r="P24" s="61"/>
    </row>
    <row r="25" spans="1:16" x14ac:dyDescent="0.3">
      <c r="A25" s="71">
        <v>19</v>
      </c>
      <c r="B25" s="72">
        <v>84</v>
      </c>
      <c r="C25" s="61" t="s">
        <v>404</v>
      </c>
      <c r="D25" s="70">
        <v>1989</v>
      </c>
      <c r="E25" s="70" t="s">
        <v>117</v>
      </c>
      <c r="F25" s="70">
        <v>2</v>
      </c>
      <c r="G25" s="73" t="s">
        <v>65</v>
      </c>
      <c r="H25" s="65" t="s">
        <v>8</v>
      </c>
      <c r="I25" s="74">
        <v>1.2206597222222221E-2</v>
      </c>
      <c r="J25" s="74">
        <v>2.5599189814814818E-2</v>
      </c>
      <c r="K25" s="74">
        <v>4.6022685185185187E-2</v>
      </c>
      <c r="L25" s="74">
        <v>6.7980787037037041E-2</v>
      </c>
      <c r="M25" s="76">
        <v>8.0867476851851847E-2</v>
      </c>
      <c r="N25" s="58">
        <f t="shared" si="0"/>
        <v>783</v>
      </c>
      <c r="O25" s="61"/>
      <c r="P25" s="61"/>
    </row>
    <row r="26" spans="1:16" x14ac:dyDescent="0.3">
      <c r="A26" s="71">
        <v>20</v>
      </c>
      <c r="B26" s="72">
        <v>68</v>
      </c>
      <c r="C26" s="61" t="s">
        <v>147</v>
      </c>
      <c r="D26" s="70">
        <v>1981</v>
      </c>
      <c r="E26" s="70" t="s">
        <v>110</v>
      </c>
      <c r="F26" s="70">
        <v>14</v>
      </c>
      <c r="G26" s="73" t="s">
        <v>405</v>
      </c>
      <c r="H26" s="65" t="s">
        <v>8</v>
      </c>
      <c r="I26" s="74">
        <v>1.2775578703703704E-2</v>
      </c>
      <c r="J26" s="74">
        <v>2.6121874999999999E-2</v>
      </c>
      <c r="K26" s="74">
        <v>4.6184837962962966E-2</v>
      </c>
      <c r="L26" s="74">
        <v>6.8079166666666677E-2</v>
      </c>
      <c r="M26" s="76">
        <v>8.151423611111111E-2</v>
      </c>
      <c r="N26" s="58">
        <f t="shared" si="0"/>
        <v>777</v>
      </c>
      <c r="O26" s="61"/>
      <c r="P26" s="61"/>
    </row>
    <row r="27" spans="1:16" x14ac:dyDescent="0.3">
      <c r="A27" s="71">
        <v>21</v>
      </c>
      <c r="B27" s="72">
        <v>42</v>
      </c>
      <c r="C27" s="61" t="s">
        <v>145</v>
      </c>
      <c r="D27" s="70">
        <v>1985</v>
      </c>
      <c r="E27" s="70" t="s">
        <v>110</v>
      </c>
      <c r="F27" s="70">
        <v>15</v>
      </c>
      <c r="G27" s="73" t="s">
        <v>56</v>
      </c>
      <c r="H27" s="65" t="s">
        <v>8</v>
      </c>
      <c r="I27" s="74">
        <v>1.2954282407407406E-2</v>
      </c>
      <c r="J27" s="74">
        <v>2.6920486111111114E-2</v>
      </c>
      <c r="K27" s="74">
        <v>4.6757754629629632E-2</v>
      </c>
      <c r="L27" s="74">
        <v>6.7907754629629627E-2</v>
      </c>
      <c r="M27" s="76">
        <v>8.2405092592592599E-2</v>
      </c>
      <c r="N27" s="58">
        <f t="shared" si="0"/>
        <v>768</v>
      </c>
      <c r="O27" s="61"/>
      <c r="P27" s="61"/>
    </row>
    <row r="28" spans="1:16" s="18" customFormat="1" ht="24.75" customHeight="1" x14ac:dyDescent="0.3">
      <c r="A28" s="71">
        <v>22</v>
      </c>
      <c r="B28" s="72">
        <v>74</v>
      </c>
      <c r="C28" s="61" t="s">
        <v>24</v>
      </c>
      <c r="D28" s="77">
        <v>1962</v>
      </c>
      <c r="E28" s="77" t="s">
        <v>112</v>
      </c>
      <c r="F28" s="70">
        <v>3</v>
      </c>
      <c r="G28" s="78" t="s">
        <v>123</v>
      </c>
      <c r="H28" s="65" t="s">
        <v>140</v>
      </c>
      <c r="I28" s="74">
        <v>1.3061111111111112E-2</v>
      </c>
      <c r="J28" s="74">
        <v>2.6332638888888885E-2</v>
      </c>
      <c r="K28" s="74">
        <v>4.6624421296296292E-2</v>
      </c>
      <c r="L28" s="74">
        <v>6.8463078703703703E-2</v>
      </c>
      <c r="M28" s="76">
        <v>8.2736226851851849E-2</v>
      </c>
      <c r="N28" s="58">
        <f t="shared" si="0"/>
        <v>765</v>
      </c>
      <c r="O28" s="61"/>
      <c r="P28" s="61"/>
    </row>
    <row r="29" spans="1:16" x14ac:dyDescent="0.3">
      <c r="A29" s="71">
        <v>23</v>
      </c>
      <c r="B29" s="72">
        <v>69</v>
      </c>
      <c r="C29" s="61" t="s">
        <v>25</v>
      </c>
      <c r="D29" s="77">
        <v>1960</v>
      </c>
      <c r="E29" s="77" t="s">
        <v>112</v>
      </c>
      <c r="F29" s="70">
        <v>4</v>
      </c>
      <c r="G29" s="78" t="s">
        <v>148</v>
      </c>
      <c r="H29" s="65" t="s">
        <v>8</v>
      </c>
      <c r="I29" s="74">
        <v>1.2935995370370372E-2</v>
      </c>
      <c r="J29" s="74">
        <v>2.6927546296296293E-2</v>
      </c>
      <c r="K29" s="74">
        <v>4.7697453703703707E-2</v>
      </c>
      <c r="L29" s="74">
        <v>6.9361111111111109E-2</v>
      </c>
      <c r="M29" s="76">
        <v>8.2834143518518519E-2</v>
      </c>
      <c r="N29" s="58">
        <f t="shared" si="0"/>
        <v>764</v>
      </c>
      <c r="O29" s="61"/>
      <c r="P29" s="61"/>
    </row>
    <row r="30" spans="1:16" x14ac:dyDescent="0.3">
      <c r="A30" s="71">
        <v>24</v>
      </c>
      <c r="B30" s="72">
        <v>77</v>
      </c>
      <c r="C30" s="61" t="s">
        <v>26</v>
      </c>
      <c r="D30" s="70">
        <v>1974</v>
      </c>
      <c r="E30" s="70" t="s">
        <v>115</v>
      </c>
      <c r="F30" s="70">
        <v>3</v>
      </c>
      <c r="G30" s="73" t="s">
        <v>61</v>
      </c>
      <c r="H30" s="65" t="s">
        <v>8</v>
      </c>
      <c r="I30" s="74">
        <v>1.2146527777777777E-2</v>
      </c>
      <c r="J30" s="74">
        <v>2.5568287037037039E-2</v>
      </c>
      <c r="K30" s="61"/>
      <c r="L30" s="74">
        <v>6.967650462962964E-2</v>
      </c>
      <c r="M30" s="76">
        <v>8.32380787037037E-2</v>
      </c>
      <c r="N30" s="58">
        <f t="shared" si="0"/>
        <v>761</v>
      </c>
      <c r="O30" s="61"/>
      <c r="P30" s="61"/>
    </row>
    <row r="31" spans="1:16" x14ac:dyDescent="0.3">
      <c r="A31" s="71">
        <v>25</v>
      </c>
      <c r="B31" s="72">
        <v>75</v>
      </c>
      <c r="C31" s="61" t="s">
        <v>64</v>
      </c>
      <c r="D31" s="70">
        <v>1986</v>
      </c>
      <c r="E31" s="70" t="s">
        <v>110</v>
      </c>
      <c r="F31" s="70">
        <v>16</v>
      </c>
      <c r="G31" s="73" t="s">
        <v>62</v>
      </c>
      <c r="H31" s="65" t="s">
        <v>8</v>
      </c>
      <c r="I31" s="74">
        <v>1.2527314814814812E-2</v>
      </c>
      <c r="J31" s="74">
        <v>2.5784606481481481E-2</v>
      </c>
      <c r="K31" s="74"/>
      <c r="L31" s="74"/>
      <c r="M31" s="76">
        <v>8.3404050925925913E-2</v>
      </c>
      <c r="N31" s="58">
        <f t="shared" si="0"/>
        <v>759</v>
      </c>
      <c r="O31" s="61"/>
      <c r="P31" s="61"/>
    </row>
    <row r="32" spans="1:16" x14ac:dyDescent="0.3">
      <c r="A32" s="71">
        <v>26</v>
      </c>
      <c r="B32" s="72">
        <v>23</v>
      </c>
      <c r="C32" s="61" t="s">
        <v>43</v>
      </c>
      <c r="D32" s="70">
        <v>1986</v>
      </c>
      <c r="E32" s="70" t="s">
        <v>110</v>
      </c>
      <c r="F32" s="70">
        <v>17</v>
      </c>
      <c r="G32" s="73" t="s">
        <v>120</v>
      </c>
      <c r="H32" s="65" t="s">
        <v>8</v>
      </c>
      <c r="I32" s="74">
        <v>1.3617939814814815E-2</v>
      </c>
      <c r="J32" s="74">
        <v>2.8202777777777781E-2</v>
      </c>
      <c r="K32" s="74">
        <v>4.7662384259259262E-2</v>
      </c>
      <c r="L32" s="74">
        <v>6.7872222222222223E-2</v>
      </c>
      <c r="M32" s="76">
        <v>8.3484490740740727E-2</v>
      </c>
      <c r="N32" s="58">
        <f t="shared" si="0"/>
        <v>759</v>
      </c>
      <c r="O32" s="61"/>
      <c r="P32" s="61"/>
    </row>
    <row r="33" spans="1:16" x14ac:dyDescent="0.3">
      <c r="A33" s="71">
        <v>27</v>
      </c>
      <c r="B33" s="72">
        <v>30</v>
      </c>
      <c r="C33" s="61" t="s">
        <v>406</v>
      </c>
      <c r="D33" s="70">
        <v>1980</v>
      </c>
      <c r="E33" s="70" t="s">
        <v>110</v>
      </c>
      <c r="F33" s="70">
        <v>18</v>
      </c>
      <c r="G33" s="73" t="s">
        <v>56</v>
      </c>
      <c r="H33" s="65" t="s">
        <v>28</v>
      </c>
      <c r="I33" s="74">
        <v>1.3139467592592593E-2</v>
      </c>
      <c r="J33" s="74">
        <v>2.7525810185185184E-2</v>
      </c>
      <c r="K33" s="74">
        <v>4.689525462962963E-2</v>
      </c>
      <c r="L33" s="74">
        <v>6.8919444444444436E-2</v>
      </c>
      <c r="M33" s="76">
        <v>8.348472222222221E-2</v>
      </c>
      <c r="N33" s="58">
        <f t="shared" si="0"/>
        <v>759</v>
      </c>
      <c r="O33" s="61"/>
      <c r="P33" s="61"/>
    </row>
    <row r="34" spans="1:16" x14ac:dyDescent="0.3">
      <c r="A34" s="71">
        <v>28</v>
      </c>
      <c r="B34" s="72">
        <v>80</v>
      </c>
      <c r="C34" s="61" t="s">
        <v>407</v>
      </c>
      <c r="D34" s="70">
        <v>1969</v>
      </c>
      <c r="E34" s="70" t="s">
        <v>115</v>
      </c>
      <c r="F34" s="70">
        <v>4</v>
      </c>
      <c r="G34" s="73" t="s">
        <v>56</v>
      </c>
      <c r="H34" s="65" t="s">
        <v>8</v>
      </c>
      <c r="I34" s="74">
        <v>1.306400462962963E-2</v>
      </c>
      <c r="J34" s="74">
        <v>2.7671643518518519E-2</v>
      </c>
      <c r="K34" s="74">
        <v>4.7591782407407413E-2</v>
      </c>
      <c r="L34" s="74">
        <v>6.9623958333333333E-2</v>
      </c>
      <c r="M34" s="76">
        <v>8.4054050925925924E-2</v>
      </c>
      <c r="N34" s="58">
        <f t="shared" si="0"/>
        <v>753</v>
      </c>
      <c r="O34" s="61"/>
      <c r="P34" s="61"/>
    </row>
    <row r="35" spans="1:16" s="18" customFormat="1" ht="24.75" customHeight="1" x14ac:dyDescent="0.3">
      <c r="A35" s="71">
        <v>29</v>
      </c>
      <c r="B35" s="72">
        <v>82</v>
      </c>
      <c r="C35" s="61" t="s">
        <v>141</v>
      </c>
      <c r="D35" s="77">
        <v>1981</v>
      </c>
      <c r="E35" s="77" t="s">
        <v>110</v>
      </c>
      <c r="F35" s="70">
        <v>19</v>
      </c>
      <c r="G35" s="78" t="s">
        <v>56</v>
      </c>
      <c r="H35" s="65" t="s">
        <v>28</v>
      </c>
      <c r="I35" s="74">
        <v>1.2817592592592594E-2</v>
      </c>
      <c r="J35" s="74">
        <v>2.5973379629629628E-2</v>
      </c>
      <c r="K35" s="74">
        <v>4.7671180555555553E-2</v>
      </c>
      <c r="L35" s="74">
        <v>7.1517129629629625E-2</v>
      </c>
      <c r="M35" s="76">
        <v>8.5696296296296284E-2</v>
      </c>
      <c r="N35" s="58">
        <f t="shared" si="0"/>
        <v>739</v>
      </c>
      <c r="O35" s="61"/>
      <c r="P35" s="61"/>
    </row>
    <row r="36" spans="1:16" x14ac:dyDescent="0.3">
      <c r="A36" s="71">
        <v>30</v>
      </c>
      <c r="B36" s="72">
        <v>21</v>
      </c>
      <c r="C36" s="61" t="s">
        <v>408</v>
      </c>
      <c r="D36" s="70">
        <v>1961</v>
      </c>
      <c r="E36" s="70" t="s">
        <v>112</v>
      </c>
      <c r="F36" s="70">
        <v>5</v>
      </c>
      <c r="G36" s="73" t="s">
        <v>409</v>
      </c>
      <c r="H36" s="65" t="s">
        <v>121</v>
      </c>
      <c r="I36" s="74">
        <v>1.3620486111111109E-2</v>
      </c>
      <c r="J36" s="74">
        <v>2.9755902777777777E-2</v>
      </c>
      <c r="K36" s="74">
        <v>5.0380787037037043E-2</v>
      </c>
      <c r="L36" s="74">
        <v>7.1695486111111109E-2</v>
      </c>
      <c r="M36" s="75">
        <v>8.6153587962962963E-2</v>
      </c>
      <c r="N36" s="58">
        <f t="shared" si="0"/>
        <v>735</v>
      </c>
      <c r="O36" s="61"/>
      <c r="P36" s="61"/>
    </row>
    <row r="37" spans="1:16" x14ac:dyDescent="0.3">
      <c r="A37" s="71">
        <v>31</v>
      </c>
      <c r="B37" s="72">
        <v>49</v>
      </c>
      <c r="C37" s="61" t="s">
        <v>410</v>
      </c>
      <c r="D37" s="70">
        <v>1987</v>
      </c>
      <c r="E37" s="70" t="s">
        <v>110</v>
      </c>
      <c r="F37" s="70">
        <v>20</v>
      </c>
      <c r="G37" s="73" t="s">
        <v>56</v>
      </c>
      <c r="H37" s="65" t="s">
        <v>8</v>
      </c>
      <c r="I37" s="74">
        <v>1.4488194444444444E-2</v>
      </c>
      <c r="J37" s="74">
        <v>3.0524074074074075E-2</v>
      </c>
      <c r="K37" s="74">
        <v>5.0061921296296295E-2</v>
      </c>
      <c r="L37" s="74">
        <v>7.1118749999999994E-2</v>
      </c>
      <c r="M37" s="76">
        <v>8.6210532407407406E-2</v>
      </c>
      <c r="N37" s="58">
        <f t="shared" si="0"/>
        <v>735</v>
      </c>
      <c r="O37" s="61"/>
      <c r="P37" s="61"/>
    </row>
    <row r="38" spans="1:16" x14ac:dyDescent="0.3">
      <c r="A38" s="71">
        <v>32</v>
      </c>
      <c r="B38" s="72">
        <v>46</v>
      </c>
      <c r="C38" s="61" t="s">
        <v>411</v>
      </c>
      <c r="D38" s="70">
        <v>1987</v>
      </c>
      <c r="E38" s="70" t="s">
        <v>110</v>
      </c>
      <c r="F38" s="70">
        <v>21</v>
      </c>
      <c r="G38" s="73" t="s">
        <v>412</v>
      </c>
      <c r="H38" s="65" t="s">
        <v>8</v>
      </c>
      <c r="I38" s="74">
        <v>1.3752083333333333E-2</v>
      </c>
      <c r="J38" s="74">
        <v>2.8879166666666664E-2</v>
      </c>
      <c r="K38" s="74">
        <v>4.9517245370370368E-2</v>
      </c>
      <c r="L38" s="74">
        <v>7.2247337962962968E-2</v>
      </c>
      <c r="M38" s="76">
        <v>8.772523148148148E-2</v>
      </c>
      <c r="N38" s="58">
        <f t="shared" si="0"/>
        <v>722</v>
      </c>
      <c r="O38" s="61"/>
      <c r="P38" s="61"/>
    </row>
    <row r="39" spans="1:16" x14ac:dyDescent="0.3">
      <c r="A39" s="71">
        <v>33</v>
      </c>
      <c r="B39" s="72">
        <v>39</v>
      </c>
      <c r="C39" s="61" t="s">
        <v>131</v>
      </c>
      <c r="D39" s="77">
        <v>1973</v>
      </c>
      <c r="E39" s="77" t="s">
        <v>115</v>
      </c>
      <c r="F39" s="70">
        <v>5</v>
      </c>
      <c r="G39" s="78" t="s">
        <v>130</v>
      </c>
      <c r="H39" s="65" t="s">
        <v>8</v>
      </c>
      <c r="I39" s="74">
        <v>1.358900462962963E-2</v>
      </c>
      <c r="J39" s="74">
        <v>2.8139930555555557E-2</v>
      </c>
      <c r="K39" s="74">
        <v>5.0728472222222216E-2</v>
      </c>
      <c r="L39" s="74">
        <v>7.3533796296296292E-2</v>
      </c>
      <c r="M39" s="76">
        <v>8.8087847222222224E-2</v>
      </c>
      <c r="N39" s="58">
        <f t="shared" si="0"/>
        <v>719</v>
      </c>
      <c r="O39" s="61"/>
      <c r="P39" s="61"/>
    </row>
    <row r="40" spans="1:16" x14ac:dyDescent="0.3">
      <c r="A40" s="71">
        <v>34</v>
      </c>
      <c r="B40" s="72">
        <v>11</v>
      </c>
      <c r="C40" s="61" t="s">
        <v>144</v>
      </c>
      <c r="D40" s="70">
        <v>1986</v>
      </c>
      <c r="E40" s="70" t="s">
        <v>110</v>
      </c>
      <c r="F40" s="70">
        <v>22</v>
      </c>
      <c r="G40" s="73" t="s">
        <v>62</v>
      </c>
      <c r="H40" s="65" t="s">
        <v>8</v>
      </c>
      <c r="I40" s="74">
        <v>1.3249884259259258E-2</v>
      </c>
      <c r="J40" s="74">
        <v>2.8095717592592592E-2</v>
      </c>
      <c r="K40" s="74">
        <v>4.9753240740740744E-2</v>
      </c>
      <c r="L40" s="74">
        <v>7.2284490740740739E-2</v>
      </c>
      <c r="M40" s="76">
        <v>8.8128009259259246E-2</v>
      </c>
      <c r="N40" s="58">
        <f t="shared" si="0"/>
        <v>719</v>
      </c>
      <c r="O40" s="61"/>
      <c r="P40" s="61"/>
    </row>
    <row r="41" spans="1:16" x14ac:dyDescent="0.3">
      <c r="A41" s="71">
        <v>35</v>
      </c>
      <c r="B41" s="72">
        <v>48</v>
      </c>
      <c r="C41" s="61" t="s">
        <v>413</v>
      </c>
      <c r="D41" s="70">
        <v>1986</v>
      </c>
      <c r="E41" s="70" t="s">
        <v>110</v>
      </c>
      <c r="F41" s="70">
        <v>23</v>
      </c>
      <c r="G41" s="73" t="s">
        <v>414</v>
      </c>
      <c r="H41" s="65" t="s">
        <v>415</v>
      </c>
      <c r="I41" s="74">
        <v>1.4300347222222223E-2</v>
      </c>
      <c r="J41" s="74">
        <v>2.9221064814814814E-2</v>
      </c>
      <c r="K41" s="74">
        <v>5.0525347222222218E-2</v>
      </c>
      <c r="L41" s="74">
        <v>7.3760416666666676E-2</v>
      </c>
      <c r="M41" s="76">
        <v>8.8453009259259252E-2</v>
      </c>
      <c r="N41" s="58">
        <f t="shared" si="0"/>
        <v>716</v>
      </c>
      <c r="O41" s="61"/>
      <c r="P41" s="61"/>
    </row>
    <row r="42" spans="1:16" s="18" customFormat="1" ht="24.75" customHeight="1" x14ac:dyDescent="0.3">
      <c r="A42" s="71">
        <v>36</v>
      </c>
      <c r="B42" s="72">
        <v>47</v>
      </c>
      <c r="C42" s="61" t="s">
        <v>146</v>
      </c>
      <c r="D42" s="77">
        <v>1991</v>
      </c>
      <c r="E42" s="77" t="s">
        <v>110</v>
      </c>
      <c r="F42" s="70">
        <v>24</v>
      </c>
      <c r="G42" s="78" t="s">
        <v>416</v>
      </c>
      <c r="H42" s="65" t="s">
        <v>8</v>
      </c>
      <c r="I42" s="74">
        <v>1.4252430555555555E-2</v>
      </c>
      <c r="J42" s="74">
        <v>2.8437615740740742E-2</v>
      </c>
      <c r="K42" s="74">
        <v>5.0362384259259263E-2</v>
      </c>
      <c r="L42" s="74">
        <v>7.4107060185185189E-2</v>
      </c>
      <c r="M42" s="76">
        <v>8.9290162037037032E-2</v>
      </c>
      <c r="N42" s="58">
        <f t="shared" si="0"/>
        <v>709</v>
      </c>
      <c r="O42" s="61"/>
      <c r="P42" s="61"/>
    </row>
    <row r="43" spans="1:16" x14ac:dyDescent="0.3">
      <c r="A43" s="71">
        <v>37</v>
      </c>
      <c r="B43" s="72">
        <v>44</v>
      </c>
      <c r="C43" s="61" t="s">
        <v>126</v>
      </c>
      <c r="D43" s="65">
        <v>1982</v>
      </c>
      <c r="E43" s="65" t="s">
        <v>110</v>
      </c>
      <c r="F43" s="70">
        <v>25</v>
      </c>
      <c r="G43" s="61" t="s">
        <v>183</v>
      </c>
      <c r="H43" s="65" t="s">
        <v>8</v>
      </c>
      <c r="I43" s="74">
        <v>1.3745138888888888E-2</v>
      </c>
      <c r="J43" s="74">
        <v>2.9182407407407407E-2</v>
      </c>
      <c r="K43" s="74">
        <v>5.1723958333333341E-2</v>
      </c>
      <c r="L43" s="74">
        <v>7.5037847222222218E-2</v>
      </c>
      <c r="M43" s="75">
        <v>8.9808217592592596E-2</v>
      </c>
      <c r="N43" s="58">
        <f t="shared" si="0"/>
        <v>705</v>
      </c>
      <c r="O43" s="61"/>
      <c r="P43" s="61"/>
    </row>
    <row r="44" spans="1:16" x14ac:dyDescent="0.3">
      <c r="A44" s="71">
        <v>38</v>
      </c>
      <c r="B44" s="72">
        <v>8</v>
      </c>
      <c r="C44" s="61" t="s">
        <v>139</v>
      </c>
      <c r="D44" s="77">
        <v>1953</v>
      </c>
      <c r="E44" s="77" t="s">
        <v>124</v>
      </c>
      <c r="F44" s="70">
        <v>1</v>
      </c>
      <c r="G44" s="78" t="s">
        <v>138</v>
      </c>
      <c r="H44" s="65" t="s">
        <v>417</v>
      </c>
      <c r="I44" s="74">
        <v>1.388946759259259E-2</v>
      </c>
      <c r="J44" s="74">
        <v>2.9130555555555559E-2</v>
      </c>
      <c r="K44" s="74">
        <v>5.1292245370370367E-2</v>
      </c>
      <c r="L44" s="74">
        <v>7.4378587962962969E-2</v>
      </c>
      <c r="M44" s="76">
        <v>9.0402662037037049E-2</v>
      </c>
      <c r="N44" s="58">
        <f t="shared" si="0"/>
        <v>700</v>
      </c>
      <c r="O44" s="61"/>
      <c r="P44" s="61"/>
    </row>
    <row r="45" spans="1:16" x14ac:dyDescent="0.3">
      <c r="A45" s="71">
        <v>39</v>
      </c>
      <c r="B45" s="72">
        <v>32</v>
      </c>
      <c r="C45" s="61" t="s">
        <v>134</v>
      </c>
      <c r="D45" s="70">
        <v>1975</v>
      </c>
      <c r="E45" s="70" t="s">
        <v>115</v>
      </c>
      <c r="F45" s="70">
        <v>6</v>
      </c>
      <c r="G45" s="73" t="s">
        <v>130</v>
      </c>
      <c r="H45" s="65" t="s">
        <v>8</v>
      </c>
      <c r="I45" s="74">
        <v>1.4018518518518519E-2</v>
      </c>
      <c r="J45" s="74">
        <v>2.8298148148148145E-2</v>
      </c>
      <c r="K45" s="74">
        <v>5.0667245370370373E-2</v>
      </c>
      <c r="L45" s="74">
        <v>7.4945370370370371E-2</v>
      </c>
      <c r="M45" s="76">
        <v>9.0690277777777772E-2</v>
      </c>
      <c r="N45" s="58">
        <f t="shared" si="0"/>
        <v>698</v>
      </c>
      <c r="O45" s="61"/>
      <c r="P45" s="61"/>
    </row>
    <row r="46" spans="1:16" x14ac:dyDescent="0.3">
      <c r="A46" s="71">
        <v>40</v>
      </c>
      <c r="B46" s="72">
        <v>62</v>
      </c>
      <c r="C46" s="61" t="s">
        <v>418</v>
      </c>
      <c r="D46" s="77">
        <v>1979</v>
      </c>
      <c r="E46" s="77" t="s">
        <v>110</v>
      </c>
      <c r="F46" s="70">
        <v>26</v>
      </c>
      <c r="G46" s="78" t="s">
        <v>419</v>
      </c>
      <c r="H46" s="65" t="s">
        <v>420</v>
      </c>
      <c r="I46" s="74">
        <v>1.366238425925926E-2</v>
      </c>
      <c r="J46" s="74">
        <v>2.9175347222222228E-2</v>
      </c>
      <c r="K46" s="74">
        <v>4.9743402777777779E-2</v>
      </c>
      <c r="L46" s="74">
        <v>7.259756944444444E-2</v>
      </c>
      <c r="M46" s="76">
        <v>9.0791898148148142E-2</v>
      </c>
      <c r="N46" s="58">
        <f t="shared" si="0"/>
        <v>697</v>
      </c>
      <c r="O46" s="61"/>
      <c r="P46" s="61"/>
    </row>
    <row r="47" spans="1:16" x14ac:dyDescent="0.3">
      <c r="A47" s="71">
        <v>41</v>
      </c>
      <c r="B47" s="72">
        <v>29</v>
      </c>
      <c r="C47" s="61" t="s">
        <v>421</v>
      </c>
      <c r="D47" s="70">
        <v>1979</v>
      </c>
      <c r="E47" s="70" t="s">
        <v>110</v>
      </c>
      <c r="F47" s="70">
        <v>27</v>
      </c>
      <c r="G47" s="73" t="s">
        <v>56</v>
      </c>
      <c r="H47" s="65" t="s">
        <v>8</v>
      </c>
      <c r="I47" s="74">
        <v>1.3352314814814815E-2</v>
      </c>
      <c r="J47" s="74">
        <v>2.7692129629629626E-2</v>
      </c>
      <c r="K47" s="74">
        <v>4.9330902777777776E-2</v>
      </c>
      <c r="L47" s="74">
        <v>7.4638078703703703E-2</v>
      </c>
      <c r="M47" s="76">
        <v>9.0849074074074068E-2</v>
      </c>
      <c r="N47" s="58">
        <f t="shared" si="0"/>
        <v>697</v>
      </c>
      <c r="O47" s="61"/>
      <c r="P47" s="61"/>
    </row>
    <row r="48" spans="1:16" x14ac:dyDescent="0.3">
      <c r="A48" s="71">
        <v>42</v>
      </c>
      <c r="B48" s="72">
        <v>85</v>
      </c>
      <c r="C48" s="61" t="s">
        <v>422</v>
      </c>
      <c r="D48" s="70">
        <v>1992</v>
      </c>
      <c r="E48" s="70" t="s">
        <v>110</v>
      </c>
      <c r="F48" s="70">
        <v>28</v>
      </c>
      <c r="G48" s="73" t="s">
        <v>56</v>
      </c>
      <c r="H48" s="65" t="s">
        <v>8</v>
      </c>
      <c r="I48" s="74">
        <v>1.4189814814814815E-2</v>
      </c>
      <c r="J48" s="74">
        <v>2.8663310185185184E-2</v>
      </c>
      <c r="K48" s="74">
        <v>5.1477199074074075E-2</v>
      </c>
      <c r="L48" s="74">
        <v>7.6558912037037033E-2</v>
      </c>
      <c r="M48" s="76">
        <v>9.1023379629629628E-2</v>
      </c>
      <c r="N48" s="58">
        <f t="shared" si="0"/>
        <v>696</v>
      </c>
      <c r="O48" s="61"/>
      <c r="P48" s="61"/>
    </row>
    <row r="49" spans="1:16" x14ac:dyDescent="0.3">
      <c r="A49" s="71">
        <v>43</v>
      </c>
      <c r="B49" s="72">
        <v>9</v>
      </c>
      <c r="C49" s="61" t="s">
        <v>423</v>
      </c>
      <c r="D49" s="70">
        <v>1986</v>
      </c>
      <c r="E49" s="70" t="s">
        <v>110</v>
      </c>
      <c r="F49" s="70">
        <v>29</v>
      </c>
      <c r="G49" s="73" t="s">
        <v>56</v>
      </c>
      <c r="H49" s="65" t="s">
        <v>424</v>
      </c>
      <c r="I49" s="74">
        <v>1.3591319444444444E-2</v>
      </c>
      <c r="J49" s="74">
        <v>2.8118981481481481E-2</v>
      </c>
      <c r="K49" s="74">
        <v>5.0901157407407409E-2</v>
      </c>
      <c r="L49" s="74">
        <v>7.526203703703703E-2</v>
      </c>
      <c r="M49" s="76">
        <v>9.1308912037037046E-2</v>
      </c>
      <c r="N49" s="58">
        <f t="shared" si="0"/>
        <v>694</v>
      </c>
      <c r="O49" s="61"/>
      <c r="P49" s="61"/>
    </row>
    <row r="50" spans="1:16" x14ac:dyDescent="0.3">
      <c r="A50" s="71">
        <v>44</v>
      </c>
      <c r="B50" s="72">
        <v>15</v>
      </c>
      <c r="C50" s="61" t="s">
        <v>425</v>
      </c>
      <c r="D50" s="70">
        <v>1981</v>
      </c>
      <c r="E50" s="70" t="s">
        <v>110</v>
      </c>
      <c r="F50" s="70">
        <v>30</v>
      </c>
      <c r="G50" s="73" t="s">
        <v>62</v>
      </c>
      <c r="H50" s="65" t="s">
        <v>8</v>
      </c>
      <c r="I50" s="74">
        <v>1.4010532407407407E-2</v>
      </c>
      <c r="J50" s="74">
        <v>2.8896643518518519E-2</v>
      </c>
      <c r="K50" s="74">
        <v>5.1415509259259258E-2</v>
      </c>
      <c r="L50" s="74">
        <v>7.525023148148148E-2</v>
      </c>
      <c r="M50" s="76">
        <v>9.1979629629629633E-2</v>
      </c>
      <c r="N50" s="58">
        <f t="shared" si="0"/>
        <v>688</v>
      </c>
      <c r="O50" s="61"/>
      <c r="P50" s="61"/>
    </row>
    <row r="51" spans="1:16" x14ac:dyDescent="0.3">
      <c r="A51" s="71">
        <v>45</v>
      </c>
      <c r="B51" s="72">
        <v>55</v>
      </c>
      <c r="C51" s="61" t="s">
        <v>426</v>
      </c>
      <c r="D51" s="70">
        <v>1977</v>
      </c>
      <c r="E51" s="70" t="s">
        <v>115</v>
      </c>
      <c r="F51" s="70">
        <v>7</v>
      </c>
      <c r="G51" s="73" t="s">
        <v>62</v>
      </c>
      <c r="H51" s="65" t="s">
        <v>8</v>
      </c>
      <c r="I51" s="74">
        <v>1.3861111111111111E-2</v>
      </c>
      <c r="J51" s="74">
        <v>2.8579282407407411E-2</v>
      </c>
      <c r="K51" s="74">
        <v>5.0949537037037036E-2</v>
      </c>
      <c r="L51" s="74">
        <v>7.5777199074074084E-2</v>
      </c>
      <c r="M51" s="76">
        <v>9.1982986111111109E-2</v>
      </c>
      <c r="N51" s="58">
        <f t="shared" si="0"/>
        <v>688</v>
      </c>
      <c r="O51" s="61"/>
      <c r="P51" s="61"/>
    </row>
    <row r="52" spans="1:16" x14ac:dyDescent="0.3">
      <c r="A52" s="71">
        <v>46</v>
      </c>
      <c r="B52" s="72">
        <v>54</v>
      </c>
      <c r="C52" s="61" t="s">
        <v>427</v>
      </c>
      <c r="D52" s="77">
        <v>1956</v>
      </c>
      <c r="E52" s="77" t="s">
        <v>124</v>
      </c>
      <c r="F52" s="70">
        <v>2</v>
      </c>
      <c r="G52" s="78" t="s">
        <v>125</v>
      </c>
      <c r="H52" s="65" t="s">
        <v>8</v>
      </c>
      <c r="I52" s="74">
        <v>1.8509143518518519E-2</v>
      </c>
      <c r="J52" s="74">
        <v>3.7873148148148149E-2</v>
      </c>
      <c r="K52" s="65"/>
      <c r="L52" s="74">
        <v>7.1887962962962959E-2</v>
      </c>
      <c r="M52" s="76">
        <v>9.2072106481481494E-2</v>
      </c>
      <c r="N52" s="58">
        <f t="shared" si="0"/>
        <v>688</v>
      </c>
      <c r="O52" s="61"/>
      <c r="P52" s="61"/>
    </row>
    <row r="53" spans="1:16" x14ac:dyDescent="0.3">
      <c r="A53" s="71">
        <v>47</v>
      </c>
      <c r="B53" s="72">
        <v>34</v>
      </c>
      <c r="C53" s="61" t="s">
        <v>428</v>
      </c>
      <c r="D53" s="70">
        <v>1989</v>
      </c>
      <c r="E53" s="70" t="s">
        <v>110</v>
      </c>
      <c r="F53" s="70">
        <v>31</v>
      </c>
      <c r="G53" s="73" t="s">
        <v>127</v>
      </c>
      <c r="H53" s="65" t="s">
        <v>8</v>
      </c>
      <c r="I53" s="74">
        <v>1.4252314814814815E-2</v>
      </c>
      <c r="J53" s="74">
        <v>3.0073379629629627E-2</v>
      </c>
      <c r="K53" s="74">
        <v>5.2303587962962965E-2</v>
      </c>
      <c r="L53" s="74">
        <v>7.5824768518518507E-2</v>
      </c>
      <c r="M53" s="76">
        <v>9.238877314814814E-2</v>
      </c>
      <c r="N53" s="58">
        <f t="shared" si="0"/>
        <v>685</v>
      </c>
      <c r="O53" s="61"/>
      <c r="P53" s="61"/>
    </row>
    <row r="54" spans="1:16" x14ac:dyDescent="0.3">
      <c r="A54" s="71">
        <v>48</v>
      </c>
      <c r="B54" s="72">
        <v>28</v>
      </c>
      <c r="C54" s="61" t="s">
        <v>132</v>
      </c>
      <c r="D54" s="77">
        <v>1971</v>
      </c>
      <c r="E54" s="77" t="s">
        <v>115</v>
      </c>
      <c r="F54" s="70">
        <v>8</v>
      </c>
      <c r="G54" s="78" t="s">
        <v>56</v>
      </c>
      <c r="H54" s="65" t="s">
        <v>8</v>
      </c>
      <c r="I54" s="74">
        <v>1.3672222222222223E-2</v>
      </c>
      <c r="J54" s="74">
        <v>2.8558449074074076E-2</v>
      </c>
      <c r="K54" s="74">
        <v>4.9878009259259261E-2</v>
      </c>
      <c r="L54" s="74">
        <v>7.4634606481481472E-2</v>
      </c>
      <c r="M54" s="76">
        <v>9.4558333333333341E-2</v>
      </c>
      <c r="N54" s="58">
        <f t="shared" si="0"/>
        <v>670</v>
      </c>
      <c r="O54" s="61"/>
      <c r="P54" s="61"/>
    </row>
    <row r="55" spans="1:16" x14ac:dyDescent="0.3">
      <c r="A55" s="71">
        <v>49</v>
      </c>
      <c r="B55" s="72">
        <v>81</v>
      </c>
      <c r="C55" s="61" t="s">
        <v>429</v>
      </c>
      <c r="D55" s="70">
        <v>1975</v>
      </c>
      <c r="E55" s="70" t="s">
        <v>122</v>
      </c>
      <c r="F55" s="70">
        <v>1</v>
      </c>
      <c r="G55" s="73" t="s">
        <v>430</v>
      </c>
      <c r="H55" s="65" t="s">
        <v>8</v>
      </c>
      <c r="I55" s="74">
        <v>1.5250115740740741E-2</v>
      </c>
      <c r="J55" s="74">
        <v>3.2192013888888885E-2</v>
      </c>
      <c r="K55" s="74">
        <v>5.4224305555555553E-2</v>
      </c>
      <c r="L55" s="74">
        <v>7.7637731481481481E-2</v>
      </c>
      <c r="M55" s="76">
        <v>9.5175462962962962E-2</v>
      </c>
      <c r="N55" s="58">
        <f t="shared" si="0"/>
        <v>665</v>
      </c>
      <c r="O55" s="61"/>
      <c r="P55" s="61"/>
    </row>
    <row r="56" spans="1:16" x14ac:dyDescent="0.3">
      <c r="A56" s="71">
        <v>50</v>
      </c>
      <c r="B56" s="72">
        <v>89</v>
      </c>
      <c r="C56" s="61" t="s">
        <v>431</v>
      </c>
      <c r="D56" s="70">
        <v>1981</v>
      </c>
      <c r="E56" s="70" t="s">
        <v>110</v>
      </c>
      <c r="F56" s="70">
        <v>32</v>
      </c>
      <c r="G56" s="73" t="s">
        <v>432</v>
      </c>
      <c r="H56" s="65" t="s">
        <v>8</v>
      </c>
      <c r="I56" s="74">
        <v>1.3409490740740741E-2</v>
      </c>
      <c r="J56" s="74">
        <v>2.7999537037037035E-2</v>
      </c>
      <c r="K56" s="74">
        <v>5.4798263888888893E-2</v>
      </c>
      <c r="L56" s="74">
        <v>8.3271296296296302E-2</v>
      </c>
      <c r="M56" s="76">
        <v>9.7779050925925926E-2</v>
      </c>
      <c r="N56" s="58">
        <f t="shared" si="0"/>
        <v>648</v>
      </c>
      <c r="O56" s="61"/>
      <c r="P56" s="61"/>
    </row>
    <row r="57" spans="1:16" x14ac:dyDescent="0.3">
      <c r="A57" s="71">
        <v>51</v>
      </c>
      <c r="B57" s="72">
        <v>79</v>
      </c>
      <c r="C57" s="61" t="s">
        <v>433</v>
      </c>
      <c r="D57" s="77">
        <v>1981</v>
      </c>
      <c r="E57" s="77" t="s">
        <v>110</v>
      </c>
      <c r="F57" s="70">
        <v>33</v>
      </c>
      <c r="G57" s="78" t="s">
        <v>434</v>
      </c>
      <c r="H57" s="65" t="s">
        <v>8</v>
      </c>
      <c r="I57" s="74">
        <v>1.5045601851851852E-2</v>
      </c>
      <c r="J57" s="74">
        <v>3.1773032407407406E-2</v>
      </c>
      <c r="K57" s="74">
        <v>5.6132638888888892E-2</v>
      </c>
      <c r="L57" s="74">
        <v>8.0853472222222222E-2</v>
      </c>
      <c r="M57" s="76">
        <v>9.7849652777777782E-2</v>
      </c>
      <c r="N57" s="58">
        <f t="shared" si="0"/>
        <v>647</v>
      </c>
      <c r="O57" s="61"/>
      <c r="P57" s="61"/>
    </row>
    <row r="58" spans="1:16" x14ac:dyDescent="0.3">
      <c r="A58" s="71">
        <v>52</v>
      </c>
      <c r="B58" s="72">
        <v>16</v>
      </c>
      <c r="C58" s="61" t="s">
        <v>128</v>
      </c>
      <c r="D58" s="70">
        <v>1984</v>
      </c>
      <c r="E58" s="70" t="s">
        <v>110</v>
      </c>
      <c r="F58" s="70">
        <v>34</v>
      </c>
      <c r="G58" s="73" t="s">
        <v>56</v>
      </c>
      <c r="H58" s="65" t="s">
        <v>8</v>
      </c>
      <c r="I58" s="74">
        <v>1.6664699074074075E-2</v>
      </c>
      <c r="J58" s="74">
        <v>3.3144444444444442E-2</v>
      </c>
      <c r="K58" s="74">
        <v>5.4735416666666668E-2</v>
      </c>
      <c r="L58" s="74">
        <v>8.0255671296296294E-2</v>
      </c>
      <c r="M58" s="76">
        <v>9.8062152777777786E-2</v>
      </c>
      <c r="N58" s="58">
        <f t="shared" si="0"/>
        <v>646</v>
      </c>
      <c r="O58" s="61"/>
      <c r="P58" s="61"/>
    </row>
    <row r="59" spans="1:16" x14ac:dyDescent="0.3">
      <c r="A59" s="71">
        <v>53</v>
      </c>
      <c r="B59" s="72">
        <v>60</v>
      </c>
      <c r="C59" s="61" t="s">
        <v>186</v>
      </c>
      <c r="D59" s="70">
        <v>1984</v>
      </c>
      <c r="E59" s="70" t="s">
        <v>117</v>
      </c>
      <c r="F59" s="70">
        <v>3</v>
      </c>
      <c r="G59" s="73" t="s">
        <v>435</v>
      </c>
      <c r="H59" s="65" t="s">
        <v>8</v>
      </c>
      <c r="I59" s="74">
        <v>1.464988425925926E-2</v>
      </c>
      <c r="J59" s="74">
        <v>3.053888888888889E-2</v>
      </c>
      <c r="K59" s="74">
        <v>5.5531944444444446E-2</v>
      </c>
      <c r="L59" s="74">
        <v>8.2772337962962961E-2</v>
      </c>
      <c r="M59" s="76">
        <v>9.8498379629629637E-2</v>
      </c>
      <c r="N59" s="58">
        <f t="shared" si="0"/>
        <v>643</v>
      </c>
      <c r="O59" s="61"/>
      <c r="P59" s="61"/>
    </row>
    <row r="60" spans="1:16" x14ac:dyDescent="0.3">
      <c r="A60" s="71">
        <v>54</v>
      </c>
      <c r="B60" s="72">
        <v>17</v>
      </c>
      <c r="C60" s="61" t="s">
        <v>436</v>
      </c>
      <c r="D60" s="70">
        <v>1991</v>
      </c>
      <c r="E60" s="70" t="s">
        <v>110</v>
      </c>
      <c r="F60" s="70">
        <v>35</v>
      </c>
      <c r="G60" s="73" t="s">
        <v>437</v>
      </c>
      <c r="H60" s="65" t="s">
        <v>28</v>
      </c>
      <c r="I60" s="74">
        <v>1.433321759259259E-2</v>
      </c>
      <c r="J60" s="74">
        <v>3.0019328703703704E-2</v>
      </c>
      <c r="K60" s="74">
        <v>5.4341782407407412E-2</v>
      </c>
      <c r="L60" s="74">
        <v>8.179282407407408E-2</v>
      </c>
      <c r="M60" s="76">
        <v>9.9620254629629632E-2</v>
      </c>
      <c r="N60" s="58">
        <f t="shared" si="0"/>
        <v>636</v>
      </c>
      <c r="O60" s="61"/>
      <c r="P60" s="61"/>
    </row>
    <row r="61" spans="1:16" x14ac:dyDescent="0.3">
      <c r="A61" s="71">
        <v>55</v>
      </c>
      <c r="B61" s="72">
        <v>63</v>
      </c>
      <c r="C61" s="61" t="s">
        <v>133</v>
      </c>
      <c r="D61" s="70">
        <v>1971</v>
      </c>
      <c r="E61" s="70" t="s">
        <v>115</v>
      </c>
      <c r="F61" s="70">
        <v>9</v>
      </c>
      <c r="G61" s="73" t="s">
        <v>155</v>
      </c>
      <c r="H61" s="65" t="s">
        <v>28</v>
      </c>
      <c r="I61" s="74">
        <v>1.5497453703703703E-2</v>
      </c>
      <c r="J61" s="74">
        <v>3.2579745370370373E-2</v>
      </c>
      <c r="K61" s="74">
        <v>5.5578124999999999E-2</v>
      </c>
      <c r="L61" s="74">
        <v>8.1065046296296295E-2</v>
      </c>
      <c r="M61" s="76">
        <v>0.10039456018518518</v>
      </c>
      <c r="N61" s="58">
        <f t="shared" si="0"/>
        <v>631</v>
      </c>
      <c r="O61" s="61"/>
      <c r="P61" s="61"/>
    </row>
    <row r="62" spans="1:16" x14ac:dyDescent="0.3">
      <c r="A62" s="71">
        <v>56</v>
      </c>
      <c r="B62" s="72">
        <v>88</v>
      </c>
      <c r="C62" s="61" t="s">
        <v>438</v>
      </c>
      <c r="D62" s="77">
        <v>1994</v>
      </c>
      <c r="E62" s="77" t="s">
        <v>110</v>
      </c>
      <c r="F62" s="70">
        <v>36</v>
      </c>
      <c r="G62" s="78" t="s">
        <v>354</v>
      </c>
      <c r="H62" s="65" t="s">
        <v>8</v>
      </c>
      <c r="I62" s="74">
        <v>1.2720601851851853E-2</v>
      </c>
      <c r="J62" s="74">
        <v>2.6525231481481479E-2</v>
      </c>
      <c r="K62" s="74">
        <v>5.1862847222222223E-2</v>
      </c>
      <c r="L62" s="74">
        <v>8.296631944444445E-2</v>
      </c>
      <c r="M62" s="76">
        <v>0.10107291666666667</v>
      </c>
      <c r="N62" s="58">
        <f t="shared" si="0"/>
        <v>627</v>
      </c>
      <c r="O62" s="61"/>
      <c r="P62" s="61"/>
    </row>
    <row r="63" spans="1:16" x14ac:dyDescent="0.3">
      <c r="A63" s="71">
        <v>57</v>
      </c>
      <c r="B63" s="72">
        <v>76</v>
      </c>
      <c r="C63" s="61" t="s">
        <v>232</v>
      </c>
      <c r="D63" s="70">
        <v>1967</v>
      </c>
      <c r="E63" s="70" t="s">
        <v>112</v>
      </c>
      <c r="F63" s="70">
        <v>6</v>
      </c>
      <c r="G63" s="73" t="s">
        <v>439</v>
      </c>
      <c r="H63" s="65" t="s">
        <v>60</v>
      </c>
      <c r="I63" s="74">
        <v>1.4978935185185185E-2</v>
      </c>
      <c r="J63" s="74">
        <v>3.0909722222222224E-2</v>
      </c>
      <c r="K63" s="74">
        <v>5.6498495370370362E-2</v>
      </c>
      <c r="L63" s="74">
        <v>8.5354166666666675E-2</v>
      </c>
      <c r="M63" s="76">
        <v>0.10160856481481483</v>
      </c>
      <c r="N63" s="58">
        <f t="shared" si="0"/>
        <v>623</v>
      </c>
      <c r="O63" s="61"/>
      <c r="P63" s="61"/>
    </row>
    <row r="64" spans="1:16" x14ac:dyDescent="0.3">
      <c r="A64" s="71">
        <v>58</v>
      </c>
      <c r="B64" s="72">
        <v>40</v>
      </c>
      <c r="C64" s="61" t="s">
        <v>440</v>
      </c>
      <c r="D64" s="77">
        <v>1991</v>
      </c>
      <c r="E64" s="77" t="s">
        <v>110</v>
      </c>
      <c r="F64" s="70">
        <v>37</v>
      </c>
      <c r="G64" s="78" t="s">
        <v>56</v>
      </c>
      <c r="H64" s="65" t="s">
        <v>8</v>
      </c>
      <c r="I64" s="74">
        <v>1.5860879629629631E-2</v>
      </c>
      <c r="J64" s="74">
        <v>3.2079282407407407E-2</v>
      </c>
      <c r="K64" s="74">
        <v>5.6946527777777776E-2</v>
      </c>
      <c r="L64" s="74">
        <v>8.435011574074075E-2</v>
      </c>
      <c r="M64" s="76">
        <v>0.10216539351851851</v>
      </c>
      <c r="N64" s="58">
        <f t="shared" si="0"/>
        <v>620</v>
      </c>
      <c r="O64" s="61"/>
      <c r="P64" s="61"/>
    </row>
    <row r="65" spans="1:16" x14ac:dyDescent="0.3">
      <c r="A65" s="71">
        <v>59</v>
      </c>
      <c r="B65" s="72">
        <v>78</v>
      </c>
      <c r="C65" s="61" t="s">
        <v>441</v>
      </c>
      <c r="D65" s="77">
        <v>1982</v>
      </c>
      <c r="E65" s="77" t="s">
        <v>110</v>
      </c>
      <c r="F65" s="70">
        <v>38</v>
      </c>
      <c r="G65" s="78" t="s">
        <v>434</v>
      </c>
      <c r="H65" s="65" t="s">
        <v>8</v>
      </c>
      <c r="I65" s="74">
        <v>1.4461226851851852E-2</v>
      </c>
      <c r="J65" s="74">
        <v>2.9370486111111111E-2</v>
      </c>
      <c r="K65" s="74">
        <v>5.6265162037037041E-2</v>
      </c>
      <c r="L65" s="74">
        <v>8.5694791666666659E-2</v>
      </c>
      <c r="M65" s="76">
        <v>0.10338576388888888</v>
      </c>
      <c r="N65" s="58">
        <f t="shared" si="0"/>
        <v>613</v>
      </c>
      <c r="O65" s="61"/>
      <c r="P65" s="61"/>
    </row>
    <row r="66" spans="1:16" x14ac:dyDescent="0.3">
      <c r="A66" s="71">
        <v>60</v>
      </c>
      <c r="B66" s="72">
        <v>70</v>
      </c>
      <c r="C66" s="61" t="s">
        <v>22</v>
      </c>
      <c r="D66" s="70">
        <v>1983</v>
      </c>
      <c r="E66" s="70" t="s">
        <v>117</v>
      </c>
      <c r="F66" s="70">
        <v>4</v>
      </c>
      <c r="G66" s="73" t="s">
        <v>111</v>
      </c>
      <c r="H66" s="65" t="s">
        <v>8</v>
      </c>
      <c r="I66" s="74">
        <v>1.5763773148148148E-2</v>
      </c>
      <c r="J66" s="74">
        <v>3.3840624999999999E-2</v>
      </c>
      <c r="K66" s="74">
        <v>5.8150925925925932E-2</v>
      </c>
      <c r="L66" s="74">
        <v>8.3999884259259264E-2</v>
      </c>
      <c r="M66" s="76">
        <v>0.10359664351851851</v>
      </c>
      <c r="N66" s="58">
        <f t="shared" si="0"/>
        <v>611</v>
      </c>
      <c r="O66" s="61"/>
      <c r="P66" s="61"/>
    </row>
    <row r="67" spans="1:16" x14ac:dyDescent="0.3">
      <c r="A67" s="71">
        <v>61</v>
      </c>
      <c r="B67" s="72">
        <v>45</v>
      </c>
      <c r="C67" s="61" t="s">
        <v>442</v>
      </c>
      <c r="D67" s="77">
        <v>1986</v>
      </c>
      <c r="E67" s="77" t="s">
        <v>110</v>
      </c>
      <c r="F67" s="70">
        <v>39</v>
      </c>
      <c r="G67" s="78" t="s">
        <v>56</v>
      </c>
      <c r="H67" s="65" t="s">
        <v>8</v>
      </c>
      <c r="I67" s="74">
        <v>1.4075462962962963E-2</v>
      </c>
      <c r="J67" s="74">
        <v>2.9642129629629629E-2</v>
      </c>
      <c r="K67" s="74">
        <v>5.5761342592592598E-2</v>
      </c>
      <c r="L67" s="74">
        <v>8.8087731481481482E-2</v>
      </c>
      <c r="M67" s="76">
        <v>0.10460659722222222</v>
      </c>
      <c r="N67" s="58">
        <f t="shared" si="0"/>
        <v>605</v>
      </c>
      <c r="O67" s="61"/>
      <c r="P67" s="61"/>
    </row>
    <row r="68" spans="1:16" x14ac:dyDescent="0.3">
      <c r="A68" s="71">
        <v>62</v>
      </c>
      <c r="B68" s="72">
        <v>22</v>
      </c>
      <c r="C68" s="61" t="s">
        <v>205</v>
      </c>
      <c r="D68" s="70">
        <v>1971</v>
      </c>
      <c r="E68" s="70" t="s">
        <v>122</v>
      </c>
      <c r="F68" s="70">
        <v>2</v>
      </c>
      <c r="G68" s="73" t="s">
        <v>155</v>
      </c>
      <c r="H68" s="65" t="s">
        <v>28</v>
      </c>
      <c r="I68" s="74">
        <v>1.5450347222222223E-2</v>
      </c>
      <c r="J68" s="74">
        <v>3.2215162037037039E-2</v>
      </c>
      <c r="K68" s="74">
        <v>6.079606481481481E-2</v>
      </c>
      <c r="L68" s="74">
        <v>8.972534722222221E-2</v>
      </c>
      <c r="M68" s="76">
        <v>0.10785324074074075</v>
      </c>
      <c r="N68" s="58">
        <f t="shared" si="0"/>
        <v>587</v>
      </c>
      <c r="O68" s="61"/>
      <c r="P68" s="61"/>
    </row>
    <row r="69" spans="1:16" x14ac:dyDescent="0.3">
      <c r="A69" s="71">
        <v>63</v>
      </c>
      <c r="B69" s="72">
        <v>35</v>
      </c>
      <c r="C69" s="61" t="s">
        <v>443</v>
      </c>
      <c r="D69" s="70">
        <v>1989</v>
      </c>
      <c r="E69" s="70" t="s">
        <v>110</v>
      </c>
      <c r="F69" s="70">
        <v>40</v>
      </c>
      <c r="G69" s="73" t="s">
        <v>56</v>
      </c>
      <c r="H69" s="65" t="s">
        <v>8</v>
      </c>
      <c r="I69" s="74">
        <v>1.6999884259259256E-2</v>
      </c>
      <c r="J69" s="74">
        <v>3.5621296296296297E-2</v>
      </c>
      <c r="K69" s="74">
        <v>6.3433680555555552E-2</v>
      </c>
      <c r="L69" s="74">
        <v>9.3935532407407416E-2</v>
      </c>
      <c r="M69" s="76">
        <v>0.11461226851851852</v>
      </c>
      <c r="N69" s="58">
        <f t="shared" si="0"/>
        <v>553</v>
      </c>
      <c r="O69" s="61"/>
      <c r="P69" s="61"/>
    </row>
    <row r="70" spans="1:16" ht="15" thickBot="1" x14ac:dyDescent="0.35">
      <c r="A70" s="71">
        <v>64</v>
      </c>
      <c r="B70" s="72">
        <v>57</v>
      </c>
      <c r="C70" s="61" t="s">
        <v>444</v>
      </c>
      <c r="D70" s="70">
        <v>1990</v>
      </c>
      <c r="E70" s="70" t="s">
        <v>110</v>
      </c>
      <c r="F70" s="70">
        <v>41</v>
      </c>
      <c r="G70" s="73" t="s">
        <v>445</v>
      </c>
      <c r="H70" s="65" t="s">
        <v>446</v>
      </c>
      <c r="I70" s="74">
        <v>1.5910532407407408E-2</v>
      </c>
      <c r="J70" s="74">
        <v>3.6052314814814815E-2</v>
      </c>
      <c r="K70" s="74">
        <v>6.1996064814814816E-2</v>
      </c>
      <c r="L70" s="74">
        <v>9.5051504629629635E-2</v>
      </c>
      <c r="M70" s="76">
        <v>0.11883460648148148</v>
      </c>
      <c r="N70" s="59">
        <f t="shared" si="0"/>
        <v>533</v>
      </c>
      <c r="O70" s="61"/>
      <c r="P70" s="61"/>
    </row>
    <row r="71" spans="1:16" x14ac:dyDescent="0.3">
      <c r="A71" s="71"/>
      <c r="B71" s="72"/>
      <c r="C71" s="61"/>
      <c r="D71" s="70"/>
      <c r="E71" s="70"/>
      <c r="F71" s="70"/>
      <c r="G71" s="73"/>
      <c r="H71" s="65"/>
      <c r="I71" s="74"/>
      <c r="J71" s="74"/>
      <c r="K71" s="74"/>
      <c r="L71" s="74"/>
      <c r="M71" s="76"/>
      <c r="N71" s="27"/>
      <c r="O71" s="61"/>
      <c r="P71" s="61"/>
    </row>
    <row r="72" spans="1:16" x14ac:dyDescent="0.3">
      <c r="A72" s="71" t="s">
        <v>118</v>
      </c>
      <c r="B72" s="72">
        <v>51</v>
      </c>
      <c r="C72" s="61" t="s">
        <v>17</v>
      </c>
      <c r="D72" s="70">
        <v>1985</v>
      </c>
      <c r="E72" s="70" t="s">
        <v>110</v>
      </c>
      <c r="F72" s="70"/>
      <c r="G72" s="73" t="s">
        <v>62</v>
      </c>
      <c r="H72" s="65" t="s">
        <v>8</v>
      </c>
      <c r="I72" s="74">
        <v>1.4182060185185185E-2</v>
      </c>
      <c r="J72" s="74">
        <v>2.9242129629629628E-2</v>
      </c>
      <c r="K72" s="74">
        <v>5.0058101851851854E-2</v>
      </c>
      <c r="L72" s="74" t="s">
        <v>56</v>
      </c>
      <c r="M72" s="76">
        <v>5.0058101851851854E-2</v>
      </c>
      <c r="N72" s="27"/>
      <c r="O72" s="61"/>
      <c r="P72" s="61"/>
    </row>
    <row r="73" spans="1:16" x14ac:dyDescent="0.3">
      <c r="A73" s="71" t="s">
        <v>118</v>
      </c>
      <c r="B73" s="72">
        <v>64</v>
      </c>
      <c r="C73" s="61" t="s">
        <v>42</v>
      </c>
      <c r="D73" s="70">
        <v>1978</v>
      </c>
      <c r="E73" s="70" t="s">
        <v>110</v>
      </c>
      <c r="F73" s="70"/>
      <c r="G73" s="73" t="s">
        <v>153</v>
      </c>
      <c r="H73" s="65" t="s">
        <v>8</v>
      </c>
      <c r="I73" s="74">
        <v>1.4361458333333332E-2</v>
      </c>
      <c r="J73" s="74">
        <v>3.0925925925925926E-2</v>
      </c>
      <c r="K73" s="74">
        <v>5.4115856481481484E-2</v>
      </c>
      <c r="L73" s="74" t="s">
        <v>56</v>
      </c>
      <c r="M73" s="76">
        <v>5.4115856481481484E-2</v>
      </c>
      <c r="N73" s="27"/>
      <c r="O73" s="61"/>
      <c r="P73" s="61"/>
    </row>
    <row r="74" spans="1:16" x14ac:dyDescent="0.3">
      <c r="A74" s="71" t="s">
        <v>118</v>
      </c>
      <c r="B74" s="72">
        <v>66</v>
      </c>
      <c r="C74" s="61" t="s">
        <v>447</v>
      </c>
      <c r="D74" s="70">
        <v>1981</v>
      </c>
      <c r="E74" s="70" t="s">
        <v>117</v>
      </c>
      <c r="F74" s="70"/>
      <c r="G74" s="73" t="s">
        <v>56</v>
      </c>
      <c r="H74" s="65" t="s">
        <v>8</v>
      </c>
      <c r="I74" s="74">
        <v>1.5251851851851852E-2</v>
      </c>
      <c r="J74" s="74">
        <v>3.1958101851851849E-2</v>
      </c>
      <c r="K74" s="74" t="s">
        <v>56</v>
      </c>
      <c r="L74" s="74" t="s">
        <v>56</v>
      </c>
      <c r="M74" s="76">
        <v>3.1958101851851849E-2</v>
      </c>
      <c r="N74" s="27"/>
      <c r="O74" s="61"/>
      <c r="P74" s="61"/>
    </row>
    <row r="75" spans="1:16" x14ac:dyDescent="0.3">
      <c r="A75" s="71"/>
      <c r="B75" s="72"/>
      <c r="C75" s="61"/>
      <c r="D75" s="70"/>
      <c r="E75" s="70"/>
      <c r="F75" s="70"/>
      <c r="G75" s="73"/>
      <c r="H75" s="65"/>
      <c r="I75" s="74"/>
      <c r="J75" s="74"/>
      <c r="K75" s="74"/>
      <c r="L75" s="74"/>
      <c r="M75" s="76"/>
      <c r="N75" s="27"/>
      <c r="O75" s="61"/>
      <c r="P75" s="61"/>
    </row>
    <row r="76" spans="1:16" x14ac:dyDescent="0.3">
      <c r="A76" s="71" t="s">
        <v>89</v>
      </c>
      <c r="B76" s="72">
        <v>5</v>
      </c>
      <c r="C76" s="61" t="s">
        <v>113</v>
      </c>
      <c r="D76" s="70">
        <v>1978</v>
      </c>
      <c r="E76" s="70" t="s">
        <v>110</v>
      </c>
      <c r="F76" s="70"/>
      <c r="G76" s="73" t="s">
        <v>56</v>
      </c>
      <c r="H76" s="65" t="s">
        <v>28</v>
      </c>
      <c r="I76" s="74" t="s">
        <v>56</v>
      </c>
      <c r="J76" s="74" t="s">
        <v>56</v>
      </c>
      <c r="K76" s="74" t="s">
        <v>56</v>
      </c>
      <c r="L76" s="74" t="s">
        <v>56</v>
      </c>
      <c r="M76" s="76" t="s">
        <v>56</v>
      </c>
      <c r="N76" s="27"/>
      <c r="O76" s="61"/>
      <c r="P76" s="61"/>
    </row>
    <row r="77" spans="1:16" x14ac:dyDescent="0.3">
      <c r="A77" s="71" t="s">
        <v>89</v>
      </c>
      <c r="B77" s="72">
        <v>61</v>
      </c>
      <c r="C77" s="61" t="s">
        <v>137</v>
      </c>
      <c r="D77" s="77">
        <v>1973</v>
      </c>
      <c r="E77" s="77" t="s">
        <v>115</v>
      </c>
      <c r="F77" s="70"/>
      <c r="G77" s="78" t="s">
        <v>136</v>
      </c>
      <c r="H77" s="65" t="s">
        <v>135</v>
      </c>
      <c r="I77" s="74" t="s">
        <v>56</v>
      </c>
      <c r="J77" s="74" t="s">
        <v>56</v>
      </c>
      <c r="K77" s="74" t="s">
        <v>56</v>
      </c>
      <c r="L77" s="74" t="s">
        <v>56</v>
      </c>
      <c r="M77" s="76" t="s">
        <v>56</v>
      </c>
      <c r="N77" s="27"/>
      <c r="O77" s="61"/>
      <c r="P77" s="61"/>
    </row>
    <row r="78" spans="1:16" x14ac:dyDescent="0.3">
      <c r="A78" s="71" t="s">
        <v>89</v>
      </c>
      <c r="B78" s="72">
        <v>33</v>
      </c>
      <c r="C78" s="61" t="s">
        <v>158</v>
      </c>
      <c r="D78" s="77">
        <v>1985</v>
      </c>
      <c r="E78" s="77" t="s">
        <v>110</v>
      </c>
      <c r="F78" s="70"/>
      <c r="G78" s="78" t="s">
        <v>157</v>
      </c>
      <c r="H78" s="65" t="s">
        <v>156</v>
      </c>
      <c r="I78" s="74" t="s">
        <v>56</v>
      </c>
      <c r="J78" s="74" t="s">
        <v>56</v>
      </c>
      <c r="K78" s="74" t="s">
        <v>56</v>
      </c>
      <c r="L78" s="74" t="s">
        <v>56</v>
      </c>
      <c r="M78" s="76" t="s">
        <v>56</v>
      </c>
      <c r="N78" s="27"/>
      <c r="O78" s="61"/>
      <c r="P78" s="61"/>
    </row>
    <row r="79" spans="1:16" x14ac:dyDescent="0.3">
      <c r="A79" s="71" t="s">
        <v>89</v>
      </c>
      <c r="B79" s="72">
        <v>36</v>
      </c>
      <c r="C79" s="61" t="s">
        <v>448</v>
      </c>
      <c r="D79" s="70">
        <v>1978</v>
      </c>
      <c r="E79" s="70" t="s">
        <v>110</v>
      </c>
      <c r="F79" s="70"/>
      <c r="G79" s="73" t="s">
        <v>56</v>
      </c>
      <c r="H79" s="65" t="s">
        <v>8</v>
      </c>
      <c r="I79" s="74" t="s">
        <v>56</v>
      </c>
      <c r="J79" s="74" t="s">
        <v>56</v>
      </c>
      <c r="K79" s="74" t="s">
        <v>56</v>
      </c>
      <c r="L79" s="74" t="s">
        <v>56</v>
      </c>
      <c r="M79" s="76" t="s">
        <v>56</v>
      </c>
      <c r="N79" s="27"/>
      <c r="O79" s="61"/>
      <c r="P79" s="61"/>
    </row>
    <row r="80" spans="1:16" x14ac:dyDescent="0.3">
      <c r="A80" s="71" t="s">
        <v>89</v>
      </c>
      <c r="B80" s="72">
        <v>37</v>
      </c>
      <c r="C80" s="61" t="s">
        <v>13</v>
      </c>
      <c r="D80" s="70">
        <v>1985</v>
      </c>
      <c r="E80" s="70" t="s">
        <v>110</v>
      </c>
      <c r="F80" s="70"/>
      <c r="G80" s="73" t="s">
        <v>449</v>
      </c>
      <c r="H80" s="65" t="s">
        <v>8</v>
      </c>
      <c r="I80" s="74" t="s">
        <v>56</v>
      </c>
      <c r="J80" s="74" t="s">
        <v>56</v>
      </c>
      <c r="K80" s="74" t="s">
        <v>56</v>
      </c>
      <c r="L80" s="74" t="s">
        <v>56</v>
      </c>
      <c r="M80" s="76" t="s">
        <v>56</v>
      </c>
      <c r="N80" s="27"/>
      <c r="O80" s="61"/>
      <c r="P80" s="61"/>
    </row>
    <row r="81" spans="1:16" x14ac:dyDescent="0.3">
      <c r="A81" s="71" t="s">
        <v>89</v>
      </c>
      <c r="B81" s="72">
        <v>67</v>
      </c>
      <c r="C81" s="61" t="s">
        <v>450</v>
      </c>
      <c r="D81" s="70">
        <v>1967</v>
      </c>
      <c r="E81" s="70" t="s">
        <v>112</v>
      </c>
      <c r="F81" s="70"/>
      <c r="G81" s="73" t="s">
        <v>56</v>
      </c>
      <c r="H81" s="65" t="s">
        <v>8</v>
      </c>
      <c r="I81" s="74" t="s">
        <v>56</v>
      </c>
      <c r="J81" s="74" t="s">
        <v>56</v>
      </c>
      <c r="K81" s="74" t="s">
        <v>56</v>
      </c>
      <c r="L81" s="74" t="s">
        <v>56</v>
      </c>
      <c r="M81" s="76" t="s">
        <v>56</v>
      </c>
      <c r="N81" s="27"/>
      <c r="O81" s="61"/>
      <c r="P81" s="61"/>
    </row>
    <row r="82" spans="1:16" x14ac:dyDescent="0.3">
      <c r="A82" s="71" t="s">
        <v>89</v>
      </c>
      <c r="B82" s="72">
        <v>41</v>
      </c>
      <c r="C82" s="61" t="s">
        <v>230</v>
      </c>
      <c r="D82" s="70">
        <v>1951</v>
      </c>
      <c r="E82" s="70" t="s">
        <v>124</v>
      </c>
      <c r="F82" s="70"/>
      <c r="G82" s="73" t="s">
        <v>56</v>
      </c>
      <c r="H82" s="65" t="s">
        <v>227</v>
      </c>
      <c r="I82" s="74" t="s">
        <v>56</v>
      </c>
      <c r="J82" s="74" t="s">
        <v>56</v>
      </c>
      <c r="K82" s="74" t="s">
        <v>56</v>
      </c>
      <c r="L82" s="74" t="s">
        <v>56</v>
      </c>
      <c r="M82" s="76" t="s">
        <v>56</v>
      </c>
      <c r="N82" s="27"/>
      <c r="O82" s="61"/>
      <c r="P82" s="61"/>
    </row>
    <row r="83" spans="1:16" x14ac:dyDescent="0.3">
      <c r="A83" s="71" t="s">
        <v>89</v>
      </c>
      <c r="B83" s="72">
        <v>4</v>
      </c>
      <c r="C83" s="61" t="s">
        <v>45</v>
      </c>
      <c r="D83" s="77">
        <v>1981</v>
      </c>
      <c r="E83" s="77" t="s">
        <v>117</v>
      </c>
      <c r="F83" s="70"/>
      <c r="G83" s="78" t="s">
        <v>451</v>
      </c>
      <c r="H83" s="65" t="s">
        <v>8</v>
      </c>
      <c r="I83" s="74" t="s">
        <v>56</v>
      </c>
      <c r="J83" s="74" t="s">
        <v>56</v>
      </c>
      <c r="K83" s="74" t="s">
        <v>56</v>
      </c>
      <c r="L83" s="74" t="s">
        <v>56</v>
      </c>
      <c r="M83" s="76" t="s">
        <v>56</v>
      </c>
      <c r="N83" s="27"/>
      <c r="O83" s="61"/>
      <c r="P83" s="61"/>
    </row>
    <row r="84" spans="1:16" x14ac:dyDescent="0.3">
      <c r="A84" s="71" t="s">
        <v>89</v>
      </c>
      <c r="B84" s="72">
        <v>18</v>
      </c>
      <c r="C84" s="61" t="s">
        <v>139</v>
      </c>
      <c r="D84" s="77">
        <v>1953</v>
      </c>
      <c r="E84" s="77" t="s">
        <v>110</v>
      </c>
      <c r="F84" s="70"/>
      <c r="G84" s="78" t="s">
        <v>452</v>
      </c>
      <c r="H84" s="65" t="s">
        <v>417</v>
      </c>
      <c r="I84" s="74" t="s">
        <v>56</v>
      </c>
      <c r="J84" s="74" t="s">
        <v>56</v>
      </c>
      <c r="K84" s="74" t="s">
        <v>56</v>
      </c>
      <c r="L84" s="74" t="s">
        <v>56</v>
      </c>
      <c r="M84" s="76" t="s">
        <v>56</v>
      </c>
      <c r="N84" s="27"/>
      <c r="O84" s="61"/>
      <c r="P84" s="61"/>
    </row>
    <row r="85" spans="1:16" x14ac:dyDescent="0.3">
      <c r="A85" s="71" t="s">
        <v>89</v>
      </c>
      <c r="B85" s="72">
        <v>24</v>
      </c>
      <c r="C85" s="61" t="s">
        <v>143</v>
      </c>
      <c r="D85" s="70">
        <v>1982</v>
      </c>
      <c r="E85" s="70" t="s">
        <v>110</v>
      </c>
      <c r="F85" s="70"/>
      <c r="G85" s="73" t="s">
        <v>62</v>
      </c>
      <c r="H85" s="65" t="s">
        <v>8</v>
      </c>
      <c r="I85" s="74" t="s">
        <v>56</v>
      </c>
      <c r="J85" s="74" t="s">
        <v>56</v>
      </c>
      <c r="K85" s="74" t="s">
        <v>56</v>
      </c>
      <c r="L85" s="74" t="s">
        <v>56</v>
      </c>
      <c r="M85" s="76" t="s">
        <v>56</v>
      </c>
      <c r="N85" s="27"/>
      <c r="O85" s="61"/>
      <c r="P85" s="61"/>
    </row>
    <row r="86" spans="1:16" x14ac:dyDescent="0.3">
      <c r="A86" s="71" t="s">
        <v>89</v>
      </c>
      <c r="B86" s="72">
        <v>13</v>
      </c>
      <c r="C86" s="61" t="s">
        <v>453</v>
      </c>
      <c r="D86" s="70">
        <v>1981</v>
      </c>
      <c r="E86" s="70" t="s">
        <v>117</v>
      </c>
      <c r="F86" s="70"/>
      <c r="G86" s="73" t="s">
        <v>150</v>
      </c>
      <c r="H86" s="65" t="s">
        <v>8</v>
      </c>
      <c r="I86" s="74" t="s">
        <v>56</v>
      </c>
      <c r="J86" s="74" t="s">
        <v>56</v>
      </c>
      <c r="K86" s="74" t="s">
        <v>56</v>
      </c>
      <c r="L86" s="74" t="s">
        <v>56</v>
      </c>
      <c r="M86" s="76" t="s">
        <v>56</v>
      </c>
      <c r="N86" s="27"/>
      <c r="O86" s="61"/>
      <c r="P86" s="61"/>
    </row>
    <row r="87" spans="1:16" x14ac:dyDescent="0.3">
      <c r="A87" s="71" t="s">
        <v>89</v>
      </c>
      <c r="B87" s="72">
        <v>73</v>
      </c>
      <c r="C87" s="61" t="s">
        <v>454</v>
      </c>
      <c r="D87" s="70">
        <v>1989</v>
      </c>
      <c r="E87" s="70" t="s">
        <v>110</v>
      </c>
      <c r="F87" s="70"/>
      <c r="G87" s="73" t="s">
        <v>154</v>
      </c>
      <c r="H87" s="65" t="s">
        <v>8</v>
      </c>
      <c r="I87" s="74" t="s">
        <v>56</v>
      </c>
      <c r="J87" s="74" t="s">
        <v>56</v>
      </c>
      <c r="K87" s="74" t="s">
        <v>56</v>
      </c>
      <c r="L87" s="74" t="s">
        <v>56</v>
      </c>
      <c r="M87" s="76" t="s">
        <v>56</v>
      </c>
      <c r="N87" s="27"/>
      <c r="O87" s="61"/>
      <c r="P87" s="61"/>
    </row>
    <row r="88" spans="1:16" x14ac:dyDescent="0.3">
      <c r="A88" s="71" t="s">
        <v>89</v>
      </c>
      <c r="B88" s="72">
        <v>87</v>
      </c>
      <c r="C88" s="61" t="s">
        <v>455</v>
      </c>
      <c r="D88" s="70">
        <v>1979</v>
      </c>
      <c r="E88" s="70" t="s">
        <v>110</v>
      </c>
      <c r="F88" s="70"/>
      <c r="G88" s="73" t="s">
        <v>456</v>
      </c>
      <c r="H88" s="65" t="s">
        <v>8</v>
      </c>
      <c r="I88" s="74" t="s">
        <v>56</v>
      </c>
      <c r="J88" s="74" t="s">
        <v>56</v>
      </c>
      <c r="K88" s="74" t="s">
        <v>56</v>
      </c>
      <c r="L88" s="74" t="s">
        <v>56</v>
      </c>
      <c r="M88" s="76" t="s">
        <v>56</v>
      </c>
      <c r="N88" s="27"/>
      <c r="O88" s="61"/>
      <c r="P88" s="61"/>
    </row>
    <row r="89" spans="1:16" x14ac:dyDescent="0.3">
      <c r="A89" s="71" t="s">
        <v>89</v>
      </c>
      <c r="B89" s="72">
        <v>86</v>
      </c>
      <c r="C89" s="61" t="s">
        <v>457</v>
      </c>
      <c r="D89" s="70">
        <v>1974</v>
      </c>
      <c r="E89" s="70" t="s">
        <v>115</v>
      </c>
      <c r="F89" s="70"/>
      <c r="G89" s="73" t="s">
        <v>456</v>
      </c>
      <c r="H89" s="65" t="s">
        <v>8</v>
      </c>
      <c r="I89" s="74" t="s">
        <v>56</v>
      </c>
      <c r="J89" s="74" t="s">
        <v>56</v>
      </c>
      <c r="K89" s="74" t="s">
        <v>56</v>
      </c>
      <c r="L89" s="74" t="s">
        <v>56</v>
      </c>
      <c r="M89" s="76" t="s">
        <v>56</v>
      </c>
      <c r="N89" s="27"/>
      <c r="O89" s="61"/>
      <c r="P89" s="61"/>
    </row>
    <row r="90" spans="1:16" x14ac:dyDescent="0.3">
      <c r="A90" s="71" t="s">
        <v>89</v>
      </c>
      <c r="B90" s="72">
        <v>1</v>
      </c>
      <c r="C90" s="61" t="s">
        <v>116</v>
      </c>
      <c r="D90" s="70">
        <v>1980</v>
      </c>
      <c r="E90" s="70" t="s">
        <v>110</v>
      </c>
      <c r="F90" s="70"/>
      <c r="G90" s="73" t="s">
        <v>56</v>
      </c>
      <c r="H90" s="65" t="s">
        <v>28</v>
      </c>
      <c r="I90" s="74" t="s">
        <v>56</v>
      </c>
      <c r="J90" s="74" t="s">
        <v>56</v>
      </c>
      <c r="K90" s="74" t="s">
        <v>56</v>
      </c>
      <c r="L90" s="74" t="s">
        <v>56</v>
      </c>
      <c r="M90" s="76" t="s">
        <v>56</v>
      </c>
      <c r="N90" s="27"/>
      <c r="O90" s="61"/>
      <c r="P90" s="61"/>
    </row>
    <row r="91" spans="1:16" x14ac:dyDescent="0.3">
      <c r="A91" s="71" t="s">
        <v>89</v>
      </c>
      <c r="B91" s="72">
        <v>27</v>
      </c>
      <c r="C91" s="61" t="s">
        <v>206</v>
      </c>
      <c r="D91" s="77">
        <v>1983</v>
      </c>
      <c r="E91" s="77" t="s">
        <v>110</v>
      </c>
      <c r="F91" s="70"/>
      <c r="G91" s="78" t="s">
        <v>458</v>
      </c>
      <c r="H91" s="65" t="s">
        <v>114</v>
      </c>
      <c r="I91" s="74" t="s">
        <v>56</v>
      </c>
      <c r="J91" s="74" t="s">
        <v>56</v>
      </c>
      <c r="K91" s="74" t="s">
        <v>56</v>
      </c>
      <c r="L91" s="74" t="s">
        <v>56</v>
      </c>
      <c r="M91" s="76" t="s">
        <v>56</v>
      </c>
      <c r="N91" s="27"/>
      <c r="O91" s="61"/>
      <c r="P91" s="61"/>
    </row>
    <row r="92" spans="1:16" x14ac:dyDescent="0.3">
      <c r="A92" s="71" t="s">
        <v>89</v>
      </c>
      <c r="B92" s="72">
        <v>43</v>
      </c>
      <c r="C92" s="61" t="s">
        <v>142</v>
      </c>
      <c r="D92" s="77">
        <v>1985</v>
      </c>
      <c r="E92" s="77" t="s">
        <v>110</v>
      </c>
      <c r="F92" s="70"/>
      <c r="G92" s="78" t="s">
        <v>56</v>
      </c>
      <c r="H92" s="65" t="s">
        <v>8</v>
      </c>
      <c r="I92" s="74" t="s">
        <v>56</v>
      </c>
      <c r="J92" s="74" t="s">
        <v>56</v>
      </c>
      <c r="K92" s="74" t="s">
        <v>56</v>
      </c>
      <c r="L92" s="74" t="s">
        <v>56</v>
      </c>
      <c r="M92" s="76" t="s">
        <v>56</v>
      </c>
      <c r="N92" s="27"/>
      <c r="O92" s="61"/>
      <c r="P92" s="61"/>
    </row>
    <row r="93" spans="1:16" x14ac:dyDescent="0.3">
      <c r="A93" s="71" t="s">
        <v>89</v>
      </c>
      <c r="B93" s="72">
        <v>20</v>
      </c>
      <c r="C93" s="61" t="s">
        <v>459</v>
      </c>
      <c r="D93" s="70">
        <v>1976</v>
      </c>
      <c r="E93" s="70" t="s">
        <v>122</v>
      </c>
      <c r="F93" s="70"/>
      <c r="G93" s="73" t="s">
        <v>56</v>
      </c>
      <c r="H93" s="65" t="s">
        <v>8</v>
      </c>
      <c r="I93" s="74" t="s">
        <v>56</v>
      </c>
      <c r="J93" s="74" t="s">
        <v>56</v>
      </c>
      <c r="K93" s="74" t="s">
        <v>56</v>
      </c>
      <c r="L93" s="74" t="s">
        <v>56</v>
      </c>
      <c r="M93" s="76" t="s">
        <v>56</v>
      </c>
      <c r="N93" s="27"/>
      <c r="O93" s="61"/>
      <c r="P93" s="61"/>
    </row>
    <row r="94" spans="1:16" x14ac:dyDescent="0.3">
      <c r="A94" s="71" t="s">
        <v>89</v>
      </c>
      <c r="B94" s="72">
        <v>19</v>
      </c>
      <c r="C94" s="61" t="s">
        <v>460</v>
      </c>
      <c r="D94" s="70">
        <v>1973</v>
      </c>
      <c r="E94" s="70" t="s">
        <v>115</v>
      </c>
      <c r="F94" s="70"/>
      <c r="G94" s="73" t="s">
        <v>56</v>
      </c>
      <c r="H94" s="65" t="s">
        <v>8</v>
      </c>
      <c r="I94" s="74" t="s">
        <v>56</v>
      </c>
      <c r="J94" s="74" t="s">
        <v>56</v>
      </c>
      <c r="K94" s="74" t="s">
        <v>56</v>
      </c>
      <c r="L94" s="74" t="s">
        <v>56</v>
      </c>
      <c r="M94" s="76" t="s">
        <v>56</v>
      </c>
      <c r="N94" s="27"/>
      <c r="O94" s="61"/>
      <c r="P94" s="61"/>
    </row>
    <row r="95" spans="1:16" x14ac:dyDescent="0.3">
      <c r="A95" s="71" t="s">
        <v>89</v>
      </c>
      <c r="B95" s="72">
        <v>14</v>
      </c>
      <c r="C95" s="61" t="s">
        <v>41</v>
      </c>
      <c r="D95" s="70">
        <v>1977</v>
      </c>
      <c r="E95" s="70" t="s">
        <v>115</v>
      </c>
      <c r="F95" s="70"/>
      <c r="G95" s="73" t="s">
        <v>461</v>
      </c>
      <c r="H95" s="65" t="s">
        <v>8</v>
      </c>
      <c r="I95" s="74" t="s">
        <v>56</v>
      </c>
      <c r="J95" s="74" t="s">
        <v>56</v>
      </c>
      <c r="K95" s="74" t="s">
        <v>56</v>
      </c>
      <c r="L95" s="74" t="s">
        <v>56</v>
      </c>
      <c r="M95" s="76" t="s">
        <v>56</v>
      </c>
      <c r="N95" s="27"/>
      <c r="O95" s="61"/>
      <c r="P95" s="61"/>
    </row>
    <row r="96" spans="1:16" x14ac:dyDescent="0.3">
      <c r="A96" s="71" t="s">
        <v>89</v>
      </c>
      <c r="B96" s="72">
        <v>26</v>
      </c>
      <c r="C96" s="61" t="s">
        <v>462</v>
      </c>
      <c r="D96" s="70">
        <v>1973</v>
      </c>
      <c r="E96" s="70" t="s">
        <v>115</v>
      </c>
      <c r="F96" s="70"/>
      <c r="G96" s="73" t="s">
        <v>463</v>
      </c>
      <c r="H96" s="65" t="s">
        <v>8</v>
      </c>
      <c r="I96" s="74" t="s">
        <v>56</v>
      </c>
      <c r="J96" s="74" t="s">
        <v>56</v>
      </c>
      <c r="K96" s="74" t="s">
        <v>56</v>
      </c>
      <c r="L96" s="74" t="s">
        <v>56</v>
      </c>
      <c r="M96" s="76" t="s">
        <v>56</v>
      </c>
      <c r="N96" s="27"/>
      <c r="O96" s="61"/>
      <c r="P96" s="61"/>
    </row>
    <row r="97" spans="1:16" x14ac:dyDescent="0.3">
      <c r="A97" s="70"/>
      <c r="B97" s="72"/>
      <c r="C97" s="61"/>
      <c r="D97" s="70"/>
      <c r="E97" s="70"/>
      <c r="F97" s="70"/>
      <c r="G97" s="73"/>
      <c r="H97" s="65"/>
      <c r="I97" s="74"/>
      <c r="J97" s="74"/>
      <c r="K97" s="74"/>
      <c r="L97" s="74"/>
      <c r="M97" s="76"/>
      <c r="N97" s="27"/>
      <c r="O97" s="61"/>
      <c r="P97" s="61"/>
    </row>
    <row r="98" spans="1:16" x14ac:dyDescent="0.3">
      <c r="N98" s="27"/>
    </row>
    <row r="99" spans="1:16" x14ac:dyDescent="0.3">
      <c r="N99" s="27"/>
    </row>
  </sheetData>
  <mergeCells count="1">
    <mergeCell ref="A1:M1"/>
  </mergeCells>
  <pageMargins left="0.7" right="0.7" top="0.75" bottom="0.75" header="0.3" footer="0.3"/>
  <customProperties>
    <customPr name="ORB_SHEETNAME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8"/>
  <sheetViews>
    <sheetView topLeftCell="B325" workbookViewId="0">
      <selection activeCell="C344" sqref="C344:C345"/>
    </sheetView>
  </sheetViews>
  <sheetFormatPr defaultColWidth="9.109375" defaultRowHeight="14.4" x14ac:dyDescent="0.3"/>
  <cols>
    <col min="1" max="1" width="8.5546875" style="84" customWidth="1"/>
    <col min="2" max="2" width="9.6640625" style="28" customWidth="1"/>
    <col min="3" max="3" width="26.88671875" style="28" customWidth="1"/>
    <col min="4" max="4" width="33.5546875" style="28" customWidth="1"/>
    <col min="5" max="5" width="10.33203125" style="91" customWidth="1"/>
    <col min="6" max="8" width="12.109375" style="28" customWidth="1"/>
    <col min="9" max="9" width="18.44140625" style="28" customWidth="1"/>
    <col min="10" max="10" width="13.6640625" style="28" customWidth="1"/>
    <col min="11" max="11" width="12.109375" style="28" customWidth="1"/>
    <col min="12" max="12" width="20.6640625" style="28" customWidth="1"/>
    <col min="13" max="13" width="12.109375" style="28" customWidth="1"/>
    <col min="14" max="16384" width="9.109375" style="28"/>
  </cols>
  <sheetData>
    <row r="1" spans="1:13" ht="15.6" x14ac:dyDescent="0.3">
      <c r="A1" s="80" t="s">
        <v>520</v>
      </c>
      <c r="B1" s="81"/>
    </row>
    <row r="2" spans="1:13" ht="15.6" x14ac:dyDescent="0.3">
      <c r="A2" s="81" t="s">
        <v>521</v>
      </c>
    </row>
    <row r="3" spans="1:13" ht="15.6" x14ac:dyDescent="0.3">
      <c r="A3" s="81"/>
    </row>
    <row r="4" spans="1:13" ht="17.399999999999999" x14ac:dyDescent="0.3">
      <c r="A4" s="82" t="s">
        <v>522</v>
      </c>
      <c r="B4" s="83"/>
    </row>
    <row r="6" spans="1:13" ht="15.6" x14ac:dyDescent="0.3">
      <c r="A6" s="81" t="s">
        <v>523</v>
      </c>
    </row>
    <row r="7" spans="1:13" ht="15.75" customHeight="1" x14ac:dyDescent="0.3">
      <c r="A7" s="204" t="s">
        <v>1</v>
      </c>
      <c r="B7" s="206" t="s">
        <v>190</v>
      </c>
      <c r="C7" s="206" t="s">
        <v>525</v>
      </c>
      <c r="D7" s="206" t="s">
        <v>27</v>
      </c>
      <c r="E7" s="92" t="s">
        <v>526</v>
      </c>
      <c r="F7" s="201" t="s">
        <v>527</v>
      </c>
      <c r="G7" s="203"/>
    </row>
    <row r="8" spans="1:13" ht="15.6" x14ac:dyDescent="0.3">
      <c r="A8" s="205"/>
      <c r="B8" s="207"/>
      <c r="C8" s="207"/>
      <c r="D8" s="207"/>
      <c r="E8" s="93" t="s">
        <v>528</v>
      </c>
      <c r="F8" s="85" t="s">
        <v>177</v>
      </c>
      <c r="G8" s="85" t="s">
        <v>529</v>
      </c>
      <c r="L8" s="100" t="s">
        <v>524</v>
      </c>
      <c r="M8" s="100" t="s">
        <v>0</v>
      </c>
    </row>
    <row r="9" spans="1:13" ht="15" customHeight="1" x14ac:dyDescent="0.3">
      <c r="A9" s="193">
        <v>1</v>
      </c>
      <c r="B9" s="195">
        <v>150</v>
      </c>
      <c r="C9" s="197" t="s">
        <v>530</v>
      </c>
      <c r="D9" s="197"/>
      <c r="E9" s="199">
        <v>4.5486111111111109E-3</v>
      </c>
      <c r="F9" s="86" t="s">
        <v>531</v>
      </c>
      <c r="G9" s="86" t="s">
        <v>532</v>
      </c>
      <c r="I9" s="1"/>
      <c r="L9" s="96" t="str">
        <f t="shared" ref="L9" si="0">IFERROR(RIGHT(C9,(LEN(C9)-FIND(" ",C9,1)))&amp;" "&amp;(LEFT(C9,(FIND(" ",C9,1)-1))),"")</f>
        <v>Vijus Kašuba</v>
      </c>
      <c r="M9" s="97">
        <f>IFERROR(ROUND($E$35/E9*700,0),"")</f>
        <v>566</v>
      </c>
    </row>
    <row r="10" spans="1:13" ht="15" customHeight="1" x14ac:dyDescent="0.3">
      <c r="A10" s="194"/>
      <c r="B10" s="196"/>
      <c r="C10" s="198"/>
      <c r="D10" s="198"/>
      <c r="E10" s="200"/>
      <c r="F10" s="87" t="s">
        <v>531</v>
      </c>
      <c r="G10" s="87" t="s">
        <v>533</v>
      </c>
      <c r="I10" s="1"/>
      <c r="L10" s="96" t="str">
        <f t="shared" ref="L10:L73" si="1">IFERROR(RIGHT(C10,(LEN(C10)-FIND(" ",C10,1)))&amp;" "&amp;(LEFT(C10,(FIND(" ",C10,1)-1))),"")</f>
        <v/>
      </c>
      <c r="M10" s="97" t="str">
        <f t="shared" ref="M10:M57" si="2">IFERROR(ROUND($E$35/E10*700,0),"")</f>
        <v/>
      </c>
    </row>
    <row r="11" spans="1:13" ht="15" customHeight="1" x14ac:dyDescent="0.3">
      <c r="A11" s="193">
        <v>2</v>
      </c>
      <c r="B11" s="195">
        <v>168</v>
      </c>
      <c r="C11" s="197" t="s">
        <v>534</v>
      </c>
      <c r="D11" s="197" t="s">
        <v>535</v>
      </c>
      <c r="E11" s="199">
        <v>4.7685185185185183E-3</v>
      </c>
      <c r="F11" s="86" t="s">
        <v>536</v>
      </c>
      <c r="G11" s="86" t="s">
        <v>537</v>
      </c>
      <c r="I11" s="1"/>
      <c r="L11" s="96" t="str">
        <f t="shared" si="1"/>
        <v>Elijus Kenstavičius</v>
      </c>
      <c r="M11" s="97">
        <f t="shared" si="2"/>
        <v>540</v>
      </c>
    </row>
    <row r="12" spans="1:13" ht="15" customHeight="1" x14ac:dyDescent="0.3">
      <c r="A12" s="194"/>
      <c r="B12" s="196"/>
      <c r="C12" s="198"/>
      <c r="D12" s="198"/>
      <c r="E12" s="200"/>
      <c r="F12" s="87" t="s">
        <v>536</v>
      </c>
      <c r="G12" s="87" t="s">
        <v>538</v>
      </c>
      <c r="I12" s="1"/>
      <c r="L12" s="96" t="str">
        <f t="shared" si="1"/>
        <v/>
      </c>
      <c r="M12" s="97" t="str">
        <f t="shared" si="2"/>
        <v/>
      </c>
    </row>
    <row r="13" spans="1:13" ht="15" customHeight="1" x14ac:dyDescent="0.3">
      <c r="A13" s="193">
        <v>3</v>
      </c>
      <c r="B13" s="195">
        <v>170</v>
      </c>
      <c r="C13" s="197" t="s">
        <v>539</v>
      </c>
      <c r="D13" s="197" t="s">
        <v>540</v>
      </c>
      <c r="E13" s="199">
        <v>4.8541666666666672E-3</v>
      </c>
      <c r="F13" s="86" t="s">
        <v>541</v>
      </c>
      <c r="G13" s="86" t="s">
        <v>542</v>
      </c>
      <c r="I13" s="1"/>
      <c r="L13" s="96" t="str">
        <f t="shared" si="1"/>
        <v>Matas Kvietkauskas</v>
      </c>
      <c r="M13" s="97">
        <f t="shared" si="2"/>
        <v>531</v>
      </c>
    </row>
    <row r="14" spans="1:13" ht="15" customHeight="1" x14ac:dyDescent="0.3">
      <c r="A14" s="194"/>
      <c r="B14" s="196"/>
      <c r="C14" s="198"/>
      <c r="D14" s="198"/>
      <c r="E14" s="200"/>
      <c r="F14" s="87" t="s">
        <v>541</v>
      </c>
      <c r="G14" s="87" t="s">
        <v>543</v>
      </c>
      <c r="I14" s="1"/>
      <c r="L14" s="96" t="str">
        <f t="shared" si="1"/>
        <v/>
      </c>
      <c r="M14" s="97" t="str">
        <f t="shared" si="2"/>
        <v/>
      </c>
    </row>
    <row r="15" spans="1:13" ht="15" customHeight="1" x14ac:dyDescent="0.3">
      <c r="A15" s="193">
        <v>4</v>
      </c>
      <c r="B15" s="195">
        <v>176</v>
      </c>
      <c r="C15" s="197" t="s">
        <v>544</v>
      </c>
      <c r="D15" s="197" t="s">
        <v>545</v>
      </c>
      <c r="E15" s="199">
        <v>4.9537037037037041E-3</v>
      </c>
      <c r="F15" s="86" t="s">
        <v>546</v>
      </c>
      <c r="G15" s="86" t="s">
        <v>547</v>
      </c>
      <c r="I15" s="1"/>
      <c r="L15" s="96" t="str">
        <f t="shared" si="1"/>
        <v>Aronas Stepanovas</v>
      </c>
      <c r="M15" s="97">
        <f t="shared" si="2"/>
        <v>520</v>
      </c>
    </row>
    <row r="16" spans="1:13" ht="15" customHeight="1" x14ac:dyDescent="0.3">
      <c r="A16" s="194"/>
      <c r="B16" s="196"/>
      <c r="C16" s="198"/>
      <c r="D16" s="198"/>
      <c r="E16" s="200"/>
      <c r="F16" s="87" t="s">
        <v>546</v>
      </c>
      <c r="G16" s="87" t="s">
        <v>548</v>
      </c>
      <c r="I16" s="1"/>
      <c r="L16" s="96" t="str">
        <f t="shared" si="1"/>
        <v/>
      </c>
      <c r="M16" s="97" t="str">
        <f t="shared" si="2"/>
        <v/>
      </c>
    </row>
    <row r="17" spans="1:13" ht="15" customHeight="1" x14ac:dyDescent="0.3">
      <c r="A17" s="193">
        <v>5</v>
      </c>
      <c r="B17" s="195">
        <v>179</v>
      </c>
      <c r="C17" s="197" t="s">
        <v>549</v>
      </c>
      <c r="D17" s="197"/>
      <c r="E17" s="199">
        <v>4.9699074074074073E-3</v>
      </c>
      <c r="F17" s="86" t="s">
        <v>550</v>
      </c>
      <c r="G17" s="86" t="s">
        <v>551</v>
      </c>
      <c r="I17" s="1"/>
      <c r="L17" s="96" t="str">
        <f t="shared" si="1"/>
        <v>Kristijonas Bekatipis</v>
      </c>
      <c r="M17" s="97">
        <f t="shared" si="2"/>
        <v>518</v>
      </c>
    </row>
    <row r="18" spans="1:13" ht="15" customHeight="1" x14ac:dyDescent="0.3">
      <c r="A18" s="194"/>
      <c r="B18" s="196"/>
      <c r="C18" s="198"/>
      <c r="D18" s="198"/>
      <c r="E18" s="200"/>
      <c r="F18" s="87" t="s">
        <v>550</v>
      </c>
      <c r="G18" s="87" t="s">
        <v>552</v>
      </c>
      <c r="I18" s="1"/>
      <c r="L18" s="96" t="str">
        <f t="shared" si="1"/>
        <v/>
      </c>
      <c r="M18" s="97" t="str">
        <f t="shared" si="2"/>
        <v/>
      </c>
    </row>
    <row r="19" spans="1:13" ht="15" customHeight="1" x14ac:dyDescent="0.3">
      <c r="A19" s="193">
        <v>6</v>
      </c>
      <c r="B19" s="195">
        <v>169</v>
      </c>
      <c r="C19" s="197" t="s">
        <v>553</v>
      </c>
      <c r="D19" s="197" t="s">
        <v>535</v>
      </c>
      <c r="E19" s="199">
        <v>5.246527777777777E-3</v>
      </c>
      <c r="F19" s="86" t="s">
        <v>554</v>
      </c>
      <c r="G19" s="86" t="s">
        <v>555</v>
      </c>
      <c r="I19" s="1"/>
      <c r="L19" s="96" t="str">
        <f t="shared" si="1"/>
        <v>Kristupas Kenstavičius</v>
      </c>
      <c r="M19" s="97">
        <f t="shared" si="2"/>
        <v>491</v>
      </c>
    </row>
    <row r="20" spans="1:13" ht="15" customHeight="1" x14ac:dyDescent="0.3">
      <c r="A20" s="194"/>
      <c r="B20" s="196"/>
      <c r="C20" s="198"/>
      <c r="D20" s="198"/>
      <c r="E20" s="200"/>
      <c r="F20" s="87" t="s">
        <v>554</v>
      </c>
      <c r="G20" s="87" t="s">
        <v>556</v>
      </c>
      <c r="I20" s="1"/>
      <c r="L20" s="96" t="str">
        <f t="shared" si="1"/>
        <v/>
      </c>
      <c r="M20" s="97" t="str">
        <f t="shared" si="2"/>
        <v/>
      </c>
    </row>
    <row r="21" spans="1:13" ht="15" customHeight="1" x14ac:dyDescent="0.3">
      <c r="A21" s="193">
        <v>7</v>
      </c>
      <c r="B21" s="195">
        <v>165</v>
      </c>
      <c r="C21" s="197" t="s">
        <v>557</v>
      </c>
      <c r="D21" s="197" t="s">
        <v>558</v>
      </c>
      <c r="E21" s="199">
        <v>5.3657407407407404E-3</v>
      </c>
      <c r="F21" s="86" t="s">
        <v>559</v>
      </c>
      <c r="G21" s="86" t="s">
        <v>560</v>
      </c>
      <c r="I21" s="1"/>
      <c r="L21" s="96" t="str">
        <f t="shared" si="1"/>
        <v>Klāvs Dūzis</v>
      </c>
      <c r="M21" s="97">
        <f t="shared" si="2"/>
        <v>480</v>
      </c>
    </row>
    <row r="22" spans="1:13" ht="15" customHeight="1" x14ac:dyDescent="0.3">
      <c r="A22" s="194"/>
      <c r="B22" s="196"/>
      <c r="C22" s="198"/>
      <c r="D22" s="198"/>
      <c r="E22" s="200"/>
      <c r="F22" s="87" t="s">
        <v>559</v>
      </c>
      <c r="G22" s="87" t="s">
        <v>561</v>
      </c>
      <c r="I22" s="1"/>
      <c r="L22" s="96" t="str">
        <f t="shared" si="1"/>
        <v/>
      </c>
      <c r="M22" s="97" t="str">
        <f t="shared" si="2"/>
        <v/>
      </c>
    </row>
    <row r="23" spans="1:13" ht="15" customHeight="1" x14ac:dyDescent="0.3">
      <c r="A23" s="81"/>
      <c r="L23" s="96" t="str">
        <f t="shared" si="1"/>
        <v/>
      </c>
      <c r="M23" s="97" t="str">
        <f t="shared" si="2"/>
        <v/>
      </c>
    </row>
    <row r="24" spans="1:13" ht="15" customHeight="1" x14ac:dyDescent="0.3">
      <c r="A24" s="81" t="s">
        <v>562</v>
      </c>
      <c r="L24" s="96" t="str">
        <f t="shared" si="1"/>
        <v/>
      </c>
      <c r="M24" s="97" t="str">
        <f t="shared" si="2"/>
        <v/>
      </c>
    </row>
    <row r="25" spans="1:13" ht="15" customHeight="1" x14ac:dyDescent="0.3">
      <c r="A25" s="204" t="s">
        <v>1</v>
      </c>
      <c r="B25" s="206" t="s">
        <v>190</v>
      </c>
      <c r="C25" s="206" t="s">
        <v>525</v>
      </c>
      <c r="D25" s="206" t="s">
        <v>27</v>
      </c>
      <c r="E25" s="92" t="s">
        <v>526</v>
      </c>
      <c r="F25" s="201" t="s">
        <v>527</v>
      </c>
      <c r="G25" s="203"/>
      <c r="L25" s="96" t="str">
        <f t="shared" si="1"/>
        <v/>
      </c>
      <c r="M25" s="97" t="str">
        <f t="shared" si="2"/>
        <v/>
      </c>
    </row>
    <row r="26" spans="1:13" ht="15" customHeight="1" x14ac:dyDescent="0.3">
      <c r="A26" s="205"/>
      <c r="B26" s="207"/>
      <c r="C26" s="207"/>
      <c r="D26" s="207"/>
      <c r="E26" s="93" t="s">
        <v>528</v>
      </c>
      <c r="F26" s="85" t="s">
        <v>177</v>
      </c>
      <c r="G26" s="85" t="s">
        <v>529</v>
      </c>
      <c r="L26" s="96" t="str">
        <f t="shared" si="1"/>
        <v/>
      </c>
      <c r="M26" s="97" t="str">
        <f t="shared" si="2"/>
        <v/>
      </c>
    </row>
    <row r="27" spans="1:13" ht="15" customHeight="1" x14ac:dyDescent="0.3">
      <c r="A27" s="193">
        <v>1</v>
      </c>
      <c r="B27" s="195">
        <v>164</v>
      </c>
      <c r="C27" s="197" t="s">
        <v>563</v>
      </c>
      <c r="D27" s="197" t="s">
        <v>564</v>
      </c>
      <c r="E27" s="199">
        <v>4.2384259259259259E-3</v>
      </c>
      <c r="F27" s="86" t="s">
        <v>565</v>
      </c>
      <c r="G27" s="86" t="s">
        <v>566</v>
      </c>
      <c r="L27" s="96" t="str">
        <f t="shared" si="1"/>
        <v>Leonid Bondarchuk</v>
      </c>
      <c r="M27" s="97">
        <f t="shared" si="2"/>
        <v>608</v>
      </c>
    </row>
    <row r="28" spans="1:13" ht="15" customHeight="1" x14ac:dyDescent="0.3">
      <c r="A28" s="194"/>
      <c r="B28" s="196"/>
      <c r="C28" s="198"/>
      <c r="D28" s="198"/>
      <c r="E28" s="200"/>
      <c r="F28" s="87" t="s">
        <v>565</v>
      </c>
      <c r="G28" s="87" t="s">
        <v>567</v>
      </c>
      <c r="L28" s="96" t="str">
        <f t="shared" si="1"/>
        <v/>
      </c>
      <c r="M28" s="97" t="str">
        <f t="shared" si="2"/>
        <v/>
      </c>
    </row>
    <row r="29" spans="1:13" ht="15" customHeight="1" x14ac:dyDescent="0.3">
      <c r="A29" s="193">
        <v>2</v>
      </c>
      <c r="B29" s="195">
        <v>161</v>
      </c>
      <c r="C29" s="197" t="s">
        <v>568</v>
      </c>
      <c r="D29" s="197" t="s">
        <v>569</v>
      </c>
      <c r="E29" s="199">
        <v>4.6712962962962958E-3</v>
      </c>
      <c r="F29" s="86" t="s">
        <v>570</v>
      </c>
      <c r="G29" s="86" t="s">
        <v>571</v>
      </c>
      <c r="L29" s="96" t="str">
        <f t="shared" si="1"/>
        <v>Kristo Ausmees</v>
      </c>
      <c r="M29" s="97">
        <f t="shared" si="2"/>
        <v>552</v>
      </c>
    </row>
    <row r="30" spans="1:13" ht="15" customHeight="1" x14ac:dyDescent="0.3">
      <c r="A30" s="194"/>
      <c r="B30" s="196"/>
      <c r="C30" s="198"/>
      <c r="D30" s="198"/>
      <c r="E30" s="200"/>
      <c r="F30" s="87" t="s">
        <v>570</v>
      </c>
      <c r="G30" s="87" t="s">
        <v>572</v>
      </c>
      <c r="L30" s="96" t="str">
        <f t="shared" si="1"/>
        <v/>
      </c>
      <c r="M30" s="97" t="str">
        <f t="shared" si="2"/>
        <v/>
      </c>
    </row>
    <row r="31" spans="1:13" ht="15" customHeight="1" x14ac:dyDescent="0.3">
      <c r="A31" s="80"/>
      <c r="L31" s="96" t="str">
        <f t="shared" si="1"/>
        <v/>
      </c>
      <c r="M31" s="97" t="str">
        <f t="shared" si="2"/>
        <v/>
      </c>
    </row>
    <row r="32" spans="1:13" ht="15" customHeight="1" x14ac:dyDescent="0.3">
      <c r="A32" s="81" t="s">
        <v>573</v>
      </c>
      <c r="L32" s="96" t="str">
        <f t="shared" si="1"/>
        <v/>
      </c>
      <c r="M32" s="97" t="str">
        <f t="shared" si="2"/>
        <v/>
      </c>
    </row>
    <row r="33" spans="1:13" ht="15" customHeight="1" x14ac:dyDescent="0.3">
      <c r="A33" s="204" t="s">
        <v>1</v>
      </c>
      <c r="B33" s="206" t="s">
        <v>190</v>
      </c>
      <c r="C33" s="206" t="s">
        <v>525</v>
      </c>
      <c r="D33" s="206" t="s">
        <v>27</v>
      </c>
      <c r="E33" s="92" t="s">
        <v>526</v>
      </c>
      <c r="F33" s="201" t="s">
        <v>527</v>
      </c>
      <c r="G33" s="203"/>
      <c r="L33" s="96" t="str">
        <f t="shared" si="1"/>
        <v/>
      </c>
      <c r="M33" s="97" t="str">
        <f t="shared" si="2"/>
        <v/>
      </c>
    </row>
    <row r="34" spans="1:13" ht="15" customHeight="1" x14ac:dyDescent="0.3">
      <c r="A34" s="205"/>
      <c r="B34" s="207"/>
      <c r="C34" s="207"/>
      <c r="D34" s="207"/>
      <c r="E34" s="93" t="s">
        <v>528</v>
      </c>
      <c r="F34" s="85" t="s">
        <v>177</v>
      </c>
      <c r="G34" s="85" t="s">
        <v>529</v>
      </c>
      <c r="L34" s="96" t="str">
        <f t="shared" si="1"/>
        <v/>
      </c>
      <c r="M34" s="97" t="str">
        <f t="shared" si="2"/>
        <v/>
      </c>
    </row>
    <row r="35" spans="1:13" ht="15" customHeight="1" x14ac:dyDescent="0.3">
      <c r="A35" s="193">
        <v>1</v>
      </c>
      <c r="B35" s="195">
        <v>167</v>
      </c>
      <c r="C35" s="197" t="s">
        <v>574</v>
      </c>
      <c r="D35" s="197" t="s">
        <v>575</v>
      </c>
      <c r="E35" s="199">
        <v>3.6805555555555554E-3</v>
      </c>
      <c r="F35" s="86" t="s">
        <v>576</v>
      </c>
      <c r="G35" s="86" t="s">
        <v>577</v>
      </c>
      <c r="L35" s="96" t="str">
        <f t="shared" si="1"/>
        <v>Kristina Jakovleva</v>
      </c>
      <c r="M35" s="97">
        <f t="shared" si="2"/>
        <v>700</v>
      </c>
    </row>
    <row r="36" spans="1:13" ht="15" customHeight="1" x14ac:dyDescent="0.3">
      <c r="A36" s="194"/>
      <c r="B36" s="196"/>
      <c r="C36" s="198"/>
      <c r="D36" s="198"/>
      <c r="E36" s="200"/>
      <c r="F36" s="87" t="s">
        <v>576</v>
      </c>
      <c r="G36" s="87" t="s">
        <v>578</v>
      </c>
      <c r="L36" s="96" t="str">
        <f t="shared" si="1"/>
        <v/>
      </c>
      <c r="M36" s="97" t="str">
        <f t="shared" si="2"/>
        <v/>
      </c>
    </row>
    <row r="37" spans="1:13" ht="15" customHeight="1" x14ac:dyDescent="0.3">
      <c r="A37" s="193">
        <v>2</v>
      </c>
      <c r="B37" s="195">
        <v>166</v>
      </c>
      <c r="C37" s="197" t="s">
        <v>579</v>
      </c>
      <c r="D37" s="197" t="s">
        <v>60</v>
      </c>
      <c r="E37" s="199">
        <v>3.7962962962962963E-3</v>
      </c>
      <c r="F37" s="86" t="s">
        <v>580</v>
      </c>
      <c r="G37" s="86" t="s">
        <v>581</v>
      </c>
      <c r="L37" s="96" t="str">
        <f t="shared" si="1"/>
        <v>Rugilė Girštautaitė</v>
      </c>
      <c r="M37" s="97">
        <f t="shared" si="2"/>
        <v>679</v>
      </c>
    </row>
    <row r="38" spans="1:13" ht="15" customHeight="1" x14ac:dyDescent="0.3">
      <c r="A38" s="194"/>
      <c r="B38" s="196"/>
      <c r="C38" s="198"/>
      <c r="D38" s="198"/>
      <c r="E38" s="200"/>
      <c r="F38" s="87" t="s">
        <v>580</v>
      </c>
      <c r="G38" s="87" t="s">
        <v>582</v>
      </c>
      <c r="L38" s="96" t="str">
        <f t="shared" si="1"/>
        <v/>
      </c>
      <c r="M38" s="97" t="str">
        <f t="shared" si="2"/>
        <v/>
      </c>
    </row>
    <row r="39" spans="1:13" ht="15" customHeight="1" x14ac:dyDescent="0.3">
      <c r="A39" s="193">
        <v>3</v>
      </c>
      <c r="B39" s="195">
        <v>171</v>
      </c>
      <c r="C39" s="197" t="s">
        <v>583</v>
      </c>
      <c r="D39" s="197" t="s">
        <v>545</v>
      </c>
      <c r="E39" s="199">
        <v>4.4062499999999996E-3</v>
      </c>
      <c r="F39" s="86" t="s">
        <v>584</v>
      </c>
      <c r="G39" s="86" t="s">
        <v>585</v>
      </c>
      <c r="L39" s="96" t="str">
        <f t="shared" si="1"/>
        <v>Margarita Mackevičiūtė</v>
      </c>
      <c r="M39" s="97">
        <f t="shared" si="2"/>
        <v>585</v>
      </c>
    </row>
    <row r="40" spans="1:13" ht="15" customHeight="1" x14ac:dyDescent="0.3">
      <c r="A40" s="194"/>
      <c r="B40" s="196"/>
      <c r="C40" s="198"/>
      <c r="D40" s="198"/>
      <c r="E40" s="200"/>
      <c r="F40" s="87" t="s">
        <v>584</v>
      </c>
      <c r="G40" s="87" t="s">
        <v>586</v>
      </c>
      <c r="L40" s="96" t="str">
        <f t="shared" si="1"/>
        <v/>
      </c>
      <c r="M40" s="97" t="str">
        <f t="shared" si="2"/>
        <v/>
      </c>
    </row>
    <row r="41" spans="1:13" ht="15" customHeight="1" x14ac:dyDescent="0.3">
      <c r="A41" s="193">
        <v>4</v>
      </c>
      <c r="B41" s="195">
        <v>172</v>
      </c>
      <c r="C41" s="197" t="s">
        <v>587</v>
      </c>
      <c r="D41" s="197" t="s">
        <v>588</v>
      </c>
      <c r="E41" s="199">
        <v>4.5000000000000005E-3</v>
      </c>
      <c r="F41" s="86" t="s">
        <v>589</v>
      </c>
      <c r="G41" s="86" t="s">
        <v>590</v>
      </c>
      <c r="L41" s="96" t="str">
        <f t="shared" si="1"/>
        <v>Ernesta Paškevičiūtė</v>
      </c>
      <c r="M41" s="97">
        <f t="shared" si="2"/>
        <v>573</v>
      </c>
    </row>
    <row r="42" spans="1:13" ht="15" customHeight="1" x14ac:dyDescent="0.3">
      <c r="A42" s="194"/>
      <c r="B42" s="196"/>
      <c r="C42" s="198"/>
      <c r="D42" s="198"/>
      <c r="E42" s="200"/>
      <c r="F42" s="88">
        <v>1.2273148148148148E-3</v>
      </c>
      <c r="G42" s="88">
        <v>3.2734953703703706E-3</v>
      </c>
      <c r="L42" s="96" t="str">
        <f t="shared" si="1"/>
        <v/>
      </c>
      <c r="M42" s="97" t="str">
        <f t="shared" si="2"/>
        <v/>
      </c>
    </row>
    <row r="43" spans="1:13" ht="15" customHeight="1" x14ac:dyDescent="0.3">
      <c r="A43" s="193">
        <v>5</v>
      </c>
      <c r="B43" s="195">
        <v>177</v>
      </c>
      <c r="C43" s="197" t="s">
        <v>591</v>
      </c>
      <c r="D43" s="197" t="s">
        <v>545</v>
      </c>
      <c r="E43" s="199">
        <v>5.2928240740740739E-3</v>
      </c>
      <c r="F43" s="86" t="s">
        <v>592</v>
      </c>
      <c r="G43" s="86" t="s">
        <v>593</v>
      </c>
      <c r="L43" s="96" t="str">
        <f t="shared" si="1"/>
        <v>Urtė Šukytė</v>
      </c>
      <c r="M43" s="97">
        <f t="shared" si="2"/>
        <v>487</v>
      </c>
    </row>
    <row r="44" spans="1:13" ht="15" customHeight="1" x14ac:dyDescent="0.3">
      <c r="A44" s="194"/>
      <c r="B44" s="196"/>
      <c r="C44" s="198"/>
      <c r="D44" s="198"/>
      <c r="E44" s="200"/>
      <c r="F44" s="87" t="s">
        <v>592</v>
      </c>
      <c r="G44" s="87" t="s">
        <v>594</v>
      </c>
      <c r="L44" s="96" t="str">
        <f t="shared" si="1"/>
        <v/>
      </c>
      <c r="M44" s="97" t="str">
        <f t="shared" si="2"/>
        <v/>
      </c>
    </row>
    <row r="45" spans="1:13" ht="15" customHeight="1" x14ac:dyDescent="0.3">
      <c r="A45" s="193">
        <v>6</v>
      </c>
      <c r="B45" s="195">
        <v>180</v>
      </c>
      <c r="C45" s="197" t="s">
        <v>595</v>
      </c>
      <c r="D45" s="197"/>
      <c r="E45" s="199">
        <v>5.5567129629629638E-3</v>
      </c>
      <c r="F45" s="86" t="s">
        <v>596</v>
      </c>
      <c r="G45" s="86" t="s">
        <v>597</v>
      </c>
      <c r="L45" s="96" t="str">
        <f t="shared" si="1"/>
        <v>Ugnė Raudonytė</v>
      </c>
      <c r="M45" s="97">
        <f t="shared" si="2"/>
        <v>464</v>
      </c>
    </row>
    <row r="46" spans="1:13" ht="15" customHeight="1" x14ac:dyDescent="0.3">
      <c r="A46" s="194"/>
      <c r="B46" s="196"/>
      <c r="C46" s="198"/>
      <c r="D46" s="198"/>
      <c r="E46" s="200"/>
      <c r="F46" s="87" t="s">
        <v>596</v>
      </c>
      <c r="G46" s="87" t="s">
        <v>598</v>
      </c>
      <c r="L46" s="96" t="str">
        <f t="shared" si="1"/>
        <v/>
      </c>
      <c r="M46" s="97" t="str">
        <f t="shared" si="2"/>
        <v/>
      </c>
    </row>
    <row r="47" spans="1:13" ht="15" customHeight="1" x14ac:dyDescent="0.3">
      <c r="A47" s="193">
        <v>7</v>
      </c>
      <c r="B47" s="195">
        <v>174</v>
      </c>
      <c r="C47" s="197" t="s">
        <v>599</v>
      </c>
      <c r="D47" s="197" t="s">
        <v>545</v>
      </c>
      <c r="E47" s="199">
        <v>5.6863425925925927E-3</v>
      </c>
      <c r="F47" s="86" t="s">
        <v>600</v>
      </c>
      <c r="G47" s="86" t="s">
        <v>601</v>
      </c>
      <c r="L47" s="96" t="str">
        <f t="shared" si="1"/>
        <v>Laura Šimonytė</v>
      </c>
      <c r="M47" s="97">
        <f t="shared" si="2"/>
        <v>453</v>
      </c>
    </row>
    <row r="48" spans="1:13" ht="15" customHeight="1" x14ac:dyDescent="0.3">
      <c r="A48" s="194"/>
      <c r="B48" s="196"/>
      <c r="C48" s="198"/>
      <c r="D48" s="198"/>
      <c r="E48" s="200"/>
      <c r="F48" s="87" t="s">
        <v>600</v>
      </c>
      <c r="G48" s="87" t="s">
        <v>602</v>
      </c>
      <c r="L48" s="96" t="str">
        <f t="shared" si="1"/>
        <v/>
      </c>
      <c r="M48" s="97" t="str">
        <f t="shared" si="2"/>
        <v/>
      </c>
    </row>
    <row r="49" spans="1:13" ht="15" customHeight="1" x14ac:dyDescent="0.3">
      <c r="A49" s="193">
        <v>8</v>
      </c>
      <c r="B49" s="195">
        <v>175</v>
      </c>
      <c r="C49" s="197" t="s">
        <v>603</v>
      </c>
      <c r="D49" s="197" t="s">
        <v>545</v>
      </c>
      <c r="E49" s="199">
        <v>6.5289351851851854E-3</v>
      </c>
      <c r="F49" s="86" t="s">
        <v>604</v>
      </c>
      <c r="G49" s="86" t="s">
        <v>605</v>
      </c>
      <c r="L49" s="96" t="str">
        <f t="shared" si="1"/>
        <v>Ugnė Stepanova</v>
      </c>
      <c r="M49" s="97">
        <f t="shared" si="2"/>
        <v>395</v>
      </c>
    </row>
    <row r="50" spans="1:13" ht="15" customHeight="1" x14ac:dyDescent="0.3">
      <c r="A50" s="194"/>
      <c r="B50" s="196"/>
      <c r="C50" s="198"/>
      <c r="D50" s="198"/>
      <c r="E50" s="200"/>
      <c r="F50" s="87" t="s">
        <v>604</v>
      </c>
      <c r="G50" s="87" t="s">
        <v>606</v>
      </c>
      <c r="L50" s="96" t="str">
        <f t="shared" si="1"/>
        <v/>
      </c>
      <c r="M50" s="97" t="str">
        <f t="shared" si="2"/>
        <v/>
      </c>
    </row>
    <row r="51" spans="1:13" ht="15" customHeight="1" x14ac:dyDescent="0.3">
      <c r="A51" s="81"/>
      <c r="L51" s="96" t="str">
        <f t="shared" si="1"/>
        <v/>
      </c>
      <c r="M51" s="97" t="str">
        <f t="shared" si="2"/>
        <v/>
      </c>
    </row>
    <row r="52" spans="1:13" ht="15" customHeight="1" x14ac:dyDescent="0.3">
      <c r="A52" s="81" t="s">
        <v>607</v>
      </c>
      <c r="L52" s="96" t="str">
        <f t="shared" si="1"/>
        <v/>
      </c>
      <c r="M52" s="97" t="str">
        <f t="shared" si="2"/>
        <v/>
      </c>
    </row>
    <row r="53" spans="1:13" ht="15" customHeight="1" x14ac:dyDescent="0.3">
      <c r="A53" s="204" t="s">
        <v>1</v>
      </c>
      <c r="B53" s="206" t="s">
        <v>190</v>
      </c>
      <c r="C53" s="206" t="s">
        <v>525</v>
      </c>
      <c r="D53" s="206" t="s">
        <v>27</v>
      </c>
      <c r="E53" s="92" t="s">
        <v>526</v>
      </c>
      <c r="F53" s="201" t="s">
        <v>527</v>
      </c>
      <c r="G53" s="203"/>
      <c r="L53" s="96" t="str">
        <f t="shared" si="1"/>
        <v/>
      </c>
      <c r="M53" s="97" t="str">
        <f t="shared" si="2"/>
        <v/>
      </c>
    </row>
    <row r="54" spans="1:13" ht="15" customHeight="1" x14ac:dyDescent="0.3">
      <c r="A54" s="205"/>
      <c r="B54" s="207"/>
      <c r="C54" s="207"/>
      <c r="D54" s="207"/>
      <c r="E54" s="93" t="s">
        <v>528</v>
      </c>
      <c r="F54" s="85" t="s">
        <v>177</v>
      </c>
      <c r="G54" s="85" t="s">
        <v>529</v>
      </c>
      <c r="L54" s="96" t="str">
        <f t="shared" si="1"/>
        <v/>
      </c>
      <c r="M54" s="97" t="str">
        <f t="shared" si="2"/>
        <v/>
      </c>
    </row>
    <row r="55" spans="1:13" ht="15" customHeight="1" x14ac:dyDescent="0.3">
      <c r="A55" s="193">
        <v>1</v>
      </c>
      <c r="B55" s="195">
        <v>163</v>
      </c>
      <c r="C55" s="197" t="s">
        <v>608</v>
      </c>
      <c r="D55" s="197" t="s">
        <v>564</v>
      </c>
      <c r="E55" s="199">
        <v>5.4143518518518516E-3</v>
      </c>
      <c r="F55" s="86" t="s">
        <v>609</v>
      </c>
      <c r="G55" s="86" t="s">
        <v>610</v>
      </c>
      <c r="L55" s="96" t="str">
        <f t="shared" si="1"/>
        <v>Jelena Bondarchuk</v>
      </c>
      <c r="M55" s="97">
        <f t="shared" si="2"/>
        <v>476</v>
      </c>
    </row>
    <row r="56" spans="1:13" ht="15" customHeight="1" x14ac:dyDescent="0.3">
      <c r="A56" s="194"/>
      <c r="B56" s="196"/>
      <c r="C56" s="198"/>
      <c r="D56" s="198"/>
      <c r="E56" s="200"/>
      <c r="F56" s="87" t="s">
        <v>609</v>
      </c>
      <c r="G56" s="87" t="s">
        <v>611</v>
      </c>
      <c r="L56" s="98" t="str">
        <f t="shared" si="1"/>
        <v/>
      </c>
      <c r="M56" s="99" t="str">
        <f t="shared" si="2"/>
        <v/>
      </c>
    </row>
    <row r="57" spans="1:13" ht="15" customHeight="1" x14ac:dyDescent="0.3">
      <c r="A57" s="80"/>
      <c r="L57" s="1" t="str">
        <f t="shared" si="1"/>
        <v/>
      </c>
      <c r="M57" s="28" t="str">
        <f t="shared" si="2"/>
        <v/>
      </c>
    </row>
    <row r="58" spans="1:13" ht="15" customHeight="1" x14ac:dyDescent="0.3">
      <c r="L58" s="1" t="str">
        <f t="shared" si="1"/>
        <v/>
      </c>
    </row>
    <row r="59" spans="1:13" x14ac:dyDescent="0.3">
      <c r="L59" s="1" t="str">
        <f t="shared" si="1"/>
        <v/>
      </c>
    </row>
    <row r="60" spans="1:13" ht="17.399999999999999" x14ac:dyDescent="0.3">
      <c r="A60" s="82" t="s">
        <v>612</v>
      </c>
      <c r="L60" s="1" t="str">
        <f t="shared" si="1"/>
        <v/>
      </c>
    </row>
    <row r="61" spans="1:13" x14ac:dyDescent="0.3">
      <c r="L61" s="1" t="str">
        <f t="shared" si="1"/>
        <v/>
      </c>
    </row>
    <row r="62" spans="1:13" ht="15.6" x14ac:dyDescent="0.3">
      <c r="A62" s="81" t="s">
        <v>613</v>
      </c>
      <c r="L62" s="1" t="str">
        <f t="shared" si="1"/>
        <v/>
      </c>
    </row>
    <row r="63" spans="1:13" ht="15" customHeight="1" x14ac:dyDescent="0.3">
      <c r="A63" s="204" t="s">
        <v>1</v>
      </c>
      <c r="B63" s="206" t="s">
        <v>190</v>
      </c>
      <c r="C63" s="206" t="s">
        <v>525</v>
      </c>
      <c r="D63" s="206" t="s">
        <v>27</v>
      </c>
      <c r="E63" s="92" t="s">
        <v>526</v>
      </c>
      <c r="F63" s="201" t="s">
        <v>527</v>
      </c>
      <c r="G63" s="202"/>
      <c r="H63" s="202"/>
      <c r="I63" s="202"/>
      <c r="J63" s="203"/>
      <c r="L63" s="1" t="str">
        <f t="shared" si="1"/>
        <v/>
      </c>
    </row>
    <row r="64" spans="1:13" ht="15" customHeight="1" x14ac:dyDescent="0.3">
      <c r="A64" s="205"/>
      <c r="B64" s="207"/>
      <c r="C64" s="207"/>
      <c r="D64" s="207"/>
      <c r="E64" s="93" t="s">
        <v>528</v>
      </c>
      <c r="F64" s="85" t="s">
        <v>177</v>
      </c>
      <c r="G64" s="85" t="s">
        <v>614</v>
      </c>
      <c r="H64" s="85" t="s">
        <v>615</v>
      </c>
      <c r="I64" s="85" t="s">
        <v>614</v>
      </c>
      <c r="J64" s="85" t="s">
        <v>529</v>
      </c>
      <c r="L64" s="100" t="s">
        <v>524</v>
      </c>
      <c r="M64" s="100" t="s">
        <v>0</v>
      </c>
    </row>
    <row r="65" spans="1:13" ht="15" customHeight="1" x14ac:dyDescent="0.3">
      <c r="A65" s="193">
        <v>1</v>
      </c>
      <c r="B65" s="195">
        <v>135</v>
      </c>
      <c r="C65" s="197" t="s">
        <v>616</v>
      </c>
      <c r="D65" s="197" t="s">
        <v>617</v>
      </c>
      <c r="E65" s="199">
        <v>1.778009259259259E-2</v>
      </c>
      <c r="F65" s="86" t="s">
        <v>618</v>
      </c>
      <c r="G65" s="86" t="s">
        <v>619</v>
      </c>
      <c r="H65" s="86" t="s">
        <v>620</v>
      </c>
      <c r="I65" s="86" t="s">
        <v>621</v>
      </c>
      <c r="J65" s="86" t="s">
        <v>622</v>
      </c>
      <c r="L65" s="94" t="str">
        <f t="shared" ref="L65" si="3">IFERROR(RIGHT(C65,(LEN(C65)-FIND(" ",C65,1)))&amp;" "&amp;(LEFT(C65,(FIND(" ",C65,1)-1))),"")</f>
        <v>Jaroslavs Orbidāns</v>
      </c>
      <c r="M65" s="95">
        <f>IFERROR(ROUND($E$119/E65*800,0),"")</f>
        <v>645</v>
      </c>
    </row>
    <row r="66" spans="1:13" ht="15" customHeight="1" x14ac:dyDescent="0.3">
      <c r="A66" s="194"/>
      <c r="B66" s="196"/>
      <c r="C66" s="198"/>
      <c r="D66" s="198"/>
      <c r="E66" s="200"/>
      <c r="F66" s="87" t="s">
        <v>618</v>
      </c>
      <c r="G66" s="87" t="s">
        <v>623</v>
      </c>
      <c r="H66" s="87" t="s">
        <v>624</v>
      </c>
      <c r="I66" s="87" t="s">
        <v>625</v>
      </c>
      <c r="J66" s="87" t="s">
        <v>626</v>
      </c>
      <c r="L66" s="96" t="str">
        <f t="shared" si="1"/>
        <v/>
      </c>
      <c r="M66" s="97" t="str">
        <f t="shared" ref="M66:M129" si="4">IFERROR(ROUND($E$119/E66*800,0),"")</f>
        <v/>
      </c>
    </row>
    <row r="67" spans="1:13" ht="15" customHeight="1" x14ac:dyDescent="0.3">
      <c r="A67" s="193">
        <v>2</v>
      </c>
      <c r="B67" s="195">
        <v>134</v>
      </c>
      <c r="C67" s="197" t="s">
        <v>627</v>
      </c>
      <c r="D67" s="197" t="s">
        <v>63</v>
      </c>
      <c r="E67" s="199">
        <v>2.1047453703703704E-2</v>
      </c>
      <c r="F67" s="86" t="s">
        <v>628</v>
      </c>
      <c r="G67" s="86" t="s">
        <v>629</v>
      </c>
      <c r="H67" s="86" t="s">
        <v>630</v>
      </c>
      <c r="I67" s="86" t="s">
        <v>631</v>
      </c>
      <c r="J67" s="86" t="s">
        <v>632</v>
      </c>
      <c r="L67" s="96" t="str">
        <f t="shared" si="1"/>
        <v>Erikas Murauskas</v>
      </c>
      <c r="M67" s="97">
        <f t="shared" si="4"/>
        <v>545</v>
      </c>
    </row>
    <row r="68" spans="1:13" ht="15" customHeight="1" x14ac:dyDescent="0.3">
      <c r="A68" s="194"/>
      <c r="B68" s="196"/>
      <c r="C68" s="198"/>
      <c r="D68" s="198"/>
      <c r="E68" s="200"/>
      <c r="F68" s="87" t="s">
        <v>628</v>
      </c>
      <c r="G68" s="87" t="s">
        <v>633</v>
      </c>
      <c r="H68" s="87" t="s">
        <v>634</v>
      </c>
      <c r="I68" s="87" t="s">
        <v>635</v>
      </c>
      <c r="J68" s="87" t="s">
        <v>636</v>
      </c>
      <c r="L68" s="96" t="str">
        <f t="shared" si="1"/>
        <v/>
      </c>
      <c r="M68" s="97" t="str">
        <f t="shared" si="4"/>
        <v/>
      </c>
    </row>
    <row r="69" spans="1:13" ht="15" customHeight="1" x14ac:dyDescent="0.3">
      <c r="A69" s="80"/>
      <c r="L69" s="96" t="str">
        <f t="shared" si="1"/>
        <v/>
      </c>
      <c r="M69" s="97" t="str">
        <f t="shared" si="4"/>
        <v/>
      </c>
    </row>
    <row r="70" spans="1:13" ht="15" customHeight="1" x14ac:dyDescent="0.3">
      <c r="A70" s="81" t="s">
        <v>637</v>
      </c>
      <c r="L70" s="96" t="str">
        <f t="shared" si="1"/>
        <v/>
      </c>
      <c r="M70" s="97" t="str">
        <f t="shared" si="4"/>
        <v/>
      </c>
    </row>
    <row r="71" spans="1:13" ht="15" customHeight="1" x14ac:dyDescent="0.3">
      <c r="A71" s="204" t="s">
        <v>1</v>
      </c>
      <c r="B71" s="206" t="s">
        <v>190</v>
      </c>
      <c r="C71" s="206" t="s">
        <v>525</v>
      </c>
      <c r="D71" s="206" t="s">
        <v>27</v>
      </c>
      <c r="E71" s="92" t="s">
        <v>526</v>
      </c>
      <c r="F71" s="201" t="s">
        <v>527</v>
      </c>
      <c r="G71" s="202"/>
      <c r="H71" s="202"/>
      <c r="I71" s="202"/>
      <c r="J71" s="203"/>
      <c r="L71" s="96" t="str">
        <f t="shared" si="1"/>
        <v/>
      </c>
      <c r="M71" s="97" t="str">
        <f t="shared" si="4"/>
        <v/>
      </c>
    </row>
    <row r="72" spans="1:13" ht="15" customHeight="1" x14ac:dyDescent="0.3">
      <c r="A72" s="205"/>
      <c r="B72" s="207"/>
      <c r="C72" s="207"/>
      <c r="D72" s="207"/>
      <c r="E72" s="93" t="s">
        <v>528</v>
      </c>
      <c r="F72" s="85" t="s">
        <v>177</v>
      </c>
      <c r="G72" s="85" t="s">
        <v>614</v>
      </c>
      <c r="H72" s="85" t="s">
        <v>615</v>
      </c>
      <c r="I72" s="85" t="s">
        <v>614</v>
      </c>
      <c r="J72" s="85" t="s">
        <v>529</v>
      </c>
      <c r="L72" s="96" t="str">
        <f t="shared" si="1"/>
        <v/>
      </c>
      <c r="M72" s="97" t="str">
        <f t="shared" si="4"/>
        <v/>
      </c>
    </row>
    <row r="73" spans="1:13" ht="15" customHeight="1" x14ac:dyDescent="0.3">
      <c r="A73" s="193">
        <v>1</v>
      </c>
      <c r="B73" s="195">
        <v>128</v>
      </c>
      <c r="C73" s="197" t="s">
        <v>638</v>
      </c>
      <c r="D73" s="197" t="s">
        <v>558</v>
      </c>
      <c r="E73" s="199">
        <v>1.754398148148148E-2</v>
      </c>
      <c r="F73" s="86" t="s">
        <v>639</v>
      </c>
      <c r="G73" s="86" t="s">
        <v>640</v>
      </c>
      <c r="H73" s="86" t="s">
        <v>641</v>
      </c>
      <c r="I73" s="86" t="s">
        <v>642</v>
      </c>
      <c r="J73" s="86" t="s">
        <v>643</v>
      </c>
      <c r="L73" s="96" t="str">
        <f t="shared" si="1"/>
        <v>Beate Jansone</v>
      </c>
      <c r="M73" s="97">
        <f t="shared" si="4"/>
        <v>654</v>
      </c>
    </row>
    <row r="74" spans="1:13" ht="15" customHeight="1" x14ac:dyDescent="0.3">
      <c r="A74" s="194"/>
      <c r="B74" s="196"/>
      <c r="C74" s="198"/>
      <c r="D74" s="198"/>
      <c r="E74" s="200"/>
      <c r="F74" s="87" t="s">
        <v>639</v>
      </c>
      <c r="G74" s="87" t="s">
        <v>644</v>
      </c>
      <c r="H74" s="87" t="s">
        <v>645</v>
      </c>
      <c r="I74" s="87" t="s">
        <v>646</v>
      </c>
      <c r="J74" s="87" t="s">
        <v>647</v>
      </c>
      <c r="L74" s="96" t="str">
        <f t="shared" ref="L74:L137" si="5">IFERROR(RIGHT(C74,(LEN(C74)-FIND(" ",C74,1)))&amp;" "&amp;(LEFT(C74,(FIND(" ",C74,1)-1))),"")</f>
        <v/>
      </c>
      <c r="M74" s="97" t="str">
        <f t="shared" si="4"/>
        <v/>
      </c>
    </row>
    <row r="75" spans="1:13" ht="15" customHeight="1" x14ac:dyDescent="0.3">
      <c r="A75" s="193">
        <v>2</v>
      </c>
      <c r="B75" s="195">
        <v>121</v>
      </c>
      <c r="C75" s="197" t="s">
        <v>648</v>
      </c>
      <c r="D75" s="197" t="s">
        <v>649</v>
      </c>
      <c r="E75" s="199">
        <v>1.9521990740740743E-2</v>
      </c>
      <c r="F75" s="86" t="s">
        <v>650</v>
      </c>
      <c r="G75" s="86" t="s">
        <v>651</v>
      </c>
      <c r="H75" s="86" t="s">
        <v>652</v>
      </c>
      <c r="I75" s="86" t="s">
        <v>653</v>
      </c>
      <c r="J75" s="86" t="s">
        <v>654</v>
      </c>
      <c r="L75" s="96" t="str">
        <f t="shared" si="5"/>
        <v>Karolīna Bulko</v>
      </c>
      <c r="M75" s="97">
        <f t="shared" si="4"/>
        <v>588</v>
      </c>
    </row>
    <row r="76" spans="1:13" ht="15" customHeight="1" x14ac:dyDescent="0.3">
      <c r="A76" s="194"/>
      <c r="B76" s="196"/>
      <c r="C76" s="198"/>
      <c r="D76" s="198"/>
      <c r="E76" s="200"/>
      <c r="F76" s="87" t="s">
        <v>650</v>
      </c>
      <c r="G76" s="87" t="s">
        <v>655</v>
      </c>
      <c r="H76" s="87" t="s">
        <v>656</v>
      </c>
      <c r="I76" s="87" t="s">
        <v>657</v>
      </c>
      <c r="J76" s="87" t="s">
        <v>658</v>
      </c>
      <c r="L76" s="96" t="str">
        <f t="shared" si="5"/>
        <v/>
      </c>
      <c r="M76" s="97" t="str">
        <f t="shared" si="4"/>
        <v/>
      </c>
    </row>
    <row r="77" spans="1:13" ht="15" customHeight="1" x14ac:dyDescent="0.3">
      <c r="A77" s="80"/>
      <c r="L77" s="96" t="str">
        <f t="shared" si="5"/>
        <v/>
      </c>
      <c r="M77" s="97" t="str">
        <f t="shared" si="4"/>
        <v/>
      </c>
    </row>
    <row r="78" spans="1:13" ht="15" customHeight="1" x14ac:dyDescent="0.3">
      <c r="A78" s="81" t="s">
        <v>659</v>
      </c>
      <c r="L78" s="96" t="str">
        <f t="shared" si="5"/>
        <v/>
      </c>
      <c r="M78" s="97" t="str">
        <f t="shared" si="4"/>
        <v/>
      </c>
    </row>
    <row r="79" spans="1:13" ht="15" customHeight="1" x14ac:dyDescent="0.3">
      <c r="A79" s="204" t="s">
        <v>1</v>
      </c>
      <c r="B79" s="206" t="s">
        <v>190</v>
      </c>
      <c r="C79" s="206" t="s">
        <v>525</v>
      </c>
      <c r="D79" s="206" t="s">
        <v>27</v>
      </c>
      <c r="E79" s="92" t="s">
        <v>526</v>
      </c>
      <c r="F79" s="201" t="s">
        <v>527</v>
      </c>
      <c r="G79" s="202"/>
      <c r="H79" s="202"/>
      <c r="I79" s="202"/>
      <c r="J79" s="203"/>
      <c r="L79" s="96" t="str">
        <f t="shared" si="5"/>
        <v/>
      </c>
      <c r="M79" s="97" t="str">
        <f t="shared" si="4"/>
        <v/>
      </c>
    </row>
    <row r="80" spans="1:13" ht="15" customHeight="1" x14ac:dyDescent="0.3">
      <c r="A80" s="205"/>
      <c r="B80" s="207"/>
      <c r="C80" s="207"/>
      <c r="D80" s="207"/>
      <c r="E80" s="93" t="s">
        <v>528</v>
      </c>
      <c r="F80" s="85" t="s">
        <v>177</v>
      </c>
      <c r="G80" s="85" t="s">
        <v>614</v>
      </c>
      <c r="H80" s="85" t="s">
        <v>615</v>
      </c>
      <c r="I80" s="85" t="s">
        <v>614</v>
      </c>
      <c r="J80" s="85" t="s">
        <v>529</v>
      </c>
      <c r="L80" s="96" t="str">
        <f t="shared" si="5"/>
        <v/>
      </c>
      <c r="M80" s="97" t="str">
        <f t="shared" si="4"/>
        <v/>
      </c>
    </row>
    <row r="81" spans="1:13" ht="15" customHeight="1" x14ac:dyDescent="0.3">
      <c r="A81" s="193">
        <v>1</v>
      </c>
      <c r="B81" s="195">
        <v>131</v>
      </c>
      <c r="C81" s="197" t="s">
        <v>660</v>
      </c>
      <c r="D81" s="197" t="s">
        <v>661</v>
      </c>
      <c r="E81" s="199">
        <v>1.5877314814814813E-2</v>
      </c>
      <c r="F81" s="86" t="s">
        <v>662</v>
      </c>
      <c r="G81" s="86" t="s">
        <v>663</v>
      </c>
      <c r="H81" s="86" t="s">
        <v>664</v>
      </c>
      <c r="I81" s="86" t="s">
        <v>665</v>
      </c>
      <c r="J81" s="86" t="s">
        <v>666</v>
      </c>
      <c r="L81" s="96" t="str">
        <f t="shared" si="5"/>
        <v>Miks Meijers</v>
      </c>
      <c r="M81" s="97">
        <f t="shared" si="4"/>
        <v>722</v>
      </c>
    </row>
    <row r="82" spans="1:13" ht="15" customHeight="1" x14ac:dyDescent="0.3">
      <c r="A82" s="194"/>
      <c r="B82" s="196"/>
      <c r="C82" s="198"/>
      <c r="D82" s="198"/>
      <c r="E82" s="200"/>
      <c r="F82" s="87" t="s">
        <v>662</v>
      </c>
      <c r="G82" s="87" t="s">
        <v>667</v>
      </c>
      <c r="H82" s="87" t="s">
        <v>668</v>
      </c>
      <c r="I82" s="87" t="s">
        <v>669</v>
      </c>
      <c r="J82" s="87" t="s">
        <v>670</v>
      </c>
      <c r="L82" s="96" t="str">
        <f t="shared" si="5"/>
        <v/>
      </c>
      <c r="M82" s="97" t="str">
        <f t="shared" si="4"/>
        <v/>
      </c>
    </row>
    <row r="83" spans="1:13" ht="15" customHeight="1" x14ac:dyDescent="0.3">
      <c r="A83" s="193">
        <v>2</v>
      </c>
      <c r="B83" s="195">
        <v>143</v>
      </c>
      <c r="C83" s="197" t="s">
        <v>671</v>
      </c>
      <c r="D83" s="197" t="s">
        <v>672</v>
      </c>
      <c r="E83" s="199">
        <v>1.6315972222222221E-2</v>
      </c>
      <c r="F83" s="86" t="s">
        <v>673</v>
      </c>
      <c r="G83" s="86" t="s">
        <v>674</v>
      </c>
      <c r="H83" s="86" t="s">
        <v>675</v>
      </c>
      <c r="I83" s="86" t="s">
        <v>676</v>
      </c>
      <c r="J83" s="86" t="s">
        <v>677</v>
      </c>
      <c r="L83" s="96" t="str">
        <f t="shared" si="5"/>
        <v>Gert Martin Savitsch</v>
      </c>
      <c r="M83" s="97">
        <f t="shared" si="4"/>
        <v>703</v>
      </c>
    </row>
    <row r="84" spans="1:13" ht="15" customHeight="1" x14ac:dyDescent="0.3">
      <c r="A84" s="194"/>
      <c r="B84" s="196"/>
      <c r="C84" s="198"/>
      <c r="D84" s="198"/>
      <c r="E84" s="200"/>
      <c r="F84" s="87" t="s">
        <v>673</v>
      </c>
      <c r="G84" s="87" t="s">
        <v>678</v>
      </c>
      <c r="H84" s="87" t="s">
        <v>679</v>
      </c>
      <c r="I84" s="87" t="s">
        <v>680</v>
      </c>
      <c r="J84" s="87" t="s">
        <v>681</v>
      </c>
      <c r="L84" s="96" t="str">
        <f t="shared" si="5"/>
        <v/>
      </c>
      <c r="M84" s="97" t="str">
        <f t="shared" si="4"/>
        <v/>
      </c>
    </row>
    <row r="85" spans="1:13" ht="15" customHeight="1" x14ac:dyDescent="0.3">
      <c r="A85" s="193">
        <v>3</v>
      </c>
      <c r="B85" s="195">
        <v>116</v>
      </c>
      <c r="C85" s="197" t="s">
        <v>682</v>
      </c>
      <c r="D85" s="197" t="s">
        <v>683</v>
      </c>
      <c r="E85" s="199">
        <v>1.6815972222222222E-2</v>
      </c>
      <c r="F85" s="86" t="s">
        <v>684</v>
      </c>
      <c r="G85" s="86" t="s">
        <v>685</v>
      </c>
      <c r="H85" s="86" t="s">
        <v>686</v>
      </c>
      <c r="I85" s="86" t="s">
        <v>687</v>
      </c>
      <c r="J85" s="86" t="s">
        <v>688</v>
      </c>
      <c r="L85" s="96" t="str">
        <f t="shared" si="5"/>
        <v>Valerijs Barinovs</v>
      </c>
      <c r="M85" s="97">
        <f t="shared" si="4"/>
        <v>682</v>
      </c>
    </row>
    <row r="86" spans="1:13" ht="15" customHeight="1" x14ac:dyDescent="0.3">
      <c r="A86" s="194"/>
      <c r="B86" s="196"/>
      <c r="C86" s="198"/>
      <c r="D86" s="198"/>
      <c r="E86" s="200"/>
      <c r="F86" s="87" t="s">
        <v>684</v>
      </c>
      <c r="G86" s="87" t="s">
        <v>689</v>
      </c>
      <c r="H86" s="87" t="s">
        <v>690</v>
      </c>
      <c r="I86" s="87" t="s">
        <v>691</v>
      </c>
      <c r="J86" s="87" t="s">
        <v>692</v>
      </c>
      <c r="L86" s="96" t="str">
        <f t="shared" si="5"/>
        <v/>
      </c>
      <c r="M86" s="97" t="str">
        <f t="shared" si="4"/>
        <v/>
      </c>
    </row>
    <row r="87" spans="1:13" ht="15" customHeight="1" x14ac:dyDescent="0.3">
      <c r="A87" s="193">
        <v>4</v>
      </c>
      <c r="B87" s="195">
        <v>136</v>
      </c>
      <c r="C87" s="197" t="s">
        <v>693</v>
      </c>
      <c r="D87" s="197" t="s">
        <v>617</v>
      </c>
      <c r="E87" s="199">
        <v>1.6898148148148148E-2</v>
      </c>
      <c r="F87" s="86" t="s">
        <v>694</v>
      </c>
      <c r="G87" s="86" t="s">
        <v>695</v>
      </c>
      <c r="H87" s="86" t="s">
        <v>696</v>
      </c>
      <c r="I87" s="86" t="s">
        <v>697</v>
      </c>
      <c r="J87" s="86" t="s">
        <v>698</v>
      </c>
      <c r="L87" s="96" t="str">
        <f t="shared" si="5"/>
        <v>Roberts Orbidāns</v>
      </c>
      <c r="M87" s="97">
        <f t="shared" si="4"/>
        <v>679</v>
      </c>
    </row>
    <row r="88" spans="1:13" ht="15" customHeight="1" x14ac:dyDescent="0.3">
      <c r="A88" s="194"/>
      <c r="B88" s="196"/>
      <c r="C88" s="198"/>
      <c r="D88" s="198"/>
      <c r="E88" s="200"/>
      <c r="F88" s="87" t="s">
        <v>694</v>
      </c>
      <c r="G88" s="87" t="s">
        <v>699</v>
      </c>
      <c r="H88" s="87" t="s">
        <v>700</v>
      </c>
      <c r="I88" s="87" t="s">
        <v>701</v>
      </c>
      <c r="J88" s="87" t="s">
        <v>702</v>
      </c>
      <c r="L88" s="96" t="str">
        <f t="shared" si="5"/>
        <v/>
      </c>
      <c r="M88" s="97" t="str">
        <f t="shared" si="4"/>
        <v/>
      </c>
    </row>
    <row r="89" spans="1:13" ht="15" customHeight="1" x14ac:dyDescent="0.3">
      <c r="A89" s="193">
        <v>5</v>
      </c>
      <c r="B89" s="195">
        <v>112</v>
      </c>
      <c r="C89" s="197" t="s">
        <v>703</v>
      </c>
      <c r="D89" s="197" t="s">
        <v>558</v>
      </c>
      <c r="E89" s="199">
        <v>1.7673611111111109E-2</v>
      </c>
      <c r="F89" s="86" t="s">
        <v>704</v>
      </c>
      <c r="G89" s="86" t="s">
        <v>705</v>
      </c>
      <c r="H89" s="86" t="s">
        <v>706</v>
      </c>
      <c r="I89" s="86" t="s">
        <v>707</v>
      </c>
      <c r="J89" s="86" t="s">
        <v>708</v>
      </c>
      <c r="L89" s="96" t="str">
        <f t="shared" si="5"/>
        <v>Elijs Aleksejevs</v>
      </c>
      <c r="M89" s="97">
        <f t="shared" si="4"/>
        <v>649</v>
      </c>
    </row>
    <row r="90" spans="1:13" ht="15" customHeight="1" x14ac:dyDescent="0.3">
      <c r="A90" s="194"/>
      <c r="B90" s="196"/>
      <c r="C90" s="198"/>
      <c r="D90" s="198"/>
      <c r="E90" s="200"/>
      <c r="F90" s="87" t="s">
        <v>704</v>
      </c>
      <c r="G90" s="87" t="s">
        <v>709</v>
      </c>
      <c r="H90" s="87" t="s">
        <v>710</v>
      </c>
      <c r="I90" s="87" t="s">
        <v>711</v>
      </c>
      <c r="J90" s="87" t="s">
        <v>712</v>
      </c>
      <c r="L90" s="96" t="str">
        <f t="shared" si="5"/>
        <v/>
      </c>
      <c r="M90" s="97" t="str">
        <f t="shared" si="4"/>
        <v/>
      </c>
    </row>
    <row r="91" spans="1:13" ht="15" customHeight="1" x14ac:dyDescent="0.3">
      <c r="A91" s="193">
        <v>6</v>
      </c>
      <c r="B91" s="195">
        <v>114</v>
      </c>
      <c r="C91" s="197" t="s">
        <v>713</v>
      </c>
      <c r="D91" s="197" t="s">
        <v>558</v>
      </c>
      <c r="E91" s="199">
        <v>1.7916666666666668E-2</v>
      </c>
      <c r="F91" s="86" t="s">
        <v>714</v>
      </c>
      <c r="G91" s="86" t="s">
        <v>715</v>
      </c>
      <c r="H91" s="86" t="s">
        <v>716</v>
      </c>
      <c r="I91" s="86" t="s">
        <v>717</v>
      </c>
      <c r="J91" s="86" t="s">
        <v>718</v>
      </c>
      <c r="L91" s="96" t="str">
        <f t="shared" si="5"/>
        <v>Pauls Apšenieks</v>
      </c>
      <c r="M91" s="97">
        <f t="shared" si="4"/>
        <v>640</v>
      </c>
    </row>
    <row r="92" spans="1:13" ht="15" customHeight="1" x14ac:dyDescent="0.3">
      <c r="A92" s="194"/>
      <c r="B92" s="196"/>
      <c r="C92" s="198"/>
      <c r="D92" s="198"/>
      <c r="E92" s="200"/>
      <c r="F92" s="87" t="s">
        <v>714</v>
      </c>
      <c r="G92" s="87" t="s">
        <v>719</v>
      </c>
      <c r="H92" s="87" t="s">
        <v>720</v>
      </c>
      <c r="I92" s="87" t="s">
        <v>721</v>
      </c>
      <c r="J92" s="87" t="s">
        <v>722</v>
      </c>
      <c r="L92" s="96" t="str">
        <f t="shared" si="5"/>
        <v/>
      </c>
      <c r="M92" s="97" t="str">
        <f t="shared" si="4"/>
        <v/>
      </c>
    </row>
    <row r="93" spans="1:13" ht="15" customHeight="1" x14ac:dyDescent="0.3">
      <c r="A93" s="193">
        <v>7</v>
      </c>
      <c r="B93" s="195">
        <v>140</v>
      </c>
      <c r="C93" s="197" t="s">
        <v>723</v>
      </c>
      <c r="D93" s="197" t="s">
        <v>535</v>
      </c>
      <c r="E93" s="199">
        <v>1.8126157407407407E-2</v>
      </c>
      <c r="F93" s="86" t="s">
        <v>724</v>
      </c>
      <c r="G93" s="86" t="s">
        <v>725</v>
      </c>
      <c r="H93" s="86" t="s">
        <v>726</v>
      </c>
      <c r="I93" s="86" t="s">
        <v>727</v>
      </c>
      <c r="J93" s="86" t="s">
        <v>728</v>
      </c>
      <c r="L93" s="96" t="str">
        <f t="shared" si="5"/>
        <v>Zigmas Reisas</v>
      </c>
      <c r="M93" s="97">
        <f t="shared" si="4"/>
        <v>633</v>
      </c>
    </row>
    <row r="94" spans="1:13" ht="15" customHeight="1" x14ac:dyDescent="0.3">
      <c r="A94" s="194"/>
      <c r="B94" s="196"/>
      <c r="C94" s="198"/>
      <c r="D94" s="198"/>
      <c r="E94" s="200"/>
      <c r="F94" s="87" t="s">
        <v>724</v>
      </c>
      <c r="G94" s="87" t="s">
        <v>729</v>
      </c>
      <c r="H94" s="87" t="s">
        <v>730</v>
      </c>
      <c r="I94" s="87" t="s">
        <v>731</v>
      </c>
      <c r="J94" s="87" t="s">
        <v>732</v>
      </c>
      <c r="L94" s="96" t="str">
        <f t="shared" si="5"/>
        <v/>
      </c>
      <c r="M94" s="97" t="str">
        <f t="shared" si="4"/>
        <v/>
      </c>
    </row>
    <row r="95" spans="1:13" ht="15" customHeight="1" x14ac:dyDescent="0.3">
      <c r="A95" s="193">
        <v>8</v>
      </c>
      <c r="B95" s="195">
        <v>111</v>
      </c>
      <c r="C95" s="197" t="s">
        <v>733</v>
      </c>
      <c r="D95" s="197" t="s">
        <v>569</v>
      </c>
      <c r="E95" s="199">
        <v>1.9001157407407408E-2</v>
      </c>
      <c r="F95" s="86" t="s">
        <v>734</v>
      </c>
      <c r="G95" s="86" t="s">
        <v>735</v>
      </c>
      <c r="H95" s="86" t="s">
        <v>736</v>
      </c>
      <c r="I95" s="86" t="s">
        <v>737</v>
      </c>
      <c r="J95" s="86" t="s">
        <v>738</v>
      </c>
      <c r="L95" s="96" t="str">
        <f t="shared" si="5"/>
        <v>Ausmees Aaron</v>
      </c>
      <c r="M95" s="97">
        <f t="shared" si="4"/>
        <v>604</v>
      </c>
    </row>
    <row r="96" spans="1:13" ht="15" customHeight="1" x14ac:dyDescent="0.3">
      <c r="A96" s="194"/>
      <c r="B96" s="196"/>
      <c r="C96" s="198"/>
      <c r="D96" s="198"/>
      <c r="E96" s="200"/>
      <c r="F96" s="87" t="s">
        <v>734</v>
      </c>
      <c r="G96" s="87" t="s">
        <v>739</v>
      </c>
      <c r="H96" s="87" t="s">
        <v>740</v>
      </c>
      <c r="I96" s="87" t="s">
        <v>741</v>
      </c>
      <c r="J96" s="87" t="s">
        <v>742</v>
      </c>
      <c r="L96" s="96" t="str">
        <f t="shared" si="5"/>
        <v/>
      </c>
      <c r="M96" s="97" t="str">
        <f t="shared" si="4"/>
        <v/>
      </c>
    </row>
    <row r="97" spans="1:13" ht="15" customHeight="1" x14ac:dyDescent="0.3">
      <c r="A97" s="193">
        <v>9</v>
      </c>
      <c r="B97" s="195">
        <v>149</v>
      </c>
      <c r="C97" s="197" t="s">
        <v>743</v>
      </c>
      <c r="D97" s="197" t="s">
        <v>535</v>
      </c>
      <c r="E97" s="199">
        <v>2.1123842592592593E-2</v>
      </c>
      <c r="F97" s="86" t="s">
        <v>704</v>
      </c>
      <c r="G97" s="86" t="s">
        <v>744</v>
      </c>
      <c r="H97" s="86" t="s">
        <v>745</v>
      </c>
      <c r="I97" s="86" t="s">
        <v>746</v>
      </c>
      <c r="J97" s="86" t="s">
        <v>747</v>
      </c>
      <c r="L97" s="96" t="str">
        <f t="shared" si="5"/>
        <v>Nikita Žukas</v>
      </c>
      <c r="M97" s="97">
        <f t="shared" si="4"/>
        <v>543</v>
      </c>
    </row>
    <row r="98" spans="1:13" ht="15" customHeight="1" x14ac:dyDescent="0.3">
      <c r="A98" s="194"/>
      <c r="B98" s="196"/>
      <c r="C98" s="198"/>
      <c r="D98" s="198"/>
      <c r="E98" s="200"/>
      <c r="F98" s="87" t="s">
        <v>704</v>
      </c>
      <c r="G98" s="87" t="s">
        <v>748</v>
      </c>
      <c r="H98" s="87" t="s">
        <v>749</v>
      </c>
      <c r="I98" s="87" t="s">
        <v>750</v>
      </c>
      <c r="J98" s="87" t="s">
        <v>751</v>
      </c>
      <c r="L98" s="96" t="str">
        <f t="shared" si="5"/>
        <v/>
      </c>
      <c r="M98" s="97" t="str">
        <f t="shared" si="4"/>
        <v/>
      </c>
    </row>
    <row r="99" spans="1:13" ht="15" customHeight="1" x14ac:dyDescent="0.3">
      <c r="A99" s="80"/>
      <c r="L99" s="96" t="str">
        <f t="shared" si="5"/>
        <v/>
      </c>
      <c r="M99" s="97" t="str">
        <f t="shared" si="4"/>
        <v/>
      </c>
    </row>
    <row r="100" spans="1:13" ht="15" customHeight="1" x14ac:dyDescent="0.3">
      <c r="A100" s="81" t="s">
        <v>752</v>
      </c>
      <c r="L100" s="96" t="str">
        <f t="shared" si="5"/>
        <v/>
      </c>
      <c r="M100" s="97" t="str">
        <f t="shared" si="4"/>
        <v/>
      </c>
    </row>
    <row r="101" spans="1:13" ht="15" customHeight="1" x14ac:dyDescent="0.3">
      <c r="A101" s="204" t="s">
        <v>1</v>
      </c>
      <c r="B101" s="206" t="s">
        <v>190</v>
      </c>
      <c r="C101" s="206" t="s">
        <v>525</v>
      </c>
      <c r="D101" s="206" t="s">
        <v>27</v>
      </c>
      <c r="E101" s="92" t="s">
        <v>526</v>
      </c>
      <c r="F101" s="201" t="s">
        <v>527</v>
      </c>
      <c r="G101" s="202"/>
      <c r="H101" s="202"/>
      <c r="I101" s="202"/>
      <c r="J101" s="203"/>
      <c r="L101" s="96" t="str">
        <f t="shared" si="5"/>
        <v/>
      </c>
      <c r="M101" s="97" t="str">
        <f t="shared" si="4"/>
        <v/>
      </c>
    </row>
    <row r="102" spans="1:13" ht="15" customHeight="1" x14ac:dyDescent="0.3">
      <c r="A102" s="205"/>
      <c r="B102" s="207"/>
      <c r="C102" s="207"/>
      <c r="D102" s="207"/>
      <c r="E102" s="93" t="s">
        <v>528</v>
      </c>
      <c r="F102" s="85" t="s">
        <v>177</v>
      </c>
      <c r="G102" s="85" t="s">
        <v>614</v>
      </c>
      <c r="H102" s="85" t="s">
        <v>615</v>
      </c>
      <c r="I102" s="85" t="s">
        <v>614</v>
      </c>
      <c r="J102" s="85" t="s">
        <v>529</v>
      </c>
      <c r="L102" s="96" t="str">
        <f t="shared" si="5"/>
        <v/>
      </c>
      <c r="M102" s="97" t="str">
        <f t="shared" si="4"/>
        <v/>
      </c>
    </row>
    <row r="103" spans="1:13" ht="15" customHeight="1" x14ac:dyDescent="0.3">
      <c r="A103" s="193">
        <v>1</v>
      </c>
      <c r="B103" s="195">
        <v>119</v>
      </c>
      <c r="C103" s="197" t="s">
        <v>753</v>
      </c>
      <c r="D103" s="197" t="s">
        <v>558</v>
      </c>
      <c r="E103" s="199">
        <v>1.590625E-2</v>
      </c>
      <c r="F103" s="86" t="s">
        <v>754</v>
      </c>
      <c r="G103" s="86" t="s">
        <v>755</v>
      </c>
      <c r="H103" s="86" t="s">
        <v>756</v>
      </c>
      <c r="I103" s="86" t="s">
        <v>757</v>
      </c>
      <c r="J103" s="86" t="s">
        <v>758</v>
      </c>
      <c r="L103" s="96" t="str">
        <f t="shared" si="5"/>
        <v>Beāte Bula</v>
      </c>
      <c r="M103" s="97">
        <f t="shared" si="4"/>
        <v>721</v>
      </c>
    </row>
    <row r="104" spans="1:13" ht="15" customHeight="1" x14ac:dyDescent="0.3">
      <c r="A104" s="194"/>
      <c r="B104" s="196"/>
      <c r="C104" s="198"/>
      <c r="D104" s="198"/>
      <c r="E104" s="200"/>
      <c r="F104" s="87" t="s">
        <v>754</v>
      </c>
      <c r="G104" s="87" t="s">
        <v>759</v>
      </c>
      <c r="H104" s="87" t="s">
        <v>760</v>
      </c>
      <c r="I104" s="87" t="s">
        <v>761</v>
      </c>
      <c r="J104" s="87" t="s">
        <v>762</v>
      </c>
      <c r="L104" s="96" t="str">
        <f t="shared" si="5"/>
        <v/>
      </c>
      <c r="M104" s="97" t="str">
        <f t="shared" si="4"/>
        <v/>
      </c>
    </row>
    <row r="105" spans="1:13" ht="15" customHeight="1" x14ac:dyDescent="0.3">
      <c r="A105" s="193">
        <v>2</v>
      </c>
      <c r="B105" s="195">
        <v>138</v>
      </c>
      <c r="C105" s="197" t="s">
        <v>763</v>
      </c>
      <c r="D105" s="197" t="s">
        <v>540</v>
      </c>
      <c r="E105" s="199">
        <v>1.6254629629629629E-2</v>
      </c>
      <c r="F105" s="86" t="s">
        <v>764</v>
      </c>
      <c r="G105" s="86" t="s">
        <v>765</v>
      </c>
      <c r="H105" s="86" t="s">
        <v>766</v>
      </c>
      <c r="I105" s="86" t="s">
        <v>767</v>
      </c>
      <c r="J105" s="86" t="s">
        <v>768</v>
      </c>
      <c r="L105" s="96" t="str">
        <f t="shared" si="5"/>
        <v>Smiltė Plytnykaitė</v>
      </c>
      <c r="M105" s="97">
        <f t="shared" si="4"/>
        <v>706</v>
      </c>
    </row>
    <row r="106" spans="1:13" ht="15" customHeight="1" x14ac:dyDescent="0.3">
      <c r="A106" s="194"/>
      <c r="B106" s="196"/>
      <c r="C106" s="198"/>
      <c r="D106" s="198"/>
      <c r="E106" s="200"/>
      <c r="F106" s="87" t="s">
        <v>764</v>
      </c>
      <c r="G106" s="87" t="s">
        <v>769</v>
      </c>
      <c r="H106" s="87" t="s">
        <v>770</v>
      </c>
      <c r="I106" s="87" t="s">
        <v>771</v>
      </c>
      <c r="J106" s="87" t="s">
        <v>772</v>
      </c>
      <c r="L106" s="96" t="str">
        <f t="shared" si="5"/>
        <v/>
      </c>
      <c r="M106" s="97" t="str">
        <f t="shared" si="4"/>
        <v/>
      </c>
    </row>
    <row r="107" spans="1:13" ht="15" customHeight="1" x14ac:dyDescent="0.3">
      <c r="A107" s="193">
        <v>3</v>
      </c>
      <c r="B107" s="195">
        <v>132</v>
      </c>
      <c r="C107" s="197" t="s">
        <v>773</v>
      </c>
      <c r="D107" s="197" t="s">
        <v>774</v>
      </c>
      <c r="E107" s="199">
        <v>1.7388888888888888E-2</v>
      </c>
      <c r="F107" s="86" t="s">
        <v>775</v>
      </c>
      <c r="G107" s="86" t="s">
        <v>776</v>
      </c>
      <c r="H107" s="86" t="s">
        <v>777</v>
      </c>
      <c r="I107" s="86" t="s">
        <v>778</v>
      </c>
      <c r="J107" s="86" t="s">
        <v>779</v>
      </c>
      <c r="L107" s="96" t="str">
        <f t="shared" si="5"/>
        <v>Hanna-marleen Mõtsnik</v>
      </c>
      <c r="M107" s="97">
        <f t="shared" si="4"/>
        <v>660</v>
      </c>
    </row>
    <row r="108" spans="1:13" ht="15" customHeight="1" x14ac:dyDescent="0.3">
      <c r="A108" s="194"/>
      <c r="B108" s="196"/>
      <c r="C108" s="198"/>
      <c r="D108" s="198"/>
      <c r="E108" s="200"/>
      <c r="F108" s="87" t="s">
        <v>775</v>
      </c>
      <c r="G108" s="87" t="s">
        <v>780</v>
      </c>
      <c r="H108" s="87" t="s">
        <v>781</v>
      </c>
      <c r="I108" s="87" t="s">
        <v>782</v>
      </c>
      <c r="J108" s="87" t="s">
        <v>783</v>
      </c>
      <c r="L108" s="96" t="str">
        <f t="shared" si="5"/>
        <v/>
      </c>
      <c r="M108" s="97" t="str">
        <f t="shared" si="4"/>
        <v/>
      </c>
    </row>
    <row r="109" spans="1:13" ht="15" customHeight="1" x14ac:dyDescent="0.3">
      <c r="A109" s="193">
        <v>4</v>
      </c>
      <c r="B109" s="195">
        <v>133</v>
      </c>
      <c r="C109" s="197" t="s">
        <v>784</v>
      </c>
      <c r="D109" s="197" t="s">
        <v>774</v>
      </c>
      <c r="E109" s="199">
        <v>1.7790509259259259E-2</v>
      </c>
      <c r="F109" s="86" t="s">
        <v>785</v>
      </c>
      <c r="G109" s="86" t="s">
        <v>786</v>
      </c>
      <c r="H109" s="86" t="s">
        <v>787</v>
      </c>
      <c r="I109" s="86" t="s">
        <v>788</v>
      </c>
      <c r="J109" s="86" t="s">
        <v>789</v>
      </c>
      <c r="L109" s="96" t="str">
        <f t="shared" si="5"/>
        <v>Kirke Mõtsnik</v>
      </c>
      <c r="M109" s="97">
        <f t="shared" si="4"/>
        <v>645</v>
      </c>
    </row>
    <row r="110" spans="1:13" ht="15" customHeight="1" x14ac:dyDescent="0.3">
      <c r="A110" s="194"/>
      <c r="B110" s="196"/>
      <c r="C110" s="198"/>
      <c r="D110" s="198"/>
      <c r="E110" s="200"/>
      <c r="F110" s="87" t="s">
        <v>785</v>
      </c>
      <c r="G110" s="87" t="s">
        <v>790</v>
      </c>
      <c r="H110" s="87" t="s">
        <v>791</v>
      </c>
      <c r="I110" s="87" t="s">
        <v>792</v>
      </c>
      <c r="J110" s="87" t="s">
        <v>793</v>
      </c>
      <c r="L110" s="96" t="str">
        <f t="shared" si="5"/>
        <v/>
      </c>
      <c r="M110" s="97" t="str">
        <f t="shared" si="4"/>
        <v/>
      </c>
    </row>
    <row r="111" spans="1:13" ht="15" customHeight="1" x14ac:dyDescent="0.3">
      <c r="A111" s="193">
        <v>5</v>
      </c>
      <c r="B111" s="195">
        <v>113</v>
      </c>
      <c r="C111" s="197" t="s">
        <v>794</v>
      </c>
      <c r="D111" s="197" t="s">
        <v>558</v>
      </c>
      <c r="E111" s="199">
        <v>1.8754629629629632E-2</v>
      </c>
      <c r="F111" s="86" t="s">
        <v>795</v>
      </c>
      <c r="G111" s="86" t="s">
        <v>796</v>
      </c>
      <c r="H111" s="86" t="s">
        <v>797</v>
      </c>
      <c r="I111" s="86" t="s">
        <v>798</v>
      </c>
      <c r="J111" s="86" t="s">
        <v>799</v>
      </c>
      <c r="L111" s="96" t="str">
        <f t="shared" si="5"/>
        <v>Anna Apšeniece</v>
      </c>
      <c r="M111" s="97">
        <f t="shared" si="4"/>
        <v>612</v>
      </c>
    </row>
    <row r="112" spans="1:13" ht="15" customHeight="1" x14ac:dyDescent="0.3">
      <c r="A112" s="194"/>
      <c r="B112" s="196"/>
      <c r="C112" s="198"/>
      <c r="D112" s="198"/>
      <c r="E112" s="200"/>
      <c r="F112" s="87" t="s">
        <v>795</v>
      </c>
      <c r="G112" s="87" t="s">
        <v>800</v>
      </c>
      <c r="H112" s="87" t="s">
        <v>801</v>
      </c>
      <c r="I112" s="87" t="s">
        <v>802</v>
      </c>
      <c r="J112" s="87" t="s">
        <v>803</v>
      </c>
      <c r="L112" s="96" t="str">
        <f t="shared" si="5"/>
        <v/>
      </c>
      <c r="M112" s="97" t="str">
        <f t="shared" si="4"/>
        <v/>
      </c>
    </row>
    <row r="113" spans="1:13" ht="15" customHeight="1" x14ac:dyDescent="0.3">
      <c r="A113" s="193">
        <v>6</v>
      </c>
      <c r="B113" s="195">
        <v>115</v>
      </c>
      <c r="C113" s="197" t="s">
        <v>804</v>
      </c>
      <c r="D113" s="197" t="s">
        <v>588</v>
      </c>
      <c r="E113" s="199">
        <v>1.9939814814814816E-2</v>
      </c>
      <c r="F113" s="86" t="s">
        <v>805</v>
      </c>
      <c r="G113" s="86" t="s">
        <v>806</v>
      </c>
      <c r="H113" s="86" t="s">
        <v>807</v>
      </c>
      <c r="I113" s="86" t="s">
        <v>808</v>
      </c>
      <c r="J113" s="86" t="s">
        <v>809</v>
      </c>
      <c r="L113" s="96" t="str">
        <f t="shared" si="5"/>
        <v>Milda Ažusenytė</v>
      </c>
      <c r="M113" s="97">
        <f t="shared" si="4"/>
        <v>575</v>
      </c>
    </row>
    <row r="114" spans="1:13" ht="15" customHeight="1" x14ac:dyDescent="0.3">
      <c r="A114" s="194"/>
      <c r="B114" s="196"/>
      <c r="C114" s="198"/>
      <c r="D114" s="198"/>
      <c r="E114" s="200"/>
      <c r="F114" s="87" t="s">
        <v>805</v>
      </c>
      <c r="G114" s="87" t="s">
        <v>810</v>
      </c>
      <c r="H114" s="87" t="s">
        <v>811</v>
      </c>
      <c r="I114" s="87" t="s">
        <v>812</v>
      </c>
      <c r="J114" s="87" t="s">
        <v>813</v>
      </c>
      <c r="L114" s="96" t="str">
        <f t="shared" si="5"/>
        <v/>
      </c>
      <c r="M114" s="97" t="str">
        <f t="shared" si="4"/>
        <v/>
      </c>
    </row>
    <row r="115" spans="1:13" ht="15" customHeight="1" x14ac:dyDescent="0.3">
      <c r="A115" s="80"/>
      <c r="L115" s="96" t="str">
        <f t="shared" si="5"/>
        <v/>
      </c>
      <c r="M115" s="97" t="str">
        <f t="shared" si="4"/>
        <v/>
      </c>
    </row>
    <row r="116" spans="1:13" ht="15" customHeight="1" x14ac:dyDescent="0.3">
      <c r="A116" s="81" t="s">
        <v>814</v>
      </c>
      <c r="L116" s="96" t="str">
        <f t="shared" si="5"/>
        <v/>
      </c>
      <c r="M116" s="97" t="str">
        <f t="shared" si="4"/>
        <v/>
      </c>
    </row>
    <row r="117" spans="1:13" ht="15" customHeight="1" x14ac:dyDescent="0.3">
      <c r="A117" s="204" t="s">
        <v>1</v>
      </c>
      <c r="B117" s="206" t="s">
        <v>190</v>
      </c>
      <c r="C117" s="206" t="s">
        <v>525</v>
      </c>
      <c r="D117" s="206" t="s">
        <v>27</v>
      </c>
      <c r="E117" s="92" t="s">
        <v>526</v>
      </c>
      <c r="F117" s="201" t="s">
        <v>527</v>
      </c>
      <c r="G117" s="202"/>
      <c r="H117" s="202"/>
      <c r="I117" s="202"/>
      <c r="J117" s="203"/>
      <c r="L117" s="96" t="str">
        <f t="shared" si="5"/>
        <v/>
      </c>
      <c r="M117" s="97" t="str">
        <f t="shared" si="4"/>
        <v/>
      </c>
    </row>
    <row r="118" spans="1:13" ht="15" customHeight="1" x14ac:dyDescent="0.3">
      <c r="A118" s="205"/>
      <c r="B118" s="207"/>
      <c r="C118" s="207"/>
      <c r="D118" s="207"/>
      <c r="E118" s="93" t="s">
        <v>528</v>
      </c>
      <c r="F118" s="85" t="s">
        <v>177</v>
      </c>
      <c r="G118" s="85" t="s">
        <v>614</v>
      </c>
      <c r="H118" s="85" t="s">
        <v>615</v>
      </c>
      <c r="I118" s="85" t="s">
        <v>614</v>
      </c>
      <c r="J118" s="85" t="s">
        <v>529</v>
      </c>
      <c r="L118" s="96" t="str">
        <f t="shared" si="5"/>
        <v/>
      </c>
      <c r="M118" s="97" t="str">
        <f t="shared" si="4"/>
        <v/>
      </c>
    </row>
    <row r="119" spans="1:13" ht="15" customHeight="1" x14ac:dyDescent="0.3">
      <c r="A119" s="193">
        <v>1</v>
      </c>
      <c r="B119" s="195">
        <v>124</v>
      </c>
      <c r="C119" s="197" t="s">
        <v>815</v>
      </c>
      <c r="D119" s="197" t="s">
        <v>558</v>
      </c>
      <c r="E119" s="199">
        <v>1.433912037037037E-2</v>
      </c>
      <c r="F119" s="86" t="s">
        <v>816</v>
      </c>
      <c r="G119" s="86" t="s">
        <v>817</v>
      </c>
      <c r="H119" s="86" t="s">
        <v>818</v>
      </c>
      <c r="I119" s="86" t="s">
        <v>819</v>
      </c>
      <c r="J119" s="86" t="s">
        <v>820</v>
      </c>
      <c r="L119" s="96" t="str">
        <f t="shared" si="5"/>
        <v>Kristaps Dūzis</v>
      </c>
      <c r="M119" s="97">
        <f t="shared" si="4"/>
        <v>800</v>
      </c>
    </row>
    <row r="120" spans="1:13" ht="15" customHeight="1" x14ac:dyDescent="0.3">
      <c r="A120" s="194"/>
      <c r="B120" s="196"/>
      <c r="C120" s="198"/>
      <c r="D120" s="198"/>
      <c r="E120" s="200"/>
      <c r="F120" s="87" t="s">
        <v>816</v>
      </c>
      <c r="G120" s="87" t="s">
        <v>821</v>
      </c>
      <c r="H120" s="87" t="s">
        <v>822</v>
      </c>
      <c r="I120" s="87" t="s">
        <v>823</v>
      </c>
      <c r="J120" s="87" t="s">
        <v>824</v>
      </c>
      <c r="L120" s="96" t="str">
        <f t="shared" si="5"/>
        <v/>
      </c>
      <c r="M120" s="97" t="str">
        <f t="shared" si="4"/>
        <v/>
      </c>
    </row>
    <row r="121" spans="1:13" ht="15" customHeight="1" x14ac:dyDescent="0.3">
      <c r="A121" s="193">
        <v>2</v>
      </c>
      <c r="B121" s="195">
        <v>126</v>
      </c>
      <c r="C121" s="197" t="s">
        <v>825</v>
      </c>
      <c r="D121" s="197" t="s">
        <v>558</v>
      </c>
      <c r="E121" s="199">
        <v>1.4938657407407407E-2</v>
      </c>
      <c r="F121" s="86" t="s">
        <v>826</v>
      </c>
      <c r="G121" s="86" t="s">
        <v>827</v>
      </c>
      <c r="H121" s="86" t="s">
        <v>828</v>
      </c>
      <c r="I121" s="86" t="s">
        <v>829</v>
      </c>
      <c r="J121" s="86" t="s">
        <v>830</v>
      </c>
      <c r="L121" s="96" t="str">
        <f t="shared" si="5"/>
        <v>Elvins Freijs</v>
      </c>
      <c r="M121" s="97">
        <f t="shared" si="4"/>
        <v>768</v>
      </c>
    </row>
    <row r="122" spans="1:13" ht="15" customHeight="1" x14ac:dyDescent="0.3">
      <c r="A122" s="194"/>
      <c r="B122" s="196"/>
      <c r="C122" s="198"/>
      <c r="D122" s="198"/>
      <c r="E122" s="200"/>
      <c r="F122" s="87" t="s">
        <v>826</v>
      </c>
      <c r="G122" s="87" t="s">
        <v>821</v>
      </c>
      <c r="H122" s="87" t="s">
        <v>831</v>
      </c>
      <c r="I122" s="87" t="s">
        <v>832</v>
      </c>
      <c r="J122" s="87" t="s">
        <v>833</v>
      </c>
      <c r="L122" s="96" t="str">
        <f t="shared" si="5"/>
        <v/>
      </c>
      <c r="M122" s="97" t="str">
        <f t="shared" si="4"/>
        <v/>
      </c>
    </row>
    <row r="123" spans="1:13" ht="15" customHeight="1" x14ac:dyDescent="0.3">
      <c r="A123" s="193">
        <v>3</v>
      </c>
      <c r="B123" s="195">
        <v>141</v>
      </c>
      <c r="C123" s="197" t="s">
        <v>834</v>
      </c>
      <c r="D123" s="197" t="s">
        <v>588</v>
      </c>
      <c r="E123" s="199">
        <v>1.4957175925925928E-2</v>
      </c>
      <c r="F123" s="86" t="s">
        <v>835</v>
      </c>
      <c r="G123" s="86" t="s">
        <v>836</v>
      </c>
      <c r="H123" s="86" t="s">
        <v>837</v>
      </c>
      <c r="I123" s="86" t="s">
        <v>838</v>
      </c>
      <c r="J123" s="86" t="s">
        <v>839</v>
      </c>
      <c r="L123" s="96" t="str">
        <f t="shared" si="5"/>
        <v>Kristupas Rimkus</v>
      </c>
      <c r="M123" s="97">
        <f t="shared" si="4"/>
        <v>767</v>
      </c>
    </row>
    <row r="124" spans="1:13" ht="15" customHeight="1" x14ac:dyDescent="0.3">
      <c r="A124" s="194"/>
      <c r="B124" s="196"/>
      <c r="C124" s="198"/>
      <c r="D124" s="198"/>
      <c r="E124" s="200"/>
      <c r="F124" s="87" t="s">
        <v>835</v>
      </c>
      <c r="G124" s="87" t="s">
        <v>840</v>
      </c>
      <c r="H124" s="87" t="s">
        <v>841</v>
      </c>
      <c r="I124" s="87" t="s">
        <v>842</v>
      </c>
      <c r="J124" s="87" t="s">
        <v>843</v>
      </c>
      <c r="L124" s="96" t="str">
        <f t="shared" si="5"/>
        <v/>
      </c>
      <c r="M124" s="97" t="str">
        <f t="shared" si="4"/>
        <v/>
      </c>
    </row>
    <row r="125" spans="1:13" ht="15" customHeight="1" x14ac:dyDescent="0.3">
      <c r="A125" s="193">
        <v>4</v>
      </c>
      <c r="B125" s="195">
        <v>122</v>
      </c>
      <c r="C125" s="197" t="s">
        <v>844</v>
      </c>
      <c r="D125" s="197" t="s">
        <v>683</v>
      </c>
      <c r="E125" s="199">
        <v>1.5184027777777777E-2</v>
      </c>
      <c r="F125" s="86" t="s">
        <v>845</v>
      </c>
      <c r="G125" s="86" t="s">
        <v>846</v>
      </c>
      <c r="H125" s="86" t="s">
        <v>847</v>
      </c>
      <c r="I125" s="86" t="s">
        <v>848</v>
      </c>
      <c r="J125" s="86" t="s">
        <v>849</v>
      </c>
      <c r="L125" s="96" t="str">
        <f t="shared" si="5"/>
        <v>Valerijs Čurgelis</v>
      </c>
      <c r="M125" s="97">
        <f t="shared" si="4"/>
        <v>755</v>
      </c>
    </row>
    <row r="126" spans="1:13" ht="15" customHeight="1" x14ac:dyDescent="0.3">
      <c r="A126" s="194"/>
      <c r="B126" s="196"/>
      <c r="C126" s="198"/>
      <c r="D126" s="198"/>
      <c r="E126" s="200"/>
      <c r="F126" s="87" t="s">
        <v>845</v>
      </c>
      <c r="G126" s="87" t="s">
        <v>850</v>
      </c>
      <c r="H126" s="87" t="s">
        <v>851</v>
      </c>
      <c r="I126" s="87" t="s">
        <v>852</v>
      </c>
      <c r="J126" s="87" t="s">
        <v>853</v>
      </c>
      <c r="L126" s="96" t="str">
        <f t="shared" si="5"/>
        <v/>
      </c>
      <c r="M126" s="97" t="str">
        <f t="shared" si="4"/>
        <v/>
      </c>
    </row>
    <row r="127" spans="1:13" ht="15" customHeight="1" x14ac:dyDescent="0.3">
      <c r="A127" s="193">
        <v>5</v>
      </c>
      <c r="B127" s="195">
        <v>123</v>
      </c>
      <c r="C127" s="197" t="s">
        <v>854</v>
      </c>
      <c r="D127" s="197" t="s">
        <v>545</v>
      </c>
      <c r="E127" s="199">
        <v>1.5296296296296296E-2</v>
      </c>
      <c r="F127" s="86" t="s">
        <v>855</v>
      </c>
      <c r="G127" s="86" t="s">
        <v>856</v>
      </c>
      <c r="H127" s="86" t="s">
        <v>857</v>
      </c>
      <c r="I127" s="86" t="s">
        <v>858</v>
      </c>
      <c r="J127" s="86" t="s">
        <v>859</v>
      </c>
      <c r="L127" s="96" t="str">
        <f t="shared" si="5"/>
        <v>Pijus Dapkus</v>
      </c>
      <c r="M127" s="97">
        <f t="shared" si="4"/>
        <v>750</v>
      </c>
    </row>
    <row r="128" spans="1:13" ht="15" customHeight="1" x14ac:dyDescent="0.3">
      <c r="A128" s="194"/>
      <c r="B128" s="196"/>
      <c r="C128" s="198"/>
      <c r="D128" s="198"/>
      <c r="E128" s="200"/>
      <c r="F128" s="87" t="s">
        <v>855</v>
      </c>
      <c r="G128" s="87" t="s">
        <v>860</v>
      </c>
      <c r="H128" s="87" t="s">
        <v>861</v>
      </c>
      <c r="I128" s="87" t="s">
        <v>862</v>
      </c>
      <c r="J128" s="87" t="s">
        <v>863</v>
      </c>
      <c r="L128" s="96" t="str">
        <f t="shared" si="5"/>
        <v/>
      </c>
      <c r="M128" s="97" t="str">
        <f t="shared" si="4"/>
        <v/>
      </c>
    </row>
    <row r="129" spans="1:13" ht="15" customHeight="1" x14ac:dyDescent="0.3">
      <c r="A129" s="193">
        <v>6</v>
      </c>
      <c r="B129" s="195">
        <v>118</v>
      </c>
      <c r="C129" s="197" t="s">
        <v>864</v>
      </c>
      <c r="D129" s="197" t="s">
        <v>564</v>
      </c>
      <c r="E129" s="199">
        <v>1.5969907407407408E-2</v>
      </c>
      <c r="F129" s="86" t="s">
        <v>865</v>
      </c>
      <c r="G129" s="86" t="s">
        <v>866</v>
      </c>
      <c r="H129" s="86" t="s">
        <v>867</v>
      </c>
      <c r="I129" s="86" t="s">
        <v>868</v>
      </c>
      <c r="J129" s="86" t="s">
        <v>869</v>
      </c>
      <c r="L129" s="96" t="str">
        <f t="shared" si="5"/>
        <v>Ivan Bondarchuk</v>
      </c>
      <c r="M129" s="97">
        <f t="shared" si="4"/>
        <v>718</v>
      </c>
    </row>
    <row r="130" spans="1:13" ht="15" customHeight="1" x14ac:dyDescent="0.3">
      <c r="A130" s="194"/>
      <c r="B130" s="196"/>
      <c r="C130" s="198"/>
      <c r="D130" s="198"/>
      <c r="E130" s="200"/>
      <c r="F130" s="87" t="s">
        <v>865</v>
      </c>
      <c r="G130" s="87" t="s">
        <v>870</v>
      </c>
      <c r="H130" s="87" t="s">
        <v>871</v>
      </c>
      <c r="I130" s="87" t="s">
        <v>872</v>
      </c>
      <c r="J130" s="87" t="s">
        <v>873</v>
      </c>
      <c r="L130" s="96" t="str">
        <f t="shared" si="5"/>
        <v/>
      </c>
      <c r="M130" s="97" t="str">
        <f t="shared" ref="M130:M158" si="6">IFERROR(ROUND($E$119/E130*800,0),"")</f>
        <v/>
      </c>
    </row>
    <row r="131" spans="1:13" ht="15" customHeight="1" x14ac:dyDescent="0.3">
      <c r="A131" s="193">
        <v>7</v>
      </c>
      <c r="B131" s="195">
        <v>127</v>
      </c>
      <c r="C131" s="197" t="s">
        <v>874</v>
      </c>
      <c r="D131" s="197" t="s">
        <v>649</v>
      </c>
      <c r="E131" s="199">
        <v>1.6204861111111111E-2</v>
      </c>
      <c r="F131" s="86" t="s">
        <v>875</v>
      </c>
      <c r="G131" s="86" t="s">
        <v>876</v>
      </c>
      <c r="H131" s="86" t="s">
        <v>877</v>
      </c>
      <c r="I131" s="86" t="s">
        <v>878</v>
      </c>
      <c r="J131" s="86" t="s">
        <v>879</v>
      </c>
      <c r="L131" s="96" t="str">
        <f t="shared" si="5"/>
        <v>Niks Aksels Janovičs</v>
      </c>
      <c r="M131" s="97">
        <f t="shared" si="6"/>
        <v>708</v>
      </c>
    </row>
    <row r="132" spans="1:13" ht="15" customHeight="1" x14ac:dyDescent="0.3">
      <c r="A132" s="194"/>
      <c r="B132" s="196"/>
      <c r="C132" s="198"/>
      <c r="D132" s="198"/>
      <c r="E132" s="200"/>
      <c r="F132" s="87" t="s">
        <v>875</v>
      </c>
      <c r="G132" s="87" t="s">
        <v>880</v>
      </c>
      <c r="H132" s="87" t="s">
        <v>881</v>
      </c>
      <c r="I132" s="87" t="s">
        <v>882</v>
      </c>
      <c r="J132" s="87" t="s">
        <v>883</v>
      </c>
      <c r="L132" s="96" t="str">
        <f t="shared" si="5"/>
        <v/>
      </c>
      <c r="M132" s="97" t="str">
        <f t="shared" si="6"/>
        <v/>
      </c>
    </row>
    <row r="133" spans="1:13" ht="15" customHeight="1" x14ac:dyDescent="0.3">
      <c r="A133" s="193">
        <v>8</v>
      </c>
      <c r="B133" s="195">
        <v>120</v>
      </c>
      <c r="C133" s="197" t="s">
        <v>884</v>
      </c>
      <c r="D133" s="197" t="s">
        <v>649</v>
      </c>
      <c r="E133" s="199">
        <v>1.7854166666666667E-2</v>
      </c>
      <c r="F133" s="86" t="s">
        <v>885</v>
      </c>
      <c r="G133" s="86" t="s">
        <v>886</v>
      </c>
      <c r="H133" s="86" t="s">
        <v>887</v>
      </c>
      <c r="I133" s="86" t="s">
        <v>888</v>
      </c>
      <c r="J133" s="86" t="s">
        <v>889</v>
      </c>
      <c r="L133" s="96" t="str">
        <f t="shared" si="5"/>
        <v>Andriāns Bulko</v>
      </c>
      <c r="M133" s="97">
        <f t="shared" si="6"/>
        <v>642</v>
      </c>
    </row>
    <row r="134" spans="1:13" ht="15" customHeight="1" x14ac:dyDescent="0.3">
      <c r="A134" s="194"/>
      <c r="B134" s="196"/>
      <c r="C134" s="198"/>
      <c r="D134" s="198"/>
      <c r="E134" s="200"/>
      <c r="F134" s="87" t="s">
        <v>885</v>
      </c>
      <c r="G134" s="87" t="s">
        <v>890</v>
      </c>
      <c r="H134" s="87" t="s">
        <v>891</v>
      </c>
      <c r="I134" s="87" t="s">
        <v>892</v>
      </c>
      <c r="J134" s="87" t="s">
        <v>893</v>
      </c>
      <c r="L134" s="96" t="str">
        <f t="shared" si="5"/>
        <v/>
      </c>
      <c r="M134" s="97" t="str">
        <f t="shared" si="6"/>
        <v/>
      </c>
    </row>
    <row r="135" spans="1:13" ht="15" customHeight="1" x14ac:dyDescent="0.3">
      <c r="A135" s="193">
        <v>9</v>
      </c>
      <c r="B135" s="195">
        <v>142</v>
      </c>
      <c r="C135" s="197" t="s">
        <v>894</v>
      </c>
      <c r="D135" s="197" t="s">
        <v>535</v>
      </c>
      <c r="E135" s="199">
        <v>1.8890046296296297E-2</v>
      </c>
      <c r="F135" s="86" t="s">
        <v>895</v>
      </c>
      <c r="G135" s="86" t="s">
        <v>896</v>
      </c>
      <c r="H135" s="86" t="s">
        <v>897</v>
      </c>
      <c r="I135" s="86" t="s">
        <v>898</v>
      </c>
      <c r="J135" s="86" t="s">
        <v>899</v>
      </c>
      <c r="L135" s="96" t="str">
        <f t="shared" si="5"/>
        <v>Linas Šakalys</v>
      </c>
      <c r="M135" s="97">
        <f t="shared" si="6"/>
        <v>607</v>
      </c>
    </row>
    <row r="136" spans="1:13" ht="15" customHeight="1" x14ac:dyDescent="0.3">
      <c r="A136" s="194"/>
      <c r="B136" s="196"/>
      <c r="C136" s="198"/>
      <c r="D136" s="198"/>
      <c r="E136" s="200"/>
      <c r="F136" s="87" t="s">
        <v>895</v>
      </c>
      <c r="G136" s="87" t="s">
        <v>900</v>
      </c>
      <c r="H136" s="87" t="s">
        <v>901</v>
      </c>
      <c r="I136" s="87" t="s">
        <v>902</v>
      </c>
      <c r="J136" s="87" t="s">
        <v>903</v>
      </c>
      <c r="L136" s="96" t="str">
        <f t="shared" si="5"/>
        <v/>
      </c>
      <c r="M136" s="97" t="str">
        <f t="shared" si="6"/>
        <v/>
      </c>
    </row>
    <row r="137" spans="1:13" ht="15" customHeight="1" x14ac:dyDescent="0.3">
      <c r="A137" s="80"/>
      <c r="L137" s="96" t="str">
        <f t="shared" si="5"/>
        <v/>
      </c>
      <c r="M137" s="97" t="str">
        <f t="shared" si="6"/>
        <v/>
      </c>
    </row>
    <row r="138" spans="1:13" ht="15" customHeight="1" x14ac:dyDescent="0.3">
      <c r="A138" s="81" t="s">
        <v>904</v>
      </c>
      <c r="L138" s="96" t="str">
        <f t="shared" ref="L138:L201" si="7">IFERROR(RIGHT(C138,(LEN(C138)-FIND(" ",C138,1)))&amp;" "&amp;(LEFT(C138,(FIND(" ",C138,1)-1))),"")</f>
        <v/>
      </c>
      <c r="M138" s="97" t="str">
        <f t="shared" si="6"/>
        <v/>
      </c>
    </row>
    <row r="139" spans="1:13" ht="15" customHeight="1" x14ac:dyDescent="0.3">
      <c r="A139" s="204" t="s">
        <v>1</v>
      </c>
      <c r="B139" s="206" t="s">
        <v>190</v>
      </c>
      <c r="C139" s="206" t="s">
        <v>525</v>
      </c>
      <c r="D139" s="206" t="s">
        <v>27</v>
      </c>
      <c r="E139" s="92" t="s">
        <v>526</v>
      </c>
      <c r="F139" s="201" t="s">
        <v>527</v>
      </c>
      <c r="G139" s="202"/>
      <c r="H139" s="202"/>
      <c r="I139" s="202"/>
      <c r="J139" s="203"/>
      <c r="L139" s="96" t="str">
        <f t="shared" si="7"/>
        <v/>
      </c>
      <c r="M139" s="97" t="str">
        <f t="shared" si="6"/>
        <v/>
      </c>
    </row>
    <row r="140" spans="1:13" ht="15" customHeight="1" x14ac:dyDescent="0.3">
      <c r="A140" s="205"/>
      <c r="B140" s="207"/>
      <c r="C140" s="207"/>
      <c r="D140" s="207"/>
      <c r="E140" s="93" t="s">
        <v>528</v>
      </c>
      <c r="F140" s="85" t="s">
        <v>177</v>
      </c>
      <c r="G140" s="85" t="s">
        <v>614</v>
      </c>
      <c r="H140" s="85" t="s">
        <v>615</v>
      </c>
      <c r="I140" s="85" t="s">
        <v>614</v>
      </c>
      <c r="J140" s="85" t="s">
        <v>529</v>
      </c>
      <c r="L140" s="96" t="str">
        <f t="shared" si="7"/>
        <v/>
      </c>
      <c r="M140" s="97" t="str">
        <f t="shared" si="6"/>
        <v/>
      </c>
    </row>
    <row r="141" spans="1:13" ht="15" customHeight="1" x14ac:dyDescent="0.3">
      <c r="A141" s="193">
        <v>1</v>
      </c>
      <c r="B141" s="195">
        <v>145</v>
      </c>
      <c r="C141" s="197" t="s">
        <v>905</v>
      </c>
      <c r="D141" s="197" t="s">
        <v>545</v>
      </c>
      <c r="E141" s="199">
        <v>1.5200231481481481E-2</v>
      </c>
      <c r="F141" s="86" t="s">
        <v>906</v>
      </c>
      <c r="G141" s="86" t="s">
        <v>907</v>
      </c>
      <c r="H141" s="86" t="s">
        <v>908</v>
      </c>
      <c r="I141" s="86" t="s">
        <v>909</v>
      </c>
      <c r="J141" s="86" t="s">
        <v>910</v>
      </c>
      <c r="L141" s="96" t="str">
        <f t="shared" si="7"/>
        <v>Brigita Šniukštaitė</v>
      </c>
      <c r="M141" s="97">
        <f t="shared" si="6"/>
        <v>755</v>
      </c>
    </row>
    <row r="142" spans="1:13" ht="15" customHeight="1" x14ac:dyDescent="0.3">
      <c r="A142" s="194"/>
      <c r="B142" s="196"/>
      <c r="C142" s="198"/>
      <c r="D142" s="198"/>
      <c r="E142" s="200"/>
      <c r="F142" s="87" t="s">
        <v>906</v>
      </c>
      <c r="G142" s="87" t="s">
        <v>911</v>
      </c>
      <c r="H142" s="87" t="s">
        <v>912</v>
      </c>
      <c r="I142" s="87" t="s">
        <v>913</v>
      </c>
      <c r="J142" s="87" t="s">
        <v>914</v>
      </c>
      <c r="L142" s="96" t="str">
        <f t="shared" si="7"/>
        <v/>
      </c>
      <c r="M142" s="97" t="str">
        <f t="shared" si="6"/>
        <v/>
      </c>
    </row>
    <row r="143" spans="1:13" ht="15" customHeight="1" x14ac:dyDescent="0.3">
      <c r="A143" s="193">
        <v>2</v>
      </c>
      <c r="B143" s="195">
        <v>137</v>
      </c>
      <c r="C143" s="197" t="s">
        <v>915</v>
      </c>
      <c r="D143" s="197" t="s">
        <v>545</v>
      </c>
      <c r="E143" s="199">
        <v>1.5318287037037038E-2</v>
      </c>
      <c r="F143" s="86" t="s">
        <v>875</v>
      </c>
      <c r="G143" s="86" t="s">
        <v>916</v>
      </c>
      <c r="H143" s="86" t="s">
        <v>917</v>
      </c>
      <c r="I143" s="86" t="s">
        <v>918</v>
      </c>
      <c r="J143" s="86" t="s">
        <v>919</v>
      </c>
      <c r="L143" s="96" t="str">
        <f t="shared" si="7"/>
        <v>Ugnė Paurytė</v>
      </c>
      <c r="M143" s="97">
        <f t="shared" si="6"/>
        <v>749</v>
      </c>
    </row>
    <row r="144" spans="1:13" ht="15" customHeight="1" x14ac:dyDescent="0.3">
      <c r="A144" s="194"/>
      <c r="B144" s="196"/>
      <c r="C144" s="198"/>
      <c r="D144" s="198"/>
      <c r="E144" s="200"/>
      <c r="F144" s="87" t="s">
        <v>875</v>
      </c>
      <c r="G144" s="87" t="s">
        <v>920</v>
      </c>
      <c r="H144" s="87" t="s">
        <v>921</v>
      </c>
      <c r="I144" s="87" t="s">
        <v>922</v>
      </c>
      <c r="J144" s="87" t="s">
        <v>923</v>
      </c>
      <c r="L144" s="96" t="str">
        <f t="shared" si="7"/>
        <v/>
      </c>
      <c r="M144" s="97" t="str">
        <f t="shared" si="6"/>
        <v/>
      </c>
    </row>
    <row r="145" spans="1:13" ht="15" customHeight="1" x14ac:dyDescent="0.3">
      <c r="A145" s="193">
        <v>3</v>
      </c>
      <c r="B145" s="195">
        <v>125</v>
      </c>
      <c r="C145" s="197" t="s">
        <v>924</v>
      </c>
      <c r="D145" s="197" t="s">
        <v>558</v>
      </c>
      <c r="E145" s="199">
        <v>1.5467592592592594E-2</v>
      </c>
      <c r="F145" s="86" t="s">
        <v>925</v>
      </c>
      <c r="G145" s="86" t="s">
        <v>926</v>
      </c>
      <c r="H145" s="86" t="s">
        <v>927</v>
      </c>
      <c r="I145" s="86" t="s">
        <v>928</v>
      </c>
      <c r="J145" s="86" t="s">
        <v>929</v>
      </c>
      <c r="L145" s="96" t="str">
        <f t="shared" si="7"/>
        <v>Linda Eihmane</v>
      </c>
      <c r="M145" s="97">
        <f t="shared" si="6"/>
        <v>742</v>
      </c>
    </row>
    <row r="146" spans="1:13" ht="15" customHeight="1" x14ac:dyDescent="0.3">
      <c r="A146" s="194"/>
      <c r="B146" s="196"/>
      <c r="C146" s="198"/>
      <c r="D146" s="198"/>
      <c r="E146" s="200"/>
      <c r="F146" s="87" t="s">
        <v>925</v>
      </c>
      <c r="G146" s="87" t="s">
        <v>930</v>
      </c>
      <c r="H146" s="87" t="s">
        <v>931</v>
      </c>
      <c r="I146" s="87" t="s">
        <v>932</v>
      </c>
      <c r="J146" s="87" t="s">
        <v>933</v>
      </c>
      <c r="L146" s="96" t="str">
        <f t="shared" si="7"/>
        <v/>
      </c>
      <c r="M146" s="97" t="str">
        <f t="shared" si="6"/>
        <v/>
      </c>
    </row>
    <row r="147" spans="1:13" ht="15" customHeight="1" x14ac:dyDescent="0.3">
      <c r="A147" s="193">
        <v>4</v>
      </c>
      <c r="B147" s="195">
        <v>117</v>
      </c>
      <c r="C147" s="197" t="s">
        <v>934</v>
      </c>
      <c r="D147" s="197" t="s">
        <v>588</v>
      </c>
      <c r="E147" s="199">
        <v>1.5846064814814816E-2</v>
      </c>
      <c r="F147" s="86" t="s">
        <v>935</v>
      </c>
      <c r="G147" s="86" t="s">
        <v>936</v>
      </c>
      <c r="H147" s="86" t="s">
        <v>937</v>
      </c>
      <c r="I147" s="86" t="s">
        <v>938</v>
      </c>
      <c r="J147" s="86" t="s">
        <v>939</v>
      </c>
      <c r="L147" s="96" t="str">
        <f t="shared" si="7"/>
        <v>Deimantė Barzdenytė</v>
      </c>
      <c r="M147" s="97">
        <f t="shared" si="6"/>
        <v>724</v>
      </c>
    </row>
    <row r="148" spans="1:13" ht="15" customHeight="1" x14ac:dyDescent="0.3">
      <c r="A148" s="194"/>
      <c r="B148" s="196"/>
      <c r="C148" s="198"/>
      <c r="D148" s="198"/>
      <c r="E148" s="200"/>
      <c r="F148" s="87" t="s">
        <v>935</v>
      </c>
      <c r="G148" s="87" t="s">
        <v>911</v>
      </c>
      <c r="H148" s="87" t="s">
        <v>940</v>
      </c>
      <c r="I148" s="87" t="s">
        <v>941</v>
      </c>
      <c r="J148" s="87" t="s">
        <v>942</v>
      </c>
      <c r="L148" s="96" t="str">
        <f t="shared" si="7"/>
        <v/>
      </c>
      <c r="M148" s="97" t="str">
        <f t="shared" si="6"/>
        <v/>
      </c>
    </row>
    <row r="149" spans="1:13" ht="15" customHeight="1" x14ac:dyDescent="0.3">
      <c r="A149" s="193">
        <v>5</v>
      </c>
      <c r="B149" s="195">
        <v>146</v>
      </c>
      <c r="C149" s="197" t="s">
        <v>943</v>
      </c>
      <c r="D149" s="197" t="s">
        <v>535</v>
      </c>
      <c r="E149" s="199">
        <v>1.6224537037037037E-2</v>
      </c>
      <c r="F149" s="86" t="s">
        <v>895</v>
      </c>
      <c r="G149" s="86" t="s">
        <v>944</v>
      </c>
      <c r="H149" s="86" t="s">
        <v>945</v>
      </c>
      <c r="I149" s="86" t="s">
        <v>946</v>
      </c>
      <c r="J149" s="86" t="s">
        <v>947</v>
      </c>
      <c r="L149" s="96" t="str">
        <f t="shared" si="7"/>
        <v>Emilė Steponėnaitė</v>
      </c>
      <c r="M149" s="97">
        <f t="shared" si="6"/>
        <v>707</v>
      </c>
    </row>
    <row r="150" spans="1:13" ht="15" customHeight="1" x14ac:dyDescent="0.3">
      <c r="A150" s="194"/>
      <c r="B150" s="196"/>
      <c r="C150" s="198"/>
      <c r="D150" s="198"/>
      <c r="E150" s="200"/>
      <c r="F150" s="87" t="s">
        <v>895</v>
      </c>
      <c r="G150" s="87" t="s">
        <v>948</v>
      </c>
      <c r="H150" s="87" t="s">
        <v>949</v>
      </c>
      <c r="I150" s="87" t="s">
        <v>950</v>
      </c>
      <c r="J150" s="87" t="s">
        <v>951</v>
      </c>
      <c r="L150" s="96" t="str">
        <f t="shared" si="7"/>
        <v/>
      </c>
      <c r="M150" s="97" t="str">
        <f t="shared" si="6"/>
        <v/>
      </c>
    </row>
    <row r="151" spans="1:13" ht="15" customHeight="1" x14ac:dyDescent="0.3">
      <c r="A151" s="193">
        <v>6</v>
      </c>
      <c r="B151" s="195">
        <v>144</v>
      </c>
      <c r="C151" s="197" t="s">
        <v>952</v>
      </c>
      <c r="D151" s="197" t="s">
        <v>672</v>
      </c>
      <c r="E151" s="199">
        <v>1.6724537037037034E-2</v>
      </c>
      <c r="F151" s="86" t="s">
        <v>953</v>
      </c>
      <c r="G151" s="86" t="s">
        <v>954</v>
      </c>
      <c r="H151" s="86" t="s">
        <v>955</v>
      </c>
      <c r="I151" s="86" t="s">
        <v>956</v>
      </c>
      <c r="J151" s="86" t="s">
        <v>957</v>
      </c>
      <c r="L151" s="96" t="str">
        <f t="shared" si="7"/>
        <v>Grete Maria Savitsch</v>
      </c>
      <c r="M151" s="97">
        <f t="shared" si="6"/>
        <v>686</v>
      </c>
    </row>
    <row r="152" spans="1:13" ht="15" customHeight="1" x14ac:dyDescent="0.3">
      <c r="A152" s="194"/>
      <c r="B152" s="196"/>
      <c r="C152" s="198"/>
      <c r="D152" s="198"/>
      <c r="E152" s="200"/>
      <c r="F152" s="87" t="s">
        <v>953</v>
      </c>
      <c r="G152" s="87" t="s">
        <v>958</v>
      </c>
      <c r="H152" s="87" t="s">
        <v>959</v>
      </c>
      <c r="I152" s="87" t="s">
        <v>960</v>
      </c>
      <c r="J152" s="87" t="s">
        <v>961</v>
      </c>
      <c r="L152" s="96" t="str">
        <f t="shared" si="7"/>
        <v/>
      </c>
      <c r="M152" s="97" t="str">
        <f t="shared" si="6"/>
        <v/>
      </c>
    </row>
    <row r="153" spans="1:13" ht="15" customHeight="1" x14ac:dyDescent="0.3">
      <c r="A153" s="193">
        <v>7</v>
      </c>
      <c r="B153" s="195">
        <v>147</v>
      </c>
      <c r="C153" s="197" t="s">
        <v>962</v>
      </c>
      <c r="D153" s="197" t="s">
        <v>963</v>
      </c>
      <c r="E153" s="199">
        <v>1.6927083333333332E-2</v>
      </c>
      <c r="F153" s="86" t="s">
        <v>714</v>
      </c>
      <c r="G153" s="86" t="s">
        <v>964</v>
      </c>
      <c r="H153" s="86" t="s">
        <v>965</v>
      </c>
      <c r="I153" s="86" t="s">
        <v>966</v>
      </c>
      <c r="J153" s="86" t="s">
        <v>967</v>
      </c>
      <c r="L153" s="96" t="str">
        <f t="shared" si="7"/>
        <v>Hanna-liisa Värik</v>
      </c>
      <c r="M153" s="97">
        <f t="shared" si="6"/>
        <v>678</v>
      </c>
    </row>
    <row r="154" spans="1:13" ht="15" customHeight="1" x14ac:dyDescent="0.3">
      <c r="A154" s="194"/>
      <c r="B154" s="196"/>
      <c r="C154" s="198"/>
      <c r="D154" s="198"/>
      <c r="E154" s="200"/>
      <c r="F154" s="87" t="s">
        <v>714</v>
      </c>
      <c r="G154" s="87" t="s">
        <v>968</v>
      </c>
      <c r="H154" s="87" t="s">
        <v>969</v>
      </c>
      <c r="I154" s="87" t="s">
        <v>970</v>
      </c>
      <c r="J154" s="87" t="s">
        <v>971</v>
      </c>
      <c r="L154" s="96" t="str">
        <f t="shared" si="7"/>
        <v/>
      </c>
      <c r="M154" s="97" t="str">
        <f t="shared" si="6"/>
        <v/>
      </c>
    </row>
    <row r="155" spans="1:13" ht="15" customHeight="1" x14ac:dyDescent="0.3">
      <c r="A155" s="193">
        <v>8</v>
      </c>
      <c r="B155" s="195">
        <v>130</v>
      </c>
      <c r="C155" s="197" t="s">
        <v>972</v>
      </c>
      <c r="D155" s="197" t="s">
        <v>973</v>
      </c>
      <c r="E155" s="199">
        <v>1.7702546296296296E-2</v>
      </c>
      <c r="F155" s="86" t="s">
        <v>974</v>
      </c>
      <c r="G155" s="86" t="s">
        <v>975</v>
      </c>
      <c r="H155" s="86" t="s">
        <v>976</v>
      </c>
      <c r="I155" s="86" t="s">
        <v>977</v>
      </c>
      <c r="J155" s="86" t="s">
        <v>978</v>
      </c>
      <c r="L155" s="96" t="str">
        <f t="shared" si="7"/>
        <v>Marta KÜbar</v>
      </c>
      <c r="M155" s="97">
        <f t="shared" si="6"/>
        <v>648</v>
      </c>
    </row>
    <row r="156" spans="1:13" ht="15" customHeight="1" x14ac:dyDescent="0.3">
      <c r="A156" s="194"/>
      <c r="B156" s="196"/>
      <c r="C156" s="198"/>
      <c r="D156" s="198"/>
      <c r="E156" s="200"/>
      <c r="F156" s="87" t="s">
        <v>974</v>
      </c>
      <c r="G156" s="87" t="s">
        <v>979</v>
      </c>
      <c r="H156" s="87" t="s">
        <v>980</v>
      </c>
      <c r="I156" s="87" t="s">
        <v>981</v>
      </c>
      <c r="J156" s="87" t="s">
        <v>982</v>
      </c>
      <c r="L156" s="96" t="str">
        <f t="shared" si="7"/>
        <v/>
      </c>
      <c r="M156" s="97" t="str">
        <f t="shared" si="6"/>
        <v/>
      </c>
    </row>
    <row r="157" spans="1:13" ht="15" customHeight="1" x14ac:dyDescent="0.3">
      <c r="A157" s="193">
        <v>9</v>
      </c>
      <c r="B157" s="195">
        <v>129</v>
      </c>
      <c r="C157" s="197" t="s">
        <v>983</v>
      </c>
      <c r="D157" s="197" t="s">
        <v>588</v>
      </c>
      <c r="E157" s="199">
        <v>1.9164351851851853E-2</v>
      </c>
      <c r="F157" s="86" t="s">
        <v>984</v>
      </c>
      <c r="G157" s="86" t="s">
        <v>985</v>
      </c>
      <c r="H157" s="86" t="s">
        <v>986</v>
      </c>
      <c r="I157" s="86" t="s">
        <v>987</v>
      </c>
      <c r="J157" s="86" t="s">
        <v>988</v>
      </c>
      <c r="L157" s="96" t="str">
        <f t="shared" si="7"/>
        <v>Smiltė Kartanaitė</v>
      </c>
      <c r="M157" s="97">
        <f t="shared" si="6"/>
        <v>599</v>
      </c>
    </row>
    <row r="158" spans="1:13" ht="15" customHeight="1" x14ac:dyDescent="0.3">
      <c r="A158" s="194"/>
      <c r="B158" s="196"/>
      <c r="C158" s="198"/>
      <c r="D158" s="198"/>
      <c r="E158" s="200"/>
      <c r="F158" s="87" t="s">
        <v>984</v>
      </c>
      <c r="G158" s="87" t="s">
        <v>989</v>
      </c>
      <c r="H158" s="87" t="s">
        <v>990</v>
      </c>
      <c r="I158" s="87" t="s">
        <v>991</v>
      </c>
      <c r="J158" s="87" t="s">
        <v>992</v>
      </c>
      <c r="L158" s="98" t="str">
        <f t="shared" si="7"/>
        <v/>
      </c>
      <c r="M158" s="99" t="str">
        <f t="shared" si="6"/>
        <v/>
      </c>
    </row>
    <row r="159" spans="1:13" ht="15" customHeight="1" x14ac:dyDescent="0.3">
      <c r="A159" s="80"/>
      <c r="L159" s="1" t="str">
        <f t="shared" si="7"/>
        <v/>
      </c>
    </row>
    <row r="160" spans="1:13" ht="15" customHeight="1" x14ac:dyDescent="0.3">
      <c r="L160" s="1" t="str">
        <f t="shared" si="7"/>
        <v/>
      </c>
    </row>
    <row r="161" spans="1:13" ht="17.399999999999999" x14ac:dyDescent="0.3">
      <c r="A161" s="82" t="s">
        <v>993</v>
      </c>
      <c r="L161" s="1" t="str">
        <f t="shared" si="7"/>
        <v/>
      </c>
    </row>
    <row r="162" spans="1:13" x14ac:dyDescent="0.3">
      <c r="L162" s="1" t="str">
        <f t="shared" si="7"/>
        <v/>
      </c>
    </row>
    <row r="163" spans="1:13" ht="15.6" x14ac:dyDescent="0.3">
      <c r="A163" s="89"/>
      <c r="L163" s="1" t="str">
        <f t="shared" si="7"/>
        <v/>
      </c>
    </row>
    <row r="164" spans="1:13" ht="15.6" x14ac:dyDescent="0.3">
      <c r="A164" s="90" t="s">
        <v>994</v>
      </c>
      <c r="L164" s="1" t="str">
        <f t="shared" si="7"/>
        <v/>
      </c>
    </row>
    <row r="165" spans="1:13" ht="15.6" x14ac:dyDescent="0.3">
      <c r="A165" s="206" t="s">
        <v>1</v>
      </c>
      <c r="B165" s="206" t="s">
        <v>190</v>
      </c>
      <c r="C165" s="206" t="s">
        <v>525</v>
      </c>
      <c r="D165" s="206" t="s">
        <v>27</v>
      </c>
      <c r="E165" s="92" t="s">
        <v>526</v>
      </c>
      <c r="F165" s="201" t="s">
        <v>527</v>
      </c>
      <c r="G165" s="202"/>
      <c r="H165" s="202"/>
      <c r="I165" s="202"/>
      <c r="J165" s="203"/>
      <c r="L165" s="1" t="str">
        <f t="shared" si="7"/>
        <v/>
      </c>
    </row>
    <row r="166" spans="1:13" ht="15.6" x14ac:dyDescent="0.3">
      <c r="A166" s="207"/>
      <c r="B166" s="207"/>
      <c r="C166" s="207"/>
      <c r="D166" s="207"/>
      <c r="E166" s="93" t="s">
        <v>528</v>
      </c>
      <c r="F166" s="85" t="s">
        <v>177</v>
      </c>
      <c r="G166" s="85" t="s">
        <v>614</v>
      </c>
      <c r="H166" s="85" t="s">
        <v>615</v>
      </c>
      <c r="I166" s="85" t="s">
        <v>614</v>
      </c>
      <c r="J166" s="85" t="s">
        <v>529</v>
      </c>
      <c r="L166" s="100" t="s">
        <v>524</v>
      </c>
      <c r="M166" s="100" t="s">
        <v>0</v>
      </c>
    </row>
    <row r="167" spans="1:13" ht="15.6" x14ac:dyDescent="0.3">
      <c r="A167" s="195">
        <v>1</v>
      </c>
      <c r="B167" s="195">
        <v>68</v>
      </c>
      <c r="C167" s="197" t="s">
        <v>995</v>
      </c>
      <c r="D167" s="197" t="s">
        <v>683</v>
      </c>
      <c r="E167" s="199">
        <v>2.6334490740740738E-2</v>
      </c>
      <c r="F167" s="86" t="s">
        <v>996</v>
      </c>
      <c r="G167" s="86" t="s">
        <v>997</v>
      </c>
      <c r="H167" s="86" t="s">
        <v>998</v>
      </c>
      <c r="I167" s="86" t="s">
        <v>999</v>
      </c>
      <c r="J167" s="86" t="s">
        <v>1000</v>
      </c>
      <c r="L167" s="94" t="str">
        <f t="shared" ref="L167:L170" si="8">IFERROR(RIGHT(C167,(LEN(C167)-FIND(" ",C167,1)))&amp;" "&amp;(LEFT(C167,(FIND(" ",C167,1)-1))),"")</f>
        <v>Sandis Kornijenko</v>
      </c>
      <c r="M167" s="95">
        <f>IFERROR(ROUND($E$203/E167*900,0),"")</f>
        <v>830</v>
      </c>
    </row>
    <row r="168" spans="1:13" ht="15.6" x14ac:dyDescent="0.3">
      <c r="A168" s="196"/>
      <c r="B168" s="196"/>
      <c r="C168" s="198"/>
      <c r="D168" s="198"/>
      <c r="E168" s="200"/>
      <c r="F168" s="87" t="s">
        <v>996</v>
      </c>
      <c r="G168" s="87" t="s">
        <v>1001</v>
      </c>
      <c r="H168" s="87" t="s">
        <v>1002</v>
      </c>
      <c r="I168" s="87" t="s">
        <v>1003</v>
      </c>
      <c r="J168" s="87" t="s">
        <v>1004</v>
      </c>
      <c r="L168" s="96" t="str">
        <f t="shared" si="8"/>
        <v/>
      </c>
      <c r="M168" s="97" t="str">
        <f t="shared" ref="M168:M231" si="9">IFERROR(ROUND($E$203/E168*900,0),"")</f>
        <v/>
      </c>
    </row>
    <row r="169" spans="1:13" ht="15.6" x14ac:dyDescent="0.3">
      <c r="A169" s="195">
        <v>2</v>
      </c>
      <c r="B169" s="195">
        <v>71</v>
      </c>
      <c r="C169" s="197" t="s">
        <v>1005</v>
      </c>
      <c r="D169" s="197" t="s">
        <v>1006</v>
      </c>
      <c r="E169" s="199">
        <v>2.7434027777777783E-2</v>
      </c>
      <c r="F169" s="86" t="s">
        <v>1007</v>
      </c>
      <c r="G169" s="86" t="s">
        <v>1008</v>
      </c>
      <c r="H169" s="86" t="s">
        <v>1009</v>
      </c>
      <c r="I169" s="86" t="s">
        <v>1010</v>
      </c>
      <c r="J169" s="86" t="s">
        <v>1011</v>
      </c>
      <c r="L169" s="96" t="str">
        <f t="shared" si="8"/>
        <v>Ander Markus Kroon</v>
      </c>
      <c r="M169" s="97">
        <f t="shared" si="9"/>
        <v>796</v>
      </c>
    </row>
    <row r="170" spans="1:13" ht="15.6" x14ac:dyDescent="0.3">
      <c r="A170" s="196"/>
      <c r="B170" s="196"/>
      <c r="C170" s="198"/>
      <c r="D170" s="198"/>
      <c r="E170" s="200"/>
      <c r="F170" s="87" t="s">
        <v>1007</v>
      </c>
      <c r="G170" s="87" t="s">
        <v>1012</v>
      </c>
      <c r="H170" s="87" t="s">
        <v>1013</v>
      </c>
      <c r="I170" s="87" t="s">
        <v>1014</v>
      </c>
      <c r="J170" s="87" t="s">
        <v>1015</v>
      </c>
      <c r="L170" s="96" t="str">
        <f t="shared" si="8"/>
        <v/>
      </c>
      <c r="M170" s="97" t="str">
        <f t="shared" si="9"/>
        <v/>
      </c>
    </row>
    <row r="171" spans="1:13" ht="15.6" x14ac:dyDescent="0.3">
      <c r="A171" s="195">
        <v>3</v>
      </c>
      <c r="B171" s="195">
        <v>54</v>
      </c>
      <c r="C171" s="197" t="s">
        <v>1016</v>
      </c>
      <c r="D171" s="197" t="s">
        <v>558</v>
      </c>
      <c r="E171" s="199">
        <v>2.7642361111111111E-2</v>
      </c>
      <c r="F171" s="86" t="s">
        <v>1017</v>
      </c>
      <c r="G171" s="86" t="s">
        <v>1018</v>
      </c>
      <c r="H171" s="86" t="s">
        <v>1019</v>
      </c>
      <c r="I171" s="86" t="s">
        <v>1020</v>
      </c>
      <c r="J171" s="86" t="s">
        <v>1021</v>
      </c>
      <c r="L171" s="96" t="str">
        <f t="shared" si="7"/>
        <v>Pauls Audzēvičs</v>
      </c>
      <c r="M171" s="97">
        <f t="shared" si="9"/>
        <v>790</v>
      </c>
    </row>
    <row r="172" spans="1:13" ht="15.6" x14ac:dyDescent="0.3">
      <c r="A172" s="196"/>
      <c r="B172" s="196"/>
      <c r="C172" s="198"/>
      <c r="D172" s="198"/>
      <c r="E172" s="200"/>
      <c r="F172" s="87" t="s">
        <v>1017</v>
      </c>
      <c r="G172" s="87" t="s">
        <v>1022</v>
      </c>
      <c r="H172" s="87" t="s">
        <v>1023</v>
      </c>
      <c r="I172" s="87" t="s">
        <v>1024</v>
      </c>
      <c r="J172" s="87" t="s">
        <v>1025</v>
      </c>
      <c r="L172" s="96" t="str">
        <f t="shared" si="7"/>
        <v/>
      </c>
      <c r="M172" s="97" t="str">
        <f t="shared" si="9"/>
        <v/>
      </c>
    </row>
    <row r="173" spans="1:13" ht="15.6" x14ac:dyDescent="0.3">
      <c r="A173" s="195">
        <v>4</v>
      </c>
      <c r="B173" s="195">
        <v>90</v>
      </c>
      <c r="C173" s="197" t="s">
        <v>1026</v>
      </c>
      <c r="D173" s="197" t="s">
        <v>683</v>
      </c>
      <c r="E173" s="199">
        <v>2.7771990740740743E-2</v>
      </c>
      <c r="F173" s="86" t="s">
        <v>1027</v>
      </c>
      <c r="G173" s="86" t="s">
        <v>1028</v>
      </c>
      <c r="H173" s="86" t="s">
        <v>1029</v>
      </c>
      <c r="I173" s="86" t="s">
        <v>1030</v>
      </c>
      <c r="J173" s="86" t="s">
        <v>1031</v>
      </c>
      <c r="L173" s="96" t="str">
        <f t="shared" si="7"/>
        <v>Matvejs Suharževskis</v>
      </c>
      <c r="M173" s="97">
        <f t="shared" si="9"/>
        <v>787</v>
      </c>
    </row>
    <row r="174" spans="1:13" ht="15.6" x14ac:dyDescent="0.3">
      <c r="A174" s="196"/>
      <c r="B174" s="196"/>
      <c r="C174" s="198"/>
      <c r="D174" s="198"/>
      <c r="E174" s="200"/>
      <c r="F174" s="87" t="s">
        <v>1027</v>
      </c>
      <c r="G174" s="87" t="s">
        <v>1032</v>
      </c>
      <c r="H174" s="87" t="s">
        <v>1033</v>
      </c>
      <c r="I174" s="87" t="s">
        <v>1034</v>
      </c>
      <c r="J174" s="87" t="s">
        <v>1035</v>
      </c>
      <c r="L174" s="96" t="str">
        <f t="shared" si="7"/>
        <v/>
      </c>
      <c r="M174" s="97" t="str">
        <f t="shared" si="9"/>
        <v/>
      </c>
    </row>
    <row r="175" spans="1:13" ht="15.6" x14ac:dyDescent="0.3">
      <c r="A175" s="195">
        <v>5</v>
      </c>
      <c r="B175" s="195">
        <v>52</v>
      </c>
      <c r="C175" s="197" t="s">
        <v>1036</v>
      </c>
      <c r="D175" s="197" t="s">
        <v>588</v>
      </c>
      <c r="E175" s="199">
        <v>2.9072916666666667E-2</v>
      </c>
      <c r="F175" s="86" t="s">
        <v>1037</v>
      </c>
      <c r="G175" s="86" t="s">
        <v>1038</v>
      </c>
      <c r="H175" s="86" t="s">
        <v>1039</v>
      </c>
      <c r="I175" s="86" t="s">
        <v>1040</v>
      </c>
      <c r="J175" s="86" t="s">
        <v>1041</v>
      </c>
      <c r="L175" s="96" t="str">
        <f t="shared" si="7"/>
        <v>Kasparas Apkievičius</v>
      </c>
      <c r="M175" s="97">
        <f t="shared" si="9"/>
        <v>752</v>
      </c>
    </row>
    <row r="176" spans="1:13" ht="15.6" x14ac:dyDescent="0.3">
      <c r="A176" s="196"/>
      <c r="B176" s="196"/>
      <c r="C176" s="198"/>
      <c r="D176" s="198"/>
      <c r="E176" s="200"/>
      <c r="F176" s="87" t="s">
        <v>1037</v>
      </c>
      <c r="G176" s="87" t="s">
        <v>1042</v>
      </c>
      <c r="H176" s="87" t="s">
        <v>1043</v>
      </c>
      <c r="I176" s="87" t="s">
        <v>1044</v>
      </c>
      <c r="J176" s="87" t="s">
        <v>1045</v>
      </c>
      <c r="L176" s="96" t="str">
        <f t="shared" si="7"/>
        <v/>
      </c>
      <c r="M176" s="97" t="str">
        <f t="shared" si="9"/>
        <v/>
      </c>
    </row>
    <row r="177" spans="1:13" ht="15.6" x14ac:dyDescent="0.3">
      <c r="A177" s="195">
        <v>6</v>
      </c>
      <c r="B177" s="195">
        <v>64</v>
      </c>
      <c r="C177" s="197" t="s">
        <v>1046</v>
      </c>
      <c r="D177" s="197" t="s">
        <v>588</v>
      </c>
      <c r="E177" s="199">
        <v>3.1515046296296298E-2</v>
      </c>
      <c r="F177" s="86" t="s">
        <v>1047</v>
      </c>
      <c r="G177" s="86" t="s">
        <v>1048</v>
      </c>
      <c r="H177" s="86" t="s">
        <v>1049</v>
      </c>
      <c r="I177" s="86" t="s">
        <v>1050</v>
      </c>
      <c r="J177" s="86" t="s">
        <v>1051</v>
      </c>
      <c r="L177" s="96" t="str">
        <f t="shared" si="7"/>
        <v>Titas Jakštas</v>
      </c>
      <c r="M177" s="97">
        <f t="shared" si="9"/>
        <v>693</v>
      </c>
    </row>
    <row r="178" spans="1:13" ht="15.6" x14ac:dyDescent="0.3">
      <c r="A178" s="196"/>
      <c r="B178" s="196"/>
      <c r="C178" s="198"/>
      <c r="D178" s="198"/>
      <c r="E178" s="200"/>
      <c r="F178" s="87" t="s">
        <v>1047</v>
      </c>
      <c r="G178" s="87" t="s">
        <v>1052</v>
      </c>
      <c r="H178" s="87" t="s">
        <v>1053</v>
      </c>
      <c r="I178" s="87" t="s">
        <v>1054</v>
      </c>
      <c r="J178" s="87" t="s">
        <v>1055</v>
      </c>
      <c r="L178" s="96" t="str">
        <f t="shared" si="7"/>
        <v/>
      </c>
      <c r="M178" s="97" t="str">
        <f t="shared" si="9"/>
        <v/>
      </c>
    </row>
    <row r="179" spans="1:13" ht="15.6" x14ac:dyDescent="0.3">
      <c r="A179" s="195">
        <v>7</v>
      </c>
      <c r="B179" s="195">
        <v>66</v>
      </c>
      <c r="C179" s="197" t="s">
        <v>1056</v>
      </c>
      <c r="D179" s="197" t="s">
        <v>588</v>
      </c>
      <c r="E179" s="199">
        <v>3.3263888888888891E-2</v>
      </c>
      <c r="F179" s="86" t="s">
        <v>1057</v>
      </c>
      <c r="G179" s="86" t="s">
        <v>1058</v>
      </c>
      <c r="H179" s="86" t="s">
        <v>1059</v>
      </c>
      <c r="I179" s="86" t="s">
        <v>1060</v>
      </c>
      <c r="J179" s="86" t="s">
        <v>1061</v>
      </c>
      <c r="L179" s="96" t="str">
        <f t="shared" si="7"/>
        <v>Titas Kartanas</v>
      </c>
      <c r="M179" s="97">
        <f t="shared" si="9"/>
        <v>657</v>
      </c>
    </row>
    <row r="180" spans="1:13" ht="15.6" x14ac:dyDescent="0.3">
      <c r="A180" s="196"/>
      <c r="B180" s="196"/>
      <c r="C180" s="198"/>
      <c r="D180" s="198"/>
      <c r="E180" s="200"/>
      <c r="F180" s="87" t="s">
        <v>1057</v>
      </c>
      <c r="G180" s="87" t="s">
        <v>1032</v>
      </c>
      <c r="H180" s="87" t="s">
        <v>1062</v>
      </c>
      <c r="I180" s="87" t="s">
        <v>1063</v>
      </c>
      <c r="J180" s="87" t="s">
        <v>1064</v>
      </c>
      <c r="L180" s="96" t="str">
        <f t="shared" si="7"/>
        <v/>
      </c>
      <c r="M180" s="97" t="str">
        <f t="shared" si="9"/>
        <v/>
      </c>
    </row>
    <row r="181" spans="1:13" ht="15.6" x14ac:dyDescent="0.3">
      <c r="A181" s="195">
        <v>8</v>
      </c>
      <c r="B181" s="195">
        <v>69</v>
      </c>
      <c r="C181" s="197" t="s">
        <v>1065</v>
      </c>
      <c r="D181" s="197" t="s">
        <v>588</v>
      </c>
      <c r="E181" s="199">
        <v>3.3288194444444447E-2</v>
      </c>
      <c r="F181" s="86" t="s">
        <v>1066</v>
      </c>
      <c r="G181" s="86" t="s">
        <v>1067</v>
      </c>
      <c r="H181" s="86" t="s">
        <v>1068</v>
      </c>
      <c r="I181" s="86" t="s">
        <v>1069</v>
      </c>
      <c r="J181" s="86" t="s">
        <v>1070</v>
      </c>
      <c r="L181" s="96" t="str">
        <f t="shared" si="7"/>
        <v>Rokas Kovoliūnas</v>
      </c>
      <c r="M181" s="97">
        <f t="shared" si="9"/>
        <v>656</v>
      </c>
    </row>
    <row r="182" spans="1:13" ht="15.6" x14ac:dyDescent="0.3">
      <c r="A182" s="196"/>
      <c r="B182" s="196"/>
      <c r="C182" s="198"/>
      <c r="D182" s="198"/>
      <c r="E182" s="200"/>
      <c r="F182" s="87" t="s">
        <v>1066</v>
      </c>
      <c r="G182" s="87" t="s">
        <v>1071</v>
      </c>
      <c r="H182" s="87" t="s">
        <v>1072</v>
      </c>
      <c r="I182" s="87" t="s">
        <v>1073</v>
      </c>
      <c r="J182" s="87" t="s">
        <v>1074</v>
      </c>
      <c r="L182" s="96" t="str">
        <f t="shared" si="7"/>
        <v/>
      </c>
      <c r="M182" s="97" t="str">
        <f t="shared" si="9"/>
        <v/>
      </c>
    </row>
    <row r="183" spans="1:13" ht="15.6" x14ac:dyDescent="0.3">
      <c r="A183" s="195">
        <v>9</v>
      </c>
      <c r="B183" s="195">
        <v>60</v>
      </c>
      <c r="C183" s="197" t="s">
        <v>1075</v>
      </c>
      <c r="D183" s="197" t="s">
        <v>535</v>
      </c>
      <c r="E183" s="199">
        <v>3.3820601851851852E-2</v>
      </c>
      <c r="F183" s="86" t="s">
        <v>1076</v>
      </c>
      <c r="G183" s="86" t="s">
        <v>1077</v>
      </c>
      <c r="H183" s="86" t="s">
        <v>1078</v>
      </c>
      <c r="I183" s="86" t="s">
        <v>1079</v>
      </c>
      <c r="J183" s="86" t="s">
        <v>1080</v>
      </c>
      <c r="L183" s="96" t="str">
        <f t="shared" si="7"/>
        <v>Tomas Dambrauskas</v>
      </c>
      <c r="M183" s="97">
        <f t="shared" si="9"/>
        <v>646</v>
      </c>
    </row>
    <row r="184" spans="1:13" ht="15.6" x14ac:dyDescent="0.3">
      <c r="A184" s="196"/>
      <c r="B184" s="196"/>
      <c r="C184" s="198"/>
      <c r="D184" s="198"/>
      <c r="E184" s="200"/>
      <c r="F184" s="87" t="s">
        <v>1076</v>
      </c>
      <c r="G184" s="87" t="s">
        <v>1081</v>
      </c>
      <c r="H184" s="87" t="s">
        <v>1082</v>
      </c>
      <c r="I184" s="87" t="s">
        <v>1083</v>
      </c>
      <c r="J184" s="87" t="s">
        <v>1084</v>
      </c>
      <c r="L184" s="96" t="str">
        <f t="shared" si="7"/>
        <v/>
      </c>
      <c r="M184" s="97" t="str">
        <f t="shared" si="9"/>
        <v/>
      </c>
    </row>
    <row r="185" spans="1:13" ht="15.6" x14ac:dyDescent="0.3">
      <c r="A185" s="195"/>
      <c r="B185" s="195">
        <v>88</v>
      </c>
      <c r="C185" s="197" t="s">
        <v>1085</v>
      </c>
      <c r="D185" s="197" t="s">
        <v>683</v>
      </c>
      <c r="E185" s="199" t="s">
        <v>1086</v>
      </c>
      <c r="F185" s="86" t="s">
        <v>1087</v>
      </c>
      <c r="G185" s="86" t="s">
        <v>1088</v>
      </c>
      <c r="H185" s="86" t="s">
        <v>1089</v>
      </c>
      <c r="I185" s="86" t="s">
        <v>1090</v>
      </c>
      <c r="J185" s="86" t="s">
        <v>1091</v>
      </c>
      <c r="L185" s="96" t="str">
        <f t="shared" si="7"/>
        <v>Daņila Proščinko</v>
      </c>
      <c r="M185" s="97" t="str">
        <f t="shared" si="9"/>
        <v/>
      </c>
    </row>
    <row r="186" spans="1:13" ht="15.6" x14ac:dyDescent="0.3">
      <c r="A186" s="196"/>
      <c r="B186" s="196"/>
      <c r="C186" s="198"/>
      <c r="D186" s="198"/>
      <c r="E186" s="200"/>
      <c r="F186" s="87" t="s">
        <v>1087</v>
      </c>
      <c r="G186" s="87" t="s">
        <v>1092</v>
      </c>
      <c r="H186" s="87" t="s">
        <v>1093</v>
      </c>
      <c r="I186" s="87" t="s">
        <v>1094</v>
      </c>
      <c r="J186" s="87" t="s">
        <v>1095</v>
      </c>
      <c r="L186" s="96" t="str">
        <f t="shared" si="7"/>
        <v/>
      </c>
      <c r="M186" s="97" t="str">
        <f t="shared" si="9"/>
        <v/>
      </c>
    </row>
    <row r="187" spans="1:13" ht="15.6" x14ac:dyDescent="0.3">
      <c r="A187" s="89"/>
      <c r="L187" s="96" t="str">
        <f t="shared" si="7"/>
        <v/>
      </c>
      <c r="M187" s="97" t="str">
        <f t="shared" si="9"/>
        <v/>
      </c>
    </row>
    <row r="188" spans="1:13" ht="15.6" x14ac:dyDescent="0.3">
      <c r="A188" s="90" t="s">
        <v>1096</v>
      </c>
      <c r="L188" s="96" t="str">
        <f t="shared" si="7"/>
        <v/>
      </c>
      <c r="M188" s="97" t="str">
        <f t="shared" si="9"/>
        <v/>
      </c>
    </row>
    <row r="189" spans="1:13" ht="15.6" x14ac:dyDescent="0.3">
      <c r="A189" s="206" t="s">
        <v>1</v>
      </c>
      <c r="B189" s="206" t="s">
        <v>190</v>
      </c>
      <c r="C189" s="206" t="s">
        <v>525</v>
      </c>
      <c r="D189" s="206" t="s">
        <v>27</v>
      </c>
      <c r="E189" s="92" t="s">
        <v>526</v>
      </c>
      <c r="F189" s="201" t="s">
        <v>527</v>
      </c>
      <c r="G189" s="202"/>
      <c r="H189" s="202"/>
      <c r="I189" s="202"/>
      <c r="J189" s="203"/>
      <c r="L189" s="96" t="str">
        <f t="shared" si="7"/>
        <v/>
      </c>
      <c r="M189" s="97" t="str">
        <f t="shared" si="9"/>
        <v/>
      </c>
    </row>
    <row r="190" spans="1:13" ht="15.6" x14ac:dyDescent="0.3">
      <c r="A190" s="207"/>
      <c r="B190" s="207"/>
      <c r="C190" s="207"/>
      <c r="D190" s="207"/>
      <c r="E190" s="93" t="s">
        <v>528</v>
      </c>
      <c r="F190" s="85" t="s">
        <v>177</v>
      </c>
      <c r="G190" s="85" t="s">
        <v>614</v>
      </c>
      <c r="H190" s="85" t="s">
        <v>615</v>
      </c>
      <c r="I190" s="85" t="s">
        <v>614</v>
      </c>
      <c r="J190" s="85" t="s">
        <v>529</v>
      </c>
      <c r="L190" s="96" t="str">
        <f t="shared" si="7"/>
        <v/>
      </c>
      <c r="M190" s="97" t="str">
        <f t="shared" si="9"/>
        <v/>
      </c>
    </row>
    <row r="191" spans="1:13" ht="15.6" x14ac:dyDescent="0.3">
      <c r="A191" s="195">
        <v>1</v>
      </c>
      <c r="B191" s="195">
        <v>58</v>
      </c>
      <c r="C191" s="197" t="s">
        <v>1097</v>
      </c>
      <c r="D191" s="197" t="s">
        <v>564</v>
      </c>
      <c r="E191" s="199">
        <v>2.9071759259259256E-2</v>
      </c>
      <c r="F191" s="86" t="s">
        <v>1098</v>
      </c>
      <c r="G191" s="86" t="s">
        <v>1099</v>
      </c>
      <c r="H191" s="86" t="s">
        <v>1100</v>
      </c>
      <c r="I191" s="86" t="s">
        <v>1101</v>
      </c>
      <c r="J191" s="86" t="s">
        <v>1102</v>
      </c>
      <c r="L191" s="96" t="str">
        <f t="shared" si="7"/>
        <v>Maria Bondarchuk</v>
      </c>
      <c r="M191" s="97">
        <f t="shared" si="9"/>
        <v>752</v>
      </c>
    </row>
    <row r="192" spans="1:13" ht="15.6" x14ac:dyDescent="0.3">
      <c r="A192" s="196"/>
      <c r="B192" s="196"/>
      <c r="C192" s="198"/>
      <c r="D192" s="198"/>
      <c r="E192" s="200"/>
      <c r="F192" s="87" t="s">
        <v>1098</v>
      </c>
      <c r="G192" s="87" t="s">
        <v>1103</v>
      </c>
      <c r="H192" s="87" t="s">
        <v>1104</v>
      </c>
      <c r="I192" s="87" t="s">
        <v>1105</v>
      </c>
      <c r="J192" s="87" t="s">
        <v>1106</v>
      </c>
      <c r="L192" s="96" t="str">
        <f t="shared" si="7"/>
        <v/>
      </c>
      <c r="M192" s="97" t="str">
        <f t="shared" si="9"/>
        <v/>
      </c>
    </row>
    <row r="193" spans="1:13" ht="15.6" x14ac:dyDescent="0.3">
      <c r="A193" s="195">
        <v>2</v>
      </c>
      <c r="B193" s="195">
        <v>79</v>
      </c>
      <c r="C193" s="197" t="s">
        <v>1107</v>
      </c>
      <c r="D193" s="197" t="s">
        <v>545</v>
      </c>
      <c r="E193" s="199">
        <v>3.0327546296296293E-2</v>
      </c>
      <c r="F193" s="86" t="s">
        <v>1108</v>
      </c>
      <c r="G193" s="86" t="s">
        <v>1109</v>
      </c>
      <c r="H193" s="86" t="s">
        <v>1110</v>
      </c>
      <c r="I193" s="86" t="s">
        <v>1111</v>
      </c>
      <c r="J193" s="86" t="s">
        <v>1112</v>
      </c>
      <c r="L193" s="96" t="str">
        <f t="shared" si="7"/>
        <v>Beatričė Vinciūnaitė</v>
      </c>
      <c r="M193" s="97">
        <f t="shared" si="9"/>
        <v>721</v>
      </c>
    </row>
    <row r="194" spans="1:13" ht="15.6" x14ac:dyDescent="0.3">
      <c r="A194" s="196"/>
      <c r="B194" s="196"/>
      <c r="C194" s="198"/>
      <c r="D194" s="198"/>
      <c r="E194" s="200"/>
      <c r="F194" s="87" t="s">
        <v>1108</v>
      </c>
      <c r="G194" s="87" t="s">
        <v>1113</v>
      </c>
      <c r="H194" s="87" t="s">
        <v>1114</v>
      </c>
      <c r="I194" s="87" t="s">
        <v>1115</v>
      </c>
      <c r="J194" s="87" t="s">
        <v>1116</v>
      </c>
      <c r="L194" s="96" t="str">
        <f t="shared" si="7"/>
        <v/>
      </c>
      <c r="M194" s="97" t="str">
        <f t="shared" si="9"/>
        <v/>
      </c>
    </row>
    <row r="195" spans="1:13" ht="15.6" x14ac:dyDescent="0.3">
      <c r="A195" s="195">
        <v>3</v>
      </c>
      <c r="B195" s="195">
        <v>73</v>
      </c>
      <c r="C195" s="197" t="s">
        <v>1117</v>
      </c>
      <c r="D195" s="197" t="s">
        <v>973</v>
      </c>
      <c r="E195" s="199">
        <v>3.177199074074074E-2</v>
      </c>
      <c r="F195" s="86" t="s">
        <v>1118</v>
      </c>
      <c r="G195" s="86" t="s">
        <v>1119</v>
      </c>
      <c r="H195" s="86" t="s">
        <v>1120</v>
      </c>
      <c r="I195" s="86" t="s">
        <v>1121</v>
      </c>
      <c r="J195" s="86" t="s">
        <v>1122</v>
      </c>
      <c r="L195" s="96" t="str">
        <f t="shared" si="7"/>
        <v>Paula KÜbar</v>
      </c>
      <c r="M195" s="97">
        <f t="shared" si="9"/>
        <v>688</v>
      </c>
    </row>
    <row r="196" spans="1:13" ht="15.6" x14ac:dyDescent="0.3">
      <c r="A196" s="196"/>
      <c r="B196" s="196"/>
      <c r="C196" s="198"/>
      <c r="D196" s="198"/>
      <c r="E196" s="200"/>
      <c r="F196" s="87" t="s">
        <v>1118</v>
      </c>
      <c r="G196" s="87" t="s">
        <v>1123</v>
      </c>
      <c r="H196" s="87" t="s">
        <v>1124</v>
      </c>
      <c r="I196" s="87" t="s">
        <v>1125</v>
      </c>
      <c r="J196" s="87" t="s">
        <v>1126</v>
      </c>
      <c r="L196" s="96" t="str">
        <f t="shared" si="7"/>
        <v/>
      </c>
      <c r="M196" s="97" t="str">
        <f t="shared" si="9"/>
        <v/>
      </c>
    </row>
    <row r="197" spans="1:13" ht="15.6" x14ac:dyDescent="0.3">
      <c r="A197" s="195">
        <v>4</v>
      </c>
      <c r="B197" s="195">
        <v>96</v>
      </c>
      <c r="C197" s="197" t="s">
        <v>1127</v>
      </c>
      <c r="D197" s="197"/>
      <c r="E197" s="199">
        <v>3.4814814814814812E-2</v>
      </c>
      <c r="F197" s="86" t="s">
        <v>1128</v>
      </c>
      <c r="G197" s="86" t="s">
        <v>1129</v>
      </c>
      <c r="H197" s="86" t="s">
        <v>1130</v>
      </c>
      <c r="I197" s="86" t="s">
        <v>1131</v>
      </c>
      <c r="J197" s="86" t="s">
        <v>1132</v>
      </c>
      <c r="L197" s="96" t="str">
        <f t="shared" si="7"/>
        <v>Gustė Rimšaitė</v>
      </c>
      <c r="M197" s="97">
        <f t="shared" si="9"/>
        <v>628</v>
      </c>
    </row>
    <row r="198" spans="1:13" ht="15.6" x14ac:dyDescent="0.3">
      <c r="A198" s="196"/>
      <c r="B198" s="196"/>
      <c r="C198" s="198"/>
      <c r="D198" s="198"/>
      <c r="E198" s="200"/>
      <c r="F198" s="87" t="s">
        <v>1128</v>
      </c>
      <c r="G198" s="87" t="s">
        <v>1133</v>
      </c>
      <c r="H198" s="87" t="s">
        <v>1134</v>
      </c>
      <c r="I198" s="87" t="s">
        <v>1135</v>
      </c>
      <c r="J198" s="87" t="s">
        <v>1136</v>
      </c>
      <c r="L198" s="96" t="str">
        <f t="shared" si="7"/>
        <v/>
      </c>
      <c r="M198" s="97" t="str">
        <f t="shared" si="9"/>
        <v/>
      </c>
    </row>
    <row r="199" spans="1:13" ht="15.6" x14ac:dyDescent="0.3">
      <c r="A199" s="89"/>
      <c r="L199" s="96" t="str">
        <f t="shared" si="7"/>
        <v/>
      </c>
      <c r="M199" s="97" t="str">
        <f t="shared" si="9"/>
        <v/>
      </c>
    </row>
    <row r="200" spans="1:13" ht="15.6" x14ac:dyDescent="0.3">
      <c r="A200" s="90" t="s">
        <v>1137</v>
      </c>
      <c r="L200" s="96" t="str">
        <f t="shared" si="7"/>
        <v/>
      </c>
      <c r="M200" s="97" t="str">
        <f t="shared" si="9"/>
        <v/>
      </c>
    </row>
    <row r="201" spans="1:13" ht="15.6" x14ac:dyDescent="0.3">
      <c r="A201" s="206" t="s">
        <v>1</v>
      </c>
      <c r="B201" s="206" t="s">
        <v>190</v>
      </c>
      <c r="C201" s="206" t="s">
        <v>525</v>
      </c>
      <c r="D201" s="206" t="s">
        <v>27</v>
      </c>
      <c r="E201" s="92" t="s">
        <v>526</v>
      </c>
      <c r="F201" s="201" t="s">
        <v>527</v>
      </c>
      <c r="G201" s="202"/>
      <c r="H201" s="202"/>
      <c r="I201" s="202"/>
      <c r="J201" s="203"/>
      <c r="L201" s="96" t="str">
        <f t="shared" si="7"/>
        <v/>
      </c>
      <c r="M201" s="97" t="str">
        <f t="shared" si="9"/>
        <v/>
      </c>
    </row>
    <row r="202" spans="1:13" ht="15.6" x14ac:dyDescent="0.3">
      <c r="A202" s="207"/>
      <c r="B202" s="207"/>
      <c r="C202" s="207"/>
      <c r="D202" s="207"/>
      <c r="E202" s="93" t="s">
        <v>528</v>
      </c>
      <c r="F202" s="85" t="s">
        <v>177</v>
      </c>
      <c r="G202" s="85" t="s">
        <v>614</v>
      </c>
      <c r="H202" s="85" t="s">
        <v>615</v>
      </c>
      <c r="I202" s="85" t="s">
        <v>614</v>
      </c>
      <c r="J202" s="85" t="s">
        <v>529</v>
      </c>
      <c r="L202" s="96" t="str">
        <f t="shared" ref="L202:L265" si="10">IFERROR(RIGHT(C202,(LEN(C202)-FIND(" ",C202,1)))&amp;" "&amp;(LEFT(C202,(FIND(" ",C202,1)-1))),"")</f>
        <v/>
      </c>
      <c r="M202" s="97" t="str">
        <f t="shared" si="9"/>
        <v/>
      </c>
    </row>
    <row r="203" spans="1:13" ht="15.6" x14ac:dyDescent="0.3">
      <c r="A203" s="195">
        <v>1</v>
      </c>
      <c r="B203" s="195">
        <v>61</v>
      </c>
      <c r="C203" s="197" t="s">
        <v>1138</v>
      </c>
      <c r="D203" s="197" t="s">
        <v>683</v>
      </c>
      <c r="E203" s="199">
        <v>2.4278935185185185E-2</v>
      </c>
      <c r="F203" s="86" t="s">
        <v>1139</v>
      </c>
      <c r="G203" s="86" t="s">
        <v>1140</v>
      </c>
      <c r="H203" s="86" t="s">
        <v>1141</v>
      </c>
      <c r="I203" s="86" t="s">
        <v>1142</v>
      </c>
      <c r="J203" s="86" t="s">
        <v>1143</v>
      </c>
      <c r="L203" s="96" t="str">
        <f t="shared" si="10"/>
        <v>Artjoms Gajevskis</v>
      </c>
      <c r="M203" s="97">
        <f t="shared" si="9"/>
        <v>900</v>
      </c>
    </row>
    <row r="204" spans="1:13" ht="15.6" x14ac:dyDescent="0.3">
      <c r="A204" s="196"/>
      <c r="B204" s="196"/>
      <c r="C204" s="198"/>
      <c r="D204" s="198"/>
      <c r="E204" s="200"/>
      <c r="F204" s="87" t="s">
        <v>1139</v>
      </c>
      <c r="G204" s="87" t="s">
        <v>1144</v>
      </c>
      <c r="H204" s="87" t="s">
        <v>1145</v>
      </c>
      <c r="I204" s="87" t="s">
        <v>1146</v>
      </c>
      <c r="J204" s="87" t="s">
        <v>1147</v>
      </c>
      <c r="L204" s="96" t="str">
        <f t="shared" si="10"/>
        <v/>
      </c>
      <c r="M204" s="97" t="str">
        <f t="shared" si="9"/>
        <v/>
      </c>
    </row>
    <row r="205" spans="1:13" ht="15.6" x14ac:dyDescent="0.3">
      <c r="A205" s="195">
        <v>2</v>
      </c>
      <c r="B205" s="195">
        <v>87</v>
      </c>
      <c r="C205" s="197" t="s">
        <v>1148</v>
      </c>
      <c r="D205" s="197" t="s">
        <v>588</v>
      </c>
      <c r="E205" s="199">
        <v>2.4444444444444446E-2</v>
      </c>
      <c r="F205" s="86" t="s">
        <v>1149</v>
      </c>
      <c r="G205" s="86" t="s">
        <v>783</v>
      </c>
      <c r="H205" s="86" t="s">
        <v>1150</v>
      </c>
      <c r="I205" s="86" t="s">
        <v>1151</v>
      </c>
      <c r="J205" s="86" t="s">
        <v>1152</v>
      </c>
      <c r="L205" s="96" t="str">
        <f t="shared" si="10"/>
        <v>Lukas Prokopavičius</v>
      </c>
      <c r="M205" s="97">
        <f t="shared" si="9"/>
        <v>894</v>
      </c>
    </row>
    <row r="206" spans="1:13" ht="15.6" x14ac:dyDescent="0.3">
      <c r="A206" s="196"/>
      <c r="B206" s="196"/>
      <c r="C206" s="198"/>
      <c r="D206" s="198"/>
      <c r="E206" s="200"/>
      <c r="F206" s="87" t="s">
        <v>1149</v>
      </c>
      <c r="G206" s="87" t="s">
        <v>1153</v>
      </c>
      <c r="H206" s="87" t="s">
        <v>1154</v>
      </c>
      <c r="I206" s="87" t="s">
        <v>1155</v>
      </c>
      <c r="J206" s="87" t="s">
        <v>1156</v>
      </c>
      <c r="L206" s="96" t="str">
        <f t="shared" si="10"/>
        <v/>
      </c>
      <c r="M206" s="97" t="str">
        <f t="shared" si="9"/>
        <v/>
      </c>
    </row>
    <row r="207" spans="1:13" ht="15.6" x14ac:dyDescent="0.3">
      <c r="A207" s="195">
        <v>3</v>
      </c>
      <c r="B207" s="195">
        <v>53</v>
      </c>
      <c r="C207" s="197" t="s">
        <v>1157</v>
      </c>
      <c r="D207" s="197" t="s">
        <v>558</v>
      </c>
      <c r="E207" s="199">
        <v>2.6641203703703705E-2</v>
      </c>
      <c r="F207" s="86" t="s">
        <v>1158</v>
      </c>
      <c r="G207" s="86" t="s">
        <v>1159</v>
      </c>
      <c r="H207" s="86" t="s">
        <v>1160</v>
      </c>
      <c r="I207" s="86" t="s">
        <v>1161</v>
      </c>
      <c r="J207" s="86" t="s">
        <v>1162</v>
      </c>
      <c r="L207" s="96" t="str">
        <f t="shared" si="10"/>
        <v>Jēkabs Audzēvičs</v>
      </c>
      <c r="M207" s="97">
        <f t="shared" si="9"/>
        <v>820</v>
      </c>
    </row>
    <row r="208" spans="1:13" ht="15.6" x14ac:dyDescent="0.3">
      <c r="A208" s="196"/>
      <c r="B208" s="196"/>
      <c r="C208" s="198"/>
      <c r="D208" s="198"/>
      <c r="E208" s="200"/>
      <c r="F208" s="87" t="s">
        <v>1158</v>
      </c>
      <c r="G208" s="87" t="s">
        <v>1163</v>
      </c>
      <c r="H208" s="87" t="s">
        <v>1164</v>
      </c>
      <c r="I208" s="87" t="s">
        <v>1165</v>
      </c>
      <c r="J208" s="87" t="s">
        <v>1166</v>
      </c>
      <c r="L208" s="96" t="str">
        <f t="shared" si="10"/>
        <v/>
      </c>
      <c r="M208" s="97" t="str">
        <f t="shared" si="9"/>
        <v/>
      </c>
    </row>
    <row r="209" spans="1:13" ht="15.6" x14ac:dyDescent="0.3">
      <c r="A209" s="195">
        <v>4</v>
      </c>
      <c r="B209" s="195">
        <v>55</v>
      </c>
      <c r="C209" s="197" t="s">
        <v>1167</v>
      </c>
      <c r="D209" s="197" t="s">
        <v>588</v>
      </c>
      <c r="E209" s="199">
        <v>2.7594907407407405E-2</v>
      </c>
      <c r="F209" s="86" t="s">
        <v>1168</v>
      </c>
      <c r="G209" s="86" t="s">
        <v>1169</v>
      </c>
      <c r="H209" s="86" t="s">
        <v>1170</v>
      </c>
      <c r="I209" s="86" t="s">
        <v>1171</v>
      </c>
      <c r="J209" s="86" t="s">
        <v>1172</v>
      </c>
      <c r="L209" s="96" t="str">
        <f t="shared" si="10"/>
        <v>Matas Barzdenys</v>
      </c>
      <c r="M209" s="97">
        <f t="shared" si="9"/>
        <v>792</v>
      </c>
    </row>
    <row r="210" spans="1:13" ht="15.6" x14ac:dyDescent="0.3">
      <c r="A210" s="196"/>
      <c r="B210" s="196"/>
      <c r="C210" s="198"/>
      <c r="D210" s="198"/>
      <c r="E210" s="200"/>
      <c r="F210" s="87" t="s">
        <v>1168</v>
      </c>
      <c r="G210" s="87" t="s">
        <v>1173</v>
      </c>
      <c r="H210" s="87" t="s">
        <v>1174</v>
      </c>
      <c r="I210" s="87" t="s">
        <v>1175</v>
      </c>
      <c r="J210" s="87" t="s">
        <v>1176</v>
      </c>
      <c r="L210" s="96" t="str">
        <f t="shared" si="10"/>
        <v/>
      </c>
      <c r="M210" s="97" t="str">
        <f t="shared" si="9"/>
        <v/>
      </c>
    </row>
    <row r="211" spans="1:13" ht="15.6" x14ac:dyDescent="0.3">
      <c r="A211" s="195">
        <v>5</v>
      </c>
      <c r="B211" s="195">
        <v>76</v>
      </c>
      <c r="C211" s="197" t="s">
        <v>1177</v>
      </c>
      <c r="D211" s="197" t="s">
        <v>973</v>
      </c>
      <c r="E211" s="199">
        <v>2.7951388888888887E-2</v>
      </c>
      <c r="F211" s="86" t="s">
        <v>1178</v>
      </c>
      <c r="G211" s="86" t="s">
        <v>1179</v>
      </c>
      <c r="H211" s="86" t="s">
        <v>1180</v>
      </c>
      <c r="I211" s="86" t="s">
        <v>1181</v>
      </c>
      <c r="J211" s="86" t="s">
        <v>1182</v>
      </c>
      <c r="L211" s="96" t="str">
        <f t="shared" si="10"/>
        <v>Ragnar Lelle</v>
      </c>
      <c r="M211" s="97">
        <f t="shared" si="9"/>
        <v>782</v>
      </c>
    </row>
    <row r="212" spans="1:13" ht="15.6" x14ac:dyDescent="0.3">
      <c r="A212" s="196"/>
      <c r="B212" s="196"/>
      <c r="C212" s="198"/>
      <c r="D212" s="198"/>
      <c r="E212" s="200"/>
      <c r="F212" s="87" t="s">
        <v>1178</v>
      </c>
      <c r="G212" s="87" t="s">
        <v>1183</v>
      </c>
      <c r="H212" s="87" t="s">
        <v>1184</v>
      </c>
      <c r="I212" s="87" t="s">
        <v>1185</v>
      </c>
      <c r="J212" s="87" t="s">
        <v>1186</v>
      </c>
      <c r="L212" s="96" t="str">
        <f t="shared" si="10"/>
        <v/>
      </c>
      <c r="M212" s="97" t="str">
        <f t="shared" si="9"/>
        <v/>
      </c>
    </row>
    <row r="213" spans="1:13" ht="15.6" x14ac:dyDescent="0.3">
      <c r="A213" s="195">
        <v>6</v>
      </c>
      <c r="B213" s="195">
        <v>92</v>
      </c>
      <c r="C213" s="197" t="s">
        <v>1187</v>
      </c>
      <c r="D213" s="197" t="s">
        <v>558</v>
      </c>
      <c r="E213" s="199">
        <v>2.802199074074074E-2</v>
      </c>
      <c r="F213" s="86" t="s">
        <v>1188</v>
      </c>
      <c r="G213" s="86" t="s">
        <v>1189</v>
      </c>
      <c r="H213" s="86" t="s">
        <v>1190</v>
      </c>
      <c r="I213" s="86" t="s">
        <v>1191</v>
      </c>
      <c r="J213" s="86" t="s">
        <v>1192</v>
      </c>
      <c r="L213" s="96" t="str">
        <f t="shared" si="10"/>
        <v>Markuss Ubavičs</v>
      </c>
      <c r="M213" s="97">
        <f t="shared" si="9"/>
        <v>780</v>
      </c>
    </row>
    <row r="214" spans="1:13" ht="15.6" x14ac:dyDescent="0.3">
      <c r="A214" s="196"/>
      <c r="B214" s="196"/>
      <c r="C214" s="198"/>
      <c r="D214" s="198"/>
      <c r="E214" s="200"/>
      <c r="F214" s="87" t="s">
        <v>1188</v>
      </c>
      <c r="G214" s="87" t="s">
        <v>1193</v>
      </c>
      <c r="H214" s="87" t="s">
        <v>1194</v>
      </c>
      <c r="I214" s="87" t="s">
        <v>1195</v>
      </c>
      <c r="J214" s="87" t="s">
        <v>1196</v>
      </c>
      <c r="L214" s="96" t="str">
        <f t="shared" si="10"/>
        <v/>
      </c>
      <c r="M214" s="97" t="str">
        <f t="shared" si="9"/>
        <v/>
      </c>
    </row>
    <row r="215" spans="1:13" ht="15.6" x14ac:dyDescent="0.3">
      <c r="A215" s="195">
        <v>7</v>
      </c>
      <c r="B215" s="195">
        <v>65</v>
      </c>
      <c r="C215" s="197" t="s">
        <v>1197</v>
      </c>
      <c r="D215" s="197" t="s">
        <v>588</v>
      </c>
      <c r="E215" s="199">
        <v>2.8233796296296295E-2</v>
      </c>
      <c r="F215" s="86" t="s">
        <v>1198</v>
      </c>
      <c r="G215" s="86" t="s">
        <v>1199</v>
      </c>
      <c r="H215" s="86" t="s">
        <v>1200</v>
      </c>
      <c r="I215" s="86" t="s">
        <v>1201</v>
      </c>
      <c r="J215" s="86" t="s">
        <v>1202</v>
      </c>
      <c r="L215" s="96" t="str">
        <f t="shared" si="10"/>
        <v>Dainius Kanaporis</v>
      </c>
      <c r="M215" s="97">
        <f t="shared" si="9"/>
        <v>774</v>
      </c>
    </row>
    <row r="216" spans="1:13" ht="15.6" x14ac:dyDescent="0.3">
      <c r="A216" s="196"/>
      <c r="B216" s="196"/>
      <c r="C216" s="198"/>
      <c r="D216" s="198"/>
      <c r="E216" s="200"/>
      <c r="F216" s="87" t="s">
        <v>1198</v>
      </c>
      <c r="G216" s="87" t="s">
        <v>1203</v>
      </c>
      <c r="H216" s="87" t="s">
        <v>1204</v>
      </c>
      <c r="I216" s="87" t="s">
        <v>1175</v>
      </c>
      <c r="J216" s="87" t="s">
        <v>1205</v>
      </c>
      <c r="L216" s="96" t="str">
        <f t="shared" si="10"/>
        <v/>
      </c>
      <c r="M216" s="97" t="str">
        <f t="shared" si="9"/>
        <v/>
      </c>
    </row>
    <row r="217" spans="1:13" ht="15.6" x14ac:dyDescent="0.3">
      <c r="A217" s="195">
        <v>8</v>
      </c>
      <c r="B217" s="195">
        <v>81</v>
      </c>
      <c r="C217" s="197" t="s">
        <v>1206</v>
      </c>
      <c r="D217" s="197" t="s">
        <v>588</v>
      </c>
      <c r="E217" s="199">
        <v>3.042708333333333E-2</v>
      </c>
      <c r="F217" s="86" t="s">
        <v>1207</v>
      </c>
      <c r="G217" s="86" t="s">
        <v>1208</v>
      </c>
      <c r="H217" s="86" t="s">
        <v>1209</v>
      </c>
      <c r="I217" s="86" t="s">
        <v>1210</v>
      </c>
      <c r="J217" s="86" t="s">
        <v>1211</v>
      </c>
      <c r="L217" s="96" t="str">
        <f t="shared" si="10"/>
        <v>Justas Mažeika</v>
      </c>
      <c r="M217" s="97">
        <f t="shared" si="9"/>
        <v>718</v>
      </c>
    </row>
    <row r="218" spans="1:13" ht="15.6" x14ac:dyDescent="0.3">
      <c r="A218" s="196"/>
      <c r="B218" s="196"/>
      <c r="C218" s="198"/>
      <c r="D218" s="198"/>
      <c r="E218" s="200"/>
      <c r="F218" s="87" t="s">
        <v>1207</v>
      </c>
      <c r="G218" s="87" t="s">
        <v>1212</v>
      </c>
      <c r="H218" s="87" t="s">
        <v>1213</v>
      </c>
      <c r="I218" s="87" t="s">
        <v>1214</v>
      </c>
      <c r="J218" s="87" t="s">
        <v>1215</v>
      </c>
      <c r="L218" s="96" t="str">
        <f t="shared" si="10"/>
        <v/>
      </c>
      <c r="M218" s="97" t="str">
        <f t="shared" si="9"/>
        <v/>
      </c>
    </row>
    <row r="219" spans="1:13" ht="15.6" x14ac:dyDescent="0.3">
      <c r="A219" s="89"/>
      <c r="L219" s="96" t="str">
        <f t="shared" si="10"/>
        <v/>
      </c>
      <c r="M219" s="97" t="str">
        <f t="shared" si="9"/>
        <v/>
      </c>
    </row>
    <row r="220" spans="1:13" ht="15.6" x14ac:dyDescent="0.3">
      <c r="A220" s="90" t="s">
        <v>1216</v>
      </c>
      <c r="L220" s="96" t="str">
        <f t="shared" si="10"/>
        <v/>
      </c>
      <c r="M220" s="97" t="str">
        <f t="shared" si="9"/>
        <v/>
      </c>
    </row>
    <row r="221" spans="1:13" ht="15.6" x14ac:dyDescent="0.3">
      <c r="A221" s="206" t="s">
        <v>1</v>
      </c>
      <c r="B221" s="206" t="s">
        <v>190</v>
      </c>
      <c r="C221" s="206" t="s">
        <v>525</v>
      </c>
      <c r="D221" s="206" t="s">
        <v>27</v>
      </c>
      <c r="E221" s="92" t="s">
        <v>526</v>
      </c>
      <c r="F221" s="201" t="s">
        <v>527</v>
      </c>
      <c r="G221" s="202"/>
      <c r="H221" s="202"/>
      <c r="I221" s="202"/>
      <c r="J221" s="203"/>
      <c r="L221" s="96" t="str">
        <f t="shared" si="10"/>
        <v/>
      </c>
      <c r="M221" s="97" t="str">
        <f t="shared" si="9"/>
        <v/>
      </c>
    </row>
    <row r="222" spans="1:13" ht="15.6" x14ac:dyDescent="0.3">
      <c r="A222" s="207"/>
      <c r="B222" s="207"/>
      <c r="C222" s="207"/>
      <c r="D222" s="207"/>
      <c r="E222" s="93" t="s">
        <v>528</v>
      </c>
      <c r="F222" s="85" t="s">
        <v>177</v>
      </c>
      <c r="G222" s="85" t="s">
        <v>614</v>
      </c>
      <c r="H222" s="85" t="s">
        <v>615</v>
      </c>
      <c r="I222" s="85" t="s">
        <v>614</v>
      </c>
      <c r="J222" s="85" t="s">
        <v>529</v>
      </c>
      <c r="L222" s="96" t="str">
        <f t="shared" si="10"/>
        <v/>
      </c>
      <c r="M222" s="97" t="str">
        <f t="shared" si="9"/>
        <v/>
      </c>
    </row>
    <row r="223" spans="1:13" ht="15.6" x14ac:dyDescent="0.3">
      <c r="A223" s="195">
        <v>1</v>
      </c>
      <c r="B223" s="195">
        <v>91</v>
      </c>
      <c r="C223" s="197" t="s">
        <v>1217</v>
      </c>
      <c r="D223" s="197" t="s">
        <v>588</v>
      </c>
      <c r="E223" s="199">
        <v>2.5297453703703704E-2</v>
      </c>
      <c r="F223" s="86" t="s">
        <v>1218</v>
      </c>
      <c r="G223" s="86" t="s">
        <v>1219</v>
      </c>
      <c r="H223" s="86" t="s">
        <v>1220</v>
      </c>
      <c r="I223" s="86" t="s">
        <v>1221</v>
      </c>
      <c r="J223" s="86" t="s">
        <v>1222</v>
      </c>
      <c r="L223" s="96" t="str">
        <f t="shared" si="10"/>
        <v>Evelina Tomkevičiūtė</v>
      </c>
      <c r="M223" s="97">
        <f t="shared" si="9"/>
        <v>864</v>
      </c>
    </row>
    <row r="224" spans="1:13" ht="15.6" x14ac:dyDescent="0.3">
      <c r="A224" s="196"/>
      <c r="B224" s="196"/>
      <c r="C224" s="198"/>
      <c r="D224" s="198"/>
      <c r="E224" s="200"/>
      <c r="F224" s="87" t="s">
        <v>1218</v>
      </c>
      <c r="G224" s="87" t="s">
        <v>1223</v>
      </c>
      <c r="H224" s="87" t="s">
        <v>1224</v>
      </c>
      <c r="I224" s="87" t="s">
        <v>1225</v>
      </c>
      <c r="J224" s="87" t="s">
        <v>1226</v>
      </c>
      <c r="L224" s="96" t="str">
        <f t="shared" si="10"/>
        <v/>
      </c>
      <c r="M224" s="97" t="str">
        <f t="shared" si="9"/>
        <v/>
      </c>
    </row>
    <row r="225" spans="1:13" ht="15.6" x14ac:dyDescent="0.3">
      <c r="A225" s="195">
        <v>2</v>
      </c>
      <c r="B225" s="195">
        <v>75</v>
      </c>
      <c r="C225" s="197" t="s">
        <v>1227</v>
      </c>
      <c r="D225" s="197" t="s">
        <v>558</v>
      </c>
      <c r="E225" s="199">
        <v>2.6650462962962963E-2</v>
      </c>
      <c r="F225" s="86" t="s">
        <v>1228</v>
      </c>
      <c r="G225" s="86" t="s">
        <v>1229</v>
      </c>
      <c r="H225" s="86" t="s">
        <v>1230</v>
      </c>
      <c r="I225" s="86" t="s">
        <v>1231</v>
      </c>
      <c r="J225" s="86" t="s">
        <v>1232</v>
      </c>
      <c r="L225" s="96" t="str">
        <f t="shared" si="10"/>
        <v>Daniela Leitane</v>
      </c>
      <c r="M225" s="97">
        <f t="shared" si="9"/>
        <v>820</v>
      </c>
    </row>
    <row r="226" spans="1:13" ht="15.6" x14ac:dyDescent="0.3">
      <c r="A226" s="196"/>
      <c r="B226" s="196"/>
      <c r="C226" s="198"/>
      <c r="D226" s="198"/>
      <c r="E226" s="200"/>
      <c r="F226" s="87" t="s">
        <v>1228</v>
      </c>
      <c r="G226" s="87" t="s">
        <v>1233</v>
      </c>
      <c r="H226" s="87" t="s">
        <v>1234</v>
      </c>
      <c r="I226" s="87" t="s">
        <v>1235</v>
      </c>
      <c r="J226" s="87" t="s">
        <v>1236</v>
      </c>
      <c r="L226" s="96" t="str">
        <f t="shared" si="10"/>
        <v/>
      </c>
      <c r="M226" s="97" t="str">
        <f t="shared" si="9"/>
        <v/>
      </c>
    </row>
    <row r="227" spans="1:13" ht="15.6" x14ac:dyDescent="0.3">
      <c r="A227" s="195">
        <v>3</v>
      </c>
      <c r="B227" s="195">
        <v>83</v>
      </c>
      <c r="C227" s="197" t="s">
        <v>1237</v>
      </c>
      <c r="D227" s="197" t="s">
        <v>545</v>
      </c>
      <c r="E227" s="199">
        <v>2.8680555555555553E-2</v>
      </c>
      <c r="F227" s="86" t="s">
        <v>1238</v>
      </c>
      <c r="G227" s="86" t="s">
        <v>1239</v>
      </c>
      <c r="H227" s="86" t="s">
        <v>1240</v>
      </c>
      <c r="I227" s="86" t="s">
        <v>1241</v>
      </c>
      <c r="J227" s="86" t="s">
        <v>1242</v>
      </c>
      <c r="L227" s="96" t="str">
        <f t="shared" si="10"/>
        <v>Unė Narkūnaitė</v>
      </c>
      <c r="M227" s="97">
        <f t="shared" si="9"/>
        <v>762</v>
      </c>
    </row>
    <row r="228" spans="1:13" ht="15.6" x14ac:dyDescent="0.3">
      <c r="A228" s="196"/>
      <c r="B228" s="196"/>
      <c r="C228" s="198"/>
      <c r="D228" s="198"/>
      <c r="E228" s="200"/>
      <c r="F228" s="87" t="s">
        <v>1238</v>
      </c>
      <c r="G228" s="87" t="s">
        <v>1243</v>
      </c>
      <c r="H228" s="87" t="s">
        <v>1244</v>
      </c>
      <c r="I228" s="87" t="s">
        <v>1245</v>
      </c>
      <c r="J228" s="87" t="s">
        <v>1246</v>
      </c>
      <c r="L228" s="96" t="str">
        <f t="shared" si="10"/>
        <v/>
      </c>
      <c r="M228" s="97" t="str">
        <f t="shared" si="9"/>
        <v/>
      </c>
    </row>
    <row r="229" spans="1:13" ht="15.6" x14ac:dyDescent="0.3">
      <c r="A229" s="195">
        <v>4</v>
      </c>
      <c r="B229" s="195">
        <v>84</v>
      </c>
      <c r="C229" s="197" t="s">
        <v>1247</v>
      </c>
      <c r="D229" s="197" t="s">
        <v>545</v>
      </c>
      <c r="E229" s="199">
        <v>2.8900462962962961E-2</v>
      </c>
      <c r="F229" s="86" t="s">
        <v>1248</v>
      </c>
      <c r="G229" s="86" t="s">
        <v>1249</v>
      </c>
      <c r="H229" s="86" t="s">
        <v>1250</v>
      </c>
      <c r="I229" s="86" t="s">
        <v>1251</v>
      </c>
      <c r="J229" s="86" t="s">
        <v>1252</v>
      </c>
      <c r="L229" s="96" t="str">
        <f t="shared" si="10"/>
        <v>Viltė Narkūnaitė</v>
      </c>
      <c r="M229" s="97">
        <f t="shared" si="9"/>
        <v>756</v>
      </c>
    </row>
    <row r="230" spans="1:13" ht="15.6" x14ac:dyDescent="0.3">
      <c r="A230" s="196"/>
      <c r="B230" s="196"/>
      <c r="C230" s="198"/>
      <c r="D230" s="198"/>
      <c r="E230" s="200"/>
      <c r="F230" s="87" t="s">
        <v>1248</v>
      </c>
      <c r="G230" s="87" t="s">
        <v>1253</v>
      </c>
      <c r="H230" s="87" t="s">
        <v>1254</v>
      </c>
      <c r="I230" s="87" t="s">
        <v>1255</v>
      </c>
      <c r="J230" s="87" t="s">
        <v>1256</v>
      </c>
      <c r="L230" s="96" t="str">
        <f t="shared" si="10"/>
        <v/>
      </c>
      <c r="M230" s="97" t="str">
        <f t="shared" si="9"/>
        <v/>
      </c>
    </row>
    <row r="231" spans="1:13" ht="15.6" x14ac:dyDescent="0.3">
      <c r="A231" s="195">
        <v>5</v>
      </c>
      <c r="B231" s="195">
        <v>80</v>
      </c>
      <c r="C231" s="197" t="s">
        <v>1257</v>
      </c>
      <c r="D231" s="197" t="s">
        <v>588</v>
      </c>
      <c r="E231" s="199">
        <v>2.9329861111111109E-2</v>
      </c>
      <c r="F231" s="86" t="s">
        <v>1258</v>
      </c>
      <c r="G231" s="86" t="s">
        <v>1259</v>
      </c>
      <c r="H231" s="86" t="s">
        <v>1260</v>
      </c>
      <c r="I231" s="86" t="s">
        <v>1261</v>
      </c>
      <c r="J231" s="86" t="s">
        <v>1262</v>
      </c>
      <c r="L231" s="96" t="str">
        <f t="shared" si="10"/>
        <v>Karolina Lukšytė</v>
      </c>
      <c r="M231" s="97">
        <f t="shared" si="9"/>
        <v>745</v>
      </c>
    </row>
    <row r="232" spans="1:13" ht="15.6" x14ac:dyDescent="0.3">
      <c r="A232" s="196"/>
      <c r="B232" s="196"/>
      <c r="C232" s="198"/>
      <c r="D232" s="198"/>
      <c r="E232" s="200"/>
      <c r="F232" s="87" t="s">
        <v>1258</v>
      </c>
      <c r="G232" s="87" t="s">
        <v>1263</v>
      </c>
      <c r="H232" s="87" t="s">
        <v>1264</v>
      </c>
      <c r="I232" s="87" t="s">
        <v>1265</v>
      </c>
      <c r="J232" s="87" t="s">
        <v>1266</v>
      </c>
      <c r="L232" s="96" t="str">
        <f t="shared" si="10"/>
        <v/>
      </c>
      <c r="M232" s="97" t="str">
        <f t="shared" ref="M232:M292" si="11">IFERROR(ROUND($E$203/E232*900,0),"")</f>
        <v/>
      </c>
    </row>
    <row r="233" spans="1:13" ht="15.6" x14ac:dyDescent="0.3">
      <c r="A233" s="195">
        <v>6</v>
      </c>
      <c r="B233" s="195">
        <v>89</v>
      </c>
      <c r="C233" s="197" t="s">
        <v>1267</v>
      </c>
      <c r="D233" s="197" t="s">
        <v>558</v>
      </c>
      <c r="E233" s="199">
        <v>3.0675925925925926E-2</v>
      </c>
      <c r="F233" s="86" t="s">
        <v>1238</v>
      </c>
      <c r="G233" s="86" t="s">
        <v>1268</v>
      </c>
      <c r="H233" s="86" t="s">
        <v>1269</v>
      </c>
      <c r="I233" s="86" t="s">
        <v>1270</v>
      </c>
      <c r="J233" s="86" t="s">
        <v>1271</v>
      </c>
      <c r="L233" s="96" t="str">
        <f t="shared" si="10"/>
        <v>Linda Siliņa</v>
      </c>
      <c r="M233" s="97">
        <f t="shared" si="11"/>
        <v>712</v>
      </c>
    </row>
    <row r="234" spans="1:13" ht="15.6" x14ac:dyDescent="0.3">
      <c r="A234" s="196"/>
      <c r="B234" s="196"/>
      <c r="C234" s="198"/>
      <c r="D234" s="198"/>
      <c r="E234" s="200"/>
      <c r="F234" s="87" t="s">
        <v>1238</v>
      </c>
      <c r="G234" s="87" t="s">
        <v>1272</v>
      </c>
      <c r="H234" s="87" t="s">
        <v>1273</v>
      </c>
      <c r="I234" s="87" t="s">
        <v>1274</v>
      </c>
      <c r="J234" s="87" t="s">
        <v>1275</v>
      </c>
      <c r="L234" s="96" t="str">
        <f t="shared" si="10"/>
        <v/>
      </c>
      <c r="M234" s="97" t="str">
        <f t="shared" si="11"/>
        <v/>
      </c>
    </row>
    <row r="235" spans="1:13" ht="15.6" x14ac:dyDescent="0.3">
      <c r="A235" s="195">
        <v>7</v>
      </c>
      <c r="B235" s="195">
        <v>77</v>
      </c>
      <c r="C235" s="197" t="s">
        <v>1276</v>
      </c>
      <c r="D235" s="197" t="s">
        <v>973</v>
      </c>
      <c r="E235" s="199">
        <v>3.0842592592592592E-2</v>
      </c>
      <c r="F235" s="86" t="s">
        <v>1277</v>
      </c>
      <c r="G235" s="86" t="s">
        <v>1278</v>
      </c>
      <c r="H235" s="86" t="s">
        <v>1279</v>
      </c>
      <c r="I235" s="86" t="s">
        <v>1280</v>
      </c>
      <c r="J235" s="86" t="s">
        <v>1281</v>
      </c>
      <c r="L235" s="96" t="str">
        <f t="shared" si="10"/>
        <v>Raileen Lelle</v>
      </c>
      <c r="M235" s="97">
        <f t="shared" si="11"/>
        <v>708</v>
      </c>
    </row>
    <row r="236" spans="1:13" ht="15.6" x14ac:dyDescent="0.3">
      <c r="A236" s="196"/>
      <c r="B236" s="196"/>
      <c r="C236" s="198"/>
      <c r="D236" s="198"/>
      <c r="E236" s="200"/>
      <c r="F236" s="87" t="s">
        <v>1277</v>
      </c>
      <c r="G236" s="87" t="s">
        <v>1282</v>
      </c>
      <c r="H236" s="87" t="s">
        <v>1283</v>
      </c>
      <c r="I236" s="87" t="s">
        <v>1284</v>
      </c>
      <c r="J236" s="87" t="s">
        <v>1285</v>
      </c>
      <c r="L236" s="96" t="str">
        <f t="shared" si="10"/>
        <v/>
      </c>
      <c r="M236" s="97" t="str">
        <f t="shared" si="11"/>
        <v/>
      </c>
    </row>
    <row r="237" spans="1:13" ht="15.6" x14ac:dyDescent="0.3">
      <c r="A237" s="89"/>
      <c r="L237" s="96" t="str">
        <f t="shared" si="10"/>
        <v/>
      </c>
      <c r="M237" s="97" t="str">
        <f t="shared" si="11"/>
        <v/>
      </c>
    </row>
    <row r="238" spans="1:13" ht="15.6" x14ac:dyDescent="0.3">
      <c r="A238" s="90" t="s">
        <v>1286</v>
      </c>
      <c r="L238" s="96" t="str">
        <f t="shared" si="10"/>
        <v/>
      </c>
      <c r="M238" s="97" t="str">
        <f t="shared" si="11"/>
        <v/>
      </c>
    </row>
    <row r="239" spans="1:13" ht="15.6" x14ac:dyDescent="0.3">
      <c r="A239" s="206" t="s">
        <v>1</v>
      </c>
      <c r="B239" s="206" t="s">
        <v>190</v>
      </c>
      <c r="C239" s="206" t="s">
        <v>525</v>
      </c>
      <c r="D239" s="206" t="s">
        <v>27</v>
      </c>
      <c r="E239" s="92" t="s">
        <v>526</v>
      </c>
      <c r="F239" s="201" t="s">
        <v>527</v>
      </c>
      <c r="G239" s="202"/>
      <c r="H239" s="202"/>
      <c r="I239" s="202"/>
      <c r="J239" s="203"/>
      <c r="L239" s="96" t="str">
        <f t="shared" si="10"/>
        <v/>
      </c>
      <c r="M239" s="97" t="str">
        <f t="shared" si="11"/>
        <v/>
      </c>
    </row>
    <row r="240" spans="1:13" ht="15.6" x14ac:dyDescent="0.3">
      <c r="A240" s="207"/>
      <c r="B240" s="207"/>
      <c r="C240" s="207"/>
      <c r="D240" s="207"/>
      <c r="E240" s="93" t="s">
        <v>528</v>
      </c>
      <c r="F240" s="85" t="s">
        <v>177</v>
      </c>
      <c r="G240" s="85" t="s">
        <v>614</v>
      </c>
      <c r="H240" s="85" t="s">
        <v>615</v>
      </c>
      <c r="I240" s="85" t="s">
        <v>614</v>
      </c>
      <c r="J240" s="85" t="s">
        <v>529</v>
      </c>
      <c r="L240" s="96" t="str">
        <f t="shared" si="10"/>
        <v/>
      </c>
      <c r="M240" s="97" t="str">
        <f t="shared" si="11"/>
        <v/>
      </c>
    </row>
    <row r="241" spans="1:13" ht="15.6" x14ac:dyDescent="0.3">
      <c r="A241" s="195">
        <v>1</v>
      </c>
      <c r="B241" s="195">
        <v>57</v>
      </c>
      <c r="C241" s="197" t="s">
        <v>563</v>
      </c>
      <c r="D241" s="197" t="s">
        <v>564</v>
      </c>
      <c r="E241" s="199">
        <v>2.9070601851851851E-2</v>
      </c>
      <c r="F241" s="86" t="s">
        <v>1287</v>
      </c>
      <c r="G241" s="86" t="s">
        <v>1288</v>
      </c>
      <c r="H241" s="86" t="s">
        <v>1289</v>
      </c>
      <c r="I241" s="86" t="s">
        <v>1290</v>
      </c>
      <c r="J241" s="86" t="s">
        <v>1291</v>
      </c>
      <c r="L241" s="96" t="str">
        <f t="shared" si="10"/>
        <v>Leonid Bondarchuk</v>
      </c>
      <c r="M241" s="97">
        <f t="shared" si="11"/>
        <v>752</v>
      </c>
    </row>
    <row r="242" spans="1:13" ht="15.6" x14ac:dyDescent="0.3">
      <c r="A242" s="196"/>
      <c r="B242" s="196"/>
      <c r="C242" s="198"/>
      <c r="D242" s="198"/>
      <c r="E242" s="200"/>
      <c r="F242" s="87" t="s">
        <v>1287</v>
      </c>
      <c r="G242" s="87" t="s">
        <v>1292</v>
      </c>
      <c r="H242" s="87" t="s">
        <v>1293</v>
      </c>
      <c r="I242" s="87" t="s">
        <v>1294</v>
      </c>
      <c r="J242" s="87" t="s">
        <v>1295</v>
      </c>
      <c r="L242" s="96" t="str">
        <f t="shared" si="10"/>
        <v/>
      </c>
      <c r="M242" s="97" t="str">
        <f t="shared" si="11"/>
        <v/>
      </c>
    </row>
    <row r="243" spans="1:13" ht="15.6" x14ac:dyDescent="0.3">
      <c r="A243" s="195">
        <v>2</v>
      </c>
      <c r="B243" s="195">
        <v>74</v>
      </c>
      <c r="C243" s="197" t="s">
        <v>1296</v>
      </c>
      <c r="D243" s="197" t="s">
        <v>1297</v>
      </c>
      <c r="E243" s="199">
        <v>3.0046296296296297E-2</v>
      </c>
      <c r="F243" s="86" t="s">
        <v>1298</v>
      </c>
      <c r="G243" s="86" t="s">
        <v>1299</v>
      </c>
      <c r="H243" s="86" t="s">
        <v>1300</v>
      </c>
      <c r="I243" s="86" t="s">
        <v>1301</v>
      </c>
      <c r="J243" s="86" t="s">
        <v>1302</v>
      </c>
      <c r="L243" s="96" t="str">
        <f t="shared" si="10"/>
        <v>Paulius Kurlavičius</v>
      </c>
      <c r="M243" s="97">
        <f t="shared" si="11"/>
        <v>727</v>
      </c>
    </row>
    <row r="244" spans="1:13" ht="15.6" x14ac:dyDescent="0.3">
      <c r="A244" s="196"/>
      <c r="B244" s="196"/>
      <c r="C244" s="198"/>
      <c r="D244" s="198"/>
      <c r="E244" s="200"/>
      <c r="F244" s="87" t="s">
        <v>1298</v>
      </c>
      <c r="G244" s="87" t="s">
        <v>1303</v>
      </c>
      <c r="H244" s="87" t="s">
        <v>1304</v>
      </c>
      <c r="I244" s="87" t="s">
        <v>1305</v>
      </c>
      <c r="J244" s="87" t="s">
        <v>1306</v>
      </c>
      <c r="L244" s="96" t="str">
        <f t="shared" si="10"/>
        <v/>
      </c>
      <c r="M244" s="97" t="str">
        <f t="shared" si="11"/>
        <v/>
      </c>
    </row>
    <row r="245" spans="1:13" ht="15.6" x14ac:dyDescent="0.3">
      <c r="A245" s="195">
        <v>3</v>
      </c>
      <c r="B245" s="195">
        <v>78</v>
      </c>
      <c r="C245" s="197" t="s">
        <v>1307</v>
      </c>
      <c r="D245" s="197" t="s">
        <v>973</v>
      </c>
      <c r="E245" s="199">
        <v>3.2093750000000004E-2</v>
      </c>
      <c r="F245" s="86" t="s">
        <v>1308</v>
      </c>
      <c r="G245" s="86" t="s">
        <v>1309</v>
      </c>
      <c r="H245" s="86" t="s">
        <v>1310</v>
      </c>
      <c r="I245" s="86" t="s">
        <v>1311</v>
      </c>
      <c r="J245" s="86" t="s">
        <v>1312</v>
      </c>
      <c r="L245" s="96" t="str">
        <f t="shared" si="10"/>
        <v>Rain Lelle</v>
      </c>
      <c r="M245" s="97">
        <f t="shared" si="11"/>
        <v>681</v>
      </c>
    </row>
    <row r="246" spans="1:13" ht="15.6" x14ac:dyDescent="0.3">
      <c r="A246" s="196"/>
      <c r="B246" s="196"/>
      <c r="C246" s="198"/>
      <c r="D246" s="198"/>
      <c r="E246" s="200"/>
      <c r="F246" s="87" t="s">
        <v>1308</v>
      </c>
      <c r="G246" s="87" t="s">
        <v>1313</v>
      </c>
      <c r="H246" s="87" t="s">
        <v>1314</v>
      </c>
      <c r="I246" s="87" t="s">
        <v>1315</v>
      </c>
      <c r="J246" s="87" t="s">
        <v>1316</v>
      </c>
      <c r="L246" s="96" t="str">
        <f t="shared" si="10"/>
        <v/>
      </c>
      <c r="M246" s="97" t="str">
        <f t="shared" si="11"/>
        <v/>
      </c>
    </row>
    <row r="247" spans="1:13" ht="15.6" x14ac:dyDescent="0.3">
      <c r="A247" s="89"/>
      <c r="L247" s="96" t="str">
        <f t="shared" si="10"/>
        <v/>
      </c>
      <c r="M247" s="97" t="str">
        <f t="shared" si="11"/>
        <v/>
      </c>
    </row>
    <row r="248" spans="1:13" ht="15.6" x14ac:dyDescent="0.3">
      <c r="A248" s="90" t="s">
        <v>1317</v>
      </c>
      <c r="L248" s="96" t="str">
        <f t="shared" si="10"/>
        <v/>
      </c>
      <c r="M248" s="97" t="str">
        <f t="shared" si="11"/>
        <v/>
      </c>
    </row>
    <row r="249" spans="1:13" ht="15.6" x14ac:dyDescent="0.3">
      <c r="A249" s="206" t="s">
        <v>1</v>
      </c>
      <c r="B249" s="206" t="s">
        <v>190</v>
      </c>
      <c r="C249" s="206" t="s">
        <v>525</v>
      </c>
      <c r="D249" s="206" t="s">
        <v>27</v>
      </c>
      <c r="E249" s="92" t="s">
        <v>526</v>
      </c>
      <c r="F249" s="201" t="s">
        <v>527</v>
      </c>
      <c r="G249" s="202"/>
      <c r="H249" s="202"/>
      <c r="I249" s="202"/>
      <c r="J249" s="203"/>
      <c r="L249" s="96" t="str">
        <f t="shared" si="10"/>
        <v/>
      </c>
      <c r="M249" s="97" t="str">
        <f t="shared" si="11"/>
        <v/>
      </c>
    </row>
    <row r="250" spans="1:13" ht="15.6" x14ac:dyDescent="0.3">
      <c r="A250" s="207"/>
      <c r="B250" s="207"/>
      <c r="C250" s="207"/>
      <c r="D250" s="207"/>
      <c r="E250" s="93" t="s">
        <v>528</v>
      </c>
      <c r="F250" s="85" t="s">
        <v>177</v>
      </c>
      <c r="G250" s="85" t="s">
        <v>614</v>
      </c>
      <c r="H250" s="85" t="s">
        <v>615</v>
      </c>
      <c r="I250" s="85" t="s">
        <v>614</v>
      </c>
      <c r="J250" s="85" t="s">
        <v>529</v>
      </c>
      <c r="L250" s="96" t="str">
        <f t="shared" si="10"/>
        <v/>
      </c>
      <c r="M250" s="97" t="str">
        <f t="shared" si="11"/>
        <v/>
      </c>
    </row>
    <row r="251" spans="1:13" ht="15.6" x14ac:dyDescent="0.3">
      <c r="A251" s="195">
        <v>1</v>
      </c>
      <c r="B251" s="195">
        <v>97</v>
      </c>
      <c r="C251" s="197" t="s">
        <v>1318</v>
      </c>
      <c r="D251" s="197" t="s">
        <v>1319</v>
      </c>
      <c r="E251" s="199">
        <v>3.2027777777777773E-2</v>
      </c>
      <c r="F251" s="86" t="s">
        <v>1320</v>
      </c>
      <c r="G251" s="86" t="s">
        <v>1321</v>
      </c>
      <c r="H251" s="86" t="s">
        <v>1322</v>
      </c>
      <c r="I251" s="86" t="s">
        <v>1323</v>
      </c>
      <c r="J251" s="86" t="s">
        <v>1324</v>
      </c>
      <c r="L251" s="96" t="str">
        <f t="shared" si="10"/>
        <v>Aveli Tattar</v>
      </c>
      <c r="M251" s="97">
        <f t="shared" si="11"/>
        <v>682</v>
      </c>
    </row>
    <row r="252" spans="1:13" ht="15.6" x14ac:dyDescent="0.3">
      <c r="A252" s="196"/>
      <c r="B252" s="196"/>
      <c r="C252" s="198"/>
      <c r="D252" s="198"/>
      <c r="E252" s="200"/>
      <c r="F252" s="87" t="s">
        <v>1320</v>
      </c>
      <c r="G252" s="87" t="s">
        <v>1325</v>
      </c>
      <c r="H252" s="87" t="s">
        <v>1326</v>
      </c>
      <c r="I252" s="87" t="s">
        <v>1327</v>
      </c>
      <c r="J252" s="87" t="s">
        <v>1328</v>
      </c>
      <c r="L252" s="96" t="str">
        <f t="shared" si="10"/>
        <v/>
      </c>
      <c r="M252" s="97" t="str">
        <f t="shared" si="11"/>
        <v/>
      </c>
    </row>
    <row r="253" spans="1:13" ht="15.6" x14ac:dyDescent="0.3">
      <c r="A253" s="195">
        <v>2</v>
      </c>
      <c r="B253" s="195">
        <v>98</v>
      </c>
      <c r="C253" s="197" t="s">
        <v>1329</v>
      </c>
      <c r="D253" s="197" t="s">
        <v>1319</v>
      </c>
      <c r="E253" s="199">
        <v>3.3201388888888891E-2</v>
      </c>
      <c r="F253" s="86" t="s">
        <v>1330</v>
      </c>
      <c r="G253" s="86" t="s">
        <v>1331</v>
      </c>
      <c r="H253" s="86" t="s">
        <v>1332</v>
      </c>
      <c r="I253" s="86" t="s">
        <v>1333</v>
      </c>
      <c r="J253" s="86" t="s">
        <v>1334</v>
      </c>
      <c r="L253" s="96" t="str">
        <f t="shared" si="10"/>
        <v>Kaja Tattar</v>
      </c>
      <c r="M253" s="97">
        <f t="shared" si="11"/>
        <v>658</v>
      </c>
    </row>
    <row r="254" spans="1:13" ht="15.6" x14ac:dyDescent="0.3">
      <c r="A254" s="196"/>
      <c r="B254" s="196"/>
      <c r="C254" s="198"/>
      <c r="D254" s="198"/>
      <c r="E254" s="200"/>
      <c r="F254" s="87" t="s">
        <v>1330</v>
      </c>
      <c r="G254" s="87" t="s">
        <v>1335</v>
      </c>
      <c r="H254" s="87" t="s">
        <v>1336</v>
      </c>
      <c r="I254" s="87" t="s">
        <v>1337</v>
      </c>
      <c r="J254" s="87" t="s">
        <v>1338</v>
      </c>
      <c r="L254" s="96" t="str">
        <f t="shared" si="10"/>
        <v/>
      </c>
      <c r="M254" s="97" t="str">
        <f t="shared" si="11"/>
        <v/>
      </c>
    </row>
    <row r="255" spans="1:13" ht="15.6" x14ac:dyDescent="0.3">
      <c r="A255" s="195">
        <v>3</v>
      </c>
      <c r="B255" s="195">
        <v>56</v>
      </c>
      <c r="C255" s="197" t="s">
        <v>608</v>
      </c>
      <c r="D255" s="197" t="s">
        <v>564</v>
      </c>
      <c r="E255" s="199">
        <v>3.4037037037037039E-2</v>
      </c>
      <c r="F255" s="86" t="s">
        <v>1339</v>
      </c>
      <c r="G255" s="86" t="s">
        <v>1340</v>
      </c>
      <c r="H255" s="86" t="s">
        <v>1341</v>
      </c>
      <c r="I255" s="86" t="s">
        <v>1342</v>
      </c>
      <c r="J255" s="86" t="s">
        <v>1343</v>
      </c>
      <c r="L255" s="96" t="str">
        <f t="shared" si="10"/>
        <v>Jelena Bondarchuk</v>
      </c>
      <c r="M255" s="97">
        <f t="shared" si="11"/>
        <v>642</v>
      </c>
    </row>
    <row r="256" spans="1:13" ht="15.6" x14ac:dyDescent="0.3">
      <c r="A256" s="196"/>
      <c r="B256" s="196"/>
      <c r="C256" s="198"/>
      <c r="D256" s="198"/>
      <c r="E256" s="200"/>
      <c r="F256" s="87" t="s">
        <v>1339</v>
      </c>
      <c r="G256" s="87" t="s">
        <v>1344</v>
      </c>
      <c r="H256" s="87" t="s">
        <v>1345</v>
      </c>
      <c r="I256" s="87" t="s">
        <v>1346</v>
      </c>
      <c r="J256" s="87" t="s">
        <v>1347</v>
      </c>
      <c r="L256" s="96" t="str">
        <f t="shared" si="10"/>
        <v/>
      </c>
      <c r="M256" s="97" t="str">
        <f t="shared" si="11"/>
        <v/>
      </c>
    </row>
    <row r="257" spans="1:13" ht="15.6" x14ac:dyDescent="0.3">
      <c r="A257" s="195">
        <v>4</v>
      </c>
      <c r="B257" s="195">
        <v>95</v>
      </c>
      <c r="C257" s="197" t="s">
        <v>1348</v>
      </c>
      <c r="D257" s="197" t="s">
        <v>973</v>
      </c>
      <c r="E257" s="199">
        <v>3.645601851851852E-2</v>
      </c>
      <c r="F257" s="86" t="s">
        <v>1349</v>
      </c>
      <c r="G257" s="86" t="s">
        <v>1350</v>
      </c>
      <c r="H257" s="86" t="s">
        <v>1351</v>
      </c>
      <c r="I257" s="86" t="s">
        <v>1352</v>
      </c>
      <c r="J257" s="86" t="s">
        <v>1353</v>
      </c>
      <c r="L257" s="96" t="str">
        <f t="shared" si="10"/>
        <v>Anne Vaisma</v>
      </c>
      <c r="M257" s="97">
        <f t="shared" si="11"/>
        <v>599</v>
      </c>
    </row>
    <row r="258" spans="1:13" ht="15.6" x14ac:dyDescent="0.3">
      <c r="A258" s="196"/>
      <c r="B258" s="196"/>
      <c r="C258" s="198"/>
      <c r="D258" s="198"/>
      <c r="E258" s="200"/>
      <c r="F258" s="87" t="s">
        <v>1349</v>
      </c>
      <c r="G258" s="87" t="s">
        <v>1354</v>
      </c>
      <c r="H258" s="87" t="s">
        <v>1355</v>
      </c>
      <c r="I258" s="87" t="s">
        <v>1356</v>
      </c>
      <c r="J258" s="87" t="s">
        <v>1357</v>
      </c>
      <c r="L258" s="96" t="str">
        <f t="shared" si="10"/>
        <v/>
      </c>
      <c r="M258" s="97" t="str">
        <f t="shared" si="11"/>
        <v/>
      </c>
    </row>
    <row r="259" spans="1:13" ht="15.6" x14ac:dyDescent="0.3">
      <c r="A259" s="195">
        <v>5</v>
      </c>
      <c r="B259" s="195">
        <v>82</v>
      </c>
      <c r="C259" s="197" t="s">
        <v>1358</v>
      </c>
      <c r="D259" s="197" t="s">
        <v>1359</v>
      </c>
      <c r="E259" s="199">
        <v>3.7969907407407411E-2</v>
      </c>
      <c r="F259" s="86" t="s">
        <v>1360</v>
      </c>
      <c r="G259" s="86" t="s">
        <v>1361</v>
      </c>
      <c r="H259" s="86" t="s">
        <v>1362</v>
      </c>
      <c r="I259" s="86" t="s">
        <v>1363</v>
      </c>
      <c r="J259" s="86" t="s">
        <v>1364</v>
      </c>
      <c r="L259" s="96" t="str">
        <f t="shared" si="10"/>
        <v>Külli Mõtsnik</v>
      </c>
      <c r="M259" s="97">
        <f t="shared" si="11"/>
        <v>575</v>
      </c>
    </row>
    <row r="260" spans="1:13" ht="15.6" x14ac:dyDescent="0.3">
      <c r="A260" s="196"/>
      <c r="B260" s="196"/>
      <c r="C260" s="198"/>
      <c r="D260" s="198"/>
      <c r="E260" s="200"/>
      <c r="F260" s="87" t="s">
        <v>1360</v>
      </c>
      <c r="G260" s="87" t="s">
        <v>1365</v>
      </c>
      <c r="H260" s="87" t="s">
        <v>1366</v>
      </c>
      <c r="I260" s="87" t="s">
        <v>1367</v>
      </c>
      <c r="J260" s="87" t="s">
        <v>1368</v>
      </c>
      <c r="L260" s="96" t="str">
        <f t="shared" si="10"/>
        <v/>
      </c>
      <c r="M260" s="97" t="str">
        <f t="shared" si="11"/>
        <v/>
      </c>
    </row>
    <row r="261" spans="1:13" ht="15.6" x14ac:dyDescent="0.3">
      <c r="A261" s="89"/>
      <c r="L261" s="96" t="str">
        <f t="shared" si="10"/>
        <v/>
      </c>
      <c r="M261" s="97" t="str">
        <f t="shared" si="11"/>
        <v/>
      </c>
    </row>
    <row r="262" spans="1:13" ht="15.6" x14ac:dyDescent="0.3">
      <c r="A262" s="90" t="s">
        <v>1369</v>
      </c>
      <c r="L262" s="96" t="str">
        <f t="shared" si="10"/>
        <v/>
      </c>
      <c r="M262" s="97" t="str">
        <f t="shared" si="11"/>
        <v/>
      </c>
    </row>
    <row r="263" spans="1:13" ht="15.6" x14ac:dyDescent="0.3">
      <c r="A263" s="206" t="s">
        <v>1</v>
      </c>
      <c r="B263" s="206" t="s">
        <v>190</v>
      </c>
      <c r="C263" s="206" t="s">
        <v>525</v>
      </c>
      <c r="D263" s="206" t="s">
        <v>27</v>
      </c>
      <c r="E263" s="92" t="s">
        <v>526</v>
      </c>
      <c r="F263" s="201" t="s">
        <v>527</v>
      </c>
      <c r="G263" s="202"/>
      <c r="H263" s="202"/>
      <c r="I263" s="202"/>
      <c r="J263" s="203"/>
      <c r="L263" s="96" t="str">
        <f t="shared" si="10"/>
        <v/>
      </c>
      <c r="M263" s="97" t="str">
        <f t="shared" si="11"/>
        <v/>
      </c>
    </row>
    <row r="264" spans="1:13" ht="15.6" x14ac:dyDescent="0.3">
      <c r="A264" s="207"/>
      <c r="B264" s="207"/>
      <c r="C264" s="207"/>
      <c r="D264" s="207"/>
      <c r="E264" s="93" t="s">
        <v>528</v>
      </c>
      <c r="F264" s="85" t="s">
        <v>177</v>
      </c>
      <c r="G264" s="85" t="s">
        <v>614</v>
      </c>
      <c r="H264" s="85" t="s">
        <v>615</v>
      </c>
      <c r="I264" s="85" t="s">
        <v>614</v>
      </c>
      <c r="J264" s="85" t="s">
        <v>529</v>
      </c>
      <c r="L264" s="96" t="str">
        <f t="shared" si="10"/>
        <v/>
      </c>
      <c r="M264" s="97" t="str">
        <f t="shared" si="11"/>
        <v/>
      </c>
    </row>
    <row r="265" spans="1:13" ht="15.6" x14ac:dyDescent="0.3">
      <c r="A265" s="195">
        <v>1</v>
      </c>
      <c r="B265" s="195">
        <v>94</v>
      </c>
      <c r="C265" s="197" t="s">
        <v>1370</v>
      </c>
      <c r="D265" s="197" t="s">
        <v>683</v>
      </c>
      <c r="E265" s="199">
        <v>2.5995370370370367E-2</v>
      </c>
      <c r="F265" s="86" t="s">
        <v>1371</v>
      </c>
      <c r="G265" s="86" t="s">
        <v>1372</v>
      </c>
      <c r="H265" s="86" t="s">
        <v>1373</v>
      </c>
      <c r="I265" s="86" t="s">
        <v>1374</v>
      </c>
      <c r="J265" s="86" t="s">
        <v>1375</v>
      </c>
      <c r="L265" s="96" t="str">
        <f t="shared" si="10"/>
        <v>Aivars Uzuls</v>
      </c>
      <c r="M265" s="97">
        <f t="shared" si="11"/>
        <v>841</v>
      </c>
    </row>
    <row r="266" spans="1:13" ht="15.6" x14ac:dyDescent="0.3">
      <c r="A266" s="196"/>
      <c r="B266" s="196"/>
      <c r="C266" s="198"/>
      <c r="D266" s="198"/>
      <c r="E266" s="200"/>
      <c r="F266" s="87" t="s">
        <v>1371</v>
      </c>
      <c r="G266" s="87" t="s">
        <v>1376</v>
      </c>
      <c r="H266" s="87" t="s">
        <v>1377</v>
      </c>
      <c r="I266" s="87" t="s">
        <v>1378</v>
      </c>
      <c r="J266" s="87" t="s">
        <v>1379</v>
      </c>
      <c r="L266" s="96" t="str">
        <f t="shared" ref="L266:L329" si="12">IFERROR(RIGHT(C266,(LEN(C266)-FIND(" ",C266,1)))&amp;" "&amp;(LEFT(C266,(FIND(" ",C266,1)-1))),"")</f>
        <v/>
      </c>
      <c r="M266" s="97" t="str">
        <f t="shared" si="11"/>
        <v/>
      </c>
    </row>
    <row r="267" spans="1:13" ht="15.6" x14ac:dyDescent="0.3">
      <c r="A267" s="195">
        <v>2</v>
      </c>
      <c r="B267" s="195">
        <v>51</v>
      </c>
      <c r="C267" s="197" t="s">
        <v>1380</v>
      </c>
      <c r="D267" s="197" t="s">
        <v>1381</v>
      </c>
      <c r="E267" s="199">
        <v>2.8163194444444442E-2</v>
      </c>
      <c r="F267" s="86" t="s">
        <v>1382</v>
      </c>
      <c r="G267" s="86" t="s">
        <v>1383</v>
      </c>
      <c r="H267" s="86" t="s">
        <v>1384</v>
      </c>
      <c r="I267" s="86" t="s">
        <v>1385</v>
      </c>
      <c r="J267" s="86" t="s">
        <v>1386</v>
      </c>
      <c r="L267" s="96" t="str">
        <f t="shared" si="12"/>
        <v>Romutis Ančlauskas</v>
      </c>
      <c r="M267" s="97">
        <f t="shared" si="11"/>
        <v>776</v>
      </c>
    </row>
    <row r="268" spans="1:13" ht="15.6" x14ac:dyDescent="0.3">
      <c r="A268" s="196"/>
      <c r="B268" s="196"/>
      <c r="C268" s="198"/>
      <c r="D268" s="198"/>
      <c r="E268" s="200"/>
      <c r="F268" s="87" t="s">
        <v>1382</v>
      </c>
      <c r="G268" s="87" t="s">
        <v>1387</v>
      </c>
      <c r="H268" s="87" t="s">
        <v>1388</v>
      </c>
      <c r="I268" s="87" t="s">
        <v>1389</v>
      </c>
      <c r="J268" s="87" t="s">
        <v>1390</v>
      </c>
      <c r="L268" s="96" t="str">
        <f t="shared" si="12"/>
        <v/>
      </c>
      <c r="M268" s="97" t="str">
        <f t="shared" si="11"/>
        <v/>
      </c>
    </row>
    <row r="269" spans="1:13" ht="15.6" x14ac:dyDescent="0.3">
      <c r="A269" s="195">
        <v>3</v>
      </c>
      <c r="B269" s="195">
        <v>59</v>
      </c>
      <c r="C269" s="197" t="s">
        <v>1391</v>
      </c>
      <c r="D269" s="197" t="s">
        <v>588</v>
      </c>
      <c r="E269" s="199">
        <v>2.9119212962962961E-2</v>
      </c>
      <c r="F269" s="86" t="s">
        <v>1392</v>
      </c>
      <c r="G269" s="86" t="s">
        <v>1393</v>
      </c>
      <c r="H269" s="86" t="s">
        <v>1394</v>
      </c>
      <c r="I269" s="86" t="s">
        <v>1395</v>
      </c>
      <c r="J269" s="86" t="s">
        <v>1396</v>
      </c>
      <c r="L269" s="96" t="str">
        <f t="shared" si="12"/>
        <v>Virgilijus Buzas</v>
      </c>
      <c r="M269" s="97">
        <f t="shared" si="11"/>
        <v>750</v>
      </c>
    </row>
    <row r="270" spans="1:13" ht="15.6" x14ac:dyDescent="0.3">
      <c r="A270" s="196"/>
      <c r="B270" s="196"/>
      <c r="C270" s="198"/>
      <c r="D270" s="198"/>
      <c r="E270" s="200"/>
      <c r="F270" s="87" t="s">
        <v>1392</v>
      </c>
      <c r="G270" s="87" t="s">
        <v>1397</v>
      </c>
      <c r="H270" s="87" t="s">
        <v>1398</v>
      </c>
      <c r="I270" s="87" t="s">
        <v>1399</v>
      </c>
      <c r="J270" s="87" t="s">
        <v>1400</v>
      </c>
      <c r="L270" s="96" t="str">
        <f t="shared" si="12"/>
        <v/>
      </c>
      <c r="M270" s="97" t="str">
        <f t="shared" si="11"/>
        <v/>
      </c>
    </row>
    <row r="271" spans="1:13" ht="15.6" x14ac:dyDescent="0.3">
      <c r="A271" s="195">
        <v>4</v>
      </c>
      <c r="B271" s="195">
        <v>41</v>
      </c>
      <c r="C271" s="197" t="s">
        <v>1401</v>
      </c>
      <c r="D271" s="197" t="s">
        <v>1006</v>
      </c>
      <c r="E271" s="199">
        <v>2.9803240740740741E-2</v>
      </c>
      <c r="F271" s="86" t="s">
        <v>1360</v>
      </c>
      <c r="G271" s="86" t="s">
        <v>1402</v>
      </c>
      <c r="H271" s="86" t="s">
        <v>1403</v>
      </c>
      <c r="I271" s="86" t="s">
        <v>1404</v>
      </c>
      <c r="J271" s="86" t="s">
        <v>1405</v>
      </c>
      <c r="L271" s="96" t="str">
        <f t="shared" si="12"/>
        <v>Vjačeslavs Gajevskis</v>
      </c>
      <c r="M271" s="97">
        <f t="shared" si="11"/>
        <v>733</v>
      </c>
    </row>
    <row r="272" spans="1:13" ht="15.6" x14ac:dyDescent="0.3">
      <c r="A272" s="196"/>
      <c r="B272" s="196"/>
      <c r="C272" s="198"/>
      <c r="D272" s="198"/>
      <c r="E272" s="200"/>
      <c r="F272" s="87" t="s">
        <v>1360</v>
      </c>
      <c r="G272" s="87" t="s">
        <v>1406</v>
      </c>
      <c r="H272" s="87" t="s">
        <v>1407</v>
      </c>
      <c r="I272" s="87" t="s">
        <v>1408</v>
      </c>
      <c r="J272" s="87" t="s">
        <v>1409</v>
      </c>
      <c r="L272" s="96" t="str">
        <f t="shared" si="12"/>
        <v/>
      </c>
      <c r="M272" s="97" t="str">
        <f t="shared" si="11"/>
        <v/>
      </c>
    </row>
    <row r="273" spans="1:13" ht="15.6" x14ac:dyDescent="0.3">
      <c r="A273" s="89"/>
      <c r="L273" s="96" t="str">
        <f t="shared" si="12"/>
        <v/>
      </c>
      <c r="M273" s="97" t="str">
        <f t="shared" si="11"/>
        <v/>
      </c>
    </row>
    <row r="274" spans="1:13" ht="15.6" x14ac:dyDescent="0.3">
      <c r="A274" s="90" t="s">
        <v>1410</v>
      </c>
      <c r="L274" s="96" t="str">
        <f t="shared" si="12"/>
        <v/>
      </c>
      <c r="M274" s="97" t="str">
        <f t="shared" si="11"/>
        <v/>
      </c>
    </row>
    <row r="275" spans="1:13" ht="15.6" x14ac:dyDescent="0.3">
      <c r="A275" s="206" t="s">
        <v>1</v>
      </c>
      <c r="B275" s="206" t="s">
        <v>190</v>
      </c>
      <c r="C275" s="206" t="s">
        <v>525</v>
      </c>
      <c r="D275" s="206" t="s">
        <v>27</v>
      </c>
      <c r="E275" s="92" t="s">
        <v>526</v>
      </c>
      <c r="F275" s="201" t="s">
        <v>527</v>
      </c>
      <c r="G275" s="202"/>
      <c r="H275" s="202"/>
      <c r="I275" s="202"/>
      <c r="J275" s="203"/>
      <c r="L275" s="96" t="str">
        <f t="shared" si="12"/>
        <v/>
      </c>
      <c r="M275" s="97" t="str">
        <f t="shared" si="11"/>
        <v/>
      </c>
    </row>
    <row r="276" spans="1:13" ht="15.6" x14ac:dyDescent="0.3">
      <c r="A276" s="207"/>
      <c r="B276" s="207"/>
      <c r="C276" s="207"/>
      <c r="D276" s="207"/>
      <c r="E276" s="93" t="s">
        <v>528</v>
      </c>
      <c r="F276" s="85" t="s">
        <v>177</v>
      </c>
      <c r="G276" s="85" t="s">
        <v>614</v>
      </c>
      <c r="H276" s="85" t="s">
        <v>615</v>
      </c>
      <c r="I276" s="85" t="s">
        <v>614</v>
      </c>
      <c r="J276" s="85" t="s">
        <v>529</v>
      </c>
      <c r="L276" s="96" t="str">
        <f t="shared" si="12"/>
        <v/>
      </c>
      <c r="M276" s="97" t="str">
        <f t="shared" si="11"/>
        <v/>
      </c>
    </row>
    <row r="277" spans="1:13" ht="15.6" x14ac:dyDescent="0.3">
      <c r="A277" s="195">
        <v>1</v>
      </c>
      <c r="B277" s="195">
        <v>85</v>
      </c>
      <c r="C277" s="197" t="s">
        <v>1411</v>
      </c>
      <c r="D277" s="197" t="s">
        <v>1412</v>
      </c>
      <c r="E277" s="199">
        <v>3.9587962962962964E-2</v>
      </c>
      <c r="F277" s="86" t="s">
        <v>1413</v>
      </c>
      <c r="G277" s="86" t="s">
        <v>1414</v>
      </c>
      <c r="H277" s="86" t="s">
        <v>1415</v>
      </c>
      <c r="I277" s="86" t="s">
        <v>1416</v>
      </c>
      <c r="J277" s="86" t="s">
        <v>1417</v>
      </c>
      <c r="L277" s="96" t="str">
        <f t="shared" si="12"/>
        <v>Pille Nurmis</v>
      </c>
      <c r="M277" s="97">
        <f t="shared" si="11"/>
        <v>552</v>
      </c>
    </row>
    <row r="278" spans="1:13" ht="15.6" x14ac:dyDescent="0.3">
      <c r="A278" s="196"/>
      <c r="B278" s="196"/>
      <c r="C278" s="198"/>
      <c r="D278" s="198"/>
      <c r="E278" s="200"/>
      <c r="F278" s="87" t="s">
        <v>1413</v>
      </c>
      <c r="G278" s="87" t="s">
        <v>1418</v>
      </c>
      <c r="H278" s="87" t="s">
        <v>1419</v>
      </c>
      <c r="I278" s="87" t="s">
        <v>1420</v>
      </c>
      <c r="J278" s="87" t="s">
        <v>1421</v>
      </c>
      <c r="L278" s="96" t="str">
        <f t="shared" si="12"/>
        <v/>
      </c>
      <c r="M278" s="97" t="str">
        <f t="shared" si="11"/>
        <v/>
      </c>
    </row>
    <row r="279" spans="1:13" ht="15.6" x14ac:dyDescent="0.3">
      <c r="A279" s="89"/>
      <c r="L279" s="96" t="str">
        <f t="shared" si="12"/>
        <v/>
      </c>
      <c r="M279" s="97" t="str">
        <f t="shared" si="11"/>
        <v/>
      </c>
    </row>
    <row r="280" spans="1:13" ht="15.6" x14ac:dyDescent="0.3">
      <c r="A280" s="90" t="s">
        <v>1422</v>
      </c>
      <c r="L280" s="96" t="str">
        <f t="shared" si="12"/>
        <v/>
      </c>
      <c r="M280" s="97" t="str">
        <f t="shared" si="11"/>
        <v/>
      </c>
    </row>
    <row r="281" spans="1:13" ht="15.6" x14ac:dyDescent="0.3">
      <c r="A281" s="206" t="s">
        <v>1</v>
      </c>
      <c r="B281" s="206" t="s">
        <v>190</v>
      </c>
      <c r="C281" s="206" t="s">
        <v>525</v>
      </c>
      <c r="D281" s="206" t="s">
        <v>27</v>
      </c>
      <c r="E281" s="92" t="s">
        <v>526</v>
      </c>
      <c r="F281" s="201" t="s">
        <v>527</v>
      </c>
      <c r="G281" s="202"/>
      <c r="H281" s="202"/>
      <c r="I281" s="202"/>
      <c r="J281" s="203"/>
      <c r="L281" s="96" t="str">
        <f t="shared" si="12"/>
        <v/>
      </c>
      <c r="M281" s="97" t="str">
        <f t="shared" si="11"/>
        <v/>
      </c>
    </row>
    <row r="282" spans="1:13" ht="15.6" x14ac:dyDescent="0.3">
      <c r="A282" s="207"/>
      <c r="B282" s="207"/>
      <c r="C282" s="207"/>
      <c r="D282" s="207"/>
      <c r="E282" s="93" t="s">
        <v>528</v>
      </c>
      <c r="F282" s="85" t="s">
        <v>177</v>
      </c>
      <c r="G282" s="85" t="s">
        <v>614</v>
      </c>
      <c r="H282" s="85" t="s">
        <v>615</v>
      </c>
      <c r="I282" s="85" t="s">
        <v>614</v>
      </c>
      <c r="J282" s="85" t="s">
        <v>529</v>
      </c>
      <c r="L282" s="96" t="str">
        <f t="shared" si="12"/>
        <v/>
      </c>
      <c r="M282" s="97" t="str">
        <f t="shared" si="11"/>
        <v/>
      </c>
    </row>
    <row r="283" spans="1:13" ht="15.6" x14ac:dyDescent="0.3">
      <c r="A283" s="195">
        <v>1</v>
      </c>
      <c r="B283" s="195">
        <v>63</v>
      </c>
      <c r="C283" s="197" t="s">
        <v>1423</v>
      </c>
      <c r="D283" s="197" t="s">
        <v>1424</v>
      </c>
      <c r="E283" s="199">
        <v>2.7956018518518519E-2</v>
      </c>
      <c r="F283" s="86" t="s">
        <v>1425</v>
      </c>
      <c r="G283" s="86" t="s">
        <v>1426</v>
      </c>
      <c r="H283" s="86" t="s">
        <v>1427</v>
      </c>
      <c r="I283" s="86" t="s">
        <v>1428</v>
      </c>
      <c r="J283" s="86" t="s">
        <v>1429</v>
      </c>
      <c r="L283" s="96" t="str">
        <f t="shared" si="12"/>
        <v>Raimonds Garenciks</v>
      </c>
      <c r="M283" s="97">
        <f t="shared" si="11"/>
        <v>782</v>
      </c>
    </row>
    <row r="284" spans="1:13" ht="15.6" x14ac:dyDescent="0.3">
      <c r="A284" s="196"/>
      <c r="B284" s="196"/>
      <c r="C284" s="198"/>
      <c r="D284" s="198"/>
      <c r="E284" s="200"/>
      <c r="F284" s="87" t="s">
        <v>1425</v>
      </c>
      <c r="G284" s="87" t="s">
        <v>1430</v>
      </c>
      <c r="H284" s="87" t="s">
        <v>1431</v>
      </c>
      <c r="I284" s="87" t="s">
        <v>1432</v>
      </c>
      <c r="J284" s="87" t="s">
        <v>1433</v>
      </c>
      <c r="L284" s="96" t="str">
        <f t="shared" si="12"/>
        <v/>
      </c>
      <c r="M284" s="97" t="str">
        <f t="shared" si="11"/>
        <v/>
      </c>
    </row>
    <row r="285" spans="1:13" ht="15.6" x14ac:dyDescent="0.3">
      <c r="A285" s="195">
        <v>2</v>
      </c>
      <c r="B285" s="195">
        <v>72</v>
      </c>
      <c r="C285" s="197" t="s">
        <v>1434</v>
      </c>
      <c r="D285" s="197" t="s">
        <v>973</v>
      </c>
      <c r="E285" s="199">
        <v>4.1581018518518517E-2</v>
      </c>
      <c r="F285" s="86" t="s">
        <v>1435</v>
      </c>
      <c r="G285" s="86" t="s">
        <v>1436</v>
      </c>
      <c r="H285" s="86" t="s">
        <v>1437</v>
      </c>
      <c r="I285" s="86" t="s">
        <v>1438</v>
      </c>
      <c r="J285" s="86" t="s">
        <v>1439</v>
      </c>
      <c r="L285" s="96" t="str">
        <f t="shared" si="12"/>
        <v>Enn KÜbar</v>
      </c>
      <c r="M285" s="97">
        <f t="shared" si="11"/>
        <v>526</v>
      </c>
    </row>
    <row r="286" spans="1:13" ht="15.6" x14ac:dyDescent="0.3">
      <c r="A286" s="196"/>
      <c r="B286" s="196"/>
      <c r="C286" s="198"/>
      <c r="D286" s="198"/>
      <c r="E286" s="200"/>
      <c r="F286" s="87" t="s">
        <v>1435</v>
      </c>
      <c r="G286" s="87" t="s">
        <v>1440</v>
      </c>
      <c r="H286" s="87" t="s">
        <v>1441</v>
      </c>
      <c r="I286" s="87" t="s">
        <v>1442</v>
      </c>
      <c r="J286" s="87" t="s">
        <v>1443</v>
      </c>
      <c r="L286" s="96" t="str">
        <f t="shared" si="12"/>
        <v/>
      </c>
      <c r="M286" s="97" t="str">
        <f t="shared" si="11"/>
        <v/>
      </c>
    </row>
    <row r="287" spans="1:13" ht="15.6" x14ac:dyDescent="0.3">
      <c r="A287" s="89"/>
      <c r="L287" s="96" t="str">
        <f t="shared" si="12"/>
        <v/>
      </c>
      <c r="M287" s="97" t="str">
        <f t="shared" si="11"/>
        <v/>
      </c>
    </row>
    <row r="288" spans="1:13" ht="15.6" x14ac:dyDescent="0.3">
      <c r="A288" s="90" t="s">
        <v>1444</v>
      </c>
      <c r="L288" s="96" t="str">
        <f t="shared" si="12"/>
        <v/>
      </c>
      <c r="M288" s="97" t="str">
        <f t="shared" si="11"/>
        <v/>
      </c>
    </row>
    <row r="289" spans="1:13" ht="15.6" x14ac:dyDescent="0.3">
      <c r="A289" s="206" t="s">
        <v>1</v>
      </c>
      <c r="B289" s="206" t="s">
        <v>190</v>
      </c>
      <c r="C289" s="206" t="s">
        <v>525</v>
      </c>
      <c r="D289" s="206" t="s">
        <v>27</v>
      </c>
      <c r="E289" s="92" t="s">
        <v>526</v>
      </c>
      <c r="F289" s="201" t="s">
        <v>527</v>
      </c>
      <c r="G289" s="202"/>
      <c r="H289" s="202"/>
      <c r="I289" s="202"/>
      <c r="J289" s="203"/>
      <c r="L289" s="96" t="str">
        <f t="shared" si="12"/>
        <v/>
      </c>
      <c r="M289" s="97" t="str">
        <f t="shared" si="11"/>
        <v/>
      </c>
    </row>
    <row r="290" spans="1:13" ht="15.6" x14ac:dyDescent="0.3">
      <c r="A290" s="207"/>
      <c r="B290" s="207"/>
      <c r="C290" s="207"/>
      <c r="D290" s="207"/>
      <c r="E290" s="93" t="s">
        <v>528</v>
      </c>
      <c r="F290" s="85" t="s">
        <v>177</v>
      </c>
      <c r="G290" s="85" t="s">
        <v>614</v>
      </c>
      <c r="H290" s="85" t="s">
        <v>615</v>
      </c>
      <c r="I290" s="85" t="s">
        <v>614</v>
      </c>
      <c r="J290" s="85" t="s">
        <v>529</v>
      </c>
      <c r="L290" s="96" t="str">
        <f t="shared" si="12"/>
        <v/>
      </c>
      <c r="M290" s="97" t="str">
        <f t="shared" si="11"/>
        <v/>
      </c>
    </row>
    <row r="291" spans="1:13" ht="15.6" x14ac:dyDescent="0.3">
      <c r="A291" s="195">
        <v>1</v>
      </c>
      <c r="B291" s="195">
        <v>67</v>
      </c>
      <c r="C291" s="197" t="s">
        <v>1445</v>
      </c>
      <c r="D291" s="197" t="s">
        <v>1446</v>
      </c>
      <c r="E291" s="199">
        <v>4.0959490740740741E-2</v>
      </c>
      <c r="F291" s="86" t="s">
        <v>1447</v>
      </c>
      <c r="G291" s="86" t="s">
        <v>1448</v>
      </c>
      <c r="H291" s="86" t="s">
        <v>1449</v>
      </c>
      <c r="I291" s="86" t="s">
        <v>1450</v>
      </c>
      <c r="J291" s="86" t="s">
        <v>1451</v>
      </c>
      <c r="L291" s="96" t="str">
        <f t="shared" si="12"/>
        <v>Juozas Kieras</v>
      </c>
      <c r="M291" s="97">
        <f t="shared" si="11"/>
        <v>533</v>
      </c>
    </row>
    <row r="292" spans="1:13" ht="15.6" x14ac:dyDescent="0.3">
      <c r="A292" s="196"/>
      <c r="B292" s="196"/>
      <c r="C292" s="198"/>
      <c r="D292" s="198"/>
      <c r="E292" s="200"/>
      <c r="F292" s="87" t="s">
        <v>1447</v>
      </c>
      <c r="G292" s="87" t="s">
        <v>1452</v>
      </c>
      <c r="H292" s="87" t="s">
        <v>1453</v>
      </c>
      <c r="I292" s="87" t="s">
        <v>1454</v>
      </c>
      <c r="J292" s="87" t="s">
        <v>1455</v>
      </c>
      <c r="L292" s="98" t="str">
        <f t="shared" si="12"/>
        <v/>
      </c>
      <c r="M292" s="99" t="str">
        <f t="shared" si="11"/>
        <v/>
      </c>
    </row>
    <row r="293" spans="1:13" ht="15.6" x14ac:dyDescent="0.3">
      <c r="A293" s="89"/>
      <c r="L293" s="1" t="str">
        <f t="shared" si="12"/>
        <v/>
      </c>
    </row>
    <row r="294" spans="1:13" x14ac:dyDescent="0.3">
      <c r="A294" s="28"/>
      <c r="L294" s="1" t="str">
        <f t="shared" si="12"/>
        <v/>
      </c>
    </row>
    <row r="295" spans="1:13" x14ac:dyDescent="0.3">
      <c r="A295" s="28"/>
      <c r="L295" s="1" t="str">
        <f t="shared" si="12"/>
        <v/>
      </c>
    </row>
    <row r="296" spans="1:13" x14ac:dyDescent="0.3">
      <c r="L296" s="1" t="str">
        <f t="shared" si="12"/>
        <v/>
      </c>
    </row>
    <row r="297" spans="1:13" ht="17.399999999999999" x14ac:dyDescent="0.3">
      <c r="A297" s="82" t="s">
        <v>1456</v>
      </c>
      <c r="L297" s="1" t="str">
        <f t="shared" si="12"/>
        <v/>
      </c>
    </row>
    <row r="298" spans="1:13" x14ac:dyDescent="0.3">
      <c r="L298" s="1" t="str">
        <f t="shared" si="12"/>
        <v/>
      </c>
    </row>
    <row r="299" spans="1:13" ht="15.6" x14ac:dyDescent="0.3">
      <c r="A299" s="81" t="s">
        <v>1457</v>
      </c>
      <c r="L299" s="1" t="str">
        <f t="shared" si="12"/>
        <v/>
      </c>
    </row>
    <row r="300" spans="1:13" ht="15.6" x14ac:dyDescent="0.3">
      <c r="A300" s="204" t="s">
        <v>1</v>
      </c>
      <c r="B300" s="206" t="s">
        <v>190</v>
      </c>
      <c r="C300" s="206" t="s">
        <v>525</v>
      </c>
      <c r="D300" s="206" t="s">
        <v>27</v>
      </c>
      <c r="E300" s="92" t="s">
        <v>526</v>
      </c>
      <c r="F300" s="201" t="s">
        <v>527</v>
      </c>
      <c r="G300" s="202"/>
      <c r="H300" s="202"/>
      <c r="I300" s="202"/>
      <c r="J300" s="203"/>
      <c r="L300" s="1" t="str">
        <f t="shared" si="12"/>
        <v/>
      </c>
    </row>
    <row r="301" spans="1:13" ht="15.6" x14ac:dyDescent="0.3">
      <c r="A301" s="205"/>
      <c r="B301" s="207"/>
      <c r="C301" s="207"/>
      <c r="D301" s="207"/>
      <c r="E301" s="93" t="s">
        <v>528</v>
      </c>
      <c r="F301" s="85" t="s">
        <v>177</v>
      </c>
      <c r="G301" s="85" t="s">
        <v>614</v>
      </c>
      <c r="H301" s="85" t="s">
        <v>615</v>
      </c>
      <c r="I301" s="85" t="s">
        <v>614</v>
      </c>
      <c r="J301" s="85" t="s">
        <v>529</v>
      </c>
      <c r="L301" s="101" t="s">
        <v>524</v>
      </c>
      <c r="M301" s="102" t="s">
        <v>0</v>
      </c>
    </row>
    <row r="302" spans="1:13" ht="15.6" x14ac:dyDescent="0.3">
      <c r="A302" s="193">
        <v>1</v>
      </c>
      <c r="B302" s="195">
        <v>37</v>
      </c>
      <c r="C302" s="197" t="s">
        <v>1458</v>
      </c>
      <c r="D302" s="197" t="s">
        <v>1459</v>
      </c>
      <c r="E302" s="199">
        <v>4.2107638888888889E-2</v>
      </c>
      <c r="F302" s="86" t="s">
        <v>1460</v>
      </c>
      <c r="G302" s="86" t="s">
        <v>1461</v>
      </c>
      <c r="H302" s="86" t="s">
        <v>1462</v>
      </c>
      <c r="I302" s="86" t="s">
        <v>1463</v>
      </c>
      <c r="J302" s="86" t="s">
        <v>1464</v>
      </c>
      <c r="L302" s="96" t="str">
        <f t="shared" si="12"/>
        <v>Alaksandr Vasiļevič</v>
      </c>
      <c r="M302" s="97">
        <f>IFERROR(ROUND($E$302/E302*1000,0),"")</f>
        <v>1000</v>
      </c>
    </row>
    <row r="303" spans="1:13" ht="15.6" x14ac:dyDescent="0.3">
      <c r="A303" s="194"/>
      <c r="B303" s="196"/>
      <c r="C303" s="198"/>
      <c r="D303" s="198"/>
      <c r="E303" s="200"/>
      <c r="F303" s="87" t="s">
        <v>1460</v>
      </c>
      <c r="G303" s="87" t="s">
        <v>1465</v>
      </c>
      <c r="H303" s="87" t="s">
        <v>1466</v>
      </c>
      <c r="I303" s="87" t="s">
        <v>1467</v>
      </c>
      <c r="J303" s="87" t="s">
        <v>1468</v>
      </c>
      <c r="L303" s="96" t="str">
        <f t="shared" si="12"/>
        <v/>
      </c>
      <c r="M303" s="97" t="str">
        <f t="shared" ref="M303:M366" si="13">IFERROR(ROUND($E$302/E303*1000,0),"")</f>
        <v/>
      </c>
    </row>
    <row r="304" spans="1:13" ht="15.6" x14ac:dyDescent="0.3">
      <c r="A304" s="193">
        <v>2</v>
      </c>
      <c r="B304" s="195">
        <v>33</v>
      </c>
      <c r="C304" s="197" t="s">
        <v>1469</v>
      </c>
      <c r="D304" s="197" t="s">
        <v>1470</v>
      </c>
      <c r="E304" s="199">
        <v>4.4326388888888894E-2</v>
      </c>
      <c r="F304" s="86" t="s">
        <v>1471</v>
      </c>
      <c r="G304" s="86" t="s">
        <v>1472</v>
      </c>
      <c r="H304" s="86" t="s">
        <v>1473</v>
      </c>
      <c r="I304" s="86" t="s">
        <v>1474</v>
      </c>
      <c r="J304" s="86" t="s">
        <v>1475</v>
      </c>
      <c r="L304" s="96" t="str">
        <f t="shared" si="12"/>
        <v>Jaunius Strazdas</v>
      </c>
      <c r="M304" s="97">
        <f t="shared" si="13"/>
        <v>950</v>
      </c>
    </row>
    <row r="305" spans="1:13" ht="15.6" x14ac:dyDescent="0.3">
      <c r="A305" s="194"/>
      <c r="B305" s="196"/>
      <c r="C305" s="198"/>
      <c r="D305" s="198"/>
      <c r="E305" s="200"/>
      <c r="F305" s="87" t="s">
        <v>1471</v>
      </c>
      <c r="G305" s="87" t="s">
        <v>1476</v>
      </c>
      <c r="H305" s="87" t="s">
        <v>1477</v>
      </c>
      <c r="I305" s="87" t="s">
        <v>1478</v>
      </c>
      <c r="J305" s="87" t="s">
        <v>1479</v>
      </c>
      <c r="L305" s="96" t="str">
        <f t="shared" si="12"/>
        <v/>
      </c>
      <c r="M305" s="97" t="str">
        <f t="shared" si="13"/>
        <v/>
      </c>
    </row>
    <row r="306" spans="1:13" ht="15.6" x14ac:dyDescent="0.3">
      <c r="A306" s="193">
        <v>3</v>
      </c>
      <c r="B306" s="195">
        <v>28</v>
      </c>
      <c r="C306" s="197" t="s">
        <v>1480</v>
      </c>
      <c r="D306" s="197" t="s">
        <v>588</v>
      </c>
      <c r="E306" s="199">
        <v>4.4909722222222226E-2</v>
      </c>
      <c r="F306" s="86" t="s">
        <v>1481</v>
      </c>
      <c r="G306" s="86" t="s">
        <v>1482</v>
      </c>
      <c r="H306" s="86" t="s">
        <v>1483</v>
      </c>
      <c r="I306" s="86" t="s">
        <v>1484</v>
      </c>
      <c r="J306" s="86" t="s">
        <v>1485</v>
      </c>
      <c r="L306" s="96" t="str">
        <f t="shared" si="12"/>
        <v>Titas Pumputis</v>
      </c>
      <c r="M306" s="97">
        <f t="shared" si="13"/>
        <v>938</v>
      </c>
    </row>
    <row r="307" spans="1:13" ht="15.6" x14ac:dyDescent="0.3">
      <c r="A307" s="194"/>
      <c r="B307" s="196"/>
      <c r="C307" s="198"/>
      <c r="D307" s="198"/>
      <c r="E307" s="200"/>
      <c r="F307" s="87" t="s">
        <v>1481</v>
      </c>
      <c r="G307" s="87" t="s">
        <v>1486</v>
      </c>
      <c r="H307" s="87" t="s">
        <v>1487</v>
      </c>
      <c r="I307" s="87" t="s">
        <v>1488</v>
      </c>
      <c r="J307" s="87" t="s">
        <v>1489</v>
      </c>
      <c r="L307" s="96" t="str">
        <f t="shared" si="12"/>
        <v/>
      </c>
      <c r="M307" s="97" t="str">
        <f t="shared" si="13"/>
        <v/>
      </c>
    </row>
    <row r="308" spans="1:13" ht="15.6" x14ac:dyDescent="0.3">
      <c r="A308" s="193">
        <v>4</v>
      </c>
      <c r="B308" s="195">
        <v>24</v>
      </c>
      <c r="C308" s="197" t="s">
        <v>1490</v>
      </c>
      <c r="D308" s="197" t="s">
        <v>1491</v>
      </c>
      <c r="E308" s="199">
        <v>4.4991898148148142E-2</v>
      </c>
      <c r="F308" s="86" t="s">
        <v>1492</v>
      </c>
      <c r="G308" s="86" t="s">
        <v>1493</v>
      </c>
      <c r="H308" s="86" t="s">
        <v>1494</v>
      </c>
      <c r="I308" s="86" t="s">
        <v>1495</v>
      </c>
      <c r="J308" s="86" t="s">
        <v>1496</v>
      </c>
      <c r="L308" s="96" t="str">
        <f t="shared" si="12"/>
        <v>Gediminas Pajėda</v>
      </c>
      <c r="M308" s="97">
        <f t="shared" si="13"/>
        <v>936</v>
      </c>
    </row>
    <row r="309" spans="1:13" ht="15.6" x14ac:dyDescent="0.3">
      <c r="A309" s="194"/>
      <c r="B309" s="196"/>
      <c r="C309" s="198"/>
      <c r="D309" s="198"/>
      <c r="E309" s="200"/>
      <c r="F309" s="87" t="s">
        <v>1492</v>
      </c>
      <c r="G309" s="87" t="s">
        <v>1497</v>
      </c>
      <c r="H309" s="87" t="s">
        <v>1498</v>
      </c>
      <c r="I309" s="87" t="s">
        <v>1499</v>
      </c>
      <c r="J309" s="87" t="s">
        <v>1500</v>
      </c>
      <c r="L309" s="96" t="str">
        <f t="shared" si="12"/>
        <v/>
      </c>
      <c r="M309" s="97" t="str">
        <f t="shared" si="13"/>
        <v/>
      </c>
    </row>
    <row r="310" spans="1:13" ht="15.6" x14ac:dyDescent="0.3">
      <c r="A310" s="193">
        <v>5</v>
      </c>
      <c r="B310" s="195">
        <v>15</v>
      </c>
      <c r="C310" s="197" t="s">
        <v>1501</v>
      </c>
      <c r="D310" s="197" t="s">
        <v>1502</v>
      </c>
      <c r="E310" s="199">
        <v>4.5984953703703701E-2</v>
      </c>
      <c r="F310" s="86" t="s">
        <v>1503</v>
      </c>
      <c r="G310" s="86" t="s">
        <v>1504</v>
      </c>
      <c r="H310" s="86" t="s">
        <v>1505</v>
      </c>
      <c r="I310" s="86" t="s">
        <v>1506</v>
      </c>
      <c r="J310" s="86" t="s">
        <v>1507</v>
      </c>
      <c r="L310" s="96" t="str">
        <f t="shared" si="12"/>
        <v>Mantas Jonikas</v>
      </c>
      <c r="M310" s="97">
        <f t="shared" si="13"/>
        <v>916</v>
      </c>
    </row>
    <row r="311" spans="1:13" ht="15.6" x14ac:dyDescent="0.3">
      <c r="A311" s="194"/>
      <c r="B311" s="196"/>
      <c r="C311" s="198"/>
      <c r="D311" s="198"/>
      <c r="E311" s="200"/>
      <c r="F311" s="87" t="s">
        <v>1503</v>
      </c>
      <c r="G311" s="87" t="s">
        <v>1508</v>
      </c>
      <c r="H311" s="87" t="s">
        <v>1509</v>
      </c>
      <c r="I311" s="87" t="s">
        <v>1510</v>
      </c>
      <c r="J311" s="87" t="s">
        <v>1511</v>
      </c>
      <c r="L311" s="96" t="str">
        <f t="shared" si="12"/>
        <v/>
      </c>
      <c r="M311" s="97" t="str">
        <f t="shared" si="13"/>
        <v/>
      </c>
    </row>
    <row r="312" spans="1:13" ht="15.6" x14ac:dyDescent="0.3">
      <c r="A312" s="193">
        <v>6</v>
      </c>
      <c r="B312" s="195">
        <v>22</v>
      </c>
      <c r="C312" s="197" t="s">
        <v>1512</v>
      </c>
      <c r="D312" s="197" t="s">
        <v>63</v>
      </c>
      <c r="E312" s="199">
        <v>4.5994212962962966E-2</v>
      </c>
      <c r="F312" s="86" t="s">
        <v>1513</v>
      </c>
      <c r="G312" s="86" t="s">
        <v>1514</v>
      </c>
      <c r="H312" s="86" t="s">
        <v>1515</v>
      </c>
      <c r="I312" s="86" t="s">
        <v>1516</v>
      </c>
      <c r="J312" s="86" t="s">
        <v>1517</v>
      </c>
      <c r="L312" s="96" t="str">
        <f t="shared" si="12"/>
        <v>Andrius Murauskas</v>
      </c>
      <c r="M312" s="97">
        <f t="shared" si="13"/>
        <v>915</v>
      </c>
    </row>
    <row r="313" spans="1:13" ht="15.6" x14ac:dyDescent="0.3">
      <c r="A313" s="194"/>
      <c r="B313" s="196"/>
      <c r="C313" s="198"/>
      <c r="D313" s="198"/>
      <c r="E313" s="200"/>
      <c r="F313" s="87" t="s">
        <v>1513</v>
      </c>
      <c r="G313" s="87" t="s">
        <v>1518</v>
      </c>
      <c r="H313" s="87" t="s">
        <v>1519</v>
      </c>
      <c r="I313" s="87" t="s">
        <v>1520</v>
      </c>
      <c r="J313" s="87" t="s">
        <v>1521</v>
      </c>
      <c r="L313" s="96" t="str">
        <f t="shared" si="12"/>
        <v/>
      </c>
      <c r="M313" s="97" t="str">
        <f t="shared" si="13"/>
        <v/>
      </c>
    </row>
    <row r="314" spans="1:13" ht="15.6" x14ac:dyDescent="0.3">
      <c r="A314" s="193">
        <v>7</v>
      </c>
      <c r="B314" s="195">
        <v>21</v>
      </c>
      <c r="C314" s="197" t="s">
        <v>1522</v>
      </c>
      <c r="D314" s="197" t="s">
        <v>1523</v>
      </c>
      <c r="E314" s="199">
        <v>4.7413194444444445E-2</v>
      </c>
      <c r="F314" s="86" t="s">
        <v>1524</v>
      </c>
      <c r="G314" s="86" t="s">
        <v>1525</v>
      </c>
      <c r="H314" s="86" t="s">
        <v>1526</v>
      </c>
      <c r="I314" s="86" t="s">
        <v>1527</v>
      </c>
      <c r="J314" s="86" t="s">
        <v>1528</v>
      </c>
      <c r="L314" s="96" t="s">
        <v>12</v>
      </c>
      <c r="M314" s="97">
        <f t="shared" si="13"/>
        <v>888</v>
      </c>
    </row>
    <row r="315" spans="1:13" ht="15.6" x14ac:dyDescent="0.3">
      <c r="A315" s="194"/>
      <c r="B315" s="196"/>
      <c r="C315" s="198"/>
      <c r="D315" s="198"/>
      <c r="E315" s="200"/>
      <c r="F315" s="87" t="s">
        <v>1524</v>
      </c>
      <c r="G315" s="87" t="s">
        <v>1529</v>
      </c>
      <c r="H315" s="87" t="s">
        <v>1530</v>
      </c>
      <c r="I315" s="87" t="s">
        <v>1531</v>
      </c>
      <c r="J315" s="87" t="s">
        <v>1532</v>
      </c>
      <c r="L315" s="96" t="str">
        <f t="shared" si="12"/>
        <v/>
      </c>
      <c r="M315" s="97" t="str">
        <f t="shared" si="13"/>
        <v/>
      </c>
    </row>
    <row r="316" spans="1:13" ht="15.6" x14ac:dyDescent="0.3">
      <c r="A316" s="193">
        <v>8</v>
      </c>
      <c r="B316" s="195">
        <v>9</v>
      </c>
      <c r="C316" s="197" t="s">
        <v>1533</v>
      </c>
      <c r="D316" s="197" t="s">
        <v>1534</v>
      </c>
      <c r="E316" s="199">
        <v>4.761921296296296E-2</v>
      </c>
      <c r="F316" s="86" t="s">
        <v>1535</v>
      </c>
      <c r="G316" s="86" t="s">
        <v>1536</v>
      </c>
      <c r="H316" s="86" t="s">
        <v>1537</v>
      </c>
      <c r="I316" s="86" t="s">
        <v>1538</v>
      </c>
      <c r="J316" s="86" t="s">
        <v>1539</v>
      </c>
      <c r="L316" s="96" t="str">
        <f t="shared" si="12"/>
        <v>Arvis Grencbergs</v>
      </c>
      <c r="M316" s="97">
        <f t="shared" si="13"/>
        <v>884</v>
      </c>
    </row>
    <row r="317" spans="1:13" ht="15.6" x14ac:dyDescent="0.3">
      <c r="A317" s="194"/>
      <c r="B317" s="196"/>
      <c r="C317" s="198"/>
      <c r="D317" s="198"/>
      <c r="E317" s="200"/>
      <c r="F317" s="87" t="s">
        <v>1535</v>
      </c>
      <c r="G317" s="87" t="s">
        <v>1540</v>
      </c>
      <c r="H317" s="87" t="s">
        <v>1541</v>
      </c>
      <c r="I317" s="87" t="s">
        <v>1542</v>
      </c>
      <c r="J317" s="87" t="s">
        <v>1543</v>
      </c>
      <c r="L317" s="96" t="str">
        <f t="shared" si="12"/>
        <v/>
      </c>
      <c r="M317" s="97" t="str">
        <f t="shared" si="13"/>
        <v/>
      </c>
    </row>
    <row r="318" spans="1:13" ht="15.6" x14ac:dyDescent="0.3">
      <c r="A318" s="193">
        <v>9</v>
      </c>
      <c r="B318" s="195">
        <v>10</v>
      </c>
      <c r="C318" s="197" t="s">
        <v>1544</v>
      </c>
      <c r="D318" s="197" t="s">
        <v>63</v>
      </c>
      <c r="E318" s="199">
        <v>4.9034722222222223E-2</v>
      </c>
      <c r="F318" s="86" t="s">
        <v>1545</v>
      </c>
      <c r="G318" s="86" t="s">
        <v>1546</v>
      </c>
      <c r="H318" s="86" t="s">
        <v>1547</v>
      </c>
      <c r="I318" s="86" t="s">
        <v>1548</v>
      </c>
      <c r="J318" s="86" t="s">
        <v>1549</v>
      </c>
      <c r="L318" s="96" t="str">
        <f t="shared" si="12"/>
        <v>Žilvinas Grigaitis</v>
      </c>
      <c r="M318" s="97">
        <f t="shared" si="13"/>
        <v>859</v>
      </c>
    </row>
    <row r="319" spans="1:13" ht="15.6" x14ac:dyDescent="0.3">
      <c r="A319" s="194"/>
      <c r="B319" s="196"/>
      <c r="C319" s="198"/>
      <c r="D319" s="198"/>
      <c r="E319" s="200"/>
      <c r="F319" s="87" t="s">
        <v>1545</v>
      </c>
      <c r="G319" s="87" t="s">
        <v>1550</v>
      </c>
      <c r="H319" s="87" t="s">
        <v>1551</v>
      </c>
      <c r="I319" s="87" t="s">
        <v>1552</v>
      </c>
      <c r="J319" s="87" t="s">
        <v>1553</v>
      </c>
      <c r="L319" s="96" t="str">
        <f t="shared" si="12"/>
        <v/>
      </c>
      <c r="M319" s="97" t="str">
        <f t="shared" si="13"/>
        <v/>
      </c>
    </row>
    <row r="320" spans="1:13" ht="15.6" x14ac:dyDescent="0.3">
      <c r="A320" s="193">
        <v>10</v>
      </c>
      <c r="B320" s="195">
        <v>17</v>
      </c>
      <c r="C320" s="197" t="s">
        <v>1554</v>
      </c>
      <c r="D320" s="197" t="s">
        <v>535</v>
      </c>
      <c r="E320" s="199">
        <v>5.0313657407407404E-2</v>
      </c>
      <c r="F320" s="86" t="s">
        <v>1555</v>
      </c>
      <c r="G320" s="86" t="s">
        <v>1556</v>
      </c>
      <c r="H320" s="86" t="s">
        <v>1557</v>
      </c>
      <c r="I320" s="86" t="s">
        <v>1558</v>
      </c>
      <c r="J320" s="86" t="s">
        <v>1559</v>
      </c>
      <c r="L320" s="96" t="str">
        <f t="shared" si="12"/>
        <v>Lukas Kontrimavičius</v>
      </c>
      <c r="M320" s="97">
        <f t="shared" si="13"/>
        <v>837</v>
      </c>
    </row>
    <row r="321" spans="1:13" ht="15.6" x14ac:dyDescent="0.3">
      <c r="A321" s="194"/>
      <c r="B321" s="196"/>
      <c r="C321" s="198"/>
      <c r="D321" s="198"/>
      <c r="E321" s="200"/>
      <c r="F321" s="87" t="s">
        <v>1555</v>
      </c>
      <c r="G321" s="87" t="s">
        <v>1560</v>
      </c>
      <c r="H321" s="87" t="s">
        <v>1561</v>
      </c>
      <c r="I321" s="87" t="s">
        <v>1562</v>
      </c>
      <c r="J321" s="87" t="s">
        <v>1563</v>
      </c>
      <c r="L321" s="96" t="str">
        <f t="shared" si="12"/>
        <v/>
      </c>
      <c r="M321" s="97" t="str">
        <f t="shared" si="13"/>
        <v/>
      </c>
    </row>
    <row r="322" spans="1:13" ht="15.6" x14ac:dyDescent="0.3">
      <c r="A322" s="193">
        <v>11</v>
      </c>
      <c r="B322" s="195">
        <v>27</v>
      </c>
      <c r="C322" s="197" t="s">
        <v>1564</v>
      </c>
      <c r="D322" s="197" t="s">
        <v>1459</v>
      </c>
      <c r="E322" s="199">
        <v>5.0706018518518518E-2</v>
      </c>
      <c r="F322" s="86" t="s">
        <v>1565</v>
      </c>
      <c r="G322" s="86" t="s">
        <v>1566</v>
      </c>
      <c r="H322" s="86" t="s">
        <v>1567</v>
      </c>
      <c r="I322" s="86" t="s">
        <v>1568</v>
      </c>
      <c r="J322" s="86" t="s">
        <v>1569</v>
      </c>
      <c r="L322" s="96" t="str">
        <f t="shared" si="12"/>
        <v>Zakhar Plodunov</v>
      </c>
      <c r="M322" s="97">
        <f t="shared" si="13"/>
        <v>830</v>
      </c>
    </row>
    <row r="323" spans="1:13" ht="15.6" x14ac:dyDescent="0.3">
      <c r="A323" s="194"/>
      <c r="B323" s="196"/>
      <c r="C323" s="198"/>
      <c r="D323" s="198"/>
      <c r="E323" s="200"/>
      <c r="F323" s="87" t="s">
        <v>1565</v>
      </c>
      <c r="G323" s="87" t="s">
        <v>1203</v>
      </c>
      <c r="H323" s="87" t="s">
        <v>1570</v>
      </c>
      <c r="I323" s="87" t="s">
        <v>812</v>
      </c>
      <c r="J323" s="87" t="s">
        <v>1571</v>
      </c>
      <c r="L323" s="96" t="str">
        <f t="shared" si="12"/>
        <v/>
      </c>
      <c r="M323" s="97" t="str">
        <f t="shared" si="13"/>
        <v/>
      </c>
    </row>
    <row r="324" spans="1:13" ht="15.6" x14ac:dyDescent="0.3">
      <c r="A324" s="193">
        <v>12</v>
      </c>
      <c r="B324" s="195">
        <v>6</v>
      </c>
      <c r="C324" s="197" t="s">
        <v>1572</v>
      </c>
      <c r="D324" s="197" t="s">
        <v>1573</v>
      </c>
      <c r="E324" s="199">
        <v>5.1192129629629629E-2</v>
      </c>
      <c r="F324" s="86" t="s">
        <v>1574</v>
      </c>
      <c r="G324" s="86" t="s">
        <v>1575</v>
      </c>
      <c r="H324" s="86" t="s">
        <v>1576</v>
      </c>
      <c r="I324" s="86" t="s">
        <v>1577</v>
      </c>
      <c r="J324" s="86" t="s">
        <v>1578</v>
      </c>
      <c r="L324" s="96" t="str">
        <f t="shared" si="12"/>
        <v>Ignas Gelžinis</v>
      </c>
      <c r="M324" s="97">
        <f t="shared" si="13"/>
        <v>823</v>
      </c>
    </row>
    <row r="325" spans="1:13" ht="15.6" x14ac:dyDescent="0.3">
      <c r="A325" s="194"/>
      <c r="B325" s="196"/>
      <c r="C325" s="198"/>
      <c r="D325" s="198"/>
      <c r="E325" s="200"/>
      <c r="F325" s="87" t="s">
        <v>1574</v>
      </c>
      <c r="G325" s="87" t="s">
        <v>1579</v>
      </c>
      <c r="H325" s="87" t="s">
        <v>1580</v>
      </c>
      <c r="I325" s="87" t="s">
        <v>1581</v>
      </c>
      <c r="J325" s="87" t="s">
        <v>1582</v>
      </c>
      <c r="L325" s="96" t="str">
        <f t="shared" si="12"/>
        <v/>
      </c>
      <c r="M325" s="97" t="str">
        <f t="shared" si="13"/>
        <v/>
      </c>
    </row>
    <row r="326" spans="1:13" ht="15.6" x14ac:dyDescent="0.3">
      <c r="A326" s="193">
        <v>13</v>
      </c>
      <c r="B326" s="195">
        <v>43</v>
      </c>
      <c r="C326" s="197" t="s">
        <v>1583</v>
      </c>
      <c r="D326" s="197"/>
      <c r="E326" s="199">
        <v>5.1527777777777777E-2</v>
      </c>
      <c r="F326" s="86" t="s">
        <v>1584</v>
      </c>
      <c r="G326" s="86" t="s">
        <v>1585</v>
      </c>
      <c r="H326" s="86" t="s">
        <v>1586</v>
      </c>
      <c r="I326" s="86" t="s">
        <v>1587</v>
      </c>
      <c r="J326" s="86" t="s">
        <v>1588</v>
      </c>
      <c r="L326" s="96" t="str">
        <f t="shared" si="12"/>
        <v>Saulius Narvilas</v>
      </c>
      <c r="M326" s="97">
        <f t="shared" si="13"/>
        <v>817</v>
      </c>
    </row>
    <row r="327" spans="1:13" ht="15.6" x14ac:dyDescent="0.3">
      <c r="A327" s="194"/>
      <c r="B327" s="196"/>
      <c r="C327" s="198"/>
      <c r="D327" s="198"/>
      <c r="E327" s="200"/>
      <c r="F327" s="87" t="s">
        <v>1584</v>
      </c>
      <c r="G327" s="87" t="s">
        <v>1589</v>
      </c>
      <c r="H327" s="87" t="s">
        <v>1590</v>
      </c>
      <c r="I327" s="87" t="s">
        <v>1591</v>
      </c>
      <c r="J327" s="87" t="s">
        <v>1592</v>
      </c>
      <c r="L327" s="96" t="str">
        <f t="shared" si="12"/>
        <v/>
      </c>
      <c r="M327" s="97" t="str">
        <f t="shared" si="13"/>
        <v/>
      </c>
    </row>
    <row r="328" spans="1:13" ht="15.6" x14ac:dyDescent="0.3">
      <c r="A328" s="193">
        <v>14</v>
      </c>
      <c r="B328" s="195">
        <v>8</v>
      </c>
      <c r="C328" s="197" t="s">
        <v>1593</v>
      </c>
      <c r="D328" s="197" t="s">
        <v>28</v>
      </c>
      <c r="E328" s="199">
        <v>5.1793981481481483E-2</v>
      </c>
      <c r="F328" s="86" t="s">
        <v>1594</v>
      </c>
      <c r="G328" s="86" t="s">
        <v>1595</v>
      </c>
      <c r="H328" s="86" t="s">
        <v>1596</v>
      </c>
      <c r="I328" s="86" t="s">
        <v>1597</v>
      </c>
      <c r="J328" s="86" t="s">
        <v>1598</v>
      </c>
      <c r="L328" s="96" t="str">
        <f t="shared" si="12"/>
        <v>Petras Gotautas</v>
      </c>
      <c r="M328" s="97">
        <f t="shared" si="13"/>
        <v>813</v>
      </c>
    </row>
    <row r="329" spans="1:13" ht="15.6" x14ac:dyDescent="0.3">
      <c r="A329" s="194"/>
      <c r="B329" s="196"/>
      <c r="C329" s="198"/>
      <c r="D329" s="198"/>
      <c r="E329" s="200"/>
      <c r="F329" s="87" t="s">
        <v>1594</v>
      </c>
      <c r="G329" s="87" t="s">
        <v>1599</v>
      </c>
      <c r="H329" s="87" t="s">
        <v>1600</v>
      </c>
      <c r="I329" s="87" t="s">
        <v>1601</v>
      </c>
      <c r="J329" s="87" t="s">
        <v>1602</v>
      </c>
      <c r="L329" s="96" t="str">
        <f t="shared" si="12"/>
        <v/>
      </c>
      <c r="M329" s="97" t="str">
        <f t="shared" si="13"/>
        <v/>
      </c>
    </row>
    <row r="330" spans="1:13" ht="15.6" x14ac:dyDescent="0.3">
      <c r="A330" s="193">
        <v>15</v>
      </c>
      <c r="B330" s="195">
        <v>178</v>
      </c>
      <c r="C330" s="197" t="s">
        <v>1603</v>
      </c>
      <c r="D330" s="197"/>
      <c r="E330" s="199">
        <v>5.1967592592592593E-2</v>
      </c>
      <c r="F330" s="86" t="s">
        <v>1604</v>
      </c>
      <c r="G330" s="86" t="s">
        <v>1605</v>
      </c>
      <c r="H330" s="86" t="s">
        <v>1606</v>
      </c>
      <c r="I330" s="86" t="s">
        <v>1607</v>
      </c>
      <c r="J330" s="86" t="s">
        <v>1608</v>
      </c>
      <c r="L330" s="96" t="str">
        <f t="shared" ref="L330:L378" si="14">IFERROR(RIGHT(C330,(LEN(C330)-FIND(" ",C330,1)))&amp;" "&amp;(LEFT(C330,(FIND(" ",C330,1)-1))),"")</f>
        <v>Vytautas Šlivinskas</v>
      </c>
      <c r="M330" s="97">
        <f t="shared" si="13"/>
        <v>810</v>
      </c>
    </row>
    <row r="331" spans="1:13" ht="15.6" x14ac:dyDescent="0.3">
      <c r="A331" s="194"/>
      <c r="B331" s="196"/>
      <c r="C331" s="198"/>
      <c r="D331" s="198"/>
      <c r="E331" s="200"/>
      <c r="F331" s="87" t="s">
        <v>1604</v>
      </c>
      <c r="G331" s="87" t="s">
        <v>1212</v>
      </c>
      <c r="H331" s="87" t="s">
        <v>1609</v>
      </c>
      <c r="I331" s="87" t="s">
        <v>1610</v>
      </c>
      <c r="J331" s="87" t="s">
        <v>1611</v>
      </c>
      <c r="L331" s="96" t="str">
        <f t="shared" si="14"/>
        <v/>
      </c>
      <c r="M331" s="97" t="str">
        <f t="shared" si="13"/>
        <v/>
      </c>
    </row>
    <row r="332" spans="1:13" ht="15.6" x14ac:dyDescent="0.3">
      <c r="A332" s="193">
        <v>16</v>
      </c>
      <c r="B332" s="195">
        <v>23</v>
      </c>
      <c r="C332" s="197" t="s">
        <v>1612</v>
      </c>
      <c r="D332" s="197" t="s">
        <v>588</v>
      </c>
      <c r="E332" s="199">
        <v>5.303240740740741E-2</v>
      </c>
      <c r="F332" s="86" t="s">
        <v>1613</v>
      </c>
      <c r="G332" s="86" t="s">
        <v>1614</v>
      </c>
      <c r="H332" s="86" t="s">
        <v>1615</v>
      </c>
      <c r="I332" s="86" t="s">
        <v>1616</v>
      </c>
      <c r="J332" s="86" t="s">
        <v>1617</v>
      </c>
      <c r="L332" s="96" t="str">
        <f t="shared" si="14"/>
        <v>Laurynas Narkevičius</v>
      </c>
      <c r="M332" s="97">
        <f t="shared" si="13"/>
        <v>794</v>
      </c>
    </row>
    <row r="333" spans="1:13" ht="15.6" x14ac:dyDescent="0.3">
      <c r="A333" s="194"/>
      <c r="B333" s="196"/>
      <c r="C333" s="198"/>
      <c r="D333" s="198"/>
      <c r="E333" s="200"/>
      <c r="F333" s="87" t="s">
        <v>1613</v>
      </c>
      <c r="G333" s="87" t="s">
        <v>1618</v>
      </c>
      <c r="H333" s="87" t="s">
        <v>1619</v>
      </c>
      <c r="I333" s="87" t="s">
        <v>1337</v>
      </c>
      <c r="J333" s="87" t="s">
        <v>1620</v>
      </c>
      <c r="L333" s="96" t="str">
        <f t="shared" si="14"/>
        <v/>
      </c>
      <c r="M333" s="97" t="str">
        <f t="shared" si="13"/>
        <v/>
      </c>
    </row>
    <row r="334" spans="1:13" ht="31.2" x14ac:dyDescent="0.3">
      <c r="A334" s="193">
        <v>17</v>
      </c>
      <c r="B334" s="195">
        <v>14</v>
      </c>
      <c r="C334" s="197" t="s">
        <v>1621</v>
      </c>
      <c r="D334" s="197" t="s">
        <v>588</v>
      </c>
      <c r="E334" s="199">
        <v>5.8516203703703702E-2</v>
      </c>
      <c r="F334" s="86" t="s">
        <v>1622</v>
      </c>
      <c r="G334" s="86" t="s">
        <v>1623</v>
      </c>
      <c r="H334" s="86" t="s">
        <v>1624</v>
      </c>
      <c r="I334" s="86" t="s">
        <v>1625</v>
      </c>
      <c r="J334" s="86" t="s">
        <v>1626</v>
      </c>
      <c r="L334" s="96" t="str">
        <f t="shared" si="14"/>
        <v>Mantas Jankevičius</v>
      </c>
      <c r="M334" s="97">
        <f t="shared" si="13"/>
        <v>720</v>
      </c>
    </row>
    <row r="335" spans="1:13" ht="15.6" x14ac:dyDescent="0.3">
      <c r="A335" s="194"/>
      <c r="B335" s="196"/>
      <c r="C335" s="198"/>
      <c r="D335" s="198"/>
      <c r="E335" s="200"/>
      <c r="F335" s="87" t="s">
        <v>1622</v>
      </c>
      <c r="G335" s="87" t="s">
        <v>1627</v>
      </c>
      <c r="H335" s="87" t="s">
        <v>1628</v>
      </c>
      <c r="I335" s="87" t="s">
        <v>1629</v>
      </c>
      <c r="J335" s="87" t="s">
        <v>1630</v>
      </c>
      <c r="L335" s="96" t="str">
        <f t="shared" si="14"/>
        <v/>
      </c>
      <c r="M335" s="97" t="str">
        <f t="shared" si="13"/>
        <v/>
      </c>
    </row>
    <row r="336" spans="1:13" ht="15.6" x14ac:dyDescent="0.3">
      <c r="A336" s="81"/>
      <c r="L336" s="96" t="str">
        <f t="shared" si="14"/>
        <v/>
      </c>
      <c r="M336" s="97" t="str">
        <f t="shared" si="13"/>
        <v/>
      </c>
    </row>
    <row r="337" spans="1:13" ht="15.6" x14ac:dyDescent="0.3">
      <c r="A337" s="81" t="s">
        <v>1631</v>
      </c>
      <c r="L337" s="96" t="str">
        <f t="shared" si="14"/>
        <v/>
      </c>
      <c r="M337" s="97" t="str">
        <f t="shared" si="13"/>
        <v/>
      </c>
    </row>
    <row r="338" spans="1:13" ht="15.6" x14ac:dyDescent="0.3">
      <c r="A338" s="204" t="s">
        <v>1</v>
      </c>
      <c r="B338" s="206" t="s">
        <v>190</v>
      </c>
      <c r="C338" s="206" t="s">
        <v>525</v>
      </c>
      <c r="D338" s="206" t="s">
        <v>27</v>
      </c>
      <c r="E338" s="92" t="s">
        <v>526</v>
      </c>
      <c r="F338" s="201" t="s">
        <v>527</v>
      </c>
      <c r="G338" s="202"/>
      <c r="H338" s="202"/>
      <c r="I338" s="202"/>
      <c r="J338" s="203"/>
      <c r="L338" s="96" t="str">
        <f t="shared" si="14"/>
        <v/>
      </c>
      <c r="M338" s="97" t="str">
        <f t="shared" si="13"/>
        <v/>
      </c>
    </row>
    <row r="339" spans="1:13" ht="15.6" x14ac:dyDescent="0.3">
      <c r="A339" s="205"/>
      <c r="B339" s="207"/>
      <c r="C339" s="207"/>
      <c r="D339" s="207"/>
      <c r="E339" s="93" t="s">
        <v>528</v>
      </c>
      <c r="F339" s="85" t="s">
        <v>177</v>
      </c>
      <c r="G339" s="85" t="s">
        <v>614</v>
      </c>
      <c r="H339" s="85" t="s">
        <v>615</v>
      </c>
      <c r="I339" s="85" t="s">
        <v>614</v>
      </c>
      <c r="J339" s="85" t="s">
        <v>529</v>
      </c>
      <c r="L339" s="96" t="str">
        <f t="shared" si="14"/>
        <v/>
      </c>
      <c r="M339" s="97" t="str">
        <f t="shared" si="13"/>
        <v/>
      </c>
    </row>
    <row r="340" spans="1:13" ht="15.6" x14ac:dyDescent="0.3">
      <c r="A340" s="193">
        <v>1</v>
      </c>
      <c r="B340" s="195">
        <v>42</v>
      </c>
      <c r="C340" s="197" t="s">
        <v>1632</v>
      </c>
      <c r="D340" s="197"/>
      <c r="E340" s="199">
        <v>4.8340277777777774E-2</v>
      </c>
      <c r="F340" s="86" t="s">
        <v>1633</v>
      </c>
      <c r="G340" s="86" t="s">
        <v>1634</v>
      </c>
      <c r="H340" s="86" t="s">
        <v>1635</v>
      </c>
      <c r="I340" s="86" t="s">
        <v>1636</v>
      </c>
      <c r="J340" s="86" t="s">
        <v>1637</v>
      </c>
      <c r="L340" s="96" t="str">
        <f t="shared" si="14"/>
        <v>Inga Aukselytė</v>
      </c>
      <c r="M340" s="97">
        <f t="shared" si="13"/>
        <v>871</v>
      </c>
    </row>
    <row r="341" spans="1:13" ht="15.6" x14ac:dyDescent="0.3">
      <c r="A341" s="194"/>
      <c r="B341" s="196"/>
      <c r="C341" s="198"/>
      <c r="D341" s="198"/>
      <c r="E341" s="200"/>
      <c r="F341" s="87" t="s">
        <v>1633</v>
      </c>
      <c r="G341" s="87" t="s">
        <v>1638</v>
      </c>
      <c r="H341" s="87" t="s">
        <v>1639</v>
      </c>
      <c r="I341" s="87" t="s">
        <v>1640</v>
      </c>
      <c r="J341" s="87" t="s">
        <v>1641</v>
      </c>
      <c r="L341" s="96" t="str">
        <f t="shared" si="14"/>
        <v/>
      </c>
      <c r="M341" s="97" t="str">
        <f t="shared" si="13"/>
        <v/>
      </c>
    </row>
    <row r="342" spans="1:13" ht="15.6" x14ac:dyDescent="0.3">
      <c r="A342" s="193">
        <v>2</v>
      </c>
      <c r="B342" s="195">
        <v>25</v>
      </c>
      <c r="C342" s="197" t="s">
        <v>2772</v>
      </c>
      <c r="D342" s="197" t="s">
        <v>1642</v>
      </c>
      <c r="E342" s="199">
        <v>5.2084490740740737E-2</v>
      </c>
      <c r="F342" s="86" t="s">
        <v>1643</v>
      </c>
      <c r="G342" s="86" t="s">
        <v>1644</v>
      </c>
      <c r="H342" s="86" t="s">
        <v>1645</v>
      </c>
      <c r="I342" s="86" t="s">
        <v>1646</v>
      </c>
      <c r="J342" s="86" t="s">
        <v>1647</v>
      </c>
      <c r="L342" s="96" t="str">
        <f t="shared" si="14"/>
        <v>Inga Paplauskė</v>
      </c>
      <c r="M342" s="97">
        <f t="shared" si="13"/>
        <v>808</v>
      </c>
    </row>
    <row r="343" spans="1:13" ht="15.6" x14ac:dyDescent="0.3">
      <c r="A343" s="194"/>
      <c r="B343" s="196"/>
      <c r="C343" s="198"/>
      <c r="D343" s="198"/>
      <c r="E343" s="200"/>
      <c r="F343" s="87" t="s">
        <v>1643</v>
      </c>
      <c r="G343" s="87" t="s">
        <v>1648</v>
      </c>
      <c r="H343" s="87" t="s">
        <v>1649</v>
      </c>
      <c r="I343" s="87" t="s">
        <v>1650</v>
      </c>
      <c r="J343" s="87" t="s">
        <v>1651</v>
      </c>
      <c r="L343" s="96" t="str">
        <f t="shared" si="14"/>
        <v/>
      </c>
      <c r="M343" s="97" t="str">
        <f t="shared" si="13"/>
        <v/>
      </c>
    </row>
    <row r="344" spans="1:13" ht="15.6" x14ac:dyDescent="0.3">
      <c r="A344" s="193">
        <v>3</v>
      </c>
      <c r="B344" s="195">
        <v>29</v>
      </c>
      <c r="C344" s="197" t="s">
        <v>1652</v>
      </c>
      <c r="D344" s="197" t="s">
        <v>588</v>
      </c>
      <c r="E344" s="199">
        <v>5.228356481481481E-2</v>
      </c>
      <c r="F344" s="86" t="s">
        <v>1653</v>
      </c>
      <c r="G344" s="86" t="s">
        <v>1654</v>
      </c>
      <c r="H344" s="86" t="s">
        <v>1655</v>
      </c>
      <c r="I344" s="86" t="s">
        <v>1656</v>
      </c>
      <c r="J344" s="86" t="s">
        <v>1657</v>
      </c>
      <c r="L344" s="96" t="str">
        <f t="shared" si="14"/>
        <v>Alina Ranceva</v>
      </c>
      <c r="M344" s="97">
        <f t="shared" si="13"/>
        <v>805</v>
      </c>
    </row>
    <row r="345" spans="1:13" ht="15.6" x14ac:dyDescent="0.3">
      <c r="A345" s="194"/>
      <c r="B345" s="196"/>
      <c r="C345" s="198"/>
      <c r="D345" s="198"/>
      <c r="E345" s="200"/>
      <c r="F345" s="87" t="s">
        <v>1653</v>
      </c>
      <c r="G345" s="87" t="s">
        <v>1658</v>
      </c>
      <c r="H345" s="87" t="s">
        <v>1659</v>
      </c>
      <c r="I345" s="87" t="s">
        <v>1660</v>
      </c>
      <c r="J345" s="87" t="s">
        <v>1661</v>
      </c>
      <c r="L345" s="96" t="str">
        <f t="shared" si="14"/>
        <v/>
      </c>
      <c r="M345" s="97" t="str">
        <f t="shared" si="13"/>
        <v/>
      </c>
    </row>
    <row r="346" spans="1:13" ht="15.6" x14ac:dyDescent="0.3">
      <c r="A346" s="193">
        <v>4</v>
      </c>
      <c r="B346" s="195">
        <v>1</v>
      </c>
      <c r="C346" s="197" t="s">
        <v>1662</v>
      </c>
      <c r="D346" s="197" t="s">
        <v>1663</v>
      </c>
      <c r="E346" s="199">
        <v>5.3453703703703705E-2</v>
      </c>
      <c r="F346" s="86" t="s">
        <v>1664</v>
      </c>
      <c r="G346" s="86" t="s">
        <v>1665</v>
      </c>
      <c r="H346" s="86" t="s">
        <v>1666</v>
      </c>
      <c r="I346" s="86" t="s">
        <v>1667</v>
      </c>
      <c r="J346" s="86" t="s">
        <v>1668</v>
      </c>
      <c r="L346" s="96" t="str">
        <f t="shared" si="14"/>
        <v>Giedrė Ambrazevičiūtė</v>
      </c>
      <c r="M346" s="97">
        <f t="shared" si="13"/>
        <v>788</v>
      </c>
    </row>
    <row r="347" spans="1:13" ht="15.6" x14ac:dyDescent="0.3">
      <c r="A347" s="194"/>
      <c r="B347" s="196"/>
      <c r="C347" s="198"/>
      <c r="D347" s="198"/>
      <c r="E347" s="200"/>
      <c r="F347" s="87" t="s">
        <v>1664</v>
      </c>
      <c r="G347" s="87" t="s">
        <v>1669</v>
      </c>
      <c r="H347" s="87" t="s">
        <v>1670</v>
      </c>
      <c r="I347" s="87" t="s">
        <v>1671</v>
      </c>
      <c r="J347" s="87" t="s">
        <v>1672</v>
      </c>
      <c r="L347" s="96" t="str">
        <f t="shared" si="14"/>
        <v/>
      </c>
      <c r="M347" s="97" t="str">
        <f t="shared" si="13"/>
        <v/>
      </c>
    </row>
    <row r="348" spans="1:13" ht="15.6" x14ac:dyDescent="0.3">
      <c r="A348" s="193">
        <v>5</v>
      </c>
      <c r="B348" s="195">
        <v>38</v>
      </c>
      <c r="C348" s="197" t="s">
        <v>1673</v>
      </c>
      <c r="D348" s="197" t="s">
        <v>1642</v>
      </c>
      <c r="E348" s="199">
        <v>6.3344907407407405E-2</v>
      </c>
      <c r="F348" s="86" t="s">
        <v>1674</v>
      </c>
      <c r="G348" s="86" t="s">
        <v>1675</v>
      </c>
      <c r="H348" s="86" t="s">
        <v>1676</v>
      </c>
      <c r="I348" s="86" t="s">
        <v>1677</v>
      </c>
      <c r="J348" s="86" t="s">
        <v>1678</v>
      </c>
      <c r="L348" s="96" t="str">
        <f t="shared" si="14"/>
        <v>Viktorija Vasiliauskienė</v>
      </c>
      <c r="M348" s="97">
        <f t="shared" si="13"/>
        <v>665</v>
      </c>
    </row>
    <row r="349" spans="1:13" ht="15.6" x14ac:dyDescent="0.3">
      <c r="A349" s="194"/>
      <c r="B349" s="196"/>
      <c r="C349" s="198"/>
      <c r="D349" s="198"/>
      <c r="E349" s="200"/>
      <c r="F349" s="87" t="s">
        <v>1674</v>
      </c>
      <c r="G349" s="87" t="s">
        <v>1679</v>
      </c>
      <c r="H349" s="87" t="s">
        <v>1680</v>
      </c>
      <c r="I349" s="87" t="s">
        <v>1681</v>
      </c>
      <c r="J349" s="87" t="s">
        <v>1682</v>
      </c>
      <c r="L349" s="96" t="str">
        <f t="shared" si="14"/>
        <v/>
      </c>
      <c r="M349" s="97" t="str">
        <f t="shared" si="13"/>
        <v/>
      </c>
    </row>
    <row r="350" spans="1:13" ht="15.6" x14ac:dyDescent="0.3">
      <c r="A350" s="80"/>
      <c r="L350" s="96" t="str">
        <f t="shared" si="14"/>
        <v/>
      </c>
      <c r="M350" s="97" t="str">
        <f t="shared" si="13"/>
        <v/>
      </c>
    </row>
    <row r="351" spans="1:13" ht="15.6" x14ac:dyDescent="0.3">
      <c r="A351" s="81" t="s">
        <v>1683</v>
      </c>
      <c r="L351" s="96" t="str">
        <f t="shared" si="14"/>
        <v/>
      </c>
      <c r="M351" s="97" t="str">
        <f t="shared" si="13"/>
        <v/>
      </c>
    </row>
    <row r="352" spans="1:13" ht="15.6" x14ac:dyDescent="0.3">
      <c r="A352" s="204" t="s">
        <v>1</v>
      </c>
      <c r="B352" s="206" t="s">
        <v>190</v>
      </c>
      <c r="C352" s="206" t="s">
        <v>525</v>
      </c>
      <c r="D352" s="206" t="s">
        <v>27</v>
      </c>
      <c r="E352" s="92" t="s">
        <v>526</v>
      </c>
      <c r="F352" s="201" t="s">
        <v>527</v>
      </c>
      <c r="G352" s="202"/>
      <c r="H352" s="202"/>
      <c r="I352" s="202"/>
      <c r="J352" s="203"/>
      <c r="L352" s="96" t="str">
        <f t="shared" si="14"/>
        <v/>
      </c>
      <c r="M352" s="97" t="str">
        <f t="shared" si="13"/>
        <v/>
      </c>
    </row>
    <row r="353" spans="1:13" ht="15.6" x14ac:dyDescent="0.3">
      <c r="A353" s="205"/>
      <c r="B353" s="207"/>
      <c r="C353" s="207"/>
      <c r="D353" s="207"/>
      <c r="E353" s="93" t="s">
        <v>528</v>
      </c>
      <c r="F353" s="85" t="s">
        <v>177</v>
      </c>
      <c r="G353" s="85" t="s">
        <v>614</v>
      </c>
      <c r="H353" s="85" t="s">
        <v>615</v>
      </c>
      <c r="I353" s="85" t="s">
        <v>614</v>
      </c>
      <c r="J353" s="85" t="s">
        <v>529</v>
      </c>
      <c r="L353" s="96" t="str">
        <f t="shared" si="14"/>
        <v/>
      </c>
      <c r="M353" s="97" t="str">
        <f t="shared" si="13"/>
        <v/>
      </c>
    </row>
    <row r="354" spans="1:13" ht="15.6" x14ac:dyDescent="0.3">
      <c r="A354" s="193">
        <v>1</v>
      </c>
      <c r="B354" s="195">
        <v>34</v>
      </c>
      <c r="C354" s="197" t="s">
        <v>1684</v>
      </c>
      <c r="D354" s="197" t="s">
        <v>1685</v>
      </c>
      <c r="E354" s="199">
        <v>4.2484953703703705E-2</v>
      </c>
      <c r="F354" s="86" t="s">
        <v>1686</v>
      </c>
      <c r="G354" s="86" t="s">
        <v>1687</v>
      </c>
      <c r="H354" s="86" t="s">
        <v>1688</v>
      </c>
      <c r="I354" s="86" t="s">
        <v>1689</v>
      </c>
      <c r="J354" s="86" t="s">
        <v>1690</v>
      </c>
      <c r="L354" s="96" t="str">
        <f t="shared" si="14"/>
        <v>Savelijs Suharževskis</v>
      </c>
      <c r="M354" s="97">
        <f t="shared" si="13"/>
        <v>991</v>
      </c>
    </row>
    <row r="355" spans="1:13" ht="15.6" x14ac:dyDescent="0.3">
      <c r="A355" s="194"/>
      <c r="B355" s="196"/>
      <c r="C355" s="198"/>
      <c r="D355" s="198"/>
      <c r="E355" s="200"/>
      <c r="F355" s="87" t="s">
        <v>1686</v>
      </c>
      <c r="G355" s="87" t="s">
        <v>1691</v>
      </c>
      <c r="H355" s="87" t="s">
        <v>1692</v>
      </c>
      <c r="I355" s="87" t="s">
        <v>1155</v>
      </c>
      <c r="J355" s="87" t="s">
        <v>1693</v>
      </c>
      <c r="L355" s="96" t="str">
        <f t="shared" si="14"/>
        <v/>
      </c>
      <c r="M355" s="97" t="str">
        <f t="shared" si="13"/>
        <v/>
      </c>
    </row>
    <row r="356" spans="1:13" ht="15.6" x14ac:dyDescent="0.3">
      <c r="A356" s="193">
        <v>2</v>
      </c>
      <c r="B356" s="195">
        <v>30</v>
      </c>
      <c r="C356" s="197" t="s">
        <v>1694</v>
      </c>
      <c r="D356" s="197" t="s">
        <v>588</v>
      </c>
      <c r="E356" s="199">
        <v>4.4939814814814814E-2</v>
      </c>
      <c r="F356" s="86" t="s">
        <v>1695</v>
      </c>
      <c r="G356" s="86" t="s">
        <v>1696</v>
      </c>
      <c r="H356" s="86" t="s">
        <v>1697</v>
      </c>
      <c r="I356" s="86" t="s">
        <v>1698</v>
      </c>
      <c r="J356" s="86" t="s">
        <v>1699</v>
      </c>
      <c r="L356" s="96" t="str">
        <f t="shared" si="14"/>
        <v>Tadas Sereika</v>
      </c>
      <c r="M356" s="97">
        <f t="shared" si="13"/>
        <v>937</v>
      </c>
    </row>
    <row r="357" spans="1:13" ht="15.6" x14ac:dyDescent="0.3">
      <c r="A357" s="194"/>
      <c r="B357" s="196"/>
      <c r="C357" s="198"/>
      <c r="D357" s="198"/>
      <c r="E357" s="200"/>
      <c r="F357" s="87" t="s">
        <v>1695</v>
      </c>
      <c r="G357" s="87" t="s">
        <v>1700</v>
      </c>
      <c r="H357" s="87" t="s">
        <v>1701</v>
      </c>
      <c r="I357" s="87" t="s">
        <v>1702</v>
      </c>
      <c r="J357" s="87" t="s">
        <v>1703</v>
      </c>
      <c r="L357" s="96" t="str">
        <f t="shared" si="14"/>
        <v/>
      </c>
      <c r="M357" s="97" t="str">
        <f t="shared" si="13"/>
        <v/>
      </c>
    </row>
    <row r="358" spans="1:13" ht="15.6" x14ac:dyDescent="0.3">
      <c r="A358" s="193">
        <v>3</v>
      </c>
      <c r="B358" s="195">
        <v>3</v>
      </c>
      <c r="C358" s="197" t="s">
        <v>1704</v>
      </c>
      <c r="D358" s="197" t="s">
        <v>545</v>
      </c>
      <c r="E358" s="199">
        <v>4.5912037037037036E-2</v>
      </c>
      <c r="F358" s="86" t="s">
        <v>1705</v>
      </c>
      <c r="G358" s="86" t="s">
        <v>1706</v>
      </c>
      <c r="H358" s="86" t="s">
        <v>1707</v>
      </c>
      <c r="I358" s="86" t="s">
        <v>1708</v>
      </c>
      <c r="J358" s="86" t="s">
        <v>1709</v>
      </c>
      <c r="L358" s="96" t="str">
        <f t="shared" si="14"/>
        <v>Tadas Cesevičius</v>
      </c>
      <c r="M358" s="97">
        <f t="shared" si="13"/>
        <v>917</v>
      </c>
    </row>
    <row r="359" spans="1:13" ht="15.6" x14ac:dyDescent="0.3">
      <c r="A359" s="194"/>
      <c r="B359" s="196"/>
      <c r="C359" s="198"/>
      <c r="D359" s="198"/>
      <c r="E359" s="200"/>
      <c r="F359" s="87" t="s">
        <v>1705</v>
      </c>
      <c r="G359" s="87" t="s">
        <v>1710</v>
      </c>
      <c r="H359" s="87" t="s">
        <v>1711</v>
      </c>
      <c r="I359" s="87" t="s">
        <v>1235</v>
      </c>
      <c r="J359" s="87" t="s">
        <v>1712</v>
      </c>
      <c r="L359" s="96" t="str">
        <f t="shared" si="14"/>
        <v/>
      </c>
      <c r="M359" s="97" t="str">
        <f t="shared" si="13"/>
        <v/>
      </c>
    </row>
    <row r="360" spans="1:13" ht="15.6" x14ac:dyDescent="0.3">
      <c r="A360" s="193">
        <v>4</v>
      </c>
      <c r="B360" s="195">
        <v>12</v>
      </c>
      <c r="C360" s="197" t="s">
        <v>1713</v>
      </c>
      <c r="D360" s="197" t="s">
        <v>683</v>
      </c>
      <c r="E360" s="199">
        <v>4.7172453703703703E-2</v>
      </c>
      <c r="F360" s="86" t="s">
        <v>1714</v>
      </c>
      <c r="G360" s="86" t="s">
        <v>1715</v>
      </c>
      <c r="H360" s="86" t="s">
        <v>1716</v>
      </c>
      <c r="I360" s="86" t="s">
        <v>1717</v>
      </c>
      <c r="J360" s="86" t="s">
        <v>1718</v>
      </c>
      <c r="L360" s="96" t="str">
        <f t="shared" si="14"/>
        <v>Edgars Horužonoks</v>
      </c>
      <c r="M360" s="97">
        <f t="shared" si="13"/>
        <v>893</v>
      </c>
    </row>
    <row r="361" spans="1:13" ht="15.6" x14ac:dyDescent="0.3">
      <c r="A361" s="194"/>
      <c r="B361" s="196"/>
      <c r="C361" s="198"/>
      <c r="D361" s="198"/>
      <c r="E361" s="200"/>
      <c r="F361" s="87" t="s">
        <v>1714</v>
      </c>
      <c r="G361" s="87" t="s">
        <v>1719</v>
      </c>
      <c r="H361" s="87" t="s">
        <v>1720</v>
      </c>
      <c r="I361" s="87" t="s">
        <v>1721</v>
      </c>
      <c r="J361" s="87" t="s">
        <v>1722</v>
      </c>
      <c r="L361" s="96" t="str">
        <f t="shared" si="14"/>
        <v/>
      </c>
      <c r="M361" s="97" t="str">
        <f t="shared" si="13"/>
        <v/>
      </c>
    </row>
    <row r="362" spans="1:13" ht="15.6" x14ac:dyDescent="0.3">
      <c r="A362" s="193">
        <v>5</v>
      </c>
      <c r="B362" s="195">
        <v>7</v>
      </c>
      <c r="C362" s="197" t="s">
        <v>1723</v>
      </c>
      <c r="D362" s="197" t="s">
        <v>588</v>
      </c>
      <c r="E362" s="199">
        <v>4.9033564814814821E-2</v>
      </c>
      <c r="F362" s="86" t="s">
        <v>1724</v>
      </c>
      <c r="G362" s="86" t="s">
        <v>1725</v>
      </c>
      <c r="H362" s="86" t="s">
        <v>1726</v>
      </c>
      <c r="I362" s="86" t="s">
        <v>1727</v>
      </c>
      <c r="J362" s="86" t="s">
        <v>1728</v>
      </c>
      <c r="L362" s="96" t="str">
        <f t="shared" si="14"/>
        <v>Povilas Gokas</v>
      </c>
      <c r="M362" s="97">
        <f t="shared" si="13"/>
        <v>859</v>
      </c>
    </row>
    <row r="363" spans="1:13" ht="15.6" x14ac:dyDescent="0.3">
      <c r="A363" s="194"/>
      <c r="B363" s="196"/>
      <c r="C363" s="198"/>
      <c r="D363" s="198"/>
      <c r="E363" s="200"/>
      <c r="F363" s="87" t="s">
        <v>1724</v>
      </c>
      <c r="G363" s="87" t="s">
        <v>1729</v>
      </c>
      <c r="H363" s="87" t="s">
        <v>1730</v>
      </c>
      <c r="I363" s="87" t="s">
        <v>1731</v>
      </c>
      <c r="J363" s="87" t="s">
        <v>1732</v>
      </c>
      <c r="L363" s="96" t="str">
        <f t="shared" si="14"/>
        <v/>
      </c>
      <c r="M363" s="97" t="str">
        <f t="shared" si="13"/>
        <v/>
      </c>
    </row>
    <row r="364" spans="1:13" ht="15.6" x14ac:dyDescent="0.3">
      <c r="A364" s="193">
        <v>6</v>
      </c>
      <c r="B364" s="195">
        <v>4</v>
      </c>
      <c r="C364" s="197" t="s">
        <v>1733</v>
      </c>
      <c r="D364" s="197" t="s">
        <v>558</v>
      </c>
      <c r="E364" s="199">
        <v>5.2562500000000005E-2</v>
      </c>
      <c r="F364" s="86" t="s">
        <v>1734</v>
      </c>
      <c r="G364" s="86" t="s">
        <v>1735</v>
      </c>
      <c r="H364" s="86" t="s">
        <v>1736</v>
      </c>
      <c r="I364" s="86" t="s">
        <v>1737</v>
      </c>
      <c r="J364" s="86" t="s">
        <v>1738</v>
      </c>
      <c r="L364" s="96" t="str">
        <f t="shared" si="14"/>
        <v>Viesturs Dūzis</v>
      </c>
      <c r="M364" s="97">
        <f t="shared" si="13"/>
        <v>801</v>
      </c>
    </row>
    <row r="365" spans="1:13" ht="15.6" x14ac:dyDescent="0.3">
      <c r="A365" s="194"/>
      <c r="B365" s="196"/>
      <c r="C365" s="198"/>
      <c r="D365" s="198"/>
      <c r="E365" s="200"/>
      <c r="F365" s="87" t="s">
        <v>1734</v>
      </c>
      <c r="G365" s="87" t="s">
        <v>1739</v>
      </c>
      <c r="H365" s="87" t="s">
        <v>1740</v>
      </c>
      <c r="I365" s="87" t="s">
        <v>1741</v>
      </c>
      <c r="J365" s="87" t="s">
        <v>1742</v>
      </c>
      <c r="L365" s="96" t="str">
        <f t="shared" si="14"/>
        <v/>
      </c>
      <c r="M365" s="97" t="str">
        <f t="shared" si="13"/>
        <v/>
      </c>
    </row>
    <row r="366" spans="1:13" ht="15.6" x14ac:dyDescent="0.3">
      <c r="A366" s="80"/>
      <c r="L366" s="96" t="str">
        <f t="shared" si="14"/>
        <v/>
      </c>
      <c r="M366" s="97" t="str">
        <f t="shared" si="13"/>
        <v/>
      </c>
    </row>
    <row r="367" spans="1:13" ht="15.6" x14ac:dyDescent="0.3">
      <c r="A367" s="81" t="s">
        <v>1743</v>
      </c>
      <c r="L367" s="96" t="str">
        <f t="shared" si="14"/>
        <v/>
      </c>
      <c r="M367" s="97" t="str">
        <f t="shared" ref="M367:M377" si="15">IFERROR(ROUND($E$302/E367*1000,0),"")</f>
        <v/>
      </c>
    </row>
    <row r="368" spans="1:13" ht="15.6" x14ac:dyDescent="0.3">
      <c r="A368" s="204" t="s">
        <v>1</v>
      </c>
      <c r="B368" s="206" t="s">
        <v>190</v>
      </c>
      <c r="C368" s="206" t="s">
        <v>525</v>
      </c>
      <c r="D368" s="206" t="s">
        <v>27</v>
      </c>
      <c r="E368" s="92" t="s">
        <v>526</v>
      </c>
      <c r="F368" s="201" t="s">
        <v>527</v>
      </c>
      <c r="G368" s="202"/>
      <c r="H368" s="202"/>
      <c r="I368" s="202"/>
      <c r="J368" s="203"/>
      <c r="L368" s="96" t="str">
        <f t="shared" si="14"/>
        <v/>
      </c>
      <c r="M368" s="97" t="str">
        <f t="shared" si="15"/>
        <v/>
      </c>
    </row>
    <row r="369" spans="1:13" ht="15.6" x14ac:dyDescent="0.3">
      <c r="A369" s="205"/>
      <c r="B369" s="207"/>
      <c r="C369" s="207"/>
      <c r="D369" s="207"/>
      <c r="E369" s="93" t="s">
        <v>528</v>
      </c>
      <c r="F369" s="85" t="s">
        <v>177</v>
      </c>
      <c r="G369" s="85" t="s">
        <v>614</v>
      </c>
      <c r="H369" s="85" t="s">
        <v>615</v>
      </c>
      <c r="I369" s="85" t="s">
        <v>614</v>
      </c>
      <c r="J369" s="85" t="s">
        <v>529</v>
      </c>
      <c r="L369" s="96" t="str">
        <f t="shared" si="14"/>
        <v/>
      </c>
      <c r="M369" s="97" t="str">
        <f t="shared" si="15"/>
        <v/>
      </c>
    </row>
    <row r="370" spans="1:13" ht="15.6" x14ac:dyDescent="0.3">
      <c r="A370" s="193">
        <v>1</v>
      </c>
      <c r="B370" s="195">
        <v>19</v>
      </c>
      <c r="C370" s="197" t="s">
        <v>1744</v>
      </c>
      <c r="D370" s="197" t="s">
        <v>1745</v>
      </c>
      <c r="E370" s="199">
        <v>4.7644675925925924E-2</v>
      </c>
      <c r="F370" s="86" t="s">
        <v>1746</v>
      </c>
      <c r="G370" s="86" t="s">
        <v>1747</v>
      </c>
      <c r="H370" s="86" t="s">
        <v>1748</v>
      </c>
      <c r="I370" s="86" t="s">
        <v>1749</v>
      </c>
      <c r="J370" s="86" t="s">
        <v>1750</v>
      </c>
      <c r="L370" s="96" t="str">
        <f t="shared" si="14"/>
        <v>Māris Liepa</v>
      </c>
      <c r="M370" s="97">
        <f t="shared" si="15"/>
        <v>884</v>
      </c>
    </row>
    <row r="371" spans="1:13" ht="15.6" x14ac:dyDescent="0.3">
      <c r="A371" s="194"/>
      <c r="B371" s="196"/>
      <c r="C371" s="198"/>
      <c r="D371" s="198"/>
      <c r="E371" s="200"/>
      <c r="F371" s="87" t="s">
        <v>1746</v>
      </c>
      <c r="G371" s="87" t="s">
        <v>1751</v>
      </c>
      <c r="H371" s="87" t="s">
        <v>1752</v>
      </c>
      <c r="I371" s="87" t="s">
        <v>1753</v>
      </c>
      <c r="J371" s="87" t="s">
        <v>1754</v>
      </c>
      <c r="L371" s="96" t="str">
        <f t="shared" si="14"/>
        <v/>
      </c>
      <c r="M371" s="97" t="str">
        <f t="shared" si="15"/>
        <v/>
      </c>
    </row>
    <row r="372" spans="1:13" ht="15.6" x14ac:dyDescent="0.3">
      <c r="A372" s="193">
        <v>2</v>
      </c>
      <c r="B372" s="195">
        <v>36</v>
      </c>
      <c r="C372" s="197" t="s">
        <v>1755</v>
      </c>
      <c r="D372" s="197" t="s">
        <v>1523</v>
      </c>
      <c r="E372" s="199">
        <v>5.078125E-2</v>
      </c>
      <c r="F372" s="86" t="s">
        <v>1756</v>
      </c>
      <c r="G372" s="86" t="s">
        <v>1757</v>
      </c>
      <c r="H372" s="86" t="s">
        <v>1758</v>
      </c>
      <c r="I372" s="86" t="s">
        <v>1759</v>
      </c>
      <c r="J372" s="86" t="s">
        <v>1760</v>
      </c>
      <c r="L372" s="96" t="str">
        <f t="shared" si="14"/>
        <v>Audrius Trinka</v>
      </c>
      <c r="M372" s="97">
        <f t="shared" si="15"/>
        <v>829</v>
      </c>
    </row>
    <row r="373" spans="1:13" ht="15.6" x14ac:dyDescent="0.3">
      <c r="A373" s="194"/>
      <c r="B373" s="196"/>
      <c r="C373" s="198"/>
      <c r="D373" s="198"/>
      <c r="E373" s="200"/>
      <c r="F373" s="87" t="s">
        <v>1756</v>
      </c>
      <c r="G373" s="87" t="s">
        <v>1761</v>
      </c>
      <c r="H373" s="87" t="s">
        <v>1762</v>
      </c>
      <c r="I373" s="87" t="s">
        <v>1650</v>
      </c>
      <c r="J373" s="87" t="s">
        <v>1763</v>
      </c>
      <c r="L373" s="96" t="str">
        <f t="shared" si="14"/>
        <v/>
      </c>
      <c r="M373" s="97" t="str">
        <f t="shared" si="15"/>
        <v/>
      </c>
    </row>
    <row r="374" spans="1:13" ht="15.6" x14ac:dyDescent="0.3">
      <c r="A374" s="193">
        <v>3</v>
      </c>
      <c r="B374" s="195">
        <v>11</v>
      </c>
      <c r="C374" s="197" t="s">
        <v>1764</v>
      </c>
      <c r="D374" s="197" t="s">
        <v>1765</v>
      </c>
      <c r="E374" s="199">
        <v>5.2440972222222222E-2</v>
      </c>
      <c r="F374" s="86" t="s">
        <v>1766</v>
      </c>
      <c r="G374" s="86" t="s">
        <v>1767</v>
      </c>
      <c r="H374" s="86" t="s">
        <v>1768</v>
      </c>
      <c r="I374" s="86" t="s">
        <v>1769</v>
      </c>
      <c r="J374" s="86" t="s">
        <v>1770</v>
      </c>
      <c r="L374" s="96" t="str">
        <f t="shared" si="14"/>
        <v>Valdas Gudaitis</v>
      </c>
      <c r="M374" s="97">
        <f t="shared" si="15"/>
        <v>803</v>
      </c>
    </row>
    <row r="375" spans="1:13" ht="15.6" x14ac:dyDescent="0.3">
      <c r="A375" s="194"/>
      <c r="B375" s="196"/>
      <c r="C375" s="198"/>
      <c r="D375" s="198"/>
      <c r="E375" s="200"/>
      <c r="F375" s="87" t="s">
        <v>1766</v>
      </c>
      <c r="G375" s="87" t="s">
        <v>1771</v>
      </c>
      <c r="H375" s="87" t="s">
        <v>1772</v>
      </c>
      <c r="I375" s="87" t="s">
        <v>1773</v>
      </c>
      <c r="J375" s="87" t="s">
        <v>1774</v>
      </c>
      <c r="L375" s="96" t="str">
        <f t="shared" si="14"/>
        <v/>
      </c>
      <c r="M375" s="97" t="str">
        <f t="shared" si="15"/>
        <v/>
      </c>
    </row>
    <row r="376" spans="1:13" ht="15.6" x14ac:dyDescent="0.3">
      <c r="A376" s="193">
        <v>4</v>
      </c>
      <c r="B376" s="195">
        <v>20</v>
      </c>
      <c r="C376" s="197" t="s">
        <v>1775</v>
      </c>
      <c r="D376" s="197" t="s">
        <v>1776</v>
      </c>
      <c r="E376" s="199">
        <v>5.7199074074074076E-2</v>
      </c>
      <c r="F376" s="86" t="s">
        <v>1777</v>
      </c>
      <c r="G376" s="86" t="s">
        <v>1778</v>
      </c>
      <c r="H376" s="86" t="s">
        <v>1779</v>
      </c>
      <c r="I376" s="86" t="s">
        <v>1780</v>
      </c>
      <c r="J376" s="86" t="s">
        <v>1781</v>
      </c>
      <c r="L376" s="96" t="str">
        <f t="shared" si="14"/>
        <v>Arūnas Maciulevičius</v>
      </c>
      <c r="M376" s="97">
        <f t="shared" si="15"/>
        <v>736</v>
      </c>
    </row>
    <row r="377" spans="1:13" ht="15.6" x14ac:dyDescent="0.3">
      <c r="A377" s="194"/>
      <c r="B377" s="196"/>
      <c r="C377" s="198"/>
      <c r="D377" s="198"/>
      <c r="E377" s="200"/>
      <c r="F377" s="87" t="s">
        <v>1777</v>
      </c>
      <c r="G377" s="87" t="s">
        <v>1782</v>
      </c>
      <c r="H377" s="87" t="s">
        <v>1783</v>
      </c>
      <c r="I377" s="87" t="s">
        <v>1784</v>
      </c>
      <c r="J377" s="87" t="s">
        <v>1785</v>
      </c>
      <c r="L377" s="98" t="str">
        <f t="shared" si="14"/>
        <v/>
      </c>
      <c r="M377" s="99" t="str">
        <f t="shared" si="15"/>
        <v/>
      </c>
    </row>
    <row r="378" spans="1:13" ht="15.6" x14ac:dyDescent="0.3">
      <c r="A378" s="80"/>
      <c r="L378" s="1" t="str">
        <f t="shared" si="14"/>
        <v/>
      </c>
    </row>
  </sheetData>
  <mergeCells count="780">
    <mergeCell ref="A7:A8"/>
    <mergeCell ref="B7:B8"/>
    <mergeCell ref="C7:C8"/>
    <mergeCell ref="D7:D8"/>
    <mergeCell ref="F7:G7"/>
    <mergeCell ref="A9:A10"/>
    <mergeCell ref="B9:B10"/>
    <mergeCell ref="C9:C10"/>
    <mergeCell ref="D9:D10"/>
    <mergeCell ref="E9:E10"/>
    <mergeCell ref="A11:A12"/>
    <mergeCell ref="B11:B12"/>
    <mergeCell ref="C11:C12"/>
    <mergeCell ref="D11:D12"/>
    <mergeCell ref="E11:E12"/>
    <mergeCell ref="A13:A14"/>
    <mergeCell ref="B13:B14"/>
    <mergeCell ref="C13:C14"/>
    <mergeCell ref="D13:D14"/>
    <mergeCell ref="E13:E14"/>
    <mergeCell ref="A15:A16"/>
    <mergeCell ref="B15:B16"/>
    <mergeCell ref="C15:C16"/>
    <mergeCell ref="D15:D16"/>
    <mergeCell ref="E15:E16"/>
    <mergeCell ref="A17:A18"/>
    <mergeCell ref="B17:B18"/>
    <mergeCell ref="C17:C18"/>
    <mergeCell ref="D17:D18"/>
    <mergeCell ref="E17:E18"/>
    <mergeCell ref="A19:A20"/>
    <mergeCell ref="B19:B20"/>
    <mergeCell ref="C19:C20"/>
    <mergeCell ref="D19:D20"/>
    <mergeCell ref="E19:E20"/>
    <mergeCell ref="A21:A22"/>
    <mergeCell ref="B21:B22"/>
    <mergeCell ref="C21:C22"/>
    <mergeCell ref="D21:D22"/>
    <mergeCell ref="E21:E22"/>
    <mergeCell ref="A25:A26"/>
    <mergeCell ref="B25:B26"/>
    <mergeCell ref="C25:C26"/>
    <mergeCell ref="D25:D26"/>
    <mergeCell ref="F25:G25"/>
    <mergeCell ref="A27:A28"/>
    <mergeCell ref="B27:B28"/>
    <mergeCell ref="C27:C28"/>
    <mergeCell ref="D27:D28"/>
    <mergeCell ref="E27:E28"/>
    <mergeCell ref="F33:G33"/>
    <mergeCell ref="A35:A36"/>
    <mergeCell ref="B35:B36"/>
    <mergeCell ref="C35:C36"/>
    <mergeCell ref="D35:D36"/>
    <mergeCell ref="E35:E36"/>
    <mergeCell ref="A29:A30"/>
    <mergeCell ref="B29:B30"/>
    <mergeCell ref="C29:C30"/>
    <mergeCell ref="D29:D30"/>
    <mergeCell ref="E29:E30"/>
    <mergeCell ref="A33:A34"/>
    <mergeCell ref="B33:B34"/>
    <mergeCell ref="C33:C34"/>
    <mergeCell ref="D33:D34"/>
    <mergeCell ref="A37:A38"/>
    <mergeCell ref="B37:B38"/>
    <mergeCell ref="C37:C38"/>
    <mergeCell ref="D37:D38"/>
    <mergeCell ref="E37:E38"/>
    <mergeCell ref="A39:A40"/>
    <mergeCell ref="B39:B40"/>
    <mergeCell ref="C39:C40"/>
    <mergeCell ref="D39:D40"/>
    <mergeCell ref="E39:E40"/>
    <mergeCell ref="A41:A42"/>
    <mergeCell ref="B41:B42"/>
    <mergeCell ref="C41:C42"/>
    <mergeCell ref="D41:D42"/>
    <mergeCell ref="E41:E42"/>
    <mergeCell ref="A43:A44"/>
    <mergeCell ref="B43:B44"/>
    <mergeCell ref="C43:C44"/>
    <mergeCell ref="D43:D44"/>
    <mergeCell ref="E43:E44"/>
    <mergeCell ref="A45:A46"/>
    <mergeCell ref="B45:B46"/>
    <mergeCell ref="C45:C46"/>
    <mergeCell ref="D45:D46"/>
    <mergeCell ref="E45:E46"/>
    <mergeCell ref="A47:A48"/>
    <mergeCell ref="B47:B48"/>
    <mergeCell ref="C47:C48"/>
    <mergeCell ref="D47:D48"/>
    <mergeCell ref="E47:E48"/>
    <mergeCell ref="F53:G53"/>
    <mergeCell ref="A55:A56"/>
    <mergeCell ref="B55:B56"/>
    <mergeCell ref="C55:C56"/>
    <mergeCell ref="D55:D56"/>
    <mergeCell ref="E55:E56"/>
    <mergeCell ref="A49:A50"/>
    <mergeCell ref="B49:B50"/>
    <mergeCell ref="C49:C50"/>
    <mergeCell ref="D49:D50"/>
    <mergeCell ref="E49:E50"/>
    <mergeCell ref="A53:A54"/>
    <mergeCell ref="B53:B54"/>
    <mergeCell ref="C53:C54"/>
    <mergeCell ref="D53:D54"/>
    <mergeCell ref="A63:A64"/>
    <mergeCell ref="B63:B64"/>
    <mergeCell ref="C63:C64"/>
    <mergeCell ref="D63:D64"/>
    <mergeCell ref="F63:J63"/>
    <mergeCell ref="A65:A66"/>
    <mergeCell ref="B65:B66"/>
    <mergeCell ref="C65:C66"/>
    <mergeCell ref="D65:D66"/>
    <mergeCell ref="E65:E66"/>
    <mergeCell ref="F71:J71"/>
    <mergeCell ref="A73:A74"/>
    <mergeCell ref="B73:B74"/>
    <mergeCell ref="C73:C74"/>
    <mergeCell ref="D73:D74"/>
    <mergeCell ref="E73:E74"/>
    <mergeCell ref="A67:A68"/>
    <mergeCell ref="B67:B68"/>
    <mergeCell ref="C67:C68"/>
    <mergeCell ref="D67:D68"/>
    <mergeCell ref="E67:E68"/>
    <mergeCell ref="A71:A72"/>
    <mergeCell ref="B71:B72"/>
    <mergeCell ref="C71:C72"/>
    <mergeCell ref="D71:D72"/>
    <mergeCell ref="F79:J79"/>
    <mergeCell ref="A81:A82"/>
    <mergeCell ref="B81:B82"/>
    <mergeCell ref="C81:C82"/>
    <mergeCell ref="D81:D82"/>
    <mergeCell ref="E81:E82"/>
    <mergeCell ref="A75:A76"/>
    <mergeCell ref="B75:B76"/>
    <mergeCell ref="C75:C76"/>
    <mergeCell ref="D75:D76"/>
    <mergeCell ref="E75:E76"/>
    <mergeCell ref="A79:A80"/>
    <mergeCell ref="B79:B80"/>
    <mergeCell ref="C79:C80"/>
    <mergeCell ref="D79:D80"/>
    <mergeCell ref="A83:A84"/>
    <mergeCell ref="B83:B84"/>
    <mergeCell ref="C83:C84"/>
    <mergeCell ref="D83:D84"/>
    <mergeCell ref="E83:E84"/>
    <mergeCell ref="A85:A86"/>
    <mergeCell ref="B85:B86"/>
    <mergeCell ref="C85:C86"/>
    <mergeCell ref="D85:D86"/>
    <mergeCell ref="E85:E86"/>
    <mergeCell ref="A87:A88"/>
    <mergeCell ref="B87:B88"/>
    <mergeCell ref="C87:C88"/>
    <mergeCell ref="D87:D88"/>
    <mergeCell ref="E87:E88"/>
    <mergeCell ref="A89:A90"/>
    <mergeCell ref="B89:B90"/>
    <mergeCell ref="C89:C90"/>
    <mergeCell ref="D89:D90"/>
    <mergeCell ref="E89:E90"/>
    <mergeCell ref="A91:A92"/>
    <mergeCell ref="B91:B92"/>
    <mergeCell ref="C91:C92"/>
    <mergeCell ref="D91:D92"/>
    <mergeCell ref="E91:E92"/>
    <mergeCell ref="A93:A94"/>
    <mergeCell ref="B93:B94"/>
    <mergeCell ref="C93:C94"/>
    <mergeCell ref="D93:D94"/>
    <mergeCell ref="E93:E94"/>
    <mergeCell ref="A95:A96"/>
    <mergeCell ref="B95:B96"/>
    <mergeCell ref="C95:C96"/>
    <mergeCell ref="D95:D96"/>
    <mergeCell ref="E95:E96"/>
    <mergeCell ref="A97:A98"/>
    <mergeCell ref="B97:B98"/>
    <mergeCell ref="C97:C98"/>
    <mergeCell ref="D97:D98"/>
    <mergeCell ref="E97:E98"/>
    <mergeCell ref="A101:A102"/>
    <mergeCell ref="B101:B102"/>
    <mergeCell ref="C101:C102"/>
    <mergeCell ref="D101:D102"/>
    <mergeCell ref="F101:J101"/>
    <mergeCell ref="A103:A104"/>
    <mergeCell ref="B103:B104"/>
    <mergeCell ref="C103:C104"/>
    <mergeCell ref="D103:D104"/>
    <mergeCell ref="E103:E104"/>
    <mergeCell ref="A105:A106"/>
    <mergeCell ref="B105:B106"/>
    <mergeCell ref="C105:C106"/>
    <mergeCell ref="D105:D106"/>
    <mergeCell ref="E105:E106"/>
    <mergeCell ref="A107:A108"/>
    <mergeCell ref="B107:B108"/>
    <mergeCell ref="C107:C108"/>
    <mergeCell ref="D107:D108"/>
    <mergeCell ref="E107:E108"/>
    <mergeCell ref="A109:A110"/>
    <mergeCell ref="B109:B110"/>
    <mergeCell ref="C109:C110"/>
    <mergeCell ref="D109:D110"/>
    <mergeCell ref="E109:E110"/>
    <mergeCell ref="A111:A112"/>
    <mergeCell ref="B111:B112"/>
    <mergeCell ref="C111:C112"/>
    <mergeCell ref="D111:D112"/>
    <mergeCell ref="E111:E112"/>
    <mergeCell ref="F117:J117"/>
    <mergeCell ref="A119:A120"/>
    <mergeCell ref="B119:B120"/>
    <mergeCell ref="C119:C120"/>
    <mergeCell ref="D119:D120"/>
    <mergeCell ref="E119:E120"/>
    <mergeCell ref="A113:A114"/>
    <mergeCell ref="B113:B114"/>
    <mergeCell ref="C113:C114"/>
    <mergeCell ref="D113:D114"/>
    <mergeCell ref="E113:E114"/>
    <mergeCell ref="A117:A118"/>
    <mergeCell ref="B117:B118"/>
    <mergeCell ref="C117:C118"/>
    <mergeCell ref="D117:D118"/>
    <mergeCell ref="A121:A122"/>
    <mergeCell ref="B121:B122"/>
    <mergeCell ref="C121:C122"/>
    <mergeCell ref="D121:D122"/>
    <mergeCell ref="E121:E122"/>
    <mergeCell ref="A123:A124"/>
    <mergeCell ref="B123:B124"/>
    <mergeCell ref="C123:C124"/>
    <mergeCell ref="D123:D124"/>
    <mergeCell ref="E123:E124"/>
    <mergeCell ref="A125:A126"/>
    <mergeCell ref="B125:B126"/>
    <mergeCell ref="C125:C126"/>
    <mergeCell ref="D125:D126"/>
    <mergeCell ref="E125:E126"/>
    <mergeCell ref="A127:A128"/>
    <mergeCell ref="B127:B128"/>
    <mergeCell ref="C127:C128"/>
    <mergeCell ref="D127:D128"/>
    <mergeCell ref="E127:E128"/>
    <mergeCell ref="A129:A130"/>
    <mergeCell ref="B129:B130"/>
    <mergeCell ref="C129:C130"/>
    <mergeCell ref="D129:D130"/>
    <mergeCell ref="E129:E130"/>
    <mergeCell ref="A131:A132"/>
    <mergeCell ref="B131:B132"/>
    <mergeCell ref="C131:C132"/>
    <mergeCell ref="D131:D132"/>
    <mergeCell ref="E131:E132"/>
    <mergeCell ref="A133:A134"/>
    <mergeCell ref="B133:B134"/>
    <mergeCell ref="C133:C134"/>
    <mergeCell ref="D133:D134"/>
    <mergeCell ref="E133:E134"/>
    <mergeCell ref="A135:A136"/>
    <mergeCell ref="B135:B136"/>
    <mergeCell ref="C135:C136"/>
    <mergeCell ref="D135:D136"/>
    <mergeCell ref="E135:E136"/>
    <mergeCell ref="A139:A140"/>
    <mergeCell ref="B139:B140"/>
    <mergeCell ref="C139:C140"/>
    <mergeCell ref="D139:D140"/>
    <mergeCell ref="F139:J139"/>
    <mergeCell ref="A141:A142"/>
    <mergeCell ref="B141:B142"/>
    <mergeCell ref="C141:C142"/>
    <mergeCell ref="D141:D142"/>
    <mergeCell ref="E141:E142"/>
    <mergeCell ref="A143:A144"/>
    <mergeCell ref="B143:B144"/>
    <mergeCell ref="C143:C144"/>
    <mergeCell ref="D143:D144"/>
    <mergeCell ref="E143:E144"/>
    <mergeCell ref="A145:A146"/>
    <mergeCell ref="B145:B146"/>
    <mergeCell ref="C145:C146"/>
    <mergeCell ref="D145:D146"/>
    <mergeCell ref="E145:E146"/>
    <mergeCell ref="A147:A148"/>
    <mergeCell ref="B147:B148"/>
    <mergeCell ref="C147:C148"/>
    <mergeCell ref="D147:D148"/>
    <mergeCell ref="E147:E148"/>
    <mergeCell ref="A149:A150"/>
    <mergeCell ref="B149:B150"/>
    <mergeCell ref="C149:C150"/>
    <mergeCell ref="D149:D150"/>
    <mergeCell ref="E149:E150"/>
    <mergeCell ref="A151:A152"/>
    <mergeCell ref="B151:B152"/>
    <mergeCell ref="C151:C152"/>
    <mergeCell ref="D151:D152"/>
    <mergeCell ref="E151:E152"/>
    <mergeCell ref="A153:A154"/>
    <mergeCell ref="B153:B154"/>
    <mergeCell ref="C153:C154"/>
    <mergeCell ref="D153:D154"/>
    <mergeCell ref="E153:E154"/>
    <mergeCell ref="A155:A156"/>
    <mergeCell ref="B155:B156"/>
    <mergeCell ref="C155:C156"/>
    <mergeCell ref="D155:D156"/>
    <mergeCell ref="E155:E156"/>
    <mergeCell ref="A157:A158"/>
    <mergeCell ref="B157:B158"/>
    <mergeCell ref="C157:C158"/>
    <mergeCell ref="D157:D158"/>
    <mergeCell ref="E157:E158"/>
    <mergeCell ref="A165:A166"/>
    <mergeCell ref="B165:B166"/>
    <mergeCell ref="C165:C166"/>
    <mergeCell ref="D165:D166"/>
    <mergeCell ref="F165:J165"/>
    <mergeCell ref="A167:A168"/>
    <mergeCell ref="B167:B168"/>
    <mergeCell ref="C167:C168"/>
    <mergeCell ref="D167:D168"/>
    <mergeCell ref="E167:E168"/>
    <mergeCell ref="A169:A170"/>
    <mergeCell ref="B169:B170"/>
    <mergeCell ref="C169:C170"/>
    <mergeCell ref="D169:D170"/>
    <mergeCell ref="E169:E170"/>
    <mergeCell ref="A171:A172"/>
    <mergeCell ref="B171:B172"/>
    <mergeCell ref="C171:C172"/>
    <mergeCell ref="D171:D172"/>
    <mergeCell ref="E171:E172"/>
    <mergeCell ref="A173:A174"/>
    <mergeCell ref="B173:B174"/>
    <mergeCell ref="C173:C174"/>
    <mergeCell ref="D173:D174"/>
    <mergeCell ref="E173:E174"/>
    <mergeCell ref="A175:A176"/>
    <mergeCell ref="B175:B176"/>
    <mergeCell ref="C175:C176"/>
    <mergeCell ref="D175:D176"/>
    <mergeCell ref="E175:E176"/>
    <mergeCell ref="A177:A178"/>
    <mergeCell ref="B177:B178"/>
    <mergeCell ref="C177:C178"/>
    <mergeCell ref="D177:D178"/>
    <mergeCell ref="E177:E178"/>
    <mergeCell ref="A179:A180"/>
    <mergeCell ref="B179:B180"/>
    <mergeCell ref="C179:C180"/>
    <mergeCell ref="D179:D180"/>
    <mergeCell ref="E179:E180"/>
    <mergeCell ref="A181:A182"/>
    <mergeCell ref="B181:B182"/>
    <mergeCell ref="C181:C182"/>
    <mergeCell ref="D181:D182"/>
    <mergeCell ref="E181:E182"/>
    <mergeCell ref="A183:A184"/>
    <mergeCell ref="B183:B184"/>
    <mergeCell ref="C183:C184"/>
    <mergeCell ref="D183:D184"/>
    <mergeCell ref="E183:E184"/>
    <mergeCell ref="F189:J189"/>
    <mergeCell ref="A191:A192"/>
    <mergeCell ref="B191:B192"/>
    <mergeCell ref="C191:C192"/>
    <mergeCell ref="D191:D192"/>
    <mergeCell ref="E191:E192"/>
    <mergeCell ref="A185:A186"/>
    <mergeCell ref="B185:B186"/>
    <mergeCell ref="C185:C186"/>
    <mergeCell ref="D185:D186"/>
    <mergeCell ref="E185:E186"/>
    <mergeCell ref="A189:A190"/>
    <mergeCell ref="B189:B190"/>
    <mergeCell ref="C189:C190"/>
    <mergeCell ref="D189:D190"/>
    <mergeCell ref="A193:A194"/>
    <mergeCell ref="B193:B194"/>
    <mergeCell ref="C193:C194"/>
    <mergeCell ref="D193:D194"/>
    <mergeCell ref="E193:E194"/>
    <mergeCell ref="A195:A196"/>
    <mergeCell ref="B195:B196"/>
    <mergeCell ref="C195:C196"/>
    <mergeCell ref="D195:D196"/>
    <mergeCell ref="E195:E196"/>
    <mergeCell ref="F201:J201"/>
    <mergeCell ref="A203:A204"/>
    <mergeCell ref="B203:B204"/>
    <mergeCell ref="C203:C204"/>
    <mergeCell ref="D203:D204"/>
    <mergeCell ref="E203:E204"/>
    <mergeCell ref="A197:A198"/>
    <mergeCell ref="B197:B198"/>
    <mergeCell ref="C197:C198"/>
    <mergeCell ref="D197:D198"/>
    <mergeCell ref="E197:E198"/>
    <mergeCell ref="A201:A202"/>
    <mergeCell ref="B201:B202"/>
    <mergeCell ref="C201:C202"/>
    <mergeCell ref="D201:D202"/>
    <mergeCell ref="A205:A206"/>
    <mergeCell ref="B205:B206"/>
    <mergeCell ref="C205:C206"/>
    <mergeCell ref="D205:D206"/>
    <mergeCell ref="E205:E206"/>
    <mergeCell ref="A207:A208"/>
    <mergeCell ref="B207:B208"/>
    <mergeCell ref="C207:C208"/>
    <mergeCell ref="D207:D208"/>
    <mergeCell ref="E207:E208"/>
    <mergeCell ref="A209:A210"/>
    <mergeCell ref="B209:B210"/>
    <mergeCell ref="C209:C210"/>
    <mergeCell ref="D209:D210"/>
    <mergeCell ref="E209:E210"/>
    <mergeCell ref="A211:A212"/>
    <mergeCell ref="B211:B212"/>
    <mergeCell ref="C211:C212"/>
    <mergeCell ref="D211:D212"/>
    <mergeCell ref="E211:E212"/>
    <mergeCell ref="A213:A214"/>
    <mergeCell ref="B213:B214"/>
    <mergeCell ref="C213:C214"/>
    <mergeCell ref="D213:D214"/>
    <mergeCell ref="E213:E214"/>
    <mergeCell ref="A215:A216"/>
    <mergeCell ref="B215:B216"/>
    <mergeCell ref="C215:C216"/>
    <mergeCell ref="D215:D216"/>
    <mergeCell ref="E215:E216"/>
    <mergeCell ref="F221:J221"/>
    <mergeCell ref="A223:A224"/>
    <mergeCell ref="B223:B224"/>
    <mergeCell ref="C223:C224"/>
    <mergeCell ref="D223:D224"/>
    <mergeCell ref="E223:E224"/>
    <mergeCell ref="A217:A218"/>
    <mergeCell ref="B217:B218"/>
    <mergeCell ref="C217:C218"/>
    <mergeCell ref="D217:D218"/>
    <mergeCell ref="E217:E218"/>
    <mergeCell ref="A221:A222"/>
    <mergeCell ref="B221:B222"/>
    <mergeCell ref="C221:C222"/>
    <mergeCell ref="D221:D222"/>
    <mergeCell ref="A225:A226"/>
    <mergeCell ref="B225:B226"/>
    <mergeCell ref="C225:C226"/>
    <mergeCell ref="D225:D226"/>
    <mergeCell ref="E225:E226"/>
    <mergeCell ref="A227:A228"/>
    <mergeCell ref="B227:B228"/>
    <mergeCell ref="C227:C228"/>
    <mergeCell ref="D227:D228"/>
    <mergeCell ref="E227:E228"/>
    <mergeCell ref="A229:A230"/>
    <mergeCell ref="B229:B230"/>
    <mergeCell ref="C229:C230"/>
    <mergeCell ref="D229:D230"/>
    <mergeCell ref="E229:E230"/>
    <mergeCell ref="A231:A232"/>
    <mergeCell ref="B231:B232"/>
    <mergeCell ref="C231:C232"/>
    <mergeCell ref="D231:D232"/>
    <mergeCell ref="E231:E232"/>
    <mergeCell ref="A233:A234"/>
    <mergeCell ref="B233:B234"/>
    <mergeCell ref="C233:C234"/>
    <mergeCell ref="D233:D234"/>
    <mergeCell ref="E233:E234"/>
    <mergeCell ref="A235:A236"/>
    <mergeCell ref="B235:B236"/>
    <mergeCell ref="C235:C236"/>
    <mergeCell ref="D235:D236"/>
    <mergeCell ref="E235:E236"/>
    <mergeCell ref="A239:A240"/>
    <mergeCell ref="B239:B240"/>
    <mergeCell ref="C239:C240"/>
    <mergeCell ref="D239:D240"/>
    <mergeCell ref="F239:J239"/>
    <mergeCell ref="A241:A242"/>
    <mergeCell ref="B241:B242"/>
    <mergeCell ref="C241:C242"/>
    <mergeCell ref="D241:D242"/>
    <mergeCell ref="E241:E242"/>
    <mergeCell ref="A243:A244"/>
    <mergeCell ref="B243:B244"/>
    <mergeCell ref="C243:C244"/>
    <mergeCell ref="D243:D244"/>
    <mergeCell ref="E243:E244"/>
    <mergeCell ref="A245:A246"/>
    <mergeCell ref="B245:B246"/>
    <mergeCell ref="C245:C246"/>
    <mergeCell ref="D245:D246"/>
    <mergeCell ref="E245:E246"/>
    <mergeCell ref="A249:A250"/>
    <mergeCell ref="B249:B250"/>
    <mergeCell ref="C249:C250"/>
    <mergeCell ref="D249:D250"/>
    <mergeCell ref="F249:J249"/>
    <mergeCell ref="A251:A252"/>
    <mergeCell ref="B251:B252"/>
    <mergeCell ref="C251:C252"/>
    <mergeCell ref="D251:D252"/>
    <mergeCell ref="E251:E252"/>
    <mergeCell ref="A253:A254"/>
    <mergeCell ref="B253:B254"/>
    <mergeCell ref="C253:C254"/>
    <mergeCell ref="D253:D254"/>
    <mergeCell ref="E253:E254"/>
    <mergeCell ref="A255:A256"/>
    <mergeCell ref="B255:B256"/>
    <mergeCell ref="C255:C256"/>
    <mergeCell ref="D255:D256"/>
    <mergeCell ref="E255:E256"/>
    <mergeCell ref="A257:A258"/>
    <mergeCell ref="B257:B258"/>
    <mergeCell ref="C257:C258"/>
    <mergeCell ref="D257:D258"/>
    <mergeCell ref="E257:E258"/>
    <mergeCell ref="A259:A260"/>
    <mergeCell ref="B259:B260"/>
    <mergeCell ref="C259:C260"/>
    <mergeCell ref="D259:D260"/>
    <mergeCell ref="E259:E260"/>
    <mergeCell ref="A263:A264"/>
    <mergeCell ref="B263:B264"/>
    <mergeCell ref="C263:C264"/>
    <mergeCell ref="D263:D264"/>
    <mergeCell ref="F263:J263"/>
    <mergeCell ref="A265:A266"/>
    <mergeCell ref="B265:B266"/>
    <mergeCell ref="C265:C266"/>
    <mergeCell ref="D265:D266"/>
    <mergeCell ref="E265:E266"/>
    <mergeCell ref="A267:A268"/>
    <mergeCell ref="B267:B268"/>
    <mergeCell ref="C267:C268"/>
    <mergeCell ref="D267:D268"/>
    <mergeCell ref="E267:E268"/>
    <mergeCell ref="A269:A270"/>
    <mergeCell ref="B269:B270"/>
    <mergeCell ref="C269:C270"/>
    <mergeCell ref="D269:D270"/>
    <mergeCell ref="E269:E270"/>
    <mergeCell ref="F275:J275"/>
    <mergeCell ref="A277:A278"/>
    <mergeCell ref="B277:B278"/>
    <mergeCell ref="C277:C278"/>
    <mergeCell ref="D277:D278"/>
    <mergeCell ref="E277:E278"/>
    <mergeCell ref="A271:A272"/>
    <mergeCell ref="B271:B272"/>
    <mergeCell ref="C271:C272"/>
    <mergeCell ref="D271:D272"/>
    <mergeCell ref="E271:E272"/>
    <mergeCell ref="A275:A276"/>
    <mergeCell ref="B275:B276"/>
    <mergeCell ref="C275:C276"/>
    <mergeCell ref="D275:D276"/>
    <mergeCell ref="A281:A282"/>
    <mergeCell ref="B281:B282"/>
    <mergeCell ref="C281:C282"/>
    <mergeCell ref="D281:D282"/>
    <mergeCell ref="F281:J281"/>
    <mergeCell ref="A283:A284"/>
    <mergeCell ref="B283:B284"/>
    <mergeCell ref="C283:C284"/>
    <mergeCell ref="D283:D284"/>
    <mergeCell ref="E283:E284"/>
    <mergeCell ref="F289:J289"/>
    <mergeCell ref="A291:A292"/>
    <mergeCell ref="B291:B292"/>
    <mergeCell ref="C291:C292"/>
    <mergeCell ref="D291:D292"/>
    <mergeCell ref="E291:E292"/>
    <mergeCell ref="A285:A286"/>
    <mergeCell ref="B285:B286"/>
    <mergeCell ref="C285:C286"/>
    <mergeCell ref="D285:D286"/>
    <mergeCell ref="E285:E286"/>
    <mergeCell ref="A289:A290"/>
    <mergeCell ref="B289:B290"/>
    <mergeCell ref="C289:C290"/>
    <mergeCell ref="D289:D290"/>
    <mergeCell ref="A300:A301"/>
    <mergeCell ref="B300:B301"/>
    <mergeCell ref="C300:C301"/>
    <mergeCell ref="D300:D301"/>
    <mergeCell ref="F300:J300"/>
    <mergeCell ref="A302:A303"/>
    <mergeCell ref="B302:B303"/>
    <mergeCell ref="C302:C303"/>
    <mergeCell ref="D302:D303"/>
    <mergeCell ref="E302:E303"/>
    <mergeCell ref="A304:A305"/>
    <mergeCell ref="B304:B305"/>
    <mergeCell ref="C304:C305"/>
    <mergeCell ref="D304:D305"/>
    <mergeCell ref="E304:E305"/>
    <mergeCell ref="A306:A307"/>
    <mergeCell ref="B306:B307"/>
    <mergeCell ref="C306:C307"/>
    <mergeCell ref="D306:D307"/>
    <mergeCell ref="E306:E307"/>
    <mergeCell ref="A308:A309"/>
    <mergeCell ref="B308:B309"/>
    <mergeCell ref="C308:C309"/>
    <mergeCell ref="D308:D309"/>
    <mergeCell ref="E308:E309"/>
    <mergeCell ref="A310:A311"/>
    <mergeCell ref="B310:B311"/>
    <mergeCell ref="C310:C311"/>
    <mergeCell ref="D310:D311"/>
    <mergeCell ref="E310:E311"/>
    <mergeCell ref="A312:A313"/>
    <mergeCell ref="B312:B313"/>
    <mergeCell ref="C312:C313"/>
    <mergeCell ref="D312:D313"/>
    <mergeCell ref="E312:E313"/>
    <mergeCell ref="A314:A315"/>
    <mergeCell ref="B314:B315"/>
    <mergeCell ref="C314:C315"/>
    <mergeCell ref="D314:D315"/>
    <mergeCell ref="E314:E315"/>
    <mergeCell ref="A316:A317"/>
    <mergeCell ref="B316:B317"/>
    <mergeCell ref="C316:C317"/>
    <mergeCell ref="D316:D317"/>
    <mergeCell ref="E316:E317"/>
    <mergeCell ref="A318:A319"/>
    <mergeCell ref="B318:B319"/>
    <mergeCell ref="C318:C319"/>
    <mergeCell ref="D318:D319"/>
    <mergeCell ref="E318:E319"/>
    <mergeCell ref="A320:A321"/>
    <mergeCell ref="B320:B321"/>
    <mergeCell ref="C320:C321"/>
    <mergeCell ref="D320:D321"/>
    <mergeCell ref="E320:E321"/>
    <mergeCell ref="A322:A323"/>
    <mergeCell ref="B322:B323"/>
    <mergeCell ref="C322:C323"/>
    <mergeCell ref="D322:D323"/>
    <mergeCell ref="E322:E323"/>
    <mergeCell ref="A324:A325"/>
    <mergeCell ref="B324:B325"/>
    <mergeCell ref="C324:C325"/>
    <mergeCell ref="D324:D325"/>
    <mergeCell ref="E324:E325"/>
    <mergeCell ref="A326:A327"/>
    <mergeCell ref="B326:B327"/>
    <mergeCell ref="C326:C327"/>
    <mergeCell ref="D326:D327"/>
    <mergeCell ref="E326:E327"/>
    <mergeCell ref="A328:A329"/>
    <mergeCell ref="B328:B329"/>
    <mergeCell ref="C328:C329"/>
    <mergeCell ref="D328:D329"/>
    <mergeCell ref="E328:E329"/>
    <mergeCell ref="A330:A331"/>
    <mergeCell ref="B330:B331"/>
    <mergeCell ref="C330:C331"/>
    <mergeCell ref="D330:D331"/>
    <mergeCell ref="E330:E331"/>
    <mergeCell ref="A332:A333"/>
    <mergeCell ref="B332:B333"/>
    <mergeCell ref="C332:C333"/>
    <mergeCell ref="D332:D333"/>
    <mergeCell ref="E332:E333"/>
    <mergeCell ref="A334:A335"/>
    <mergeCell ref="B334:B335"/>
    <mergeCell ref="C334:C335"/>
    <mergeCell ref="D334:D335"/>
    <mergeCell ref="E334:E335"/>
    <mergeCell ref="A338:A339"/>
    <mergeCell ref="B338:B339"/>
    <mergeCell ref="C338:C339"/>
    <mergeCell ref="D338:D339"/>
    <mergeCell ref="F338:J338"/>
    <mergeCell ref="A340:A341"/>
    <mergeCell ref="B340:B341"/>
    <mergeCell ref="C340:C341"/>
    <mergeCell ref="D340:D341"/>
    <mergeCell ref="E340:E341"/>
    <mergeCell ref="A342:A343"/>
    <mergeCell ref="B342:B343"/>
    <mergeCell ref="C342:C343"/>
    <mergeCell ref="D342:D343"/>
    <mergeCell ref="E342:E343"/>
    <mergeCell ref="A344:A345"/>
    <mergeCell ref="B344:B345"/>
    <mergeCell ref="C344:C345"/>
    <mergeCell ref="D344:D345"/>
    <mergeCell ref="E344:E345"/>
    <mergeCell ref="A346:A347"/>
    <mergeCell ref="B346:B347"/>
    <mergeCell ref="C346:C347"/>
    <mergeCell ref="D346:D347"/>
    <mergeCell ref="E346:E347"/>
    <mergeCell ref="A348:A349"/>
    <mergeCell ref="B348:B349"/>
    <mergeCell ref="C348:C349"/>
    <mergeCell ref="D348:D349"/>
    <mergeCell ref="E348:E349"/>
    <mergeCell ref="A352:A353"/>
    <mergeCell ref="B352:B353"/>
    <mergeCell ref="C352:C353"/>
    <mergeCell ref="D352:D353"/>
    <mergeCell ref="F352:J352"/>
    <mergeCell ref="A354:A355"/>
    <mergeCell ref="B354:B355"/>
    <mergeCell ref="C354:C355"/>
    <mergeCell ref="D354:D355"/>
    <mergeCell ref="E354:E355"/>
    <mergeCell ref="A356:A357"/>
    <mergeCell ref="B356:B357"/>
    <mergeCell ref="C356:C357"/>
    <mergeCell ref="D356:D357"/>
    <mergeCell ref="E356:E357"/>
    <mergeCell ref="A358:A359"/>
    <mergeCell ref="B358:B359"/>
    <mergeCell ref="C358:C359"/>
    <mergeCell ref="D358:D359"/>
    <mergeCell ref="E358:E359"/>
    <mergeCell ref="A360:A361"/>
    <mergeCell ref="B360:B361"/>
    <mergeCell ref="C360:C361"/>
    <mergeCell ref="D360:D361"/>
    <mergeCell ref="E360:E361"/>
    <mergeCell ref="A362:A363"/>
    <mergeCell ref="B362:B363"/>
    <mergeCell ref="C362:C363"/>
    <mergeCell ref="D362:D363"/>
    <mergeCell ref="E362:E363"/>
    <mergeCell ref="F368:J368"/>
    <mergeCell ref="A370:A371"/>
    <mergeCell ref="B370:B371"/>
    <mergeCell ref="C370:C371"/>
    <mergeCell ref="D370:D371"/>
    <mergeCell ref="E370:E371"/>
    <mergeCell ref="A364:A365"/>
    <mergeCell ref="B364:B365"/>
    <mergeCell ref="C364:C365"/>
    <mergeCell ref="D364:D365"/>
    <mergeCell ref="E364:E365"/>
    <mergeCell ref="A368:A369"/>
    <mergeCell ref="B368:B369"/>
    <mergeCell ref="C368:C369"/>
    <mergeCell ref="D368:D369"/>
    <mergeCell ref="A376:A377"/>
    <mergeCell ref="B376:B377"/>
    <mergeCell ref="C376:C377"/>
    <mergeCell ref="D376:D377"/>
    <mergeCell ref="E376:E377"/>
    <mergeCell ref="A372:A373"/>
    <mergeCell ref="B372:B373"/>
    <mergeCell ref="C372:C373"/>
    <mergeCell ref="D372:D373"/>
    <mergeCell ref="E372:E373"/>
    <mergeCell ref="A374:A375"/>
    <mergeCell ref="B374:B375"/>
    <mergeCell ref="C374:C375"/>
    <mergeCell ref="D374:D375"/>
    <mergeCell ref="E374:E37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7"/>
  <sheetViews>
    <sheetView topLeftCell="A88" workbookViewId="0">
      <selection activeCell="B110" sqref="B110"/>
    </sheetView>
  </sheetViews>
  <sheetFormatPr defaultRowHeight="14.4" x14ac:dyDescent="0.3"/>
  <cols>
    <col min="1" max="1" width="9.88671875" customWidth="1"/>
    <col min="2" max="2" width="22.5546875" customWidth="1"/>
    <col min="4" max="4" width="21.109375" customWidth="1"/>
    <col min="8" max="8" width="19.109375" customWidth="1"/>
  </cols>
  <sheetData>
    <row r="1" spans="1:8" x14ac:dyDescent="0.3">
      <c r="A1" t="s">
        <v>2014</v>
      </c>
    </row>
    <row r="4" spans="1:8" ht="16.2" thickBot="1" x14ac:dyDescent="0.35">
      <c r="A4" s="108" t="s">
        <v>1874</v>
      </c>
      <c r="B4" s="28"/>
      <c r="C4" s="28"/>
      <c r="D4" s="28"/>
      <c r="E4" s="28"/>
      <c r="F4" s="28"/>
    </row>
    <row r="5" spans="1:8" x14ac:dyDescent="0.3">
      <c r="A5" s="111" t="s">
        <v>1</v>
      </c>
      <c r="B5" s="112" t="s">
        <v>2</v>
      </c>
      <c r="C5" s="112" t="s">
        <v>1875</v>
      </c>
      <c r="D5" s="112" t="s">
        <v>27</v>
      </c>
      <c r="E5" s="113" t="s">
        <v>2015</v>
      </c>
      <c r="F5" s="121" t="s">
        <v>0</v>
      </c>
    </row>
    <row r="6" spans="1:8" x14ac:dyDescent="0.3">
      <c r="A6" s="114">
        <v>1</v>
      </c>
      <c r="B6" s="105" t="s">
        <v>303</v>
      </c>
      <c r="C6" s="106" t="s">
        <v>117</v>
      </c>
      <c r="D6" s="106" t="s">
        <v>1876</v>
      </c>
      <c r="E6" s="110">
        <v>2.4123148148148147E-2</v>
      </c>
      <c r="F6" s="119">
        <f>ROUND($E$6/E6*800,0)</f>
        <v>800</v>
      </c>
      <c r="H6" t="str">
        <f>IFERROR(RIGHT(B6,(LEN(B6)-FIND(",",B6,1)-1))&amp;" "&amp;(LEFT(B6,(FIND(",",B6,1)-1))),"")</f>
        <v>Beatričė Vinciūnaitė</v>
      </c>
    </row>
    <row r="7" spans="1:8" x14ac:dyDescent="0.3">
      <c r="A7" s="114">
        <v>2</v>
      </c>
      <c r="B7" s="105" t="s">
        <v>1877</v>
      </c>
      <c r="C7" s="106" t="s">
        <v>110</v>
      </c>
      <c r="D7" s="106" t="s">
        <v>1878</v>
      </c>
      <c r="E7" s="110">
        <v>2.4815127314814816E-2</v>
      </c>
      <c r="F7" s="119">
        <f t="shared" ref="F7:F20" si="0">ROUND($E$6/E7*800,0)</f>
        <v>778</v>
      </c>
      <c r="H7" s="28" t="str">
        <f t="shared" ref="H7:H20" si="1">IFERROR(RIGHT(B7,(LEN(B7)-FIND(",",B7,1)-1))&amp;" "&amp;(LEFT(B7,(FIND(",",B7,1)-1))),"")</f>
        <v>Robertas Zaicevas</v>
      </c>
    </row>
    <row r="8" spans="1:8" x14ac:dyDescent="0.3">
      <c r="A8" s="114">
        <v>3</v>
      </c>
      <c r="B8" s="105" t="s">
        <v>1789</v>
      </c>
      <c r="C8" s="106" t="s">
        <v>110</v>
      </c>
      <c r="D8" s="106" t="s">
        <v>1876</v>
      </c>
      <c r="E8" s="110">
        <v>2.5049421296296299E-2</v>
      </c>
      <c r="F8" s="119">
        <f t="shared" si="0"/>
        <v>770</v>
      </c>
      <c r="H8" s="28" t="str">
        <f t="shared" si="1"/>
        <v>Pijus Dapkus</v>
      </c>
    </row>
    <row r="9" spans="1:8" x14ac:dyDescent="0.3">
      <c r="A9" s="114">
        <v>4</v>
      </c>
      <c r="B9" s="105" t="s">
        <v>265</v>
      </c>
      <c r="C9" s="106" t="s">
        <v>110</v>
      </c>
      <c r="D9" s="106" t="s">
        <v>354</v>
      </c>
      <c r="E9" s="110">
        <v>2.5140162037037037E-2</v>
      </c>
      <c r="F9" s="119">
        <f t="shared" si="0"/>
        <v>768</v>
      </c>
      <c r="H9" s="28" t="str">
        <f t="shared" si="1"/>
        <v>Aurimas Gudaitis</v>
      </c>
    </row>
    <row r="10" spans="1:8" x14ac:dyDescent="0.3">
      <c r="A10" s="114">
        <v>5</v>
      </c>
      <c r="B10" s="105" t="s">
        <v>1879</v>
      </c>
      <c r="C10" s="106" t="s">
        <v>110</v>
      </c>
      <c r="D10" s="106" t="s">
        <v>1880</v>
      </c>
      <c r="E10" s="110">
        <v>2.5870023148148149E-2</v>
      </c>
      <c r="F10" s="119">
        <f t="shared" si="0"/>
        <v>746</v>
      </c>
      <c r="H10" s="28" t="str">
        <f t="shared" si="1"/>
        <v>Darius Borisas</v>
      </c>
    </row>
    <row r="11" spans="1:8" x14ac:dyDescent="0.3">
      <c r="A11" s="114">
        <v>6</v>
      </c>
      <c r="B11" s="105" t="s">
        <v>1881</v>
      </c>
      <c r="C11" s="106" t="s">
        <v>117</v>
      </c>
      <c r="D11" s="106" t="s">
        <v>1876</v>
      </c>
      <c r="E11" s="110">
        <v>2.6499456018518521E-2</v>
      </c>
      <c r="F11" s="119">
        <f t="shared" si="0"/>
        <v>728</v>
      </c>
      <c r="H11" s="28" t="str">
        <f t="shared" si="1"/>
        <v>Ugnė Paurytė</v>
      </c>
    </row>
    <row r="12" spans="1:8" x14ac:dyDescent="0.3">
      <c r="A12" s="114">
        <v>7</v>
      </c>
      <c r="B12" s="105" t="s">
        <v>1882</v>
      </c>
      <c r="C12" s="106" t="s">
        <v>110</v>
      </c>
      <c r="D12" s="106" t="s">
        <v>90</v>
      </c>
      <c r="E12" s="110">
        <v>2.7331712962962964E-2</v>
      </c>
      <c r="F12" s="119">
        <f t="shared" si="0"/>
        <v>706</v>
      </c>
      <c r="H12" s="28" t="str">
        <f t="shared" si="1"/>
        <v>Artūras Zaveckis</v>
      </c>
    </row>
    <row r="13" spans="1:8" x14ac:dyDescent="0.3">
      <c r="A13" s="114">
        <v>8</v>
      </c>
      <c r="B13" s="105" t="s">
        <v>1883</v>
      </c>
      <c r="C13" s="106" t="s">
        <v>110</v>
      </c>
      <c r="D13" s="106" t="s">
        <v>90</v>
      </c>
      <c r="E13" s="110">
        <v>2.7605590277777776E-2</v>
      </c>
      <c r="F13" s="119">
        <f t="shared" si="0"/>
        <v>699</v>
      </c>
      <c r="H13" s="28" t="str">
        <f t="shared" si="1"/>
        <v>Alvydas Armonas</v>
      </c>
    </row>
    <row r="14" spans="1:8" x14ac:dyDescent="0.3">
      <c r="A14" s="114">
        <v>9</v>
      </c>
      <c r="B14" s="105" t="s">
        <v>1884</v>
      </c>
      <c r="C14" s="106" t="s">
        <v>117</v>
      </c>
      <c r="D14" s="106" t="s">
        <v>65</v>
      </c>
      <c r="E14" s="110">
        <v>2.8056284722222224E-2</v>
      </c>
      <c r="F14" s="119">
        <f t="shared" si="0"/>
        <v>688</v>
      </c>
      <c r="H14" s="28" t="str">
        <f t="shared" si="1"/>
        <v>Valerija Jegorenko</v>
      </c>
    </row>
    <row r="15" spans="1:8" x14ac:dyDescent="0.3">
      <c r="A15" s="114">
        <v>10</v>
      </c>
      <c r="B15" s="105" t="s">
        <v>1885</v>
      </c>
      <c r="C15" s="106" t="s">
        <v>110</v>
      </c>
      <c r="D15" s="106" t="s">
        <v>90</v>
      </c>
      <c r="E15" s="110">
        <v>2.9388425925925925E-2</v>
      </c>
      <c r="F15" s="119">
        <f t="shared" si="0"/>
        <v>657</v>
      </c>
      <c r="H15" s="28" t="str">
        <f t="shared" si="1"/>
        <v>Aidas  Čerauskas</v>
      </c>
    </row>
    <row r="16" spans="1:8" x14ac:dyDescent="0.3">
      <c r="A16" s="114">
        <v>11</v>
      </c>
      <c r="B16" s="105" t="s">
        <v>1886</v>
      </c>
      <c r="C16" s="106" t="s">
        <v>110</v>
      </c>
      <c r="D16" s="106" t="s">
        <v>90</v>
      </c>
      <c r="E16" s="110">
        <v>3.0071527777777777E-2</v>
      </c>
      <c r="F16" s="119">
        <f t="shared" si="0"/>
        <v>642</v>
      </c>
      <c r="H16" s="28" t="str">
        <f t="shared" si="1"/>
        <v>Algis Čerauskas</v>
      </c>
    </row>
    <row r="17" spans="1:8" x14ac:dyDescent="0.3">
      <c r="A17" s="114">
        <v>12</v>
      </c>
      <c r="B17" s="105" t="s">
        <v>1887</v>
      </c>
      <c r="C17" s="106" t="s">
        <v>110</v>
      </c>
      <c r="D17" s="106" t="s">
        <v>183</v>
      </c>
      <c r="E17" s="110">
        <v>3.063136574074074E-2</v>
      </c>
      <c r="F17" s="119">
        <f t="shared" si="0"/>
        <v>630</v>
      </c>
      <c r="H17" s="28" t="str">
        <f t="shared" si="1"/>
        <v>Kasparas Navickas</v>
      </c>
    </row>
    <row r="18" spans="1:8" x14ac:dyDescent="0.3">
      <c r="A18" s="114">
        <v>13</v>
      </c>
      <c r="B18" s="105" t="s">
        <v>375</v>
      </c>
      <c r="C18" s="106" t="s">
        <v>110</v>
      </c>
      <c r="D18" s="106" t="s">
        <v>183</v>
      </c>
      <c r="E18" s="110">
        <v>3.116241898148148E-2</v>
      </c>
      <c r="F18" s="119">
        <f t="shared" si="0"/>
        <v>619</v>
      </c>
      <c r="H18" s="28" t="str">
        <f t="shared" si="1"/>
        <v>Audrius Rosinas</v>
      </c>
    </row>
    <row r="19" spans="1:8" x14ac:dyDescent="0.3">
      <c r="A19" s="114">
        <v>14</v>
      </c>
      <c r="B19" s="105" t="s">
        <v>1888</v>
      </c>
      <c r="C19" s="106" t="s">
        <v>110</v>
      </c>
      <c r="D19" s="106" t="s">
        <v>1889</v>
      </c>
      <c r="E19" s="110">
        <v>3.1660613425925931E-2</v>
      </c>
      <c r="F19" s="119">
        <f t="shared" si="0"/>
        <v>610</v>
      </c>
      <c r="H19" s="28" t="str">
        <f t="shared" si="1"/>
        <v>Egidijus Paulauskas</v>
      </c>
    </row>
    <row r="20" spans="1:8" ht="15" thickBot="1" x14ac:dyDescent="0.35">
      <c r="A20" s="115">
        <v>15</v>
      </c>
      <c r="B20" s="116" t="s">
        <v>1890</v>
      </c>
      <c r="C20" s="117" t="s">
        <v>117</v>
      </c>
      <c r="D20" s="117" t="s">
        <v>90</v>
      </c>
      <c r="E20" s="118">
        <v>3.1891979166666667E-2</v>
      </c>
      <c r="F20" s="120">
        <f t="shared" si="0"/>
        <v>605</v>
      </c>
      <c r="H20" s="28" t="str">
        <f t="shared" si="1"/>
        <v>Vida Šetkuvienė</v>
      </c>
    </row>
    <row r="23" spans="1:8" ht="15.6" x14ac:dyDescent="0.3">
      <c r="A23" s="108" t="s">
        <v>1930</v>
      </c>
    </row>
    <row r="24" spans="1:8" x14ac:dyDescent="0.3">
      <c r="A24" s="103" t="s">
        <v>1</v>
      </c>
      <c r="B24" s="104" t="s">
        <v>2</v>
      </c>
      <c r="C24" s="104" t="s">
        <v>1875</v>
      </c>
      <c r="D24" s="104" t="s">
        <v>27</v>
      </c>
      <c r="E24" s="104" t="s">
        <v>2015</v>
      </c>
      <c r="F24" s="122" t="s">
        <v>0</v>
      </c>
      <c r="G24" s="28"/>
      <c r="H24" s="28"/>
    </row>
    <row r="25" spans="1:8" x14ac:dyDescent="0.3">
      <c r="A25" s="103">
        <v>1</v>
      </c>
      <c r="B25" s="105" t="s">
        <v>215</v>
      </c>
      <c r="C25" s="106" t="s">
        <v>110</v>
      </c>
      <c r="D25" s="106" t="s">
        <v>1876</v>
      </c>
      <c r="E25" s="107">
        <v>4.6342592592592595E-2</v>
      </c>
      <c r="F25" s="123">
        <f>ROUND($E$25/E25*900,0)</f>
        <v>900</v>
      </c>
      <c r="G25" s="28"/>
      <c r="H25" s="28" t="str">
        <f>IFERROR(RIGHT(B25,(LEN(B25)-FIND(",",B25,1)-1))&amp;" "&amp;(LEFT(B25,(FIND(",",B25,1)-1))),"")</f>
        <v>Tadas Cesevičius</v>
      </c>
    </row>
    <row r="26" spans="1:8" x14ac:dyDescent="0.3">
      <c r="A26" s="103">
        <v>2</v>
      </c>
      <c r="B26" s="105" t="s">
        <v>2425</v>
      </c>
      <c r="C26" s="106" t="s">
        <v>110</v>
      </c>
      <c r="D26" s="106" t="s">
        <v>123</v>
      </c>
      <c r="E26" s="107">
        <v>4.6529085648148144E-2</v>
      </c>
      <c r="F26" s="123">
        <f t="shared" ref="F26:F65" si="2">ROUND($E$25/E26*900,0)</f>
        <v>896</v>
      </c>
      <c r="G26" s="28"/>
      <c r="H26" s="28" t="str">
        <f t="shared" ref="H26:H65" si="3">IFERROR(RIGHT(B26,(LEN(B26)-FIND(",",B26,1)-1))&amp;" "&amp;(LEFT(B26,(FIND(",",B26,1)-1))),"")</f>
        <v>Andrius Dapkevičius</v>
      </c>
    </row>
    <row r="27" spans="1:8" x14ac:dyDescent="0.3">
      <c r="A27" s="103">
        <v>3</v>
      </c>
      <c r="B27" s="105" t="s">
        <v>198</v>
      </c>
      <c r="C27" s="106" t="s">
        <v>110</v>
      </c>
      <c r="D27" s="106" t="s">
        <v>340</v>
      </c>
      <c r="E27" s="107">
        <v>4.7555324074074076E-2</v>
      </c>
      <c r="F27" s="123">
        <f t="shared" si="2"/>
        <v>877</v>
      </c>
      <c r="G27" s="28"/>
      <c r="H27" s="28" t="str">
        <f t="shared" si="3"/>
        <v>Žilvinas Grigaitis</v>
      </c>
    </row>
    <row r="28" spans="1:8" x14ac:dyDescent="0.3">
      <c r="A28" s="103">
        <v>4</v>
      </c>
      <c r="B28" s="105" t="s">
        <v>1891</v>
      </c>
      <c r="C28" s="106" t="s">
        <v>110</v>
      </c>
      <c r="D28" s="106" t="s">
        <v>29</v>
      </c>
      <c r="E28" s="107">
        <v>4.8136342592592599E-2</v>
      </c>
      <c r="F28" s="123">
        <f t="shared" si="2"/>
        <v>866</v>
      </c>
      <c r="G28" s="28"/>
      <c r="H28" s="28" t="str">
        <f t="shared" si="3"/>
        <v>Kęstutis Binkauskas</v>
      </c>
    </row>
    <row r="29" spans="1:8" x14ac:dyDescent="0.3">
      <c r="A29" s="103">
        <v>5</v>
      </c>
      <c r="B29" s="105" t="s">
        <v>1892</v>
      </c>
      <c r="C29" s="106" t="s">
        <v>110</v>
      </c>
      <c r="D29" s="106" t="s">
        <v>1893</v>
      </c>
      <c r="E29" s="107">
        <v>4.8930787037037043E-2</v>
      </c>
      <c r="F29" s="123">
        <f t="shared" si="2"/>
        <v>852</v>
      </c>
      <c r="G29" s="28"/>
      <c r="H29" s="28" t="str">
        <f t="shared" si="3"/>
        <v>Rokas Mikalauskas</v>
      </c>
    </row>
    <row r="30" spans="1:8" x14ac:dyDescent="0.3">
      <c r="A30" s="103">
        <v>6</v>
      </c>
      <c r="B30" s="105" t="s">
        <v>1894</v>
      </c>
      <c r="C30" s="106" t="s">
        <v>110</v>
      </c>
      <c r="D30" s="106" t="s">
        <v>1893</v>
      </c>
      <c r="E30" s="107">
        <v>4.9084259259259258E-2</v>
      </c>
      <c r="F30" s="123">
        <f t="shared" si="2"/>
        <v>850</v>
      </c>
      <c r="G30" s="28"/>
      <c r="H30" s="28" t="str">
        <f t="shared" si="3"/>
        <v>Aleksandr Kazanskij</v>
      </c>
    </row>
    <row r="31" spans="1:8" x14ac:dyDescent="0.3">
      <c r="A31" s="103">
        <v>7</v>
      </c>
      <c r="B31" s="105" t="s">
        <v>1895</v>
      </c>
      <c r="C31" s="106" t="s">
        <v>110</v>
      </c>
      <c r="D31" s="106" t="s">
        <v>1896</v>
      </c>
      <c r="E31" s="107">
        <v>5.0362615740740746E-2</v>
      </c>
      <c r="F31" s="123">
        <f t="shared" si="2"/>
        <v>828</v>
      </c>
      <c r="H31" s="28" t="str">
        <f t="shared" si="3"/>
        <v>Paulius Zurauskas</v>
      </c>
    </row>
    <row r="32" spans="1:8" x14ac:dyDescent="0.3">
      <c r="A32" s="103">
        <v>8</v>
      </c>
      <c r="B32" s="105" t="s">
        <v>356</v>
      </c>
      <c r="C32" s="106" t="s">
        <v>110</v>
      </c>
      <c r="D32" s="106" t="s">
        <v>1897</v>
      </c>
      <c r="E32" s="107">
        <v>5.0654282407407408E-2</v>
      </c>
      <c r="F32" s="123">
        <f t="shared" si="2"/>
        <v>823</v>
      </c>
      <c r="H32" s="28" t="str">
        <f t="shared" si="3"/>
        <v>Dainius Šimkaitis</v>
      </c>
    </row>
    <row r="33" spans="1:8" x14ac:dyDescent="0.3">
      <c r="A33" s="103">
        <v>9</v>
      </c>
      <c r="B33" s="105" t="s">
        <v>1898</v>
      </c>
      <c r="C33" s="106" t="s">
        <v>110</v>
      </c>
      <c r="D33" s="106" t="s">
        <v>183</v>
      </c>
      <c r="E33" s="107">
        <v>5.1089201388888894E-2</v>
      </c>
      <c r="F33" s="123">
        <f t="shared" si="2"/>
        <v>816</v>
      </c>
      <c r="H33" s="28" t="str">
        <f t="shared" si="3"/>
        <v>Tautvydas Vaškys</v>
      </c>
    </row>
    <row r="34" spans="1:8" x14ac:dyDescent="0.3">
      <c r="A34" s="103">
        <v>10</v>
      </c>
      <c r="B34" s="105" t="s">
        <v>1899</v>
      </c>
      <c r="C34" s="106" t="s">
        <v>110</v>
      </c>
      <c r="D34" s="106" t="s">
        <v>90</v>
      </c>
      <c r="E34" s="107">
        <v>5.1219675925925925E-2</v>
      </c>
      <c r="F34" s="123">
        <f t="shared" si="2"/>
        <v>814</v>
      </c>
      <c r="H34" s="28" t="str">
        <f t="shared" si="3"/>
        <v>Vilius Dičmonas</v>
      </c>
    </row>
    <row r="35" spans="1:8" x14ac:dyDescent="0.3">
      <c r="A35" s="103">
        <v>11</v>
      </c>
      <c r="B35" s="105" t="s">
        <v>225</v>
      </c>
      <c r="C35" s="106" t="s">
        <v>110</v>
      </c>
      <c r="D35" s="106" t="s">
        <v>59</v>
      </c>
      <c r="E35" s="107">
        <v>5.1667164351851855E-2</v>
      </c>
      <c r="F35" s="123">
        <f t="shared" si="2"/>
        <v>807</v>
      </c>
      <c r="H35" s="28" t="str">
        <f t="shared" si="3"/>
        <v>Laurynas Narkevičius</v>
      </c>
    </row>
    <row r="36" spans="1:8" x14ac:dyDescent="0.3">
      <c r="A36" s="103">
        <v>12</v>
      </c>
      <c r="B36" s="105" t="s">
        <v>200</v>
      </c>
      <c r="C36" s="106" t="s">
        <v>110</v>
      </c>
      <c r="D36" s="106" t="s">
        <v>201</v>
      </c>
      <c r="E36" s="107">
        <v>5.1922719907407405E-2</v>
      </c>
      <c r="F36" s="123">
        <f t="shared" si="2"/>
        <v>803</v>
      </c>
      <c r="H36" s="28" t="str">
        <f t="shared" si="3"/>
        <v>Romutis Ančlauskas</v>
      </c>
    </row>
    <row r="37" spans="1:8" x14ac:dyDescent="0.3">
      <c r="A37" s="103">
        <v>13</v>
      </c>
      <c r="B37" s="105" t="s">
        <v>1900</v>
      </c>
      <c r="C37" s="106" t="s">
        <v>110</v>
      </c>
      <c r="D37" s="106" t="s">
        <v>183</v>
      </c>
      <c r="E37" s="107">
        <v>5.306597222222223E-2</v>
      </c>
      <c r="F37" s="123">
        <f t="shared" si="2"/>
        <v>786</v>
      </c>
      <c r="H37" s="28" t="str">
        <f t="shared" si="3"/>
        <v>Vaidotas Rinkevicius</v>
      </c>
    </row>
    <row r="38" spans="1:8" x14ac:dyDescent="0.3">
      <c r="A38" s="103">
        <v>14</v>
      </c>
      <c r="B38" s="105" t="s">
        <v>1901</v>
      </c>
      <c r="C38" s="106" t="s">
        <v>110</v>
      </c>
      <c r="D38" s="106" t="s">
        <v>1902</v>
      </c>
      <c r="E38" s="107">
        <v>5.3666006944444455E-2</v>
      </c>
      <c r="F38" s="123">
        <f t="shared" si="2"/>
        <v>777</v>
      </c>
      <c r="H38" s="28" t="str">
        <f t="shared" si="3"/>
        <v>Laurynas Urbšys</v>
      </c>
    </row>
    <row r="39" spans="1:8" x14ac:dyDescent="0.3">
      <c r="A39" s="103">
        <v>15</v>
      </c>
      <c r="B39" s="105" t="s">
        <v>1903</v>
      </c>
      <c r="C39" s="106" t="s">
        <v>110</v>
      </c>
      <c r="D39" s="106" t="s">
        <v>1904</v>
      </c>
      <c r="E39" s="107">
        <v>5.3949849537037034E-2</v>
      </c>
      <c r="F39" s="123">
        <f t="shared" si="2"/>
        <v>773</v>
      </c>
      <c r="H39" s="28" t="str">
        <f t="shared" si="3"/>
        <v>Vytautas Vasiliauskas</v>
      </c>
    </row>
    <row r="40" spans="1:8" x14ac:dyDescent="0.3">
      <c r="A40" s="103">
        <v>16</v>
      </c>
      <c r="B40" s="105" t="s">
        <v>224</v>
      </c>
      <c r="C40" s="106" t="s">
        <v>117</v>
      </c>
      <c r="D40" s="106" t="s">
        <v>1876</v>
      </c>
      <c r="E40" s="107">
        <v>5.4305555555555551E-2</v>
      </c>
      <c r="F40" s="123">
        <f t="shared" si="2"/>
        <v>768</v>
      </c>
      <c r="H40" s="28" t="str">
        <f t="shared" si="3"/>
        <v>Viltė Narkūnaitė</v>
      </c>
    </row>
    <row r="41" spans="1:8" x14ac:dyDescent="0.3">
      <c r="A41" s="103">
        <v>17</v>
      </c>
      <c r="B41" s="105" t="s">
        <v>1905</v>
      </c>
      <c r="C41" s="106" t="s">
        <v>110</v>
      </c>
      <c r="D41" s="106" t="s">
        <v>1906</v>
      </c>
      <c r="E41" s="107">
        <v>5.5349849537037032E-2</v>
      </c>
      <c r="F41" s="123">
        <f t="shared" si="2"/>
        <v>754</v>
      </c>
      <c r="H41" s="28" t="str">
        <f t="shared" si="3"/>
        <v>Justinas Striška</v>
      </c>
    </row>
    <row r="42" spans="1:8" x14ac:dyDescent="0.3">
      <c r="A42" s="103">
        <v>18</v>
      </c>
      <c r="B42" s="105" t="s">
        <v>217</v>
      </c>
      <c r="C42" s="106" t="s">
        <v>110</v>
      </c>
      <c r="D42" s="106" t="s">
        <v>90</v>
      </c>
      <c r="E42" s="107">
        <v>5.6402511574074082E-2</v>
      </c>
      <c r="F42" s="123">
        <f t="shared" si="2"/>
        <v>739</v>
      </c>
      <c r="H42" s="28" t="str">
        <f t="shared" si="3"/>
        <v>Žygimantas Zaleckas</v>
      </c>
    </row>
    <row r="43" spans="1:8" x14ac:dyDescent="0.3">
      <c r="A43" s="103">
        <v>19</v>
      </c>
      <c r="B43" s="105" t="s">
        <v>1907</v>
      </c>
      <c r="C43" s="106" t="s">
        <v>110</v>
      </c>
      <c r="D43" s="106" t="s">
        <v>1893</v>
      </c>
      <c r="E43" s="107">
        <v>5.7003969907407415E-2</v>
      </c>
      <c r="F43" s="123">
        <f t="shared" si="2"/>
        <v>732</v>
      </c>
      <c r="H43" s="28" t="str">
        <f t="shared" si="3"/>
        <v>Edvinas Greičius</v>
      </c>
    </row>
    <row r="44" spans="1:8" x14ac:dyDescent="0.3">
      <c r="A44" s="103">
        <v>20</v>
      </c>
      <c r="B44" s="105" t="s">
        <v>2769</v>
      </c>
      <c r="C44" s="106" t="s">
        <v>110</v>
      </c>
      <c r="D44" s="106" t="s">
        <v>183</v>
      </c>
      <c r="E44" s="107">
        <v>5.7380636574074079E-2</v>
      </c>
      <c r="F44" s="123">
        <f t="shared" si="2"/>
        <v>727</v>
      </c>
      <c r="H44" s="28" t="str">
        <f t="shared" si="3"/>
        <v>Kęstutis Kaupas</v>
      </c>
    </row>
    <row r="45" spans="1:8" x14ac:dyDescent="0.3">
      <c r="A45" s="103">
        <v>21</v>
      </c>
      <c r="B45" s="105" t="s">
        <v>1908</v>
      </c>
      <c r="C45" s="106" t="s">
        <v>117</v>
      </c>
      <c r="D45" s="106" t="s">
        <v>1909</v>
      </c>
      <c r="E45" s="107">
        <v>5.7821527777777784E-2</v>
      </c>
      <c r="F45" s="123">
        <f t="shared" si="2"/>
        <v>721</v>
      </c>
      <c r="H45" s="28" t="str">
        <f t="shared" si="3"/>
        <v>Polina Čachovskaja</v>
      </c>
    </row>
    <row r="46" spans="1:8" x14ac:dyDescent="0.3">
      <c r="A46" s="103">
        <v>22</v>
      </c>
      <c r="B46" s="105" t="s">
        <v>1910</v>
      </c>
      <c r="C46" s="106" t="s">
        <v>110</v>
      </c>
      <c r="D46" s="106" t="s">
        <v>183</v>
      </c>
      <c r="E46" s="107">
        <v>5.7959108796296302E-2</v>
      </c>
      <c r="F46" s="123">
        <f t="shared" si="2"/>
        <v>720</v>
      </c>
      <c r="H46" s="28" t="str">
        <f t="shared" si="3"/>
        <v>Povilas Račkauskas</v>
      </c>
    </row>
    <row r="47" spans="1:8" x14ac:dyDescent="0.3">
      <c r="A47" s="103">
        <v>23</v>
      </c>
      <c r="B47" s="105" t="s">
        <v>1911</v>
      </c>
      <c r="C47" s="106" t="s">
        <v>110</v>
      </c>
      <c r="D47" s="106" t="s">
        <v>183</v>
      </c>
      <c r="E47" s="107">
        <v>5.8454317129629632E-2</v>
      </c>
      <c r="F47" s="123">
        <f t="shared" si="2"/>
        <v>714</v>
      </c>
      <c r="H47" s="28" t="str">
        <f t="shared" si="3"/>
        <v>Martynas Judickas</v>
      </c>
    </row>
    <row r="48" spans="1:8" x14ac:dyDescent="0.3">
      <c r="A48" s="103">
        <v>24</v>
      </c>
      <c r="B48" s="105" t="s">
        <v>1912</v>
      </c>
      <c r="C48" s="106" t="s">
        <v>117</v>
      </c>
      <c r="D48" s="106" t="s">
        <v>1893</v>
      </c>
      <c r="E48" s="107">
        <v>5.8622881944444455E-2</v>
      </c>
      <c r="F48" s="123">
        <f t="shared" si="2"/>
        <v>711</v>
      </c>
      <c r="H48" s="28" t="str">
        <f t="shared" si="3"/>
        <v>Milda Šmitaitė</v>
      </c>
    </row>
    <row r="49" spans="1:8" x14ac:dyDescent="0.3">
      <c r="A49" s="103">
        <v>25</v>
      </c>
      <c r="B49" s="105" t="s">
        <v>1913</v>
      </c>
      <c r="C49" s="106" t="s">
        <v>110</v>
      </c>
      <c r="D49" s="106" t="s">
        <v>1914</v>
      </c>
      <c r="E49" s="107">
        <v>5.8637418981481476E-2</v>
      </c>
      <c r="F49" s="123">
        <f t="shared" si="2"/>
        <v>711</v>
      </c>
      <c r="H49" s="28" t="str">
        <f t="shared" si="3"/>
        <v>Vytautas Geležinis</v>
      </c>
    </row>
    <row r="50" spans="1:8" x14ac:dyDescent="0.3">
      <c r="A50" s="103">
        <v>26</v>
      </c>
      <c r="B50" s="105" t="s">
        <v>1915</v>
      </c>
      <c r="C50" s="106" t="s">
        <v>117</v>
      </c>
      <c r="D50" s="106" t="s">
        <v>1904</v>
      </c>
      <c r="E50" s="107">
        <v>5.9472916666666667E-2</v>
      </c>
      <c r="F50" s="123">
        <f t="shared" si="2"/>
        <v>701</v>
      </c>
      <c r="H50" s="28" t="str">
        <f t="shared" si="3"/>
        <v>Viktorija Vasiliauskienė</v>
      </c>
    </row>
    <row r="51" spans="1:8" x14ac:dyDescent="0.3">
      <c r="A51" s="103">
        <v>27</v>
      </c>
      <c r="B51" s="105" t="s">
        <v>362</v>
      </c>
      <c r="C51" s="106" t="s">
        <v>110</v>
      </c>
      <c r="D51" s="106" t="s">
        <v>1916</v>
      </c>
      <c r="E51" s="107">
        <v>5.9578969907407409E-2</v>
      </c>
      <c r="F51" s="123">
        <f t="shared" si="2"/>
        <v>700</v>
      </c>
      <c r="H51" s="28" t="str">
        <f t="shared" si="3"/>
        <v>Olegas Ivanovas</v>
      </c>
    </row>
    <row r="52" spans="1:8" x14ac:dyDescent="0.3">
      <c r="A52" s="103">
        <v>28</v>
      </c>
      <c r="B52" s="105" t="s">
        <v>1917</v>
      </c>
      <c r="C52" s="106" t="s">
        <v>110</v>
      </c>
      <c r="D52" s="106" t="s">
        <v>1918</v>
      </c>
      <c r="E52" s="107">
        <v>5.9648495370370369E-2</v>
      </c>
      <c r="F52" s="123">
        <f t="shared" si="2"/>
        <v>699</v>
      </c>
      <c r="H52" s="28" t="str">
        <f t="shared" si="3"/>
        <v>Martinas Venskaitis</v>
      </c>
    </row>
    <row r="53" spans="1:8" x14ac:dyDescent="0.3">
      <c r="A53" s="103">
        <v>29</v>
      </c>
      <c r="B53" s="105" t="s">
        <v>2767</v>
      </c>
      <c r="C53" s="106" t="s">
        <v>110</v>
      </c>
      <c r="D53" s="106" t="s">
        <v>183</v>
      </c>
      <c r="E53" s="107">
        <v>6.0251620370370379E-2</v>
      </c>
      <c r="F53" s="123">
        <f t="shared" si="2"/>
        <v>692</v>
      </c>
      <c r="H53" s="28" t="str">
        <f t="shared" si="3"/>
        <v>Renatas Belevičius</v>
      </c>
    </row>
    <row r="54" spans="1:8" x14ac:dyDescent="0.3">
      <c r="A54" s="103">
        <v>30</v>
      </c>
      <c r="B54" s="105" t="s">
        <v>1919</v>
      </c>
      <c r="C54" s="106" t="s">
        <v>110</v>
      </c>
      <c r="D54" s="106" t="s">
        <v>183</v>
      </c>
      <c r="E54" s="107">
        <v>6.0361342592592598E-2</v>
      </c>
      <c r="F54" s="123">
        <f t="shared" si="2"/>
        <v>691</v>
      </c>
      <c r="H54" s="28" t="str">
        <f t="shared" si="3"/>
        <v>Aidas Jarušaitis</v>
      </c>
    </row>
    <row r="55" spans="1:8" x14ac:dyDescent="0.3">
      <c r="A55" s="103">
        <v>31</v>
      </c>
      <c r="B55" s="105" t="s">
        <v>1920</v>
      </c>
      <c r="C55" s="106" t="s">
        <v>110</v>
      </c>
      <c r="D55" s="106" t="s">
        <v>1918</v>
      </c>
      <c r="E55" s="107">
        <v>6.080393518518519E-2</v>
      </c>
      <c r="F55" s="123">
        <f t="shared" si="2"/>
        <v>686</v>
      </c>
      <c r="H55" s="28" t="str">
        <f t="shared" si="3"/>
        <v>Donatas Kazakauskas</v>
      </c>
    </row>
    <row r="56" spans="1:8" x14ac:dyDescent="0.3">
      <c r="A56" s="103">
        <v>32</v>
      </c>
      <c r="B56" s="105" t="s">
        <v>1921</v>
      </c>
      <c r="C56" s="106" t="s">
        <v>117</v>
      </c>
      <c r="D56" s="106" t="s">
        <v>183</v>
      </c>
      <c r="E56" s="107">
        <v>6.0891435185185194E-2</v>
      </c>
      <c r="F56" s="123">
        <f t="shared" si="2"/>
        <v>685</v>
      </c>
      <c r="H56" s="28" t="str">
        <f t="shared" si="3"/>
        <v>Anna Kiausas</v>
      </c>
    </row>
    <row r="57" spans="1:8" x14ac:dyDescent="0.3">
      <c r="A57" s="103">
        <v>33</v>
      </c>
      <c r="B57" s="105" t="s">
        <v>376</v>
      </c>
      <c r="C57" s="106" t="s">
        <v>110</v>
      </c>
      <c r="D57" s="106" t="s">
        <v>183</v>
      </c>
      <c r="E57" s="107">
        <v>6.190748842592593E-2</v>
      </c>
      <c r="F57" s="123">
        <f t="shared" si="2"/>
        <v>674</v>
      </c>
      <c r="H57" s="28" t="str">
        <f t="shared" si="3"/>
        <v>Julius Sakalauskas</v>
      </c>
    </row>
    <row r="58" spans="1:8" x14ac:dyDescent="0.3">
      <c r="A58" s="103">
        <v>34</v>
      </c>
      <c r="B58" s="105" t="s">
        <v>1922</v>
      </c>
      <c r="C58" s="106" t="s">
        <v>110</v>
      </c>
      <c r="D58" s="106" t="s">
        <v>183</v>
      </c>
      <c r="E58" s="107">
        <v>6.5401655092592603E-2</v>
      </c>
      <c r="F58" s="123">
        <f t="shared" si="2"/>
        <v>638</v>
      </c>
      <c r="H58" s="28" t="str">
        <f t="shared" si="3"/>
        <v>Linas Šinkūnas</v>
      </c>
    </row>
    <row r="59" spans="1:8" x14ac:dyDescent="0.3">
      <c r="A59" s="103">
        <v>35</v>
      </c>
      <c r="B59" s="105" t="s">
        <v>1923</v>
      </c>
      <c r="C59" s="106" t="s">
        <v>110</v>
      </c>
      <c r="D59" s="106" t="s">
        <v>183</v>
      </c>
      <c r="E59" s="107">
        <v>6.5413159722222225E-2</v>
      </c>
      <c r="F59" s="123">
        <f t="shared" si="2"/>
        <v>638</v>
      </c>
      <c r="H59" s="28" t="str">
        <f t="shared" si="3"/>
        <v>Jonas Kalinauskas</v>
      </c>
    </row>
    <row r="60" spans="1:8" x14ac:dyDescent="0.3">
      <c r="A60" s="103">
        <v>36</v>
      </c>
      <c r="B60" s="105" t="s">
        <v>1924</v>
      </c>
      <c r="C60" s="106" t="s">
        <v>110</v>
      </c>
      <c r="D60" s="106" t="s">
        <v>1925</v>
      </c>
      <c r="E60" s="107">
        <v>6.6411805555555564E-2</v>
      </c>
      <c r="F60" s="123">
        <f t="shared" si="2"/>
        <v>628</v>
      </c>
      <c r="H60" s="28" t="str">
        <f t="shared" si="3"/>
        <v>Tadas Ambrazas</v>
      </c>
    </row>
    <row r="61" spans="1:8" x14ac:dyDescent="0.3">
      <c r="A61" s="103">
        <v>37</v>
      </c>
      <c r="B61" s="105" t="s">
        <v>1926</v>
      </c>
      <c r="C61" s="106" t="s">
        <v>110</v>
      </c>
      <c r="D61" s="106" t="s">
        <v>183</v>
      </c>
      <c r="E61" s="107">
        <v>6.8065856481481474E-2</v>
      </c>
      <c r="F61" s="123">
        <f t="shared" si="2"/>
        <v>613</v>
      </c>
      <c r="H61" s="28" t="str">
        <f t="shared" si="3"/>
        <v>Povilas Balčiūnas</v>
      </c>
    </row>
    <row r="62" spans="1:8" x14ac:dyDescent="0.3">
      <c r="A62" s="103">
        <v>38</v>
      </c>
      <c r="B62" s="105" t="s">
        <v>383</v>
      </c>
      <c r="C62" s="106" t="s">
        <v>117</v>
      </c>
      <c r="D62" s="106" t="s">
        <v>155</v>
      </c>
      <c r="E62" s="107">
        <v>6.8944293981481483E-2</v>
      </c>
      <c r="F62" s="123">
        <f t="shared" si="2"/>
        <v>605</v>
      </c>
      <c r="H62" s="28" t="str">
        <f t="shared" si="3"/>
        <v>Eglė Raslavičienė</v>
      </c>
    </row>
    <row r="63" spans="1:8" x14ac:dyDescent="0.3">
      <c r="A63" s="103">
        <v>39</v>
      </c>
      <c r="B63" s="105" t="s">
        <v>1927</v>
      </c>
      <c r="C63" s="106" t="s">
        <v>110</v>
      </c>
      <c r="D63" s="106" t="s">
        <v>183</v>
      </c>
      <c r="E63" s="107">
        <v>7.0426817129629629E-2</v>
      </c>
      <c r="F63" s="123">
        <f t="shared" si="2"/>
        <v>592</v>
      </c>
      <c r="H63" s="28" t="str">
        <f t="shared" si="3"/>
        <v>Nerijus Bražionis</v>
      </c>
    </row>
    <row r="64" spans="1:8" x14ac:dyDescent="0.3">
      <c r="A64" s="103">
        <v>40</v>
      </c>
      <c r="B64" s="105" t="s">
        <v>1928</v>
      </c>
      <c r="C64" s="106" t="s">
        <v>110</v>
      </c>
      <c r="D64" s="106" t="s">
        <v>1918</v>
      </c>
      <c r="E64" s="107">
        <v>7.0601967592592588E-2</v>
      </c>
      <c r="F64" s="123">
        <f t="shared" si="2"/>
        <v>591</v>
      </c>
      <c r="H64" s="28" t="str">
        <f t="shared" si="3"/>
        <v>Jonas Ribokas</v>
      </c>
    </row>
    <row r="65" spans="1:8" x14ac:dyDescent="0.3">
      <c r="A65" s="103">
        <v>41</v>
      </c>
      <c r="B65" s="105" t="s">
        <v>203</v>
      </c>
      <c r="C65" s="106" t="s">
        <v>110</v>
      </c>
      <c r="D65" s="106" t="s">
        <v>1929</v>
      </c>
      <c r="E65" s="107">
        <v>7.3119328703703704E-2</v>
      </c>
      <c r="F65" s="123">
        <f t="shared" si="2"/>
        <v>570</v>
      </c>
      <c r="H65" s="28" t="str">
        <f t="shared" si="3"/>
        <v>Juozas Kieras</v>
      </c>
    </row>
    <row r="68" spans="1:8" ht="16.2" thickBot="1" x14ac:dyDescent="0.35">
      <c r="A68" s="108" t="s">
        <v>2013</v>
      </c>
    </row>
    <row r="69" spans="1:8" x14ac:dyDescent="0.3">
      <c r="A69" s="103" t="s">
        <v>1</v>
      </c>
      <c r="B69" s="104" t="s">
        <v>2</v>
      </c>
      <c r="C69" s="104" t="s">
        <v>1875</v>
      </c>
      <c r="D69" s="104" t="s">
        <v>27</v>
      </c>
      <c r="E69" s="109" t="s">
        <v>2015</v>
      </c>
      <c r="F69" s="121" t="s">
        <v>0</v>
      </c>
      <c r="G69" s="28"/>
      <c r="H69" s="28"/>
    </row>
    <row r="70" spans="1:8" x14ac:dyDescent="0.3">
      <c r="A70" s="103">
        <v>1</v>
      </c>
      <c r="B70" s="105" t="s">
        <v>210</v>
      </c>
      <c r="C70" s="106" t="s">
        <v>110</v>
      </c>
      <c r="D70" s="106" t="s">
        <v>183</v>
      </c>
      <c r="E70" s="110">
        <v>8.4872569444444448E-2</v>
      </c>
      <c r="F70" s="119">
        <f>ROUND($E$70/E70*1000,0)</f>
        <v>1000</v>
      </c>
      <c r="G70" s="28"/>
      <c r="H70" s="28" t="str">
        <f>IFERROR(RIGHT(B70,(LEN(B70)-FIND(",",B70,1)-1))&amp;" "&amp;(LEFT(B70,(FIND(",",B70,1)-1))),"")</f>
        <v>Martynas Tinfavičius</v>
      </c>
    </row>
    <row r="71" spans="1:8" x14ac:dyDescent="0.3">
      <c r="A71" s="103">
        <v>2</v>
      </c>
      <c r="B71" s="105" t="s">
        <v>1931</v>
      </c>
      <c r="C71" s="106" t="s">
        <v>110</v>
      </c>
      <c r="D71" s="106" t="s">
        <v>1932</v>
      </c>
      <c r="E71" s="110">
        <v>8.6009722222222224E-2</v>
      </c>
      <c r="F71" s="119">
        <f t="shared" ref="F71:F134" si="4">ROUND($E$70/E71*1000,0)</f>
        <v>987</v>
      </c>
      <c r="G71" s="28"/>
      <c r="H71" s="28" t="str">
        <f t="shared" ref="H71:H134" si="5">IFERROR(RIGHT(B71,(LEN(B71)-FIND(",",B71,1)-1))&amp;" "&amp;(LEFT(B71,(FIND(",",B71,1)-1))),"")</f>
        <v>Tautvydas Barštys</v>
      </c>
    </row>
    <row r="72" spans="1:8" x14ac:dyDescent="0.3">
      <c r="A72" s="103">
        <v>3</v>
      </c>
      <c r="B72" s="105" t="s">
        <v>2091</v>
      </c>
      <c r="C72" s="106" t="s">
        <v>110</v>
      </c>
      <c r="D72" s="106" t="s">
        <v>1933</v>
      </c>
      <c r="E72" s="110">
        <v>8.6291053240740739E-2</v>
      </c>
      <c r="F72" s="119">
        <f t="shared" si="4"/>
        <v>984</v>
      </c>
      <c r="G72" s="28"/>
      <c r="H72" s="28" t="str">
        <f t="shared" si="5"/>
        <v>Marijus Butrimavičius</v>
      </c>
    </row>
    <row r="73" spans="1:8" x14ac:dyDescent="0.3">
      <c r="A73" s="103">
        <v>4</v>
      </c>
      <c r="B73" s="105" t="s">
        <v>196</v>
      </c>
      <c r="C73" s="106" t="s">
        <v>110</v>
      </c>
      <c r="D73" s="106" t="s">
        <v>183</v>
      </c>
      <c r="E73" s="110">
        <v>8.7398067129629622E-2</v>
      </c>
      <c r="F73" s="119">
        <f t="shared" si="4"/>
        <v>971</v>
      </c>
      <c r="G73" s="28"/>
      <c r="H73" s="28" t="str">
        <f t="shared" si="5"/>
        <v>Andrius Murauskas</v>
      </c>
    </row>
    <row r="74" spans="1:8" x14ac:dyDescent="0.3">
      <c r="A74" s="103">
        <v>5</v>
      </c>
      <c r="B74" s="105" t="s">
        <v>1934</v>
      </c>
      <c r="C74" s="106" t="s">
        <v>110</v>
      </c>
      <c r="D74" s="106" t="s">
        <v>1935</v>
      </c>
      <c r="E74" s="110">
        <v>8.81443287037037E-2</v>
      </c>
      <c r="F74" s="119">
        <f t="shared" si="4"/>
        <v>963</v>
      </c>
      <c r="H74" s="28" t="str">
        <f t="shared" si="5"/>
        <v>Laurynas Mykolaitis</v>
      </c>
    </row>
    <row r="75" spans="1:8" x14ac:dyDescent="0.3">
      <c r="A75" s="103">
        <v>6</v>
      </c>
      <c r="B75" s="105" t="s">
        <v>1936</v>
      </c>
      <c r="C75" s="106" t="s">
        <v>110</v>
      </c>
      <c r="D75" s="106" t="s">
        <v>1937</v>
      </c>
      <c r="E75" s="110">
        <v>8.9004976851851852E-2</v>
      </c>
      <c r="F75" s="119">
        <f t="shared" si="4"/>
        <v>954</v>
      </c>
      <c r="H75" s="28" t="str">
        <f t="shared" si="5"/>
        <v>Vilgaudas Kaupa</v>
      </c>
    </row>
    <row r="76" spans="1:8" x14ac:dyDescent="0.3">
      <c r="A76" s="103">
        <v>7</v>
      </c>
      <c r="B76" s="105" t="s">
        <v>1938</v>
      </c>
      <c r="C76" s="106" t="s">
        <v>110</v>
      </c>
      <c r="D76" s="106" t="s">
        <v>1939</v>
      </c>
      <c r="E76" s="110">
        <v>8.9924224537037037E-2</v>
      </c>
      <c r="F76" s="119">
        <f t="shared" si="4"/>
        <v>944</v>
      </c>
      <c r="H76" s="28" t="str">
        <f t="shared" si="5"/>
        <v>Raimondas Žigutis</v>
      </c>
    </row>
    <row r="77" spans="1:8" x14ac:dyDescent="0.3">
      <c r="A77" s="103">
        <v>8</v>
      </c>
      <c r="B77" s="105" t="s">
        <v>1787</v>
      </c>
      <c r="C77" s="106" t="s">
        <v>110</v>
      </c>
      <c r="D77" s="106" t="s">
        <v>183</v>
      </c>
      <c r="E77" s="110">
        <v>9.1150081018518528E-2</v>
      </c>
      <c r="F77" s="119">
        <f t="shared" si="4"/>
        <v>931</v>
      </c>
      <c r="H77" s="28" t="str">
        <f t="shared" si="5"/>
        <v>Ignas Gelžinis</v>
      </c>
    </row>
    <row r="78" spans="1:8" x14ac:dyDescent="0.3">
      <c r="A78" s="103">
        <v>9</v>
      </c>
      <c r="B78" s="105" t="s">
        <v>1940</v>
      </c>
      <c r="C78" s="106" t="s">
        <v>110</v>
      </c>
      <c r="D78" s="106" t="s">
        <v>1941</v>
      </c>
      <c r="E78" s="110">
        <v>9.1226585648148145E-2</v>
      </c>
      <c r="F78" s="119">
        <f t="shared" si="4"/>
        <v>930</v>
      </c>
      <c r="H78" s="28" t="str">
        <f t="shared" si="5"/>
        <v>Mantas Jonikas</v>
      </c>
    </row>
    <row r="79" spans="1:8" x14ac:dyDescent="0.3">
      <c r="A79" s="103">
        <v>10</v>
      </c>
      <c r="B79" s="105" t="s">
        <v>1942</v>
      </c>
      <c r="C79" s="106" t="s">
        <v>110</v>
      </c>
      <c r="D79" s="106" t="s">
        <v>1943</v>
      </c>
      <c r="E79" s="110">
        <v>9.2069594907407418E-2</v>
      </c>
      <c r="F79" s="119">
        <f t="shared" si="4"/>
        <v>922</v>
      </c>
      <c r="H79" s="28" t="str">
        <f t="shared" si="5"/>
        <v>Justas Volungevičius</v>
      </c>
    </row>
    <row r="80" spans="1:8" x14ac:dyDescent="0.3">
      <c r="A80" s="103">
        <v>11</v>
      </c>
      <c r="B80" s="105" t="s">
        <v>1944</v>
      </c>
      <c r="C80" s="106" t="s">
        <v>110</v>
      </c>
      <c r="D80" s="106" t="s">
        <v>183</v>
      </c>
      <c r="E80" s="110">
        <v>9.4405671296296303E-2</v>
      </c>
      <c r="F80" s="119">
        <f t="shared" si="4"/>
        <v>899</v>
      </c>
      <c r="H80" s="28" t="str">
        <f t="shared" si="5"/>
        <v>Armandas Rokas</v>
      </c>
    </row>
    <row r="81" spans="1:8" x14ac:dyDescent="0.3">
      <c r="A81" s="103">
        <v>12</v>
      </c>
      <c r="B81" s="105" t="s">
        <v>2763</v>
      </c>
      <c r="C81" s="106" t="s">
        <v>110</v>
      </c>
      <c r="D81" s="106" t="s">
        <v>61</v>
      </c>
      <c r="E81" s="110">
        <v>9.4561423611111112E-2</v>
      </c>
      <c r="F81" s="119">
        <f t="shared" si="4"/>
        <v>898</v>
      </c>
      <c r="H81" s="28" t="str">
        <f t="shared" si="5"/>
        <v>Saulius Batavičius</v>
      </c>
    </row>
    <row r="82" spans="1:8" x14ac:dyDescent="0.3">
      <c r="A82" s="103">
        <v>13</v>
      </c>
      <c r="B82" s="105" t="s">
        <v>1945</v>
      </c>
      <c r="C82" s="106" t="s">
        <v>110</v>
      </c>
      <c r="D82" s="106" t="s">
        <v>1893</v>
      </c>
      <c r="E82" s="110">
        <v>9.4944328703703701E-2</v>
      </c>
      <c r="F82" s="119">
        <f t="shared" si="4"/>
        <v>894</v>
      </c>
      <c r="H82" s="28" t="str">
        <f t="shared" si="5"/>
        <v>Edvard Sokolovskij</v>
      </c>
    </row>
    <row r="83" spans="1:8" x14ac:dyDescent="0.3">
      <c r="A83" s="103">
        <v>14</v>
      </c>
      <c r="B83" s="105" t="s">
        <v>1946</v>
      </c>
      <c r="C83" s="106" t="s">
        <v>110</v>
      </c>
      <c r="D83" s="106" t="s">
        <v>1947</v>
      </c>
      <c r="E83" s="110">
        <v>9.6429861111111112E-2</v>
      </c>
      <c r="F83" s="119">
        <f t="shared" si="4"/>
        <v>880</v>
      </c>
      <c r="H83" s="28" t="str">
        <f t="shared" si="5"/>
        <v>Jevgenijus Tolstokorovas</v>
      </c>
    </row>
    <row r="84" spans="1:8" x14ac:dyDescent="0.3">
      <c r="A84" s="103">
        <v>15</v>
      </c>
      <c r="B84" s="105" t="s">
        <v>195</v>
      </c>
      <c r="C84" s="106" t="s">
        <v>110</v>
      </c>
      <c r="D84" s="106" t="s">
        <v>183</v>
      </c>
      <c r="E84" s="110">
        <v>9.7205706018518509E-2</v>
      </c>
      <c r="F84" s="119">
        <f t="shared" si="4"/>
        <v>873</v>
      </c>
      <c r="H84" s="28" t="str">
        <f t="shared" si="5"/>
        <v>Petras Gotautas</v>
      </c>
    </row>
    <row r="85" spans="1:8" x14ac:dyDescent="0.3">
      <c r="A85" s="103">
        <v>16</v>
      </c>
      <c r="B85" s="105" t="s">
        <v>1948</v>
      </c>
      <c r="C85" s="106" t="s">
        <v>110</v>
      </c>
      <c r="D85" s="106" t="s">
        <v>1949</v>
      </c>
      <c r="E85" s="110">
        <v>9.8354247685185178E-2</v>
      </c>
      <c r="F85" s="119">
        <f t="shared" si="4"/>
        <v>863</v>
      </c>
      <c r="H85" s="28" t="str">
        <f t="shared" si="5"/>
        <v>Kasparas Žiūraitis</v>
      </c>
    </row>
    <row r="86" spans="1:8" x14ac:dyDescent="0.3">
      <c r="A86" s="103">
        <v>17</v>
      </c>
      <c r="B86" s="105" t="s">
        <v>1950</v>
      </c>
      <c r="C86" s="106" t="s">
        <v>110</v>
      </c>
      <c r="D86" s="106" t="s">
        <v>1951</v>
      </c>
      <c r="E86" s="110">
        <v>9.8730243055555542E-2</v>
      </c>
      <c r="F86" s="119">
        <f t="shared" si="4"/>
        <v>860</v>
      </c>
      <c r="H86" s="28" t="str">
        <f t="shared" si="5"/>
        <v>Martynas Janėnas</v>
      </c>
    </row>
    <row r="87" spans="1:8" x14ac:dyDescent="0.3">
      <c r="A87" s="103">
        <v>18</v>
      </c>
      <c r="B87" s="105" t="s">
        <v>1952</v>
      </c>
      <c r="C87" s="106" t="s">
        <v>110</v>
      </c>
      <c r="D87" s="106" t="s">
        <v>183</v>
      </c>
      <c r="E87" s="110">
        <v>9.8879282407407412E-2</v>
      </c>
      <c r="F87" s="119">
        <f t="shared" si="4"/>
        <v>858</v>
      </c>
      <c r="H87" s="28" t="str">
        <f t="shared" si="5"/>
        <v>Domas Bagdonavičius</v>
      </c>
    </row>
    <row r="88" spans="1:8" x14ac:dyDescent="0.3">
      <c r="A88" s="103">
        <v>19</v>
      </c>
      <c r="B88" s="105" t="s">
        <v>355</v>
      </c>
      <c r="C88" s="106" t="s">
        <v>110</v>
      </c>
      <c r="D88" s="106" t="s">
        <v>1953</v>
      </c>
      <c r="E88" s="110">
        <v>9.9011111111111119E-2</v>
      </c>
      <c r="F88" s="119">
        <f t="shared" si="4"/>
        <v>857</v>
      </c>
      <c r="H88" s="28" t="str">
        <f t="shared" si="5"/>
        <v>Vytas Vasilevičius</v>
      </c>
    </row>
    <row r="89" spans="1:8" x14ac:dyDescent="0.3">
      <c r="A89" s="103">
        <v>20</v>
      </c>
      <c r="B89" s="105" t="s">
        <v>1954</v>
      </c>
      <c r="C89" s="106" t="s">
        <v>110</v>
      </c>
      <c r="D89" s="106" t="s">
        <v>183</v>
      </c>
      <c r="E89" s="110">
        <v>9.9095104166666656E-2</v>
      </c>
      <c r="F89" s="119">
        <f t="shared" si="4"/>
        <v>856</v>
      </c>
      <c r="H89" s="28" t="str">
        <f t="shared" si="5"/>
        <v>Laurynas Dovydaitis</v>
      </c>
    </row>
    <row r="90" spans="1:8" x14ac:dyDescent="0.3">
      <c r="A90" s="103">
        <v>21</v>
      </c>
      <c r="B90" s="105" t="s">
        <v>2428</v>
      </c>
      <c r="C90" s="106" t="s">
        <v>110</v>
      </c>
      <c r="D90" s="106" t="s">
        <v>1955</v>
      </c>
      <c r="E90" s="110">
        <v>9.9150844907407401E-2</v>
      </c>
      <c r="F90" s="119">
        <f t="shared" si="4"/>
        <v>856</v>
      </c>
      <c r="H90" s="28" t="str">
        <f t="shared" si="5"/>
        <v>Rasius  Kerbedis</v>
      </c>
    </row>
    <row r="91" spans="1:8" x14ac:dyDescent="0.3">
      <c r="A91" s="103">
        <v>22</v>
      </c>
      <c r="B91" s="105" t="s">
        <v>1956</v>
      </c>
      <c r="C91" s="106" t="s">
        <v>110</v>
      </c>
      <c r="D91" s="106" t="s">
        <v>155</v>
      </c>
      <c r="E91" s="110">
        <v>9.9307835648148143E-2</v>
      </c>
      <c r="F91" s="119">
        <f t="shared" si="4"/>
        <v>855</v>
      </c>
      <c r="H91" s="28" t="str">
        <f t="shared" si="5"/>
        <v>Liutauras Šakalis</v>
      </c>
    </row>
    <row r="92" spans="1:8" x14ac:dyDescent="0.3">
      <c r="A92" s="103">
        <v>23</v>
      </c>
      <c r="B92" s="105" t="s">
        <v>1957</v>
      </c>
      <c r="C92" s="106" t="s">
        <v>110</v>
      </c>
      <c r="D92" s="106" t="s">
        <v>1958</v>
      </c>
      <c r="E92" s="110">
        <v>0.10013052083333332</v>
      </c>
      <c r="F92" s="119">
        <f t="shared" si="4"/>
        <v>848</v>
      </c>
      <c r="H92" s="28" t="str">
        <f t="shared" si="5"/>
        <v>Audrius Žakas</v>
      </c>
    </row>
    <row r="93" spans="1:8" x14ac:dyDescent="0.3">
      <c r="A93" s="103">
        <v>24</v>
      </c>
      <c r="B93" s="105" t="s">
        <v>358</v>
      </c>
      <c r="C93" s="106" t="s">
        <v>117</v>
      </c>
      <c r="D93" s="106" t="s">
        <v>65</v>
      </c>
      <c r="E93" s="110">
        <v>0.10080640046296295</v>
      </c>
      <c r="F93" s="119">
        <f t="shared" si="4"/>
        <v>842</v>
      </c>
      <c r="H93" s="28" t="str">
        <f t="shared" si="5"/>
        <v>Inga Aukselytė</v>
      </c>
    </row>
    <row r="94" spans="1:8" x14ac:dyDescent="0.3">
      <c r="A94" s="103">
        <v>25</v>
      </c>
      <c r="B94" s="105" t="s">
        <v>216</v>
      </c>
      <c r="C94" s="106" t="s">
        <v>110</v>
      </c>
      <c r="D94" s="106" t="s">
        <v>1959</v>
      </c>
      <c r="E94" s="110">
        <v>0.10084464120370371</v>
      </c>
      <c r="F94" s="119">
        <f t="shared" si="4"/>
        <v>842</v>
      </c>
      <c r="H94" s="28" t="str">
        <f t="shared" si="5"/>
        <v>Mantas Bartkus</v>
      </c>
    </row>
    <row r="95" spans="1:8" x14ac:dyDescent="0.3">
      <c r="A95" s="103">
        <v>26</v>
      </c>
      <c r="B95" s="105" t="s">
        <v>1960</v>
      </c>
      <c r="C95" s="106" t="s">
        <v>110</v>
      </c>
      <c r="D95" s="106" t="s">
        <v>392</v>
      </c>
      <c r="E95" s="110">
        <v>0.10095008101851852</v>
      </c>
      <c r="F95" s="119">
        <f t="shared" si="4"/>
        <v>841</v>
      </c>
      <c r="H95" s="28" t="str">
        <f t="shared" si="5"/>
        <v>Viktoras Lukaševičius</v>
      </c>
    </row>
    <row r="96" spans="1:8" x14ac:dyDescent="0.3">
      <c r="A96" s="103">
        <v>27</v>
      </c>
      <c r="B96" s="105" t="s">
        <v>1961</v>
      </c>
      <c r="C96" s="106" t="s">
        <v>110</v>
      </c>
      <c r="D96" s="106" t="s">
        <v>1962</v>
      </c>
      <c r="E96" s="110">
        <v>0.10135335648148149</v>
      </c>
      <c r="F96" s="119">
        <f t="shared" si="4"/>
        <v>837</v>
      </c>
      <c r="H96" s="28" t="str">
        <f t="shared" si="5"/>
        <v>Karolis Devyzis</v>
      </c>
    </row>
    <row r="97" spans="1:8" x14ac:dyDescent="0.3">
      <c r="A97" s="103">
        <v>28</v>
      </c>
      <c r="B97" s="105" t="s">
        <v>202</v>
      </c>
      <c r="C97" s="106" t="s">
        <v>110</v>
      </c>
      <c r="D97" s="106" t="s">
        <v>1963</v>
      </c>
      <c r="E97" s="110">
        <v>0.10187403935185184</v>
      </c>
      <c r="F97" s="119">
        <f t="shared" si="4"/>
        <v>833</v>
      </c>
      <c r="H97" s="28" t="str">
        <f t="shared" si="5"/>
        <v>Adas Ridikas</v>
      </c>
    </row>
    <row r="98" spans="1:8" x14ac:dyDescent="0.3">
      <c r="A98" s="103">
        <v>29</v>
      </c>
      <c r="B98" s="105" t="s">
        <v>1964</v>
      </c>
      <c r="C98" s="106" t="s">
        <v>110</v>
      </c>
      <c r="D98" s="106" t="s">
        <v>155</v>
      </c>
      <c r="E98" s="110">
        <v>0.10219907407407407</v>
      </c>
      <c r="F98" s="119">
        <f t="shared" si="4"/>
        <v>830</v>
      </c>
      <c r="H98" s="28" t="str">
        <f t="shared" si="5"/>
        <v>Laurynas Bertašavičius</v>
      </c>
    </row>
    <row r="99" spans="1:8" x14ac:dyDescent="0.3">
      <c r="A99" s="103">
        <v>30</v>
      </c>
      <c r="B99" s="105" t="s">
        <v>1965</v>
      </c>
      <c r="C99" s="106" t="s">
        <v>110</v>
      </c>
      <c r="D99" s="106" t="s">
        <v>1966</v>
      </c>
      <c r="E99" s="110">
        <v>0.10285520833333332</v>
      </c>
      <c r="F99" s="119">
        <f t="shared" si="4"/>
        <v>825</v>
      </c>
      <c r="H99" s="28" t="str">
        <f t="shared" si="5"/>
        <v>Dovydas Valiuška</v>
      </c>
    </row>
    <row r="100" spans="1:8" x14ac:dyDescent="0.3">
      <c r="A100" s="103">
        <v>31</v>
      </c>
      <c r="B100" s="105" t="s">
        <v>1967</v>
      </c>
      <c r="C100" s="106" t="s">
        <v>110</v>
      </c>
      <c r="D100" s="106" t="s">
        <v>1968</v>
      </c>
      <c r="E100" s="110">
        <v>0.10291797453703704</v>
      </c>
      <c r="F100" s="119">
        <f t="shared" si="4"/>
        <v>825</v>
      </c>
      <c r="H100" s="28" t="str">
        <f t="shared" si="5"/>
        <v>Matas Milius</v>
      </c>
    </row>
    <row r="101" spans="1:8" x14ac:dyDescent="0.3">
      <c r="A101" s="103">
        <v>32</v>
      </c>
      <c r="B101" s="105" t="s">
        <v>1969</v>
      </c>
      <c r="C101" s="106" t="s">
        <v>110</v>
      </c>
      <c r="D101" s="106" t="s">
        <v>183</v>
      </c>
      <c r="E101" s="110">
        <v>0.10316716435185184</v>
      </c>
      <c r="F101" s="119">
        <f t="shared" si="4"/>
        <v>823</v>
      </c>
      <c r="H101" s="28" t="str">
        <f t="shared" si="5"/>
        <v>Simonas Paketūras</v>
      </c>
    </row>
    <row r="102" spans="1:8" x14ac:dyDescent="0.3">
      <c r="A102" s="103">
        <v>33</v>
      </c>
      <c r="B102" s="105" t="s">
        <v>1970</v>
      </c>
      <c r="C102" s="106" t="s">
        <v>110</v>
      </c>
      <c r="D102" s="106" t="s">
        <v>1971</v>
      </c>
      <c r="E102" s="110">
        <v>0.10438753472222222</v>
      </c>
      <c r="F102" s="119">
        <f t="shared" si="4"/>
        <v>813</v>
      </c>
      <c r="H102" s="28" t="str">
        <f t="shared" si="5"/>
        <v>Vaidas Velutis</v>
      </c>
    </row>
    <row r="103" spans="1:8" x14ac:dyDescent="0.3">
      <c r="A103" s="103">
        <v>34</v>
      </c>
      <c r="B103" s="105" t="s">
        <v>1972</v>
      </c>
      <c r="C103" s="106" t="s">
        <v>110</v>
      </c>
      <c r="D103" s="106" t="s">
        <v>1973</v>
      </c>
      <c r="E103" s="110">
        <v>0.10448915509259259</v>
      </c>
      <c r="F103" s="119">
        <f t="shared" si="4"/>
        <v>812</v>
      </c>
      <c r="H103" s="28" t="str">
        <f t="shared" si="5"/>
        <v>Dainius Miežys</v>
      </c>
    </row>
    <row r="104" spans="1:8" x14ac:dyDescent="0.3">
      <c r="A104" s="103">
        <v>35</v>
      </c>
      <c r="B104" s="105" t="s">
        <v>1974</v>
      </c>
      <c r="C104" s="106" t="s">
        <v>110</v>
      </c>
      <c r="D104" s="106" t="s">
        <v>1975</v>
      </c>
      <c r="E104" s="110">
        <v>0.10460737268518519</v>
      </c>
      <c r="F104" s="119">
        <f t="shared" si="4"/>
        <v>811</v>
      </c>
      <c r="H104" s="28" t="str">
        <f t="shared" si="5"/>
        <v>Andrius Jurksaitis</v>
      </c>
    </row>
    <row r="105" spans="1:8" x14ac:dyDescent="0.3">
      <c r="A105" s="103">
        <v>36</v>
      </c>
      <c r="B105" s="105" t="s">
        <v>1976</v>
      </c>
      <c r="C105" s="106" t="s">
        <v>110</v>
      </c>
      <c r="D105" s="106" t="s">
        <v>62</v>
      </c>
      <c r="E105" s="110">
        <v>0.10478480324074073</v>
      </c>
      <c r="F105" s="119">
        <f t="shared" si="4"/>
        <v>810</v>
      </c>
      <c r="H105" s="28" t="str">
        <f t="shared" si="5"/>
        <v>Vitalis Gricius</v>
      </c>
    </row>
    <row r="106" spans="1:8" x14ac:dyDescent="0.3">
      <c r="A106" s="103">
        <v>37</v>
      </c>
      <c r="B106" s="105" t="s">
        <v>1977</v>
      </c>
      <c r="C106" s="106" t="s">
        <v>110</v>
      </c>
      <c r="D106" s="106" t="s">
        <v>62</v>
      </c>
      <c r="E106" s="110">
        <v>0.10480778935185185</v>
      </c>
      <c r="F106" s="119">
        <f t="shared" si="4"/>
        <v>810</v>
      </c>
      <c r="H106" s="28" t="str">
        <f t="shared" si="5"/>
        <v>Justas Bagdonavičius</v>
      </c>
    </row>
    <row r="107" spans="1:8" x14ac:dyDescent="0.3">
      <c r="A107" s="103">
        <v>38</v>
      </c>
      <c r="B107" s="105" t="s">
        <v>1978</v>
      </c>
      <c r="C107" s="106" t="s">
        <v>110</v>
      </c>
      <c r="D107" s="106" t="s">
        <v>1979</v>
      </c>
      <c r="E107" s="110">
        <v>0.10492774305555555</v>
      </c>
      <c r="F107" s="119">
        <f t="shared" si="4"/>
        <v>809</v>
      </c>
      <c r="H107" s="28" t="str">
        <f t="shared" si="5"/>
        <v>Vytautas Jazepčikas</v>
      </c>
    </row>
    <row r="108" spans="1:8" x14ac:dyDescent="0.3">
      <c r="A108" s="103">
        <v>39</v>
      </c>
      <c r="B108" s="105" t="s">
        <v>1980</v>
      </c>
      <c r="C108" s="106" t="s">
        <v>110</v>
      </c>
      <c r="D108" s="106" t="s">
        <v>1981</v>
      </c>
      <c r="E108" s="110">
        <v>0.10497577546296297</v>
      </c>
      <c r="F108" s="119">
        <f t="shared" si="4"/>
        <v>808</v>
      </c>
      <c r="H108" s="28" t="str">
        <f t="shared" si="5"/>
        <v>Raimondas Pasternackis</v>
      </c>
    </row>
    <row r="109" spans="1:8" x14ac:dyDescent="0.3">
      <c r="A109" s="103">
        <v>40</v>
      </c>
      <c r="B109" s="105" t="s">
        <v>2770</v>
      </c>
      <c r="C109" s="106" t="s">
        <v>117</v>
      </c>
      <c r="D109" s="106" t="s">
        <v>1904</v>
      </c>
      <c r="E109" s="110">
        <v>0.10504548611111111</v>
      </c>
      <c r="F109" s="119">
        <f t="shared" si="4"/>
        <v>808</v>
      </c>
      <c r="H109" s="28" t="str">
        <f t="shared" si="5"/>
        <v>Inga Paplauskė</v>
      </c>
    </row>
    <row r="110" spans="1:8" x14ac:dyDescent="0.3">
      <c r="A110" s="103">
        <v>41</v>
      </c>
      <c r="B110" s="105" t="s">
        <v>1982</v>
      </c>
      <c r="C110" s="106" t="s">
        <v>110</v>
      </c>
      <c r="D110" s="106" t="s">
        <v>1893</v>
      </c>
      <c r="E110" s="110">
        <v>0.10515254629629629</v>
      </c>
      <c r="F110" s="119">
        <f t="shared" si="4"/>
        <v>807</v>
      </c>
      <c r="H110" s="28" t="str">
        <f t="shared" si="5"/>
        <v>Saulius Narvilas</v>
      </c>
    </row>
    <row r="111" spans="1:8" x14ac:dyDescent="0.3">
      <c r="A111" s="103">
        <v>42</v>
      </c>
      <c r="B111" s="105" t="s">
        <v>199</v>
      </c>
      <c r="C111" s="106" t="s">
        <v>110</v>
      </c>
      <c r="D111" s="106" t="s">
        <v>1983</v>
      </c>
      <c r="E111" s="110">
        <v>0.1053991087962963</v>
      </c>
      <c r="F111" s="119">
        <f t="shared" si="4"/>
        <v>805</v>
      </c>
      <c r="H111" s="28" t="str">
        <f t="shared" si="5"/>
        <v>Aloyzas Urbikas</v>
      </c>
    </row>
    <row r="112" spans="1:8" x14ac:dyDescent="0.3">
      <c r="A112" s="103">
        <v>43</v>
      </c>
      <c r="B112" s="105" t="s">
        <v>1984</v>
      </c>
      <c r="C112" s="106" t="s">
        <v>110</v>
      </c>
      <c r="D112" s="106" t="s">
        <v>183</v>
      </c>
      <c r="E112" s="110">
        <v>0.1054252662037037</v>
      </c>
      <c r="F112" s="119">
        <f t="shared" si="4"/>
        <v>805</v>
      </c>
      <c r="H112" s="28" t="str">
        <f t="shared" si="5"/>
        <v>Audrius Perminas</v>
      </c>
    </row>
    <row r="113" spans="1:8" x14ac:dyDescent="0.3">
      <c r="A113" s="103">
        <v>44</v>
      </c>
      <c r="B113" s="105" t="s">
        <v>1985</v>
      </c>
      <c r="C113" s="106" t="s">
        <v>110</v>
      </c>
      <c r="D113" s="106" t="s">
        <v>1986</v>
      </c>
      <c r="E113" s="110">
        <v>0.10563935185185185</v>
      </c>
      <c r="F113" s="119">
        <f t="shared" si="4"/>
        <v>803</v>
      </c>
      <c r="H113" s="28" t="str">
        <f t="shared" si="5"/>
        <v>Povilas Uosaitis</v>
      </c>
    </row>
    <row r="114" spans="1:8" x14ac:dyDescent="0.3">
      <c r="A114" s="103">
        <v>45</v>
      </c>
      <c r="B114" s="105" t="s">
        <v>1987</v>
      </c>
      <c r="C114" s="106" t="s">
        <v>110</v>
      </c>
      <c r="D114" s="106" t="s">
        <v>183</v>
      </c>
      <c r="E114" s="110">
        <v>0.10588449074074073</v>
      </c>
      <c r="F114" s="119">
        <f t="shared" si="4"/>
        <v>802</v>
      </c>
      <c r="H114" s="28" t="str">
        <f t="shared" si="5"/>
        <v>Vytenis Čukauskas</v>
      </c>
    </row>
    <row r="115" spans="1:8" x14ac:dyDescent="0.3">
      <c r="A115" s="103">
        <v>46</v>
      </c>
      <c r="B115" s="105" t="s">
        <v>1988</v>
      </c>
      <c r="C115" s="106" t="s">
        <v>110</v>
      </c>
      <c r="D115" s="106" t="s">
        <v>1989</v>
      </c>
      <c r="E115" s="110">
        <v>0.10639887731481482</v>
      </c>
      <c r="F115" s="119">
        <f t="shared" si="4"/>
        <v>798</v>
      </c>
      <c r="H115" s="28" t="str">
        <f t="shared" si="5"/>
        <v>Arvydas Čiužas</v>
      </c>
    </row>
    <row r="116" spans="1:8" x14ac:dyDescent="0.3">
      <c r="A116" s="103">
        <v>47</v>
      </c>
      <c r="B116" s="105" t="s">
        <v>194</v>
      </c>
      <c r="C116" s="106" t="s">
        <v>117</v>
      </c>
      <c r="D116" s="106" t="s">
        <v>183</v>
      </c>
      <c r="E116" s="110">
        <v>0.1065784375</v>
      </c>
      <c r="F116" s="119">
        <f t="shared" si="4"/>
        <v>796</v>
      </c>
      <c r="H116" s="28" t="str">
        <f t="shared" si="5"/>
        <v>Giedrė Ambrazevičiūtė</v>
      </c>
    </row>
    <row r="117" spans="1:8" x14ac:dyDescent="0.3">
      <c r="A117" s="103">
        <v>48</v>
      </c>
      <c r="B117" s="105" t="s">
        <v>1990</v>
      </c>
      <c r="C117" s="106" t="s">
        <v>110</v>
      </c>
      <c r="D117" s="106" t="s">
        <v>183</v>
      </c>
      <c r="E117" s="110">
        <v>0.10737484953703703</v>
      </c>
      <c r="F117" s="119">
        <f t="shared" si="4"/>
        <v>790</v>
      </c>
      <c r="H117" s="28" t="str">
        <f t="shared" si="5"/>
        <v>Rolandas Krušinskas</v>
      </c>
    </row>
    <row r="118" spans="1:8" x14ac:dyDescent="0.3">
      <c r="A118" s="103">
        <v>49</v>
      </c>
      <c r="B118" s="105" t="s">
        <v>1991</v>
      </c>
      <c r="C118" s="106" t="s">
        <v>110</v>
      </c>
      <c r="D118" s="106" t="s">
        <v>354</v>
      </c>
      <c r="E118" s="110">
        <v>0.10749193287037037</v>
      </c>
      <c r="F118" s="119">
        <f t="shared" si="4"/>
        <v>790</v>
      </c>
      <c r="H118" s="28" t="str">
        <f t="shared" si="5"/>
        <v>Audrius Trinka</v>
      </c>
    </row>
    <row r="119" spans="1:8" x14ac:dyDescent="0.3">
      <c r="A119" s="103">
        <v>50</v>
      </c>
      <c r="B119" s="105" t="s">
        <v>1992</v>
      </c>
      <c r="C119" s="106" t="s">
        <v>110</v>
      </c>
      <c r="D119" s="106" t="s">
        <v>1993</v>
      </c>
      <c r="E119" s="110">
        <v>0.10789695601851852</v>
      </c>
      <c r="F119" s="119">
        <f t="shared" si="4"/>
        <v>787</v>
      </c>
      <c r="H119" s="28" t="str">
        <f t="shared" si="5"/>
        <v>RIMAS KAREIVA</v>
      </c>
    </row>
    <row r="120" spans="1:8" x14ac:dyDescent="0.3">
      <c r="A120" s="103">
        <v>51</v>
      </c>
      <c r="B120" s="105" t="s">
        <v>1994</v>
      </c>
      <c r="C120" s="106" t="s">
        <v>110</v>
      </c>
      <c r="D120" s="106" t="s">
        <v>354</v>
      </c>
      <c r="E120" s="110">
        <v>0.1082838773148148</v>
      </c>
      <c r="F120" s="119">
        <f t="shared" si="4"/>
        <v>784</v>
      </c>
      <c r="H120" s="28" t="str">
        <f t="shared" si="5"/>
        <v>Audrius Čėsna</v>
      </c>
    </row>
    <row r="121" spans="1:8" x14ac:dyDescent="0.3">
      <c r="A121" s="103">
        <v>52</v>
      </c>
      <c r="B121" s="105" t="s">
        <v>1995</v>
      </c>
      <c r="C121" s="106" t="s">
        <v>110</v>
      </c>
      <c r="D121" s="106" t="s">
        <v>1996</v>
      </c>
      <c r="E121" s="110">
        <v>0.10902496527777779</v>
      </c>
      <c r="F121" s="119">
        <f t="shared" si="4"/>
        <v>778</v>
      </c>
      <c r="H121" s="28" t="str">
        <f t="shared" si="5"/>
        <v>Vidas Staveckas</v>
      </c>
    </row>
    <row r="122" spans="1:8" x14ac:dyDescent="0.3">
      <c r="A122" s="103">
        <v>53</v>
      </c>
      <c r="B122" s="105" t="s">
        <v>1997</v>
      </c>
      <c r="C122" s="106" t="s">
        <v>110</v>
      </c>
      <c r="D122" s="106" t="s">
        <v>138</v>
      </c>
      <c r="E122" s="110">
        <v>0.10930320601851852</v>
      </c>
      <c r="F122" s="119">
        <f t="shared" si="4"/>
        <v>776</v>
      </c>
      <c r="H122" s="28" t="str">
        <f t="shared" si="5"/>
        <v>Vygantas Vitkus</v>
      </c>
    </row>
    <row r="123" spans="1:8" x14ac:dyDescent="0.3">
      <c r="A123" s="103">
        <v>54</v>
      </c>
      <c r="B123" s="105" t="s">
        <v>193</v>
      </c>
      <c r="C123" s="106" t="s">
        <v>110</v>
      </c>
      <c r="D123" s="106" t="s">
        <v>61</v>
      </c>
      <c r="E123" s="110">
        <v>0.10946785879629629</v>
      </c>
      <c r="F123" s="119">
        <f t="shared" si="4"/>
        <v>775</v>
      </c>
      <c r="H123" s="28" t="str">
        <f t="shared" si="5"/>
        <v>Arūnas Maciulevičius</v>
      </c>
    </row>
    <row r="124" spans="1:8" x14ac:dyDescent="0.3">
      <c r="A124" s="103">
        <v>55</v>
      </c>
      <c r="B124" s="105" t="s">
        <v>1998</v>
      </c>
      <c r="C124" s="106" t="s">
        <v>110</v>
      </c>
      <c r="D124" s="106" t="s">
        <v>123</v>
      </c>
      <c r="E124" s="110">
        <v>0.11103032407407407</v>
      </c>
      <c r="F124" s="119">
        <f t="shared" si="4"/>
        <v>764</v>
      </c>
      <c r="H124" s="28" t="str">
        <f t="shared" si="5"/>
        <v>Rimantas Butkevičius</v>
      </c>
    </row>
    <row r="125" spans="1:8" x14ac:dyDescent="0.3">
      <c r="A125" s="103">
        <v>56</v>
      </c>
      <c r="B125" s="105" t="s">
        <v>1999</v>
      </c>
      <c r="C125" s="106" t="s">
        <v>110</v>
      </c>
      <c r="D125" s="106" t="s">
        <v>2000</v>
      </c>
      <c r="E125" s="110">
        <v>0.11144884259259259</v>
      </c>
      <c r="F125" s="119">
        <f t="shared" si="4"/>
        <v>762</v>
      </c>
      <c r="H125" s="28" t="str">
        <f t="shared" si="5"/>
        <v>Egidijus Buožys</v>
      </c>
    </row>
    <row r="126" spans="1:8" x14ac:dyDescent="0.3">
      <c r="A126" s="103">
        <v>57</v>
      </c>
      <c r="B126" s="105" t="s">
        <v>2001</v>
      </c>
      <c r="C126" s="106" t="s">
        <v>110</v>
      </c>
      <c r="D126" s="106" t="s">
        <v>183</v>
      </c>
      <c r="E126" s="110">
        <v>0.11278804398148148</v>
      </c>
      <c r="F126" s="119">
        <f t="shared" si="4"/>
        <v>752</v>
      </c>
      <c r="H126" s="28" t="str">
        <f t="shared" si="5"/>
        <v>Kęstutis Virbickas</v>
      </c>
    </row>
    <row r="127" spans="1:8" x14ac:dyDescent="0.3">
      <c r="A127" s="103">
        <v>58</v>
      </c>
      <c r="B127" s="105" t="s">
        <v>2002</v>
      </c>
      <c r="C127" s="106" t="s">
        <v>110</v>
      </c>
      <c r="D127" s="106" t="s">
        <v>2003</v>
      </c>
      <c r="E127" s="110">
        <v>0.11302156249999999</v>
      </c>
      <c r="F127" s="119">
        <f t="shared" si="4"/>
        <v>751</v>
      </c>
      <c r="H127" s="28" t="str">
        <f t="shared" si="5"/>
        <v>Rolandas Kriugžda</v>
      </c>
    </row>
    <row r="128" spans="1:8" x14ac:dyDescent="0.3">
      <c r="A128" s="103">
        <v>59</v>
      </c>
      <c r="B128" s="105" t="s">
        <v>2004</v>
      </c>
      <c r="C128" s="106" t="s">
        <v>110</v>
      </c>
      <c r="D128" s="106" t="s">
        <v>2005</v>
      </c>
      <c r="E128" s="110">
        <v>0.11326836805555554</v>
      </c>
      <c r="F128" s="119">
        <f t="shared" si="4"/>
        <v>749</v>
      </c>
      <c r="H128" s="28" t="str">
        <f t="shared" si="5"/>
        <v>Romualdas Kniuksta</v>
      </c>
    </row>
    <row r="129" spans="1:8" x14ac:dyDescent="0.3">
      <c r="A129" s="103">
        <v>60</v>
      </c>
      <c r="B129" s="105" t="s">
        <v>2006</v>
      </c>
      <c r="C129" s="106" t="s">
        <v>110</v>
      </c>
      <c r="D129" s="106" t="s">
        <v>183</v>
      </c>
      <c r="E129" s="110">
        <v>0.11466489583333332</v>
      </c>
      <c r="F129" s="119">
        <f t="shared" si="4"/>
        <v>740</v>
      </c>
      <c r="H129" s="28" t="str">
        <f t="shared" si="5"/>
        <v>Audrius Rudys</v>
      </c>
    </row>
    <row r="130" spans="1:8" x14ac:dyDescent="0.3">
      <c r="A130" s="103">
        <v>61</v>
      </c>
      <c r="B130" s="105" t="s">
        <v>2007</v>
      </c>
      <c r="C130" s="106" t="s">
        <v>110</v>
      </c>
      <c r="D130" s="106" t="s">
        <v>62</v>
      </c>
      <c r="E130" s="110">
        <v>0.11523923611111112</v>
      </c>
      <c r="F130" s="119">
        <f t="shared" si="4"/>
        <v>736</v>
      </c>
      <c r="H130" s="28" t="str">
        <f t="shared" si="5"/>
        <v>Nedas Kardelis</v>
      </c>
    </row>
    <row r="131" spans="1:8" x14ac:dyDescent="0.3">
      <c r="A131" s="103">
        <v>62</v>
      </c>
      <c r="B131" s="105" t="s">
        <v>2008</v>
      </c>
      <c r="C131" s="106" t="s">
        <v>110</v>
      </c>
      <c r="D131" s="106" t="s">
        <v>123</v>
      </c>
      <c r="E131" s="110">
        <v>0.1152502662037037</v>
      </c>
      <c r="F131" s="119">
        <f t="shared" si="4"/>
        <v>736</v>
      </c>
      <c r="H131" s="28" t="str">
        <f t="shared" si="5"/>
        <v>Marius Turulis</v>
      </c>
    </row>
    <row r="132" spans="1:8" x14ac:dyDescent="0.3">
      <c r="A132" s="103">
        <v>63</v>
      </c>
      <c r="B132" s="105" t="s">
        <v>2009</v>
      </c>
      <c r="C132" s="106" t="s">
        <v>110</v>
      </c>
      <c r="D132" s="106" t="s">
        <v>90</v>
      </c>
      <c r="E132" s="110">
        <v>0.1154642361111111</v>
      </c>
      <c r="F132" s="119">
        <f t="shared" si="4"/>
        <v>735</v>
      </c>
      <c r="H132" s="28" t="str">
        <f t="shared" si="5"/>
        <v>Dovydas Kaminskas</v>
      </c>
    </row>
    <row r="133" spans="1:8" x14ac:dyDescent="0.3">
      <c r="A133" s="103">
        <v>64</v>
      </c>
      <c r="B133" s="105" t="s">
        <v>2010</v>
      </c>
      <c r="C133" s="106" t="s">
        <v>110</v>
      </c>
      <c r="D133" s="106" t="s">
        <v>207</v>
      </c>
      <c r="E133" s="110">
        <v>0.11906640046296295</v>
      </c>
      <c r="F133" s="119">
        <f t="shared" si="4"/>
        <v>713</v>
      </c>
      <c r="H133" s="28" t="str">
        <f t="shared" si="5"/>
        <v>Pavel  Ladziato</v>
      </c>
    </row>
    <row r="134" spans="1:8" x14ac:dyDescent="0.3">
      <c r="A134" s="103">
        <v>65</v>
      </c>
      <c r="B134" s="105" t="s">
        <v>2011</v>
      </c>
      <c r="C134" s="106" t="s">
        <v>110</v>
      </c>
      <c r="D134" s="106" t="s">
        <v>183</v>
      </c>
      <c r="E134" s="110">
        <v>0.12208831018518519</v>
      </c>
      <c r="F134" s="119">
        <f t="shared" si="4"/>
        <v>695</v>
      </c>
      <c r="H134" s="28" t="str">
        <f t="shared" si="5"/>
        <v>Vaidas Valatkevičius</v>
      </c>
    </row>
    <row r="135" spans="1:8" x14ac:dyDescent="0.3">
      <c r="A135" s="103">
        <v>66</v>
      </c>
      <c r="B135" s="105" t="s">
        <v>371</v>
      </c>
      <c r="C135" s="106" t="s">
        <v>110</v>
      </c>
      <c r="D135" s="106" t="s">
        <v>29</v>
      </c>
      <c r="E135" s="110">
        <v>0.12334938657407409</v>
      </c>
      <c r="F135" s="119">
        <f t="shared" ref="F135:F137" si="6">ROUND($E$70/E135*1000,0)</f>
        <v>688</v>
      </c>
      <c r="H135" s="28" t="str">
        <f t="shared" ref="H135:H137" si="7">IFERROR(RIGHT(B135,(LEN(B135)-FIND(",",B135,1)-1))&amp;" "&amp;(LEFT(B135,(FIND(",",B135,1)-1))),"")</f>
        <v>Tomas Gedvilas</v>
      </c>
    </row>
    <row r="136" spans="1:8" x14ac:dyDescent="0.3">
      <c r="A136" s="103">
        <v>67</v>
      </c>
      <c r="B136" s="105" t="s">
        <v>2012</v>
      </c>
      <c r="C136" s="106" t="s">
        <v>110</v>
      </c>
      <c r="D136" s="106" t="s">
        <v>183</v>
      </c>
      <c r="E136" s="110">
        <v>0.12843440972222223</v>
      </c>
      <c r="F136" s="119">
        <f t="shared" si="6"/>
        <v>661</v>
      </c>
      <c r="H136" s="28" t="str">
        <f t="shared" si="7"/>
        <v>Edgaras Malachovskis</v>
      </c>
    </row>
    <row r="137" spans="1:8" ht="15" thickBot="1" x14ac:dyDescent="0.35">
      <c r="A137" s="103">
        <v>68</v>
      </c>
      <c r="B137" s="105" t="s">
        <v>220</v>
      </c>
      <c r="C137" s="106" t="s">
        <v>110</v>
      </c>
      <c r="D137" s="106" t="s">
        <v>61</v>
      </c>
      <c r="E137" s="110" t="s">
        <v>118</v>
      </c>
      <c r="F137" s="120" t="e">
        <f t="shared" si="6"/>
        <v>#VALUE!</v>
      </c>
      <c r="H137" s="28" t="str">
        <f t="shared" si="7"/>
        <v>Gytis Junevičius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89"/>
  <sheetViews>
    <sheetView workbookViewId="0">
      <selection activeCell="B37" sqref="B37"/>
    </sheetView>
  </sheetViews>
  <sheetFormatPr defaultRowHeight="14.4" x14ac:dyDescent="0.3"/>
  <cols>
    <col min="1" max="1" width="11.33203125" customWidth="1"/>
    <col min="2" max="2" width="16.5546875" customWidth="1"/>
    <col min="3" max="5" width="8.88671875" style="3"/>
    <col min="6" max="7" width="11.5546875" customWidth="1"/>
    <col min="8" max="8" width="19" customWidth="1"/>
    <col min="9" max="19" width="8.6640625" style="28" customWidth="1"/>
    <col min="20" max="20" width="13.33203125" customWidth="1"/>
  </cols>
  <sheetData>
    <row r="1" spans="1:23" s="28" customFormat="1" ht="18" x14ac:dyDescent="0.35">
      <c r="A1" s="56" t="s">
        <v>2423</v>
      </c>
      <c r="C1" s="3"/>
      <c r="D1" s="3"/>
      <c r="E1" s="3"/>
    </row>
    <row r="2" spans="1:23" s="28" customFormat="1" x14ac:dyDescent="0.3">
      <c r="C2" s="3"/>
      <c r="D2" s="3"/>
      <c r="E2" s="3"/>
    </row>
    <row r="3" spans="1:23" x14ac:dyDescent="0.3">
      <c r="A3" s="21" t="s">
        <v>2240</v>
      </c>
    </row>
    <row r="4" spans="1:23" ht="41.4" x14ac:dyDescent="0.3">
      <c r="A4" s="135" t="s">
        <v>2092</v>
      </c>
      <c r="B4" s="135" t="s">
        <v>2093</v>
      </c>
      <c r="C4" s="136" t="s">
        <v>189</v>
      </c>
      <c r="D4" s="137" t="s">
        <v>2094</v>
      </c>
      <c r="E4" s="135" t="s">
        <v>190</v>
      </c>
      <c r="F4" s="138" t="s">
        <v>4</v>
      </c>
      <c r="G4" s="138" t="s">
        <v>6</v>
      </c>
      <c r="H4" s="139" t="s">
        <v>27</v>
      </c>
      <c r="I4" s="144" t="s">
        <v>208</v>
      </c>
      <c r="J4" s="145" t="s">
        <v>2483</v>
      </c>
      <c r="K4" s="146" t="s">
        <v>2484</v>
      </c>
      <c r="L4" s="145" t="s">
        <v>2485</v>
      </c>
      <c r="M4" s="144" t="s">
        <v>2486</v>
      </c>
      <c r="N4" s="145" t="s">
        <v>2487</v>
      </c>
      <c r="O4" s="146" t="s">
        <v>2488</v>
      </c>
      <c r="P4" s="145" t="s">
        <v>2489</v>
      </c>
      <c r="Q4" s="144" t="s">
        <v>209</v>
      </c>
      <c r="R4" s="145" t="s">
        <v>2490</v>
      </c>
      <c r="S4" s="146" t="s">
        <v>2491</v>
      </c>
      <c r="T4" s="140" t="s">
        <v>2095</v>
      </c>
      <c r="U4" s="142" t="s">
        <v>0</v>
      </c>
    </row>
    <row r="5" spans="1:23" x14ac:dyDescent="0.3">
      <c r="A5" s="131" t="s">
        <v>2096</v>
      </c>
      <c r="B5" s="131" t="s">
        <v>2097</v>
      </c>
      <c r="C5" s="132">
        <v>1</v>
      </c>
      <c r="D5" s="133">
        <v>1</v>
      </c>
      <c r="E5" s="132">
        <v>7</v>
      </c>
      <c r="F5" s="131" t="s">
        <v>2098</v>
      </c>
      <c r="G5" s="131" t="s">
        <v>28</v>
      </c>
      <c r="H5" s="131" t="s">
        <v>1932</v>
      </c>
      <c r="I5" s="147">
        <v>16</v>
      </c>
      <c r="J5" s="148">
        <v>1.8252314814814815E-2</v>
      </c>
      <c r="K5" s="148">
        <v>1.2168209876543211E-3</v>
      </c>
      <c r="L5" s="148">
        <v>4.7453703703703704E-4</v>
      </c>
      <c r="M5" s="147">
        <v>2</v>
      </c>
      <c r="N5" s="148">
        <v>4.2638888888888893E-2</v>
      </c>
      <c r="O5" s="149">
        <v>39.087947882736152</v>
      </c>
      <c r="P5" s="148">
        <v>3.2407407407407406E-4</v>
      </c>
      <c r="Q5" s="147">
        <v>1</v>
      </c>
      <c r="R5" s="148">
        <v>2.5879629629629627E-2</v>
      </c>
      <c r="S5" s="148">
        <v>2.5879629629629629E-3</v>
      </c>
      <c r="T5" s="141">
        <v>8.7607812499999993E-2</v>
      </c>
      <c r="U5" s="123">
        <f>ROUND($T$5/T5*1000,0)</f>
        <v>1000</v>
      </c>
      <c r="W5" t="str">
        <f t="shared" ref="W5:W36" si="0">A5&amp;" "&amp;B5</f>
        <v>Tautvydas Barštys</v>
      </c>
    </row>
    <row r="6" spans="1:23" x14ac:dyDescent="0.3">
      <c r="A6" s="131" t="s">
        <v>2099</v>
      </c>
      <c r="B6" s="131" t="s">
        <v>2100</v>
      </c>
      <c r="C6" s="132">
        <v>2</v>
      </c>
      <c r="D6" s="133">
        <v>2</v>
      </c>
      <c r="E6" s="132">
        <v>44</v>
      </c>
      <c r="F6" s="131" t="s">
        <v>2098</v>
      </c>
      <c r="G6" s="131" t="s">
        <v>8</v>
      </c>
      <c r="H6" s="131" t="s">
        <v>1935</v>
      </c>
      <c r="I6" s="147">
        <v>5</v>
      </c>
      <c r="J6" s="148">
        <v>1.7662037037037035E-2</v>
      </c>
      <c r="K6" s="148">
        <v>1.1774691358024691E-3</v>
      </c>
      <c r="L6" s="148">
        <v>8.7962962962962962E-4</v>
      </c>
      <c r="M6" s="147">
        <v>5</v>
      </c>
      <c r="N6" s="148">
        <v>4.355324074074074E-2</v>
      </c>
      <c r="O6" s="149">
        <v>38.267339888386928</v>
      </c>
      <c r="P6" s="148">
        <v>4.0509259259259258E-4</v>
      </c>
      <c r="Q6" s="147">
        <v>2</v>
      </c>
      <c r="R6" s="148">
        <v>2.7418981481481485E-2</v>
      </c>
      <c r="S6" s="148">
        <v>2.7418981481481487E-3</v>
      </c>
      <c r="T6" s="141">
        <v>8.994550925925926E-2</v>
      </c>
      <c r="U6" s="123">
        <f t="shared" ref="U6:U69" si="1">ROUND($T$5/T6*1000,0)</f>
        <v>974</v>
      </c>
      <c r="W6" s="28" t="str">
        <f t="shared" si="0"/>
        <v>Laurynas Mykolaitis</v>
      </c>
    </row>
    <row r="7" spans="1:23" x14ac:dyDescent="0.3">
      <c r="A7" s="131" t="s">
        <v>2101</v>
      </c>
      <c r="B7" s="131" t="s">
        <v>2102</v>
      </c>
      <c r="C7" s="132">
        <v>3</v>
      </c>
      <c r="D7" s="133">
        <v>3</v>
      </c>
      <c r="E7" s="132">
        <v>46</v>
      </c>
      <c r="F7" s="131" t="s">
        <v>2098</v>
      </c>
      <c r="G7" s="131" t="s">
        <v>63</v>
      </c>
      <c r="H7" s="131" t="s">
        <v>340</v>
      </c>
      <c r="I7" s="147">
        <v>1</v>
      </c>
      <c r="J7" s="148">
        <v>1.53125E-2</v>
      </c>
      <c r="K7" s="148">
        <v>1.0208333333333334E-3</v>
      </c>
      <c r="L7" s="148">
        <v>5.0925925925925921E-4</v>
      </c>
      <c r="M7" s="147">
        <v>9</v>
      </c>
      <c r="N7" s="148">
        <v>4.6168981481481484E-2</v>
      </c>
      <c r="O7" s="149">
        <v>36.099273000752071</v>
      </c>
      <c r="P7" s="148">
        <v>3.1250000000000001E-4</v>
      </c>
      <c r="Q7" s="147">
        <v>3</v>
      </c>
      <c r="R7" s="148">
        <v>2.7719907407407405E-2</v>
      </c>
      <c r="S7" s="148">
        <v>2.7719907407407407E-3</v>
      </c>
      <c r="T7" s="141">
        <v>9.004789351851851E-2</v>
      </c>
      <c r="U7" s="123">
        <f t="shared" si="1"/>
        <v>973</v>
      </c>
      <c r="W7" s="28" t="str">
        <f t="shared" si="0"/>
        <v>Andrius Murauskas</v>
      </c>
    </row>
    <row r="8" spans="1:23" x14ac:dyDescent="0.3">
      <c r="A8" s="131" t="s">
        <v>2103</v>
      </c>
      <c r="B8" s="131" t="s">
        <v>2104</v>
      </c>
      <c r="C8" s="132">
        <v>4</v>
      </c>
      <c r="D8" s="133">
        <v>4</v>
      </c>
      <c r="E8" s="132">
        <v>33</v>
      </c>
      <c r="F8" s="131" t="s">
        <v>2098</v>
      </c>
      <c r="G8" s="131" t="s">
        <v>8</v>
      </c>
      <c r="H8" s="131" t="s">
        <v>1893</v>
      </c>
      <c r="I8" s="147">
        <v>12</v>
      </c>
      <c r="J8" s="148">
        <v>1.8194444444444444E-2</v>
      </c>
      <c r="K8" s="148">
        <v>1.212962962962963E-3</v>
      </c>
      <c r="L8" s="148">
        <v>5.0925925925925921E-4</v>
      </c>
      <c r="M8" s="147">
        <v>4</v>
      </c>
      <c r="N8" s="148">
        <v>4.3229166666666673E-2</v>
      </c>
      <c r="O8" s="149">
        <v>38.554216867469876</v>
      </c>
      <c r="P8" s="148">
        <v>5.9027777777777778E-4</v>
      </c>
      <c r="Q8" s="147">
        <v>7</v>
      </c>
      <c r="R8" s="148">
        <v>2.8576388888888887E-2</v>
      </c>
      <c r="S8" s="148">
        <v>2.8576388888888887E-3</v>
      </c>
      <c r="T8" s="141">
        <v>9.1115937500000008E-2</v>
      </c>
      <c r="U8" s="123">
        <f t="shared" si="1"/>
        <v>961</v>
      </c>
      <c r="W8" s="28" t="str">
        <f t="shared" si="0"/>
        <v>Vilgaudas Kaupa</v>
      </c>
    </row>
    <row r="9" spans="1:23" x14ac:dyDescent="0.3">
      <c r="A9" s="131" t="s">
        <v>2105</v>
      </c>
      <c r="B9" s="131" t="s">
        <v>2106</v>
      </c>
      <c r="C9" s="132">
        <v>5</v>
      </c>
      <c r="D9" s="133">
        <v>5</v>
      </c>
      <c r="E9" s="132">
        <v>29</v>
      </c>
      <c r="F9" s="131" t="s">
        <v>2098</v>
      </c>
      <c r="G9" s="131" t="s">
        <v>8</v>
      </c>
      <c r="H9" s="131" t="s">
        <v>1893</v>
      </c>
      <c r="I9" s="147">
        <v>3</v>
      </c>
      <c r="J9" s="148">
        <v>1.7106481481481483E-2</v>
      </c>
      <c r="K9" s="148">
        <v>1.1404320987654321E-3</v>
      </c>
      <c r="L9" s="148">
        <v>1.0300925925925926E-3</v>
      </c>
      <c r="M9" s="147">
        <v>8</v>
      </c>
      <c r="N9" s="148">
        <v>4.5069444444444447E-2</v>
      </c>
      <c r="O9" s="149">
        <v>36.97996918335901</v>
      </c>
      <c r="P9" s="148">
        <v>5.0925925925925921E-4</v>
      </c>
      <c r="Q9" s="147">
        <v>4</v>
      </c>
      <c r="R9" s="148">
        <v>2.7777777777777776E-2</v>
      </c>
      <c r="S9" s="148">
        <v>2.7777777777777775E-3</v>
      </c>
      <c r="T9" s="141">
        <v>9.1522743055555564E-2</v>
      </c>
      <c r="U9" s="123">
        <f t="shared" si="1"/>
        <v>957</v>
      </c>
      <c r="W9" s="28" t="str">
        <f t="shared" si="0"/>
        <v>Mantas Jonikas</v>
      </c>
    </row>
    <row r="10" spans="1:23" x14ac:dyDescent="0.3">
      <c r="A10" s="131" t="s">
        <v>2107</v>
      </c>
      <c r="B10" s="131" t="s">
        <v>2108</v>
      </c>
      <c r="C10" s="132">
        <v>6</v>
      </c>
      <c r="D10" s="133">
        <v>6</v>
      </c>
      <c r="E10" s="132">
        <v>76</v>
      </c>
      <c r="F10" s="131" t="s">
        <v>2098</v>
      </c>
      <c r="G10" s="131" t="s">
        <v>2109</v>
      </c>
      <c r="H10" s="131" t="s">
        <v>2110</v>
      </c>
      <c r="I10" s="147">
        <v>11</v>
      </c>
      <c r="J10" s="148">
        <v>1.8020833333333333E-2</v>
      </c>
      <c r="K10" s="148">
        <v>1.2013888888888888E-3</v>
      </c>
      <c r="L10" s="148">
        <v>7.175925925925927E-4</v>
      </c>
      <c r="M10" s="147">
        <v>3</v>
      </c>
      <c r="N10" s="148">
        <v>4.3124999999999997E-2</v>
      </c>
      <c r="O10" s="149">
        <v>38.647342995169083</v>
      </c>
      <c r="P10" s="148">
        <v>5.3240740740740744E-4</v>
      </c>
      <c r="Q10" s="147">
        <v>14</v>
      </c>
      <c r="R10" s="148">
        <v>3.0081018518518521E-2</v>
      </c>
      <c r="S10" s="148">
        <v>3.0081018518518521E-3</v>
      </c>
      <c r="T10" s="141">
        <v>9.2510949074074075E-2</v>
      </c>
      <c r="U10" s="123">
        <f t="shared" si="1"/>
        <v>947</v>
      </c>
      <c r="W10" s="28" t="str">
        <f t="shared" si="0"/>
        <v>Justas Volungevičius</v>
      </c>
    </row>
    <row r="11" spans="1:23" x14ac:dyDescent="0.3">
      <c r="A11" s="131" t="s">
        <v>2111</v>
      </c>
      <c r="B11" s="131" t="s">
        <v>2112</v>
      </c>
      <c r="C11" s="132">
        <v>7</v>
      </c>
      <c r="D11" s="133">
        <v>7</v>
      </c>
      <c r="E11" s="132">
        <v>23</v>
      </c>
      <c r="F11" s="131" t="s">
        <v>2098</v>
      </c>
      <c r="G11" s="131" t="s">
        <v>28</v>
      </c>
      <c r="H11" s="131" t="s">
        <v>354</v>
      </c>
      <c r="I11" s="147">
        <v>4</v>
      </c>
      <c r="J11" s="148">
        <v>1.741898148148148E-2</v>
      </c>
      <c r="K11" s="148">
        <v>1.1612654320987653E-3</v>
      </c>
      <c r="L11" s="148">
        <v>8.9120370370370362E-4</v>
      </c>
      <c r="M11" s="147">
        <v>6</v>
      </c>
      <c r="N11" s="148">
        <v>4.3715277777777777E-2</v>
      </c>
      <c r="O11" s="149">
        <v>38.12549642573471</v>
      </c>
      <c r="P11" s="148">
        <v>5.0925925925925921E-4</v>
      </c>
      <c r="Q11" s="147">
        <v>13</v>
      </c>
      <c r="R11" s="148">
        <v>3.006944444444444E-2</v>
      </c>
      <c r="S11" s="148">
        <v>3.006944444444444E-3</v>
      </c>
      <c r="T11" s="141">
        <v>9.2626666666666677E-2</v>
      </c>
      <c r="U11" s="123">
        <f t="shared" si="1"/>
        <v>946</v>
      </c>
      <c r="W11" s="28" t="str">
        <f t="shared" si="0"/>
        <v>Ignas Gelžinis</v>
      </c>
    </row>
    <row r="12" spans="1:23" x14ac:dyDescent="0.3">
      <c r="A12" s="131" t="s">
        <v>2113</v>
      </c>
      <c r="B12" s="131" t="s">
        <v>2114</v>
      </c>
      <c r="C12" s="132">
        <v>8</v>
      </c>
      <c r="D12" s="133">
        <v>8</v>
      </c>
      <c r="E12" s="132">
        <v>79</v>
      </c>
      <c r="F12" s="131" t="s">
        <v>2098</v>
      </c>
      <c r="G12" s="131" t="s">
        <v>8</v>
      </c>
      <c r="H12" s="131" t="s">
        <v>1939</v>
      </c>
      <c r="I12" s="147">
        <v>20</v>
      </c>
      <c r="J12" s="148">
        <v>1.8437499999999999E-2</v>
      </c>
      <c r="K12" s="148">
        <v>1.2291666666666666E-3</v>
      </c>
      <c r="L12" s="148">
        <v>6.9444444444444447E-4</v>
      </c>
      <c r="M12" s="147">
        <v>7</v>
      </c>
      <c r="N12" s="148">
        <v>4.4791666666666667E-2</v>
      </c>
      <c r="O12" s="149">
        <v>37.209302325581397</v>
      </c>
      <c r="P12" s="148">
        <v>6.018518518518519E-4</v>
      </c>
      <c r="Q12" s="147">
        <v>10</v>
      </c>
      <c r="R12" s="148">
        <v>2.9675925925925925E-2</v>
      </c>
      <c r="S12" s="148">
        <v>2.9675925925925924E-3</v>
      </c>
      <c r="T12" s="141">
        <v>9.424733796296296E-2</v>
      </c>
      <c r="U12" s="123">
        <f t="shared" si="1"/>
        <v>930</v>
      </c>
      <c r="W12" s="28" t="str">
        <f t="shared" si="0"/>
        <v>Raimondas Žigutis</v>
      </c>
    </row>
    <row r="13" spans="1:23" x14ac:dyDescent="0.3">
      <c r="A13" s="131" t="s">
        <v>2115</v>
      </c>
      <c r="B13" s="131" t="s">
        <v>2116</v>
      </c>
      <c r="C13" s="132">
        <v>9</v>
      </c>
      <c r="D13" s="133">
        <v>9</v>
      </c>
      <c r="E13" s="132">
        <v>13</v>
      </c>
      <c r="F13" s="131" t="s">
        <v>2098</v>
      </c>
      <c r="G13" s="131" t="s">
        <v>129</v>
      </c>
      <c r="H13" s="131" t="s">
        <v>1933</v>
      </c>
      <c r="I13" s="147">
        <v>54</v>
      </c>
      <c r="J13" s="148">
        <v>2.2418981481481481E-2</v>
      </c>
      <c r="K13" s="148">
        <v>1.4945987654320988E-3</v>
      </c>
      <c r="L13" s="148">
        <v>1.8171296296296297E-3</v>
      </c>
      <c r="M13" s="147">
        <v>1</v>
      </c>
      <c r="N13" s="148">
        <v>4.2094907407407407E-2</v>
      </c>
      <c r="O13" s="149">
        <v>39.593071212537801</v>
      </c>
      <c r="P13" s="148">
        <v>3.9351851851851852E-4</v>
      </c>
      <c r="Q13" s="147">
        <v>5</v>
      </c>
      <c r="R13" s="148">
        <v>2.7881944444444445E-2</v>
      </c>
      <c r="S13" s="148">
        <v>2.7881944444444447E-3</v>
      </c>
      <c r="T13" s="141">
        <v>9.4628402777777773E-2</v>
      </c>
      <c r="U13" s="123">
        <f t="shared" si="1"/>
        <v>926</v>
      </c>
      <c r="W13" s="28" t="str">
        <f t="shared" si="0"/>
        <v>Marijus Butrimavičius</v>
      </c>
    </row>
    <row r="14" spans="1:23" x14ac:dyDescent="0.3">
      <c r="A14" s="131" t="s">
        <v>2117</v>
      </c>
      <c r="B14" s="131" t="s">
        <v>2118</v>
      </c>
      <c r="C14" s="132">
        <v>10</v>
      </c>
      <c r="D14" s="133">
        <v>10</v>
      </c>
      <c r="E14" s="132">
        <v>80</v>
      </c>
      <c r="F14" s="131" t="s">
        <v>2098</v>
      </c>
      <c r="G14" s="131" t="s">
        <v>28</v>
      </c>
      <c r="H14" s="131" t="s">
        <v>1949</v>
      </c>
      <c r="I14" s="147">
        <v>9</v>
      </c>
      <c r="J14" s="148">
        <v>1.7986111111111109E-2</v>
      </c>
      <c r="K14" s="148">
        <v>1.199074074074074E-3</v>
      </c>
      <c r="L14" s="148">
        <v>1.0648148148148147E-3</v>
      </c>
      <c r="M14" s="147">
        <v>15</v>
      </c>
      <c r="N14" s="148">
        <v>4.8240740740740744E-2</v>
      </c>
      <c r="O14" s="149">
        <v>34.548944337811896</v>
      </c>
      <c r="P14" s="148">
        <v>7.175925925925927E-4</v>
      </c>
      <c r="Q14" s="147">
        <v>6</v>
      </c>
      <c r="R14" s="148">
        <v>2.8101851851851854E-2</v>
      </c>
      <c r="S14" s="148">
        <v>2.8101851851851855E-3</v>
      </c>
      <c r="T14" s="141">
        <v>9.6140995370370366E-2</v>
      </c>
      <c r="U14" s="123">
        <f t="shared" si="1"/>
        <v>911</v>
      </c>
      <c r="W14" s="28" t="str">
        <f t="shared" si="0"/>
        <v>Kasparas Žiūraitis</v>
      </c>
    </row>
    <row r="15" spans="1:23" x14ac:dyDescent="0.3">
      <c r="A15" s="131" t="s">
        <v>2119</v>
      </c>
      <c r="B15" s="131" t="s">
        <v>2120</v>
      </c>
      <c r="C15" s="132">
        <v>11</v>
      </c>
      <c r="D15" s="133">
        <v>1</v>
      </c>
      <c r="E15" s="132">
        <v>56</v>
      </c>
      <c r="F15" s="131" t="s">
        <v>2121</v>
      </c>
      <c r="G15" s="131" t="s">
        <v>8</v>
      </c>
      <c r="H15" s="131" t="s">
        <v>183</v>
      </c>
      <c r="I15" s="147">
        <v>10</v>
      </c>
      <c r="J15" s="148">
        <v>1.7997685185185186E-2</v>
      </c>
      <c r="K15" s="148">
        <v>1.1998456790123459E-3</v>
      </c>
      <c r="L15" s="148">
        <v>9.3750000000000007E-4</v>
      </c>
      <c r="M15" s="147">
        <v>13</v>
      </c>
      <c r="N15" s="148">
        <v>4.7418981481481486E-2</v>
      </c>
      <c r="O15" s="149">
        <v>35.147669026116667</v>
      </c>
      <c r="P15" s="148">
        <v>4.3981481481481481E-4</v>
      </c>
      <c r="Q15" s="147">
        <v>11</v>
      </c>
      <c r="R15" s="148">
        <v>2.9710648148148149E-2</v>
      </c>
      <c r="S15" s="148">
        <v>2.9710648148148148E-3</v>
      </c>
      <c r="T15" s="141">
        <v>9.6534768518518513E-2</v>
      </c>
      <c r="U15" s="123">
        <f t="shared" si="1"/>
        <v>908</v>
      </c>
      <c r="W15" s="28" t="str">
        <f t="shared" si="0"/>
        <v>Marko Seppä</v>
      </c>
    </row>
    <row r="16" spans="1:23" x14ac:dyDescent="0.3">
      <c r="A16" s="131" t="s">
        <v>2122</v>
      </c>
      <c r="B16" s="131" t="s">
        <v>2764</v>
      </c>
      <c r="C16" s="132">
        <v>12</v>
      </c>
      <c r="D16" s="133">
        <v>2</v>
      </c>
      <c r="E16" s="132">
        <v>9</v>
      </c>
      <c r="F16" s="131" t="s">
        <v>2121</v>
      </c>
      <c r="G16" s="131" t="s">
        <v>8</v>
      </c>
      <c r="H16" s="131" t="s">
        <v>61</v>
      </c>
      <c r="I16" s="147">
        <v>42</v>
      </c>
      <c r="J16" s="148">
        <v>2.0844907407407406E-2</v>
      </c>
      <c r="K16" s="148">
        <v>1.3896604938271604E-3</v>
      </c>
      <c r="L16" s="148">
        <v>8.3333333333333339E-4</v>
      </c>
      <c r="M16" s="147">
        <v>12</v>
      </c>
      <c r="N16" s="148">
        <v>4.7199074074074067E-2</v>
      </c>
      <c r="O16" s="149">
        <v>35.311427170181467</v>
      </c>
      <c r="P16" s="148">
        <v>4.6296296296296293E-4</v>
      </c>
      <c r="Q16" s="147">
        <v>8</v>
      </c>
      <c r="R16" s="148">
        <v>2.8576388888888887E-2</v>
      </c>
      <c r="S16" s="148">
        <v>2.8576388888888887E-3</v>
      </c>
      <c r="T16" s="141">
        <v>9.7962534722222216E-2</v>
      </c>
      <c r="U16" s="123">
        <f t="shared" si="1"/>
        <v>894</v>
      </c>
      <c r="W16" s="28" t="str">
        <f t="shared" si="0"/>
        <v>Saulius Batavičius</v>
      </c>
    </row>
    <row r="17" spans="1:23" x14ac:dyDescent="0.3">
      <c r="A17" s="131" t="s">
        <v>2123</v>
      </c>
      <c r="B17" s="131" t="s">
        <v>2124</v>
      </c>
      <c r="C17" s="132">
        <v>13</v>
      </c>
      <c r="D17" s="133">
        <v>11</v>
      </c>
      <c r="E17" s="132">
        <v>58</v>
      </c>
      <c r="F17" s="131" t="s">
        <v>2098</v>
      </c>
      <c r="G17" s="131" t="s">
        <v>8</v>
      </c>
      <c r="H17" s="131" t="s">
        <v>1893</v>
      </c>
      <c r="I17" s="147">
        <v>14</v>
      </c>
      <c r="J17" s="148">
        <v>1.8217592592592594E-2</v>
      </c>
      <c r="K17" s="148">
        <v>1.2145061728395063E-3</v>
      </c>
      <c r="L17" s="148">
        <v>9.7222222222222209E-4</v>
      </c>
      <c r="M17" s="147">
        <v>11</v>
      </c>
      <c r="N17" s="148">
        <v>4.6863425925925926E-2</v>
      </c>
      <c r="O17" s="149">
        <v>35.564336873302054</v>
      </c>
      <c r="P17" s="148">
        <v>4.1666666666666669E-4</v>
      </c>
      <c r="Q17" s="147">
        <v>26</v>
      </c>
      <c r="R17" s="148">
        <v>3.1655092592592596E-2</v>
      </c>
      <c r="S17" s="148">
        <v>3.1655092592592594E-3</v>
      </c>
      <c r="T17" s="141">
        <v>9.8154270833333335E-2</v>
      </c>
      <c r="U17" s="123">
        <f t="shared" si="1"/>
        <v>893</v>
      </c>
      <c r="W17" s="28" t="str">
        <f t="shared" si="0"/>
        <v>Edvard Sokolovskij</v>
      </c>
    </row>
    <row r="18" spans="1:23" x14ac:dyDescent="0.3">
      <c r="A18" s="131" t="s">
        <v>2125</v>
      </c>
      <c r="B18" s="131" t="s">
        <v>2126</v>
      </c>
      <c r="C18" s="132">
        <v>14</v>
      </c>
      <c r="D18" s="133">
        <v>12</v>
      </c>
      <c r="E18" s="132">
        <v>67</v>
      </c>
      <c r="F18" s="131" t="s">
        <v>2098</v>
      </c>
      <c r="G18" s="131" t="s">
        <v>8</v>
      </c>
      <c r="H18" s="131" t="s">
        <v>29</v>
      </c>
      <c r="I18" s="147">
        <v>15</v>
      </c>
      <c r="J18" s="148">
        <v>1.8240740740740741E-2</v>
      </c>
      <c r="K18" s="148">
        <v>1.2160493827160495E-3</v>
      </c>
      <c r="L18" s="148">
        <v>7.8703703703703705E-4</v>
      </c>
      <c r="M18" s="147">
        <v>17</v>
      </c>
      <c r="N18" s="148">
        <v>4.8402777777777774E-2</v>
      </c>
      <c r="O18" s="149">
        <v>34.433285509325685</v>
      </c>
      <c r="P18" s="148">
        <v>4.3981481481481481E-4</v>
      </c>
      <c r="Q18" s="147">
        <v>24</v>
      </c>
      <c r="R18" s="148">
        <v>3.142361111111111E-2</v>
      </c>
      <c r="S18" s="148">
        <v>3.142361111111111E-3</v>
      </c>
      <c r="T18" s="141">
        <v>9.9317164351851853E-2</v>
      </c>
      <c r="U18" s="123">
        <f t="shared" si="1"/>
        <v>882</v>
      </c>
      <c r="W18" s="28" t="str">
        <f t="shared" si="0"/>
        <v>Vytautas Vaičiulis</v>
      </c>
    </row>
    <row r="19" spans="1:23" x14ac:dyDescent="0.3">
      <c r="A19" s="131" t="s">
        <v>2127</v>
      </c>
      <c r="B19" s="131" t="s">
        <v>2128</v>
      </c>
      <c r="C19" s="132">
        <v>15</v>
      </c>
      <c r="D19" s="133">
        <v>13</v>
      </c>
      <c r="E19" s="132">
        <v>27</v>
      </c>
      <c r="F19" s="131" t="s">
        <v>2098</v>
      </c>
      <c r="G19" s="131" t="s">
        <v>8</v>
      </c>
      <c r="H19" s="131" t="s">
        <v>1951</v>
      </c>
      <c r="I19" s="147">
        <v>18</v>
      </c>
      <c r="J19" s="148">
        <v>1.8263888888888889E-2</v>
      </c>
      <c r="K19" s="148">
        <v>1.2175925925925926E-3</v>
      </c>
      <c r="L19" s="148">
        <v>1.0763888888888889E-3</v>
      </c>
      <c r="M19" s="147">
        <v>23</v>
      </c>
      <c r="N19" s="148">
        <v>4.9942129629629628E-2</v>
      </c>
      <c r="O19" s="149">
        <v>33.371958285052145</v>
      </c>
      <c r="P19" s="148">
        <v>4.6296296296296293E-4</v>
      </c>
      <c r="Q19" s="147">
        <v>12</v>
      </c>
      <c r="R19" s="148">
        <v>2.9803240740740741E-2</v>
      </c>
      <c r="S19" s="148">
        <v>2.980324074074074E-3</v>
      </c>
      <c r="T19" s="141">
        <v>9.9572893518518515E-2</v>
      </c>
      <c r="U19" s="123">
        <f t="shared" si="1"/>
        <v>880</v>
      </c>
      <c r="W19" s="28" t="str">
        <f t="shared" si="0"/>
        <v>Martynas Janėnas</v>
      </c>
    </row>
    <row r="20" spans="1:23" x14ac:dyDescent="0.3">
      <c r="A20" s="131" t="s">
        <v>2129</v>
      </c>
      <c r="B20" s="131" t="s">
        <v>2130</v>
      </c>
      <c r="C20" s="132">
        <v>16</v>
      </c>
      <c r="D20" s="133">
        <v>14</v>
      </c>
      <c r="E20" s="132">
        <v>41</v>
      </c>
      <c r="F20" s="131" t="s">
        <v>2098</v>
      </c>
      <c r="G20" s="131" t="s">
        <v>8</v>
      </c>
      <c r="H20" s="131" t="s">
        <v>1893</v>
      </c>
      <c r="I20" s="147">
        <v>23</v>
      </c>
      <c r="J20" s="148">
        <v>1.9259259259259261E-2</v>
      </c>
      <c r="K20" s="148">
        <v>1.2839506172839506E-3</v>
      </c>
      <c r="L20" s="148">
        <v>9.3750000000000007E-4</v>
      </c>
      <c r="M20" s="147">
        <v>10</v>
      </c>
      <c r="N20" s="148">
        <v>4.6180555555555558E-2</v>
      </c>
      <c r="O20" s="149">
        <v>36.090225563909776</v>
      </c>
      <c r="P20" s="148">
        <v>4.9768518518518521E-4</v>
      </c>
      <c r="Q20" s="147">
        <v>35</v>
      </c>
      <c r="R20" s="148">
        <v>3.2939814814814811E-2</v>
      </c>
      <c r="S20" s="148">
        <v>3.2939814814814811E-3</v>
      </c>
      <c r="T20" s="141">
        <v>9.9845127314814819E-2</v>
      </c>
      <c r="U20" s="123">
        <f t="shared" si="1"/>
        <v>877</v>
      </c>
      <c r="W20" s="28" t="str">
        <f t="shared" si="0"/>
        <v>Viktoras Lukaševičius</v>
      </c>
    </row>
    <row r="21" spans="1:23" x14ac:dyDescent="0.3">
      <c r="A21" s="131" t="s">
        <v>2131</v>
      </c>
      <c r="B21" s="131" t="s">
        <v>2132</v>
      </c>
      <c r="C21" s="132">
        <v>17</v>
      </c>
      <c r="D21" s="133">
        <v>15</v>
      </c>
      <c r="E21" s="132">
        <v>5</v>
      </c>
      <c r="F21" s="131" t="s">
        <v>2098</v>
      </c>
      <c r="G21" s="131" t="s">
        <v>8</v>
      </c>
      <c r="H21" s="131" t="s">
        <v>183</v>
      </c>
      <c r="I21" s="147">
        <v>29</v>
      </c>
      <c r="J21" s="148">
        <v>1.9907407407407408E-2</v>
      </c>
      <c r="K21" s="148">
        <v>1.3271604938271606E-3</v>
      </c>
      <c r="L21" s="148">
        <v>1.4467592592592594E-3</v>
      </c>
      <c r="M21" s="147">
        <v>16</v>
      </c>
      <c r="N21" s="148">
        <v>4.836805555555556E-2</v>
      </c>
      <c r="O21" s="149">
        <v>34.45800430725054</v>
      </c>
      <c r="P21" s="148">
        <v>3.9351851851851852E-4</v>
      </c>
      <c r="Q21" s="147">
        <v>16</v>
      </c>
      <c r="R21" s="148">
        <v>3.0393518518518518E-2</v>
      </c>
      <c r="S21" s="148">
        <v>3.0393518518518517E-3</v>
      </c>
      <c r="T21" s="141">
        <v>0.10052863425925924</v>
      </c>
      <c r="U21" s="123">
        <f t="shared" si="1"/>
        <v>871</v>
      </c>
      <c r="W21" s="28" t="str">
        <f t="shared" si="0"/>
        <v>Domas Bagdonavičius</v>
      </c>
    </row>
    <row r="22" spans="1:23" x14ac:dyDescent="0.3">
      <c r="A22" s="131" t="s">
        <v>2133</v>
      </c>
      <c r="B22" s="131" t="s">
        <v>2134</v>
      </c>
      <c r="C22" s="132">
        <v>18</v>
      </c>
      <c r="D22" s="133">
        <v>16</v>
      </c>
      <c r="E22" s="132">
        <v>61</v>
      </c>
      <c r="F22" s="131" t="s">
        <v>2098</v>
      </c>
      <c r="G22" s="131" t="s">
        <v>135</v>
      </c>
      <c r="H22" s="131" t="s">
        <v>1947</v>
      </c>
      <c r="I22" s="147">
        <v>8</v>
      </c>
      <c r="J22" s="148">
        <v>1.7939814814814815E-2</v>
      </c>
      <c r="K22" s="148">
        <v>1.1959876543209875E-3</v>
      </c>
      <c r="L22" s="148">
        <v>1.1111111111111111E-3</v>
      </c>
      <c r="M22" s="147">
        <v>22</v>
      </c>
      <c r="N22" s="148">
        <v>4.9918981481481474E-2</v>
      </c>
      <c r="O22" s="149">
        <v>33.387433341061907</v>
      </c>
      <c r="P22" s="148">
        <v>8.2175925925925917E-4</v>
      </c>
      <c r="Q22" s="147">
        <v>25</v>
      </c>
      <c r="R22" s="148">
        <v>3.155092592592592E-2</v>
      </c>
      <c r="S22" s="148">
        <v>3.1550925925925922E-3</v>
      </c>
      <c r="T22" s="141">
        <v>0.10138972222222221</v>
      </c>
      <c r="U22" s="123">
        <f t="shared" si="1"/>
        <v>864</v>
      </c>
      <c r="W22" s="28" t="str">
        <f t="shared" si="0"/>
        <v>Jevgenijus Tolstokorovas</v>
      </c>
    </row>
    <row r="23" spans="1:23" x14ac:dyDescent="0.3">
      <c r="A23" s="131" t="s">
        <v>2135</v>
      </c>
      <c r="B23" s="131" t="s">
        <v>2136</v>
      </c>
      <c r="C23" s="132">
        <v>19</v>
      </c>
      <c r="D23" s="133">
        <v>1</v>
      </c>
      <c r="E23" s="132">
        <v>34</v>
      </c>
      <c r="F23" s="131" t="s">
        <v>2137</v>
      </c>
      <c r="G23" s="131" t="s">
        <v>28</v>
      </c>
      <c r="H23" s="131" t="s">
        <v>1955</v>
      </c>
      <c r="I23" s="147">
        <v>2</v>
      </c>
      <c r="J23" s="148">
        <v>1.6840277777777777E-2</v>
      </c>
      <c r="K23" s="148">
        <v>1.1226851851851851E-3</v>
      </c>
      <c r="L23" s="148">
        <v>1.4814814814814814E-3</v>
      </c>
      <c r="M23" s="147">
        <v>14</v>
      </c>
      <c r="N23" s="148">
        <v>4.8159722222222222E-2</v>
      </c>
      <c r="O23" s="149">
        <v>34.607065609228556</v>
      </c>
      <c r="P23" s="148">
        <v>6.018518518518519E-4</v>
      </c>
      <c r="Q23" s="147">
        <v>52</v>
      </c>
      <c r="R23" s="148">
        <v>3.5243055555555555E-2</v>
      </c>
      <c r="S23" s="148">
        <v>3.5243055555555557E-3</v>
      </c>
      <c r="T23" s="141">
        <v>0.10234190972222222</v>
      </c>
      <c r="U23" s="123">
        <f t="shared" si="1"/>
        <v>856</v>
      </c>
      <c r="W23" s="28" t="str">
        <f t="shared" si="0"/>
        <v>Rasius Kerbedis</v>
      </c>
    </row>
    <row r="24" spans="1:23" x14ac:dyDescent="0.3">
      <c r="A24" s="131" t="s">
        <v>2105</v>
      </c>
      <c r="B24" s="131" t="s">
        <v>2138</v>
      </c>
      <c r="C24" s="132">
        <v>20</v>
      </c>
      <c r="D24" s="133">
        <v>17</v>
      </c>
      <c r="E24" s="132">
        <v>8</v>
      </c>
      <c r="F24" s="131" t="s">
        <v>2098</v>
      </c>
      <c r="G24" s="131" t="s">
        <v>28</v>
      </c>
      <c r="H24" s="131" t="s">
        <v>1966</v>
      </c>
      <c r="I24" s="147">
        <v>39</v>
      </c>
      <c r="J24" s="148">
        <v>2.0613425925925927E-2</v>
      </c>
      <c r="K24" s="148">
        <v>1.3742283950617285E-3</v>
      </c>
      <c r="L24" s="148">
        <v>8.1018518518518516E-4</v>
      </c>
      <c r="M24" s="147">
        <v>27</v>
      </c>
      <c r="N24" s="148">
        <v>5.1168981481481489E-2</v>
      </c>
      <c r="O24" s="149">
        <v>32.571816331146799</v>
      </c>
      <c r="P24" s="148">
        <v>2.7777777777777778E-4</v>
      </c>
      <c r="Q24" s="147">
        <v>19</v>
      </c>
      <c r="R24" s="148">
        <v>3.0659722222222224E-2</v>
      </c>
      <c r="S24" s="148">
        <v>3.0659722222222225E-3</v>
      </c>
      <c r="T24" s="141">
        <v>0.10355067129629629</v>
      </c>
      <c r="U24" s="123">
        <f t="shared" si="1"/>
        <v>846</v>
      </c>
      <c r="W24" s="28" t="str">
        <f t="shared" si="0"/>
        <v>Mantas Bartkus</v>
      </c>
    </row>
    <row r="25" spans="1:23" x14ac:dyDescent="0.3">
      <c r="A25" s="131" t="s">
        <v>2099</v>
      </c>
      <c r="B25" s="131" t="s">
        <v>2139</v>
      </c>
      <c r="C25" s="132">
        <v>21</v>
      </c>
      <c r="D25" s="133">
        <v>3</v>
      </c>
      <c r="E25" s="132">
        <v>10</v>
      </c>
      <c r="F25" s="131" t="s">
        <v>2121</v>
      </c>
      <c r="G25" s="131" t="s">
        <v>28</v>
      </c>
      <c r="H25" s="131" t="s">
        <v>155</v>
      </c>
      <c r="I25" s="147">
        <v>27</v>
      </c>
      <c r="J25" s="148">
        <v>1.9675925925925927E-2</v>
      </c>
      <c r="K25" s="148">
        <v>1.3117283950617284E-3</v>
      </c>
      <c r="L25" s="148">
        <v>1.1689814814814816E-3</v>
      </c>
      <c r="M25" s="147">
        <v>29</v>
      </c>
      <c r="N25" s="148">
        <v>5.122685185185185E-2</v>
      </c>
      <c r="O25" s="149">
        <v>32.53502033438771</v>
      </c>
      <c r="P25" s="148">
        <v>6.2500000000000001E-4</v>
      </c>
      <c r="Q25" s="147">
        <v>21</v>
      </c>
      <c r="R25" s="148">
        <v>3.0995370370370371E-2</v>
      </c>
      <c r="S25" s="148">
        <v>3.0995370370370369E-3</v>
      </c>
      <c r="T25" s="141">
        <v>0.10371699074074074</v>
      </c>
      <c r="U25" s="123">
        <f t="shared" si="1"/>
        <v>845</v>
      </c>
      <c r="W25" s="28" t="str">
        <f t="shared" si="0"/>
        <v>Laurynas Bertašavičius</v>
      </c>
    </row>
    <row r="26" spans="1:23" x14ac:dyDescent="0.3">
      <c r="A26" s="131" t="s">
        <v>2140</v>
      </c>
      <c r="B26" s="131" t="s">
        <v>2141</v>
      </c>
      <c r="C26" s="132">
        <v>22</v>
      </c>
      <c r="D26" s="133">
        <v>18</v>
      </c>
      <c r="E26" s="132">
        <v>39</v>
      </c>
      <c r="F26" s="131" t="s">
        <v>2098</v>
      </c>
      <c r="G26" s="131" t="s">
        <v>2142</v>
      </c>
      <c r="H26" s="131" t="s">
        <v>183</v>
      </c>
      <c r="I26" s="147">
        <v>25</v>
      </c>
      <c r="J26" s="148">
        <v>1.9664351851851853E-2</v>
      </c>
      <c r="K26" s="148">
        <v>1.310956790123457E-3</v>
      </c>
      <c r="L26" s="148">
        <v>1.2384259259259258E-3</v>
      </c>
      <c r="M26" s="147">
        <v>31</v>
      </c>
      <c r="N26" s="148">
        <v>5.1562500000000004E-2</v>
      </c>
      <c r="O26" s="149">
        <v>32.323232323232325</v>
      </c>
      <c r="P26" s="148">
        <v>6.4814814814814813E-4</v>
      </c>
      <c r="Q26" s="147">
        <v>23</v>
      </c>
      <c r="R26" s="148">
        <v>3.1111111111111107E-2</v>
      </c>
      <c r="S26" s="148">
        <v>3.1111111111111105E-3</v>
      </c>
      <c r="T26" s="141">
        <v>0.10425098379629628</v>
      </c>
      <c r="U26" s="123">
        <f t="shared" si="1"/>
        <v>840</v>
      </c>
      <c r="W26" s="28" t="str">
        <f t="shared" si="0"/>
        <v>Povilas Kvajauskas</v>
      </c>
    </row>
    <row r="27" spans="1:23" x14ac:dyDescent="0.3">
      <c r="A27" s="131" t="s">
        <v>2143</v>
      </c>
      <c r="B27" s="131" t="s">
        <v>2144</v>
      </c>
      <c r="C27" s="132">
        <v>23</v>
      </c>
      <c r="D27" s="133">
        <v>19</v>
      </c>
      <c r="E27" s="132">
        <v>11</v>
      </c>
      <c r="F27" s="131" t="s">
        <v>2098</v>
      </c>
      <c r="G27" s="131" t="s">
        <v>8</v>
      </c>
      <c r="H27" s="131" t="s">
        <v>2000</v>
      </c>
      <c r="I27" s="147">
        <v>61</v>
      </c>
      <c r="J27" s="148">
        <v>2.3645833333333335E-2</v>
      </c>
      <c r="K27" s="148">
        <v>1.5763888888888891E-3</v>
      </c>
      <c r="L27" s="148">
        <v>1.0416666666666667E-3</v>
      </c>
      <c r="M27" s="147">
        <v>20</v>
      </c>
      <c r="N27" s="148">
        <v>4.9490740740740745E-2</v>
      </c>
      <c r="O27" s="149">
        <v>33.676333021515433</v>
      </c>
      <c r="P27" s="148">
        <v>8.6805555555555551E-4</v>
      </c>
      <c r="Q27" s="147">
        <v>9</v>
      </c>
      <c r="R27" s="148">
        <v>2.9224537037037038E-2</v>
      </c>
      <c r="S27" s="148">
        <v>2.922453703703704E-3</v>
      </c>
      <c r="T27" s="141">
        <v>0.10430314814814816</v>
      </c>
      <c r="U27" s="123">
        <f t="shared" si="1"/>
        <v>840</v>
      </c>
      <c r="W27" s="28" t="str">
        <f t="shared" si="0"/>
        <v>Egidijus Buožys</v>
      </c>
    </row>
    <row r="28" spans="1:23" x14ac:dyDescent="0.3">
      <c r="A28" s="131" t="s">
        <v>2145</v>
      </c>
      <c r="B28" s="131" t="s">
        <v>2146</v>
      </c>
      <c r="C28" s="132">
        <v>24</v>
      </c>
      <c r="D28" s="133">
        <v>1</v>
      </c>
      <c r="E28" s="132">
        <v>4</v>
      </c>
      <c r="F28" s="131" t="s">
        <v>2147</v>
      </c>
      <c r="G28" s="131" t="s">
        <v>183</v>
      </c>
      <c r="H28" s="131" t="s">
        <v>65</v>
      </c>
      <c r="I28" s="147">
        <v>36</v>
      </c>
      <c r="J28" s="148">
        <v>2.0520833333333332E-2</v>
      </c>
      <c r="K28" s="148">
        <v>1.3680555555555555E-3</v>
      </c>
      <c r="L28" s="148">
        <v>1.4467592592592594E-3</v>
      </c>
      <c r="M28" s="147">
        <v>19</v>
      </c>
      <c r="N28" s="148">
        <v>4.9131944444444443E-2</v>
      </c>
      <c r="O28" s="149">
        <v>33.922261484098939</v>
      </c>
      <c r="P28" s="148">
        <v>7.407407407407407E-4</v>
      </c>
      <c r="Q28" s="147">
        <v>33</v>
      </c>
      <c r="R28" s="148">
        <v>3.2638888888888891E-2</v>
      </c>
      <c r="S28" s="148">
        <v>3.2638888888888891E-3</v>
      </c>
      <c r="T28" s="141">
        <v>0.10450569444444445</v>
      </c>
      <c r="U28" s="123">
        <f t="shared" si="1"/>
        <v>838</v>
      </c>
      <c r="W28" s="28" t="str">
        <f t="shared" si="0"/>
        <v>Inga Aukselytė</v>
      </c>
    </row>
    <row r="29" spans="1:23" x14ac:dyDescent="0.3">
      <c r="A29" s="131" t="s">
        <v>2148</v>
      </c>
      <c r="B29" s="131" t="s">
        <v>2149</v>
      </c>
      <c r="C29" s="132">
        <v>25</v>
      </c>
      <c r="D29" s="133">
        <v>20</v>
      </c>
      <c r="E29" s="132">
        <v>55</v>
      </c>
      <c r="F29" s="131" t="s">
        <v>2098</v>
      </c>
      <c r="G29" s="131" t="s">
        <v>8</v>
      </c>
      <c r="H29" s="131" t="s">
        <v>354</v>
      </c>
      <c r="I29" s="147">
        <v>37</v>
      </c>
      <c r="J29" s="148">
        <v>2.0532407407407405E-2</v>
      </c>
      <c r="K29" s="148">
        <v>1.3688271604938272E-3</v>
      </c>
      <c r="L29" s="148">
        <v>1.2152777777777778E-3</v>
      </c>
      <c r="M29" s="147">
        <v>40</v>
      </c>
      <c r="N29" s="148">
        <v>5.288194444444444E-2</v>
      </c>
      <c r="O29" s="149">
        <v>31.516743269862118</v>
      </c>
      <c r="P29" s="148">
        <v>5.4398148148148144E-4</v>
      </c>
      <c r="Q29" s="147">
        <v>17</v>
      </c>
      <c r="R29" s="148">
        <v>3.0439814814814819E-2</v>
      </c>
      <c r="S29" s="148">
        <v>3.0439814814814817E-3</v>
      </c>
      <c r="T29" s="141">
        <v>0.10564243055555556</v>
      </c>
      <c r="U29" s="123">
        <f t="shared" si="1"/>
        <v>829</v>
      </c>
      <c r="W29" s="28" t="str">
        <f t="shared" si="0"/>
        <v>Adas Ridikas</v>
      </c>
    </row>
    <row r="30" spans="1:23" x14ac:dyDescent="0.3">
      <c r="A30" s="131" t="s">
        <v>2150</v>
      </c>
      <c r="B30" s="131" t="s">
        <v>2151</v>
      </c>
      <c r="C30" s="132">
        <v>26</v>
      </c>
      <c r="D30" s="133">
        <v>4</v>
      </c>
      <c r="E30" s="132">
        <v>62</v>
      </c>
      <c r="F30" s="131" t="s">
        <v>2121</v>
      </c>
      <c r="G30" s="131" t="s">
        <v>8</v>
      </c>
      <c r="H30" s="131" t="s">
        <v>354</v>
      </c>
      <c r="I30" s="147">
        <v>43</v>
      </c>
      <c r="J30" s="148">
        <v>2.0937499999999998E-2</v>
      </c>
      <c r="K30" s="148">
        <v>1.3958333333333331E-3</v>
      </c>
      <c r="L30" s="148">
        <v>1.7592592592592592E-3</v>
      </c>
      <c r="M30" s="147">
        <v>35</v>
      </c>
      <c r="N30" s="148">
        <v>5.2164351851851858E-2</v>
      </c>
      <c r="O30" s="149">
        <v>31.950299534058129</v>
      </c>
      <c r="P30" s="148">
        <v>7.291666666666667E-4</v>
      </c>
      <c r="Q30" s="147">
        <v>15</v>
      </c>
      <c r="R30" s="148">
        <v>3.0162037037037032E-2</v>
      </c>
      <c r="S30" s="148">
        <v>3.0162037037037032E-3</v>
      </c>
      <c r="T30" s="141">
        <v>0.10578269675925926</v>
      </c>
      <c r="U30" s="123">
        <f t="shared" si="1"/>
        <v>828</v>
      </c>
      <c r="W30" s="28" t="str">
        <f t="shared" si="0"/>
        <v>Audrius Trinka</v>
      </c>
    </row>
    <row r="31" spans="1:23" x14ac:dyDescent="0.3">
      <c r="A31" s="131" t="s">
        <v>2152</v>
      </c>
      <c r="B31" s="131" t="s">
        <v>2153</v>
      </c>
      <c r="C31" s="132">
        <v>27</v>
      </c>
      <c r="D31" s="133">
        <v>21</v>
      </c>
      <c r="E31" s="132">
        <v>70</v>
      </c>
      <c r="F31" s="131" t="s">
        <v>2098</v>
      </c>
      <c r="G31" s="131" t="s">
        <v>28</v>
      </c>
      <c r="H31" s="131" t="s">
        <v>1966</v>
      </c>
      <c r="I31" s="147">
        <v>24</v>
      </c>
      <c r="J31" s="148">
        <v>1.9618055555555555E-2</v>
      </c>
      <c r="K31" s="148">
        <v>1.3078703703703705E-3</v>
      </c>
      <c r="L31" s="148">
        <v>1.1689814814814816E-3</v>
      </c>
      <c r="M31" s="147">
        <v>38</v>
      </c>
      <c r="N31" s="148">
        <v>5.2800925925925925E-2</v>
      </c>
      <c r="O31" s="149">
        <v>31.565103024989039</v>
      </c>
      <c r="P31" s="148">
        <v>4.3981481481481481E-4</v>
      </c>
      <c r="Q31" s="147">
        <v>32</v>
      </c>
      <c r="R31" s="148">
        <v>3.24537037037037E-2</v>
      </c>
      <c r="S31" s="148">
        <v>3.2453703703703698E-3</v>
      </c>
      <c r="T31" s="141">
        <v>0.10650302083333334</v>
      </c>
      <c r="U31" s="123">
        <f t="shared" si="1"/>
        <v>823</v>
      </c>
      <c r="W31" s="28" t="str">
        <f t="shared" si="0"/>
        <v>Dovydas Valiuška</v>
      </c>
    </row>
    <row r="32" spans="1:23" x14ac:dyDescent="0.3">
      <c r="A32" s="131" t="s">
        <v>2154</v>
      </c>
      <c r="B32" s="131" t="s">
        <v>2155</v>
      </c>
      <c r="C32" s="132">
        <v>28</v>
      </c>
      <c r="D32" s="133">
        <v>22</v>
      </c>
      <c r="E32" s="132">
        <v>17</v>
      </c>
      <c r="F32" s="131" t="s">
        <v>2098</v>
      </c>
      <c r="G32" s="131" t="s">
        <v>8</v>
      </c>
      <c r="H32" s="131" t="s">
        <v>354</v>
      </c>
      <c r="I32" s="147">
        <v>26</v>
      </c>
      <c r="J32" s="148">
        <v>1.9664351851851853E-2</v>
      </c>
      <c r="K32" s="148">
        <v>1.310956790123457E-3</v>
      </c>
      <c r="L32" s="148">
        <v>1.0763888888888889E-3</v>
      </c>
      <c r="M32" s="147">
        <v>39</v>
      </c>
      <c r="N32" s="148">
        <v>5.2835648148148145E-2</v>
      </c>
      <c r="O32" s="149">
        <v>31.544359255202629</v>
      </c>
      <c r="P32" s="148">
        <v>7.0601851851851847E-4</v>
      </c>
      <c r="Q32" s="147">
        <v>29</v>
      </c>
      <c r="R32" s="148">
        <v>3.229166666666667E-2</v>
      </c>
      <c r="S32" s="148">
        <v>3.2291666666666671E-3</v>
      </c>
      <c r="T32" s="141">
        <v>0.10659306712962963</v>
      </c>
      <c r="U32" s="123">
        <f t="shared" si="1"/>
        <v>822</v>
      </c>
      <c r="W32" s="28" t="str">
        <f t="shared" si="0"/>
        <v>Vytenis Čukauskas</v>
      </c>
    </row>
    <row r="33" spans="1:23" x14ac:dyDescent="0.3">
      <c r="A33" s="131" t="s">
        <v>2156</v>
      </c>
      <c r="B33" s="131" t="s">
        <v>2157</v>
      </c>
      <c r="C33" s="132">
        <v>29</v>
      </c>
      <c r="D33" s="133">
        <v>23</v>
      </c>
      <c r="E33" s="132">
        <v>25</v>
      </c>
      <c r="F33" s="131" t="s">
        <v>2098</v>
      </c>
      <c r="G33" s="131" t="s">
        <v>28</v>
      </c>
      <c r="H33" s="131" t="s">
        <v>183</v>
      </c>
      <c r="I33" s="147">
        <v>47</v>
      </c>
      <c r="J33" s="148">
        <v>2.1087962962962961E-2</v>
      </c>
      <c r="K33" s="148">
        <v>1.405864197530864E-3</v>
      </c>
      <c r="L33" s="148">
        <v>1.2152777777777778E-3</v>
      </c>
      <c r="M33" s="147">
        <v>34</v>
      </c>
      <c r="N33" s="148">
        <v>5.2141203703703703E-2</v>
      </c>
      <c r="O33" s="149">
        <v>31.964483906770255</v>
      </c>
      <c r="P33" s="148">
        <v>5.5555555555555556E-4</v>
      </c>
      <c r="Q33" s="147">
        <v>27</v>
      </c>
      <c r="R33" s="148">
        <v>3.1898148148148148E-2</v>
      </c>
      <c r="S33" s="148">
        <v>3.1898148148148146E-3</v>
      </c>
      <c r="T33" s="141">
        <v>0.10692292824074075</v>
      </c>
      <c r="U33" s="123">
        <f t="shared" si="1"/>
        <v>819</v>
      </c>
      <c r="W33" s="28" t="str">
        <f t="shared" si="0"/>
        <v>Petras Gotautas</v>
      </c>
    </row>
    <row r="34" spans="1:23" x14ac:dyDescent="0.3">
      <c r="A34" s="131" t="s">
        <v>2158</v>
      </c>
      <c r="B34" s="131" t="s">
        <v>2159</v>
      </c>
      <c r="C34" s="132">
        <v>30</v>
      </c>
      <c r="D34" s="133">
        <v>24</v>
      </c>
      <c r="E34" s="132">
        <v>71</v>
      </c>
      <c r="F34" s="131" t="s">
        <v>2098</v>
      </c>
      <c r="G34" s="131" t="s">
        <v>2160</v>
      </c>
      <c r="H34" s="131" t="s">
        <v>1971</v>
      </c>
      <c r="I34" s="147">
        <v>48</v>
      </c>
      <c r="J34" s="148">
        <v>2.165509259259259E-2</v>
      </c>
      <c r="K34" s="148">
        <v>1.4436728395061727E-3</v>
      </c>
      <c r="L34" s="148">
        <v>1.0648148148148147E-3</v>
      </c>
      <c r="M34" s="147">
        <v>21</v>
      </c>
      <c r="N34" s="148">
        <v>4.9606481481481481E-2</v>
      </c>
      <c r="O34" s="149">
        <v>33.597760149323378</v>
      </c>
      <c r="P34" s="148">
        <v>6.4814814814814813E-4</v>
      </c>
      <c r="Q34" s="147">
        <v>45</v>
      </c>
      <c r="R34" s="148">
        <v>3.4293981481481481E-2</v>
      </c>
      <c r="S34" s="148">
        <v>3.429398148148148E-3</v>
      </c>
      <c r="T34" s="141">
        <v>0.10728480324074074</v>
      </c>
      <c r="U34" s="123">
        <f t="shared" si="1"/>
        <v>817</v>
      </c>
      <c r="W34" s="28" t="str">
        <f t="shared" si="0"/>
        <v>Vaidas Velutis</v>
      </c>
    </row>
    <row r="35" spans="1:23" x14ac:dyDescent="0.3">
      <c r="A35" s="131" t="s">
        <v>2161</v>
      </c>
      <c r="B35" s="131" t="s">
        <v>2162</v>
      </c>
      <c r="C35" s="132">
        <v>31</v>
      </c>
      <c r="D35" s="133">
        <v>25</v>
      </c>
      <c r="E35" s="132">
        <v>50</v>
      </c>
      <c r="F35" s="131" t="s">
        <v>2098</v>
      </c>
      <c r="G35" s="131" t="s">
        <v>8</v>
      </c>
      <c r="H35" s="131" t="s">
        <v>183</v>
      </c>
      <c r="I35" s="147">
        <v>45</v>
      </c>
      <c r="J35" s="148">
        <v>2.0972222222222222E-2</v>
      </c>
      <c r="K35" s="148">
        <v>1.3981481481481481E-3</v>
      </c>
      <c r="L35" s="148">
        <v>1.0879629629629629E-3</v>
      </c>
      <c r="M35" s="147">
        <v>24</v>
      </c>
      <c r="N35" s="148">
        <v>5.0011574074074076E-2</v>
      </c>
      <c r="O35" s="149">
        <v>33.325619069659801</v>
      </c>
      <c r="P35" s="148">
        <v>4.3981481481481481E-4</v>
      </c>
      <c r="Q35" s="147">
        <v>49</v>
      </c>
      <c r="R35" s="148">
        <v>3.4861111111111114E-2</v>
      </c>
      <c r="S35" s="148">
        <v>3.4861111111111113E-3</v>
      </c>
      <c r="T35" s="141">
        <v>0.10739853009259259</v>
      </c>
      <c r="U35" s="123">
        <f t="shared" si="1"/>
        <v>816</v>
      </c>
      <c r="W35" s="28" t="str">
        <f t="shared" si="0"/>
        <v>Simonas Paketūras</v>
      </c>
    </row>
    <row r="36" spans="1:23" x14ac:dyDescent="0.3">
      <c r="A36" s="131" t="s">
        <v>2145</v>
      </c>
      <c r="B36" s="131" t="s">
        <v>2771</v>
      </c>
      <c r="C36" s="132">
        <v>32</v>
      </c>
      <c r="D36" s="133">
        <v>2</v>
      </c>
      <c r="E36" s="132">
        <v>51</v>
      </c>
      <c r="F36" s="131" t="s">
        <v>2147</v>
      </c>
      <c r="G36" s="131" t="s">
        <v>8</v>
      </c>
      <c r="H36" s="131" t="s">
        <v>1904</v>
      </c>
      <c r="I36" s="147">
        <v>6</v>
      </c>
      <c r="J36" s="148">
        <v>1.7719907407407406E-2</v>
      </c>
      <c r="K36" s="148">
        <v>1.181327160493827E-3</v>
      </c>
      <c r="L36" s="148">
        <v>1.1226851851851851E-3</v>
      </c>
      <c r="M36" s="147">
        <v>60</v>
      </c>
      <c r="N36" s="148">
        <v>5.5428240740740743E-2</v>
      </c>
      <c r="O36" s="149">
        <v>30.068907913969511</v>
      </c>
      <c r="P36" s="148">
        <v>4.8611111111111104E-4</v>
      </c>
      <c r="Q36" s="147">
        <v>34</v>
      </c>
      <c r="R36" s="148">
        <v>3.2708333333333332E-2</v>
      </c>
      <c r="S36" s="148">
        <v>3.2708333333333331E-3</v>
      </c>
      <c r="T36" s="141">
        <v>0.10749408564814815</v>
      </c>
      <c r="U36" s="123">
        <f t="shared" si="1"/>
        <v>815</v>
      </c>
      <c r="W36" s="28" t="str">
        <f t="shared" si="0"/>
        <v>Inga Paplauskė</v>
      </c>
    </row>
    <row r="37" spans="1:23" x14ac:dyDescent="0.3">
      <c r="A37" s="131" t="s">
        <v>2163</v>
      </c>
      <c r="B37" s="131" t="s">
        <v>2164</v>
      </c>
      <c r="C37" s="132">
        <v>33</v>
      </c>
      <c r="D37" s="133">
        <v>26</v>
      </c>
      <c r="E37" s="132">
        <v>16</v>
      </c>
      <c r="F37" s="131" t="s">
        <v>2098</v>
      </c>
      <c r="G37" s="131" t="s">
        <v>135</v>
      </c>
      <c r="H37" s="131" t="s">
        <v>1989</v>
      </c>
      <c r="I37" s="147">
        <v>28</v>
      </c>
      <c r="J37" s="148">
        <v>1.9837962962962963E-2</v>
      </c>
      <c r="K37" s="148">
        <v>1.322530864197531E-3</v>
      </c>
      <c r="L37" s="148">
        <v>1.1342592592592591E-3</v>
      </c>
      <c r="M37" s="147">
        <v>51</v>
      </c>
      <c r="N37" s="148">
        <v>5.3680555555555558E-2</v>
      </c>
      <c r="O37" s="149">
        <v>31.047865459249678</v>
      </c>
      <c r="P37" s="148">
        <v>6.2500000000000001E-4</v>
      </c>
      <c r="Q37" s="147">
        <v>28</v>
      </c>
      <c r="R37" s="148">
        <v>3.2233796296296295E-2</v>
      </c>
      <c r="S37" s="148">
        <v>3.2233796296296294E-3</v>
      </c>
      <c r="T37" s="141">
        <v>0.10753740740740741</v>
      </c>
      <c r="U37" s="123">
        <f t="shared" si="1"/>
        <v>815</v>
      </c>
      <c r="W37" s="28" t="str">
        <f t="shared" ref="W37:W68" si="2">A37&amp;" "&amp;B37</f>
        <v>Arvydas Čiužas</v>
      </c>
    </row>
    <row r="38" spans="1:23" x14ac:dyDescent="0.3">
      <c r="A38" s="131" t="s">
        <v>2107</v>
      </c>
      <c r="B38" s="131" t="s">
        <v>2132</v>
      </c>
      <c r="C38" s="132">
        <v>34</v>
      </c>
      <c r="D38" s="133">
        <v>27</v>
      </c>
      <c r="E38" s="132">
        <v>6</v>
      </c>
      <c r="F38" s="131" t="s">
        <v>2098</v>
      </c>
      <c r="G38" s="131" t="s">
        <v>8</v>
      </c>
      <c r="H38" s="131" t="s">
        <v>62</v>
      </c>
      <c r="I38" s="147">
        <v>17</v>
      </c>
      <c r="J38" s="148">
        <v>1.8252314814814815E-2</v>
      </c>
      <c r="K38" s="148">
        <v>1.2168209876543211E-3</v>
      </c>
      <c r="L38" s="148">
        <v>1.0300925925925926E-3</v>
      </c>
      <c r="M38" s="147">
        <v>41</v>
      </c>
      <c r="N38" s="148">
        <v>5.288194444444444E-2</v>
      </c>
      <c r="O38" s="149">
        <v>31.516743269862118</v>
      </c>
      <c r="P38" s="148">
        <v>5.0925925925925921E-4</v>
      </c>
      <c r="Q38" s="147">
        <v>51</v>
      </c>
      <c r="R38" s="148">
        <v>3.5092592592592592E-2</v>
      </c>
      <c r="S38" s="148">
        <v>3.5092592592592593E-3</v>
      </c>
      <c r="T38" s="141">
        <v>0.1078005324074074</v>
      </c>
      <c r="U38" s="123">
        <f t="shared" si="1"/>
        <v>813</v>
      </c>
      <c r="W38" s="28" t="str">
        <f t="shared" si="2"/>
        <v>Justas Bagdonavičius</v>
      </c>
    </row>
    <row r="39" spans="1:23" x14ac:dyDescent="0.3">
      <c r="A39" s="131" t="s">
        <v>2165</v>
      </c>
      <c r="B39" s="131" t="s">
        <v>2166</v>
      </c>
      <c r="C39" s="132">
        <v>35</v>
      </c>
      <c r="D39" s="133">
        <v>28</v>
      </c>
      <c r="E39" s="132">
        <v>45</v>
      </c>
      <c r="F39" s="131" t="s">
        <v>2098</v>
      </c>
      <c r="G39" s="131" t="s">
        <v>8</v>
      </c>
      <c r="H39" s="131" t="s">
        <v>1968</v>
      </c>
      <c r="I39" s="147">
        <v>38</v>
      </c>
      <c r="J39" s="148">
        <v>2.056712962962963E-2</v>
      </c>
      <c r="K39" s="148">
        <v>1.371141975308642E-3</v>
      </c>
      <c r="L39" s="148">
        <v>1.4120370370370369E-3</v>
      </c>
      <c r="M39" s="147">
        <v>25</v>
      </c>
      <c r="N39" s="148">
        <v>5.0798611111111114E-2</v>
      </c>
      <c r="O39" s="149">
        <v>32.8092959671907</v>
      </c>
      <c r="P39" s="148">
        <v>8.2175925925925917E-4</v>
      </c>
      <c r="Q39" s="147">
        <v>48</v>
      </c>
      <c r="R39" s="148">
        <v>3.4814814814814812E-2</v>
      </c>
      <c r="S39" s="148">
        <v>3.4814814814814812E-3</v>
      </c>
      <c r="T39" s="141">
        <v>0.10845607638888888</v>
      </c>
      <c r="U39" s="123">
        <f t="shared" si="1"/>
        <v>808</v>
      </c>
      <c r="W39" s="28" t="str">
        <f t="shared" si="2"/>
        <v>Matas Milius</v>
      </c>
    </row>
    <row r="40" spans="1:23" x14ac:dyDescent="0.3">
      <c r="A40" s="131" t="s">
        <v>2099</v>
      </c>
      <c r="B40" s="131" t="s">
        <v>2167</v>
      </c>
      <c r="C40" s="132">
        <v>36</v>
      </c>
      <c r="D40" s="133">
        <v>29</v>
      </c>
      <c r="E40" s="132">
        <v>20</v>
      </c>
      <c r="F40" s="131" t="s">
        <v>2098</v>
      </c>
      <c r="G40" s="131" t="s">
        <v>8</v>
      </c>
      <c r="H40" s="131" t="s">
        <v>183</v>
      </c>
      <c r="I40" s="147">
        <v>41</v>
      </c>
      <c r="J40" s="148">
        <v>2.0787037037037038E-2</v>
      </c>
      <c r="K40" s="148">
        <v>1.3858024691358025E-3</v>
      </c>
      <c r="L40" s="148">
        <v>1.3310185185185185E-3</v>
      </c>
      <c r="M40" s="147">
        <v>42</v>
      </c>
      <c r="N40" s="148">
        <v>5.2997685185185182E-2</v>
      </c>
      <c r="O40" s="149">
        <v>31.447914391788604</v>
      </c>
      <c r="P40" s="148">
        <v>6.2500000000000001E-4</v>
      </c>
      <c r="Q40" s="147">
        <v>39</v>
      </c>
      <c r="R40" s="148">
        <v>3.3414351851851855E-2</v>
      </c>
      <c r="S40" s="148">
        <v>3.3414351851851856E-3</v>
      </c>
      <c r="T40" s="141">
        <v>0.10917554398148148</v>
      </c>
      <c r="U40" s="123">
        <f t="shared" si="1"/>
        <v>802</v>
      </c>
      <c r="W40" s="28" t="str">
        <f t="shared" si="2"/>
        <v>Laurynas Dovydaitis</v>
      </c>
    </row>
    <row r="41" spans="1:23" x14ac:dyDescent="0.3">
      <c r="A41" s="131" t="s">
        <v>2168</v>
      </c>
      <c r="B41" s="131" t="s">
        <v>2169</v>
      </c>
      <c r="C41" s="132">
        <v>37</v>
      </c>
      <c r="D41" s="133">
        <v>30</v>
      </c>
      <c r="E41" s="132">
        <v>81</v>
      </c>
      <c r="F41" s="131" t="s">
        <v>2098</v>
      </c>
      <c r="G41" s="131" t="s">
        <v>28</v>
      </c>
      <c r="H41" s="131" t="s">
        <v>183</v>
      </c>
      <c r="I41" s="147">
        <v>49</v>
      </c>
      <c r="J41" s="148">
        <v>2.1736111111111112E-2</v>
      </c>
      <c r="K41" s="148">
        <v>1.4490740740740742E-3</v>
      </c>
      <c r="L41" s="148">
        <v>1.3194444444444443E-3</v>
      </c>
      <c r="M41" s="147">
        <v>47</v>
      </c>
      <c r="N41" s="148">
        <v>5.3437499999999999E-2</v>
      </c>
      <c r="O41" s="149">
        <v>31.18908382066277</v>
      </c>
      <c r="P41" s="148">
        <v>5.2083333333333333E-4</v>
      </c>
      <c r="Q41" s="147">
        <v>30</v>
      </c>
      <c r="R41" s="148">
        <v>3.243055555555556E-2</v>
      </c>
      <c r="S41" s="148">
        <v>3.2430555555555559E-3</v>
      </c>
      <c r="T41" s="141">
        <v>0.1094809837962963</v>
      </c>
      <c r="U41" s="123">
        <f t="shared" si="1"/>
        <v>800</v>
      </c>
      <c r="W41" s="28" t="str">
        <f t="shared" si="2"/>
        <v>Šarūnas Povilaitis</v>
      </c>
    </row>
    <row r="42" spans="1:23" x14ac:dyDescent="0.3">
      <c r="A42" s="131" t="s">
        <v>2170</v>
      </c>
      <c r="B42" s="131" t="s">
        <v>2171</v>
      </c>
      <c r="C42" s="132">
        <v>38</v>
      </c>
      <c r="D42" s="133">
        <v>2</v>
      </c>
      <c r="E42" s="132">
        <v>43</v>
      </c>
      <c r="F42" s="131" t="s">
        <v>2137</v>
      </c>
      <c r="G42" s="131" t="s">
        <v>8</v>
      </c>
      <c r="H42" s="131" t="s">
        <v>1973</v>
      </c>
      <c r="I42" s="147">
        <v>34</v>
      </c>
      <c r="J42" s="148">
        <v>2.0312500000000001E-2</v>
      </c>
      <c r="K42" s="148">
        <v>1.3541666666666667E-3</v>
      </c>
      <c r="L42" s="148">
        <v>1.3078703703703705E-3</v>
      </c>
      <c r="M42" s="147">
        <v>43</v>
      </c>
      <c r="N42" s="148">
        <v>5.3159722222222226E-2</v>
      </c>
      <c r="O42" s="149">
        <v>31.352057478772043</v>
      </c>
      <c r="P42" s="148">
        <v>1.261574074074074E-3</v>
      </c>
      <c r="Q42" s="147">
        <v>40</v>
      </c>
      <c r="R42" s="148">
        <v>3.3530092592592591E-2</v>
      </c>
      <c r="S42" s="148">
        <v>3.3530092592592591E-3</v>
      </c>
      <c r="T42" s="141">
        <v>0.10960655092592593</v>
      </c>
      <c r="U42" s="123">
        <f t="shared" si="1"/>
        <v>799</v>
      </c>
      <c r="W42" s="28" t="str">
        <f t="shared" si="2"/>
        <v>Dainius Miežys</v>
      </c>
    </row>
    <row r="43" spans="1:23" x14ac:dyDescent="0.3">
      <c r="A43" s="131" t="s">
        <v>2172</v>
      </c>
      <c r="B43" s="131" t="s">
        <v>2173</v>
      </c>
      <c r="C43" s="132">
        <v>39</v>
      </c>
      <c r="D43" s="133">
        <v>3</v>
      </c>
      <c r="E43" s="132">
        <v>38</v>
      </c>
      <c r="F43" s="131" t="s">
        <v>2137</v>
      </c>
      <c r="G43" s="131" t="s">
        <v>8</v>
      </c>
      <c r="H43" s="131" t="s">
        <v>183</v>
      </c>
      <c r="I43" s="147">
        <v>56</v>
      </c>
      <c r="J43" s="148">
        <v>2.2847222222222224E-2</v>
      </c>
      <c r="K43" s="148">
        <v>1.5231481481481483E-3</v>
      </c>
      <c r="L43" s="148">
        <v>1.6666666666666668E-3</v>
      </c>
      <c r="M43" s="147">
        <v>53</v>
      </c>
      <c r="N43" s="148">
        <v>5.3969907407407404E-2</v>
      </c>
      <c r="O43" s="149">
        <v>30.881406819644006</v>
      </c>
      <c r="P43" s="148">
        <v>6.3657407407407402E-4</v>
      </c>
      <c r="Q43" s="147">
        <v>18</v>
      </c>
      <c r="R43" s="148">
        <v>3.0543981481481481E-2</v>
      </c>
      <c r="S43" s="148">
        <v>3.0543981481481481E-3</v>
      </c>
      <c r="T43" s="141">
        <v>0.10969549768518518</v>
      </c>
      <c r="U43" s="123">
        <f t="shared" si="1"/>
        <v>799</v>
      </c>
      <c r="W43" s="28" t="str">
        <f t="shared" si="2"/>
        <v>Arūnas Kumpis</v>
      </c>
    </row>
    <row r="44" spans="1:23" x14ac:dyDescent="0.3">
      <c r="A44" s="131" t="s">
        <v>2122</v>
      </c>
      <c r="B44" s="131" t="s">
        <v>2174</v>
      </c>
      <c r="C44" s="132">
        <v>40</v>
      </c>
      <c r="D44" s="133">
        <v>31</v>
      </c>
      <c r="E44" s="132">
        <v>48</v>
      </c>
      <c r="F44" s="131" t="s">
        <v>2098</v>
      </c>
      <c r="G44" s="131" t="s">
        <v>8</v>
      </c>
      <c r="H44" s="131" t="s">
        <v>1893</v>
      </c>
      <c r="I44" s="147">
        <v>63</v>
      </c>
      <c r="J44" s="148">
        <v>2.4050925925925924E-2</v>
      </c>
      <c r="K44" s="148">
        <v>1.603395061728395E-3</v>
      </c>
      <c r="L44" s="148">
        <v>6.7129629629629625E-4</v>
      </c>
      <c r="M44" s="147">
        <v>52</v>
      </c>
      <c r="N44" s="148">
        <v>5.393518518518519E-2</v>
      </c>
      <c r="O44" s="149">
        <v>30.901287553648068</v>
      </c>
      <c r="P44" s="148">
        <v>3.7037037037037035E-4</v>
      </c>
      <c r="Q44" s="147">
        <v>20</v>
      </c>
      <c r="R44" s="148">
        <v>3.0972222222222224E-2</v>
      </c>
      <c r="S44" s="148">
        <v>3.0972222222222226E-3</v>
      </c>
      <c r="T44" s="141">
        <v>0.11002574074074074</v>
      </c>
      <c r="U44" s="123">
        <f t="shared" si="1"/>
        <v>796</v>
      </c>
      <c r="W44" s="28" t="str">
        <f t="shared" si="2"/>
        <v>Saulius Narvilas</v>
      </c>
    </row>
    <row r="45" spans="1:23" x14ac:dyDescent="0.3">
      <c r="A45" s="131" t="s">
        <v>2111</v>
      </c>
      <c r="B45" s="131" t="s">
        <v>2175</v>
      </c>
      <c r="C45" s="132">
        <v>41</v>
      </c>
      <c r="D45" s="133">
        <v>32</v>
      </c>
      <c r="E45" s="132">
        <v>68</v>
      </c>
      <c r="F45" s="131" t="s">
        <v>2098</v>
      </c>
      <c r="G45" s="131" t="s">
        <v>8</v>
      </c>
      <c r="H45" s="131" t="s">
        <v>183</v>
      </c>
      <c r="I45" s="147">
        <v>22</v>
      </c>
      <c r="J45" s="148">
        <v>1.8993055555555558E-2</v>
      </c>
      <c r="K45" s="148">
        <v>1.2662037037037038E-3</v>
      </c>
      <c r="L45" s="148">
        <v>1.3194444444444443E-3</v>
      </c>
      <c r="M45" s="147">
        <v>58</v>
      </c>
      <c r="N45" s="148">
        <v>5.4606481481481478E-2</v>
      </c>
      <c r="O45" s="149">
        <v>30.521407376006785</v>
      </c>
      <c r="P45" s="148">
        <v>4.7453703703703704E-4</v>
      </c>
      <c r="Q45" s="147">
        <v>50</v>
      </c>
      <c r="R45" s="148">
        <v>3.5069444444444445E-2</v>
      </c>
      <c r="S45" s="148">
        <v>3.5069444444444445E-3</v>
      </c>
      <c r="T45" s="141">
        <v>0.11049945601851852</v>
      </c>
      <c r="U45" s="123">
        <f t="shared" si="1"/>
        <v>793</v>
      </c>
      <c r="W45" s="28" t="str">
        <f t="shared" si="2"/>
        <v>Ignas Valančius</v>
      </c>
    </row>
    <row r="46" spans="1:23" x14ac:dyDescent="0.3">
      <c r="A46" s="131" t="s">
        <v>2150</v>
      </c>
      <c r="B46" s="131" t="s">
        <v>2176</v>
      </c>
      <c r="C46" s="132">
        <v>42</v>
      </c>
      <c r="D46" s="133">
        <v>33</v>
      </c>
      <c r="E46" s="132">
        <v>53</v>
      </c>
      <c r="F46" s="131" t="s">
        <v>2098</v>
      </c>
      <c r="G46" s="131" t="s">
        <v>28</v>
      </c>
      <c r="H46" s="131" t="s">
        <v>183</v>
      </c>
      <c r="I46" s="147">
        <v>40</v>
      </c>
      <c r="J46" s="148">
        <v>2.0671296296296295E-2</v>
      </c>
      <c r="K46" s="148">
        <v>1.3780864197530864E-3</v>
      </c>
      <c r="L46" s="148">
        <v>1.5624999999999999E-3</v>
      </c>
      <c r="M46" s="147">
        <v>45</v>
      </c>
      <c r="N46" s="148">
        <v>5.3275462962962962E-2</v>
      </c>
      <c r="O46" s="149">
        <v>31.283945253095805</v>
      </c>
      <c r="P46" s="148">
        <v>6.9444444444444447E-4</v>
      </c>
      <c r="Q46" s="147">
        <v>47</v>
      </c>
      <c r="R46" s="148">
        <v>3.4548611111111113E-2</v>
      </c>
      <c r="S46" s="148">
        <v>3.4548611111111112E-3</v>
      </c>
      <c r="T46" s="141">
        <v>0.11077553240740741</v>
      </c>
      <c r="U46" s="123">
        <f t="shared" si="1"/>
        <v>791</v>
      </c>
      <c r="W46" s="28" t="str">
        <f t="shared" si="2"/>
        <v>Audrius Perminas</v>
      </c>
    </row>
    <row r="47" spans="1:23" x14ac:dyDescent="0.3">
      <c r="A47" s="131" t="s">
        <v>2177</v>
      </c>
      <c r="B47" s="131" t="s">
        <v>2178</v>
      </c>
      <c r="C47" s="132">
        <v>43</v>
      </c>
      <c r="D47" s="133">
        <v>34</v>
      </c>
      <c r="E47" s="132">
        <v>59</v>
      </c>
      <c r="F47" s="131" t="s">
        <v>2098</v>
      </c>
      <c r="G47" s="131" t="s">
        <v>2179</v>
      </c>
      <c r="H47" s="131" t="s">
        <v>1906</v>
      </c>
      <c r="I47" s="147">
        <v>53</v>
      </c>
      <c r="J47" s="148">
        <v>2.2407407407407407E-2</v>
      </c>
      <c r="K47" s="148">
        <v>1.4938271604938271E-3</v>
      </c>
      <c r="L47" s="148">
        <v>1.1111111111111111E-3</v>
      </c>
      <c r="M47" s="147">
        <v>37</v>
      </c>
      <c r="N47" s="148">
        <v>5.2777777777777778E-2</v>
      </c>
      <c r="O47" s="149">
        <v>31.578947368421055</v>
      </c>
      <c r="P47" s="148">
        <v>7.9861111111111105E-4</v>
      </c>
      <c r="Q47" s="147">
        <v>42</v>
      </c>
      <c r="R47" s="148">
        <v>3.3912037037037039E-2</v>
      </c>
      <c r="S47" s="148">
        <v>3.391203703703704E-3</v>
      </c>
      <c r="T47" s="141">
        <v>0.1110460763888889</v>
      </c>
      <c r="U47" s="123">
        <f t="shared" si="1"/>
        <v>789</v>
      </c>
      <c r="W47" s="28" t="str">
        <f t="shared" si="2"/>
        <v>Justinas Striška</v>
      </c>
    </row>
    <row r="48" spans="1:23" x14ac:dyDescent="0.3">
      <c r="A48" s="131" t="s">
        <v>2180</v>
      </c>
      <c r="B48" s="131" t="s">
        <v>2181</v>
      </c>
      <c r="C48" s="132">
        <v>44</v>
      </c>
      <c r="D48" s="133">
        <v>1</v>
      </c>
      <c r="E48" s="132">
        <v>47</v>
      </c>
      <c r="F48" s="131" t="s">
        <v>2182</v>
      </c>
      <c r="G48" s="131" t="s">
        <v>60</v>
      </c>
      <c r="H48" s="131" t="s">
        <v>1876</v>
      </c>
      <c r="I48" s="147">
        <v>19</v>
      </c>
      <c r="J48" s="148">
        <v>1.8263888888888889E-2</v>
      </c>
      <c r="K48" s="148">
        <v>1.2175925925925926E-3</v>
      </c>
      <c r="L48" s="148">
        <v>6.5972222222222213E-4</v>
      </c>
      <c r="M48" s="147">
        <v>65</v>
      </c>
      <c r="N48" s="148">
        <v>5.8263888888888893E-2</v>
      </c>
      <c r="O48" s="149">
        <v>28.605482717520857</v>
      </c>
      <c r="P48" s="148">
        <v>3.0092592592592595E-4</v>
      </c>
      <c r="Q48" s="147">
        <v>43</v>
      </c>
      <c r="R48" s="148">
        <v>3.394675925925926E-2</v>
      </c>
      <c r="S48" s="148">
        <v>3.394675925925926E-3</v>
      </c>
      <c r="T48" s="141">
        <v>0.11146974537037037</v>
      </c>
      <c r="U48" s="123">
        <f t="shared" si="1"/>
        <v>786</v>
      </c>
      <c r="W48" s="28" t="str">
        <f t="shared" si="2"/>
        <v>Unė Narkūnaitė</v>
      </c>
    </row>
    <row r="49" spans="1:23" x14ac:dyDescent="0.3">
      <c r="A49" s="131" t="s">
        <v>2150</v>
      </c>
      <c r="B49" s="131" t="s">
        <v>2183</v>
      </c>
      <c r="C49" s="132">
        <v>45</v>
      </c>
      <c r="D49" s="133">
        <v>35</v>
      </c>
      <c r="E49" s="132">
        <v>15</v>
      </c>
      <c r="F49" s="131" t="s">
        <v>2098</v>
      </c>
      <c r="G49" s="131" t="s">
        <v>8</v>
      </c>
      <c r="H49" s="131" t="s">
        <v>354</v>
      </c>
      <c r="I49" s="147">
        <v>57</v>
      </c>
      <c r="J49" s="148">
        <v>2.2905092592592591E-2</v>
      </c>
      <c r="K49" s="148">
        <v>1.5270061728395062E-3</v>
      </c>
      <c r="L49" s="148">
        <v>1.3888888888888889E-3</v>
      </c>
      <c r="M49" s="147">
        <v>30</v>
      </c>
      <c r="N49" s="148">
        <v>5.151620370370371E-2</v>
      </c>
      <c r="O49" s="149">
        <v>32.35228038643001</v>
      </c>
      <c r="P49" s="148">
        <v>6.018518518518519E-4</v>
      </c>
      <c r="Q49" s="147">
        <v>54</v>
      </c>
      <c r="R49" s="148">
        <v>3.5358796296296298E-2</v>
      </c>
      <c r="S49" s="148">
        <v>3.5358796296296297E-3</v>
      </c>
      <c r="T49" s="141">
        <v>0.11179694444444443</v>
      </c>
      <c r="U49" s="123">
        <f t="shared" si="1"/>
        <v>784</v>
      </c>
      <c r="W49" s="28" t="str">
        <f t="shared" si="2"/>
        <v>Audrius Čėsna</v>
      </c>
    </row>
    <row r="50" spans="1:23" x14ac:dyDescent="0.3">
      <c r="A50" s="131" t="s">
        <v>2184</v>
      </c>
      <c r="B50" s="131" t="s">
        <v>2185</v>
      </c>
      <c r="C50" s="132">
        <v>46</v>
      </c>
      <c r="D50" s="133">
        <v>36</v>
      </c>
      <c r="E50" s="132">
        <v>60</v>
      </c>
      <c r="F50" s="131" t="s">
        <v>2098</v>
      </c>
      <c r="G50" s="131" t="s">
        <v>2186</v>
      </c>
      <c r="H50" s="131" t="s">
        <v>155</v>
      </c>
      <c r="I50" s="147">
        <v>35</v>
      </c>
      <c r="J50" s="148">
        <v>2.0405092592592593E-2</v>
      </c>
      <c r="K50" s="148">
        <v>1.3603395061728397E-3</v>
      </c>
      <c r="L50" s="148">
        <v>1.2152777777777778E-3</v>
      </c>
      <c r="M50" s="147">
        <v>26</v>
      </c>
      <c r="N50" s="148">
        <v>5.1145833333333335E-2</v>
      </c>
      <c r="O50" s="149">
        <v>32.586558044806516</v>
      </c>
      <c r="P50" s="148">
        <v>6.8287037037037025E-4</v>
      </c>
      <c r="Q50" s="147">
        <v>63</v>
      </c>
      <c r="R50" s="148">
        <v>3.8425925925925926E-2</v>
      </c>
      <c r="S50" s="148">
        <v>3.8425925925925928E-3</v>
      </c>
      <c r="T50" s="141">
        <v>0.11190871527777778</v>
      </c>
      <c r="U50" s="123">
        <f t="shared" si="1"/>
        <v>783</v>
      </c>
      <c r="W50" s="28" t="str">
        <f t="shared" si="2"/>
        <v>Liutauras Šakalis</v>
      </c>
    </row>
    <row r="51" spans="1:23" x14ac:dyDescent="0.3">
      <c r="A51" s="131" t="s">
        <v>2187</v>
      </c>
      <c r="B51" s="131" t="s">
        <v>2188</v>
      </c>
      <c r="C51" s="132">
        <v>47</v>
      </c>
      <c r="D51" s="133">
        <v>4</v>
      </c>
      <c r="E51" s="132">
        <v>75</v>
      </c>
      <c r="F51" s="131" t="s">
        <v>2137</v>
      </c>
      <c r="G51" s="131" t="s">
        <v>28</v>
      </c>
      <c r="H51" s="131" t="s">
        <v>138</v>
      </c>
      <c r="I51" s="147">
        <v>59</v>
      </c>
      <c r="J51" s="148">
        <v>2.3356481481481482E-2</v>
      </c>
      <c r="K51" s="148">
        <v>1.5570987654320986E-3</v>
      </c>
      <c r="L51" s="148">
        <v>1.3078703703703705E-3</v>
      </c>
      <c r="M51" s="147">
        <v>44</v>
      </c>
      <c r="N51" s="148">
        <v>5.3240740740740734E-2</v>
      </c>
      <c r="O51" s="149">
        <v>31.304347826086961</v>
      </c>
      <c r="P51" s="148">
        <v>5.7870370370370378E-4</v>
      </c>
      <c r="Q51" s="147">
        <v>41</v>
      </c>
      <c r="R51" s="148">
        <v>3.3750000000000002E-2</v>
      </c>
      <c r="S51" s="148">
        <v>3.3750000000000004E-3</v>
      </c>
      <c r="T51" s="141">
        <v>0.11226478009259259</v>
      </c>
      <c r="U51" s="123">
        <f t="shared" si="1"/>
        <v>780</v>
      </c>
      <c r="W51" s="28" t="str">
        <f t="shared" si="2"/>
        <v>Vygantas Vitkus</v>
      </c>
    </row>
    <row r="52" spans="1:23" x14ac:dyDescent="0.3">
      <c r="A52" s="131" t="s">
        <v>2189</v>
      </c>
      <c r="B52" s="131" t="s">
        <v>2190</v>
      </c>
      <c r="C52" s="132">
        <v>48</v>
      </c>
      <c r="D52" s="133">
        <v>37</v>
      </c>
      <c r="E52" s="132">
        <v>35</v>
      </c>
      <c r="F52" s="131" t="s">
        <v>2098</v>
      </c>
      <c r="G52" s="131" t="s">
        <v>8</v>
      </c>
      <c r="H52" s="131" t="s">
        <v>1951</v>
      </c>
      <c r="I52" s="147">
        <v>46</v>
      </c>
      <c r="J52" s="148">
        <v>2.1006944444444443E-2</v>
      </c>
      <c r="K52" s="148">
        <v>1.4004629629629627E-3</v>
      </c>
      <c r="L52" s="148">
        <v>1.1574074074074073E-3</v>
      </c>
      <c r="M52" s="147">
        <v>56</v>
      </c>
      <c r="N52" s="148">
        <v>5.4201388888888889E-2</v>
      </c>
      <c r="O52" s="149">
        <v>30.749519538757209</v>
      </c>
      <c r="P52" s="148">
        <v>7.291666666666667E-4</v>
      </c>
      <c r="Q52" s="147">
        <v>53</v>
      </c>
      <c r="R52" s="148">
        <v>3.5312500000000004E-2</v>
      </c>
      <c r="S52" s="148">
        <v>3.5312500000000005E-3</v>
      </c>
      <c r="T52" s="141">
        <v>0.11242487268518518</v>
      </c>
      <c r="U52" s="123">
        <f t="shared" si="1"/>
        <v>779</v>
      </c>
      <c r="W52" s="28" t="str">
        <f t="shared" si="2"/>
        <v>Marius Kybartas</v>
      </c>
    </row>
    <row r="53" spans="1:23" x14ac:dyDescent="0.3">
      <c r="A53" s="131" t="s">
        <v>2191</v>
      </c>
      <c r="B53" s="131" t="s">
        <v>2192</v>
      </c>
      <c r="C53" s="132">
        <v>49</v>
      </c>
      <c r="D53" s="133">
        <v>3</v>
      </c>
      <c r="E53" s="132">
        <v>54</v>
      </c>
      <c r="F53" s="131" t="s">
        <v>2147</v>
      </c>
      <c r="G53" s="131" t="s">
        <v>60</v>
      </c>
      <c r="H53" s="131" t="s">
        <v>59</v>
      </c>
      <c r="I53" s="147">
        <v>30</v>
      </c>
      <c r="J53" s="148">
        <v>1.996527777777778E-2</v>
      </c>
      <c r="K53" s="148">
        <v>1.3310185185185187E-3</v>
      </c>
      <c r="L53" s="148">
        <v>8.449074074074075E-4</v>
      </c>
      <c r="M53" s="147">
        <v>55</v>
      </c>
      <c r="N53" s="148">
        <v>5.4189814814814809E-2</v>
      </c>
      <c r="O53" s="149">
        <v>30.756087142246905</v>
      </c>
      <c r="P53" s="148">
        <v>4.8611111111111104E-4</v>
      </c>
      <c r="Q53" s="147">
        <v>58</v>
      </c>
      <c r="R53" s="148">
        <v>3.7465277777777778E-2</v>
      </c>
      <c r="S53" s="148">
        <v>3.7465277777777779E-3</v>
      </c>
      <c r="T53" s="141">
        <v>0.11298156250000001</v>
      </c>
      <c r="U53" s="123">
        <f t="shared" si="1"/>
        <v>775</v>
      </c>
      <c r="W53" s="28" t="str">
        <f t="shared" si="2"/>
        <v>Alina Ranceva</v>
      </c>
    </row>
    <row r="54" spans="1:23" x14ac:dyDescent="0.3">
      <c r="A54" s="131" t="s">
        <v>2193</v>
      </c>
      <c r="B54" s="131" t="s">
        <v>2194</v>
      </c>
      <c r="C54" s="132">
        <v>50</v>
      </c>
      <c r="D54" s="133">
        <v>38</v>
      </c>
      <c r="E54" s="132">
        <v>26</v>
      </c>
      <c r="F54" s="131" t="s">
        <v>2098</v>
      </c>
      <c r="G54" s="131" t="s">
        <v>8</v>
      </c>
      <c r="H54" s="131" t="s">
        <v>62</v>
      </c>
      <c r="I54" s="147">
        <v>31</v>
      </c>
      <c r="J54" s="148">
        <v>1.996527777777778E-2</v>
      </c>
      <c r="K54" s="148">
        <v>1.3310185185185187E-3</v>
      </c>
      <c r="L54" s="148">
        <v>1.1805555555555556E-3</v>
      </c>
      <c r="M54" s="147">
        <v>28</v>
      </c>
      <c r="N54" s="148">
        <v>5.1215277777777783E-2</v>
      </c>
      <c r="O54" s="149">
        <v>32.542372881355931</v>
      </c>
      <c r="P54" s="148">
        <v>7.8703703703703705E-4</v>
      </c>
      <c r="Q54" s="147">
        <v>68</v>
      </c>
      <c r="R54" s="148">
        <v>3.9814814814814817E-2</v>
      </c>
      <c r="S54" s="148">
        <v>3.9814814814814817E-3</v>
      </c>
      <c r="T54" s="141">
        <v>0.11298828703703705</v>
      </c>
      <c r="U54" s="123">
        <f t="shared" si="1"/>
        <v>775</v>
      </c>
      <c r="W54" s="28" t="str">
        <f t="shared" si="2"/>
        <v>Vitalis Gricius</v>
      </c>
    </row>
    <row r="55" spans="1:23" x14ac:dyDescent="0.3">
      <c r="A55" s="131" t="s">
        <v>2172</v>
      </c>
      <c r="B55" s="131" t="s">
        <v>2195</v>
      </c>
      <c r="C55" s="132">
        <v>51</v>
      </c>
      <c r="D55" s="133">
        <v>5</v>
      </c>
      <c r="E55" s="132">
        <v>42</v>
      </c>
      <c r="F55" s="131" t="s">
        <v>2121</v>
      </c>
      <c r="G55" s="131" t="s">
        <v>8</v>
      </c>
      <c r="H55" s="131" t="s">
        <v>61</v>
      </c>
      <c r="I55" s="147">
        <v>64</v>
      </c>
      <c r="J55" s="148">
        <v>2.4120370370370372E-2</v>
      </c>
      <c r="K55" s="148">
        <v>1.6080246913580249E-3</v>
      </c>
      <c r="L55" s="148">
        <v>8.9120370370370362E-4</v>
      </c>
      <c r="M55" s="147">
        <v>54</v>
      </c>
      <c r="N55" s="148">
        <v>5.4178240740740735E-2</v>
      </c>
      <c r="O55" s="149">
        <v>30.762657551805173</v>
      </c>
      <c r="P55" s="148">
        <v>6.5972222222222213E-4</v>
      </c>
      <c r="Q55" s="147">
        <v>36</v>
      </c>
      <c r="R55" s="148">
        <v>3.3252314814814811E-2</v>
      </c>
      <c r="S55" s="148">
        <v>3.3252314814814811E-3</v>
      </c>
      <c r="T55" s="141">
        <v>0.11311991898148148</v>
      </c>
      <c r="U55" s="123">
        <f t="shared" si="1"/>
        <v>774</v>
      </c>
      <c r="W55" s="28" t="str">
        <f t="shared" si="2"/>
        <v>Arūnas Maciulevičius</v>
      </c>
    </row>
    <row r="56" spans="1:23" x14ac:dyDescent="0.3">
      <c r="A56" s="131" t="s">
        <v>2196</v>
      </c>
      <c r="B56" s="131" t="s">
        <v>2768</v>
      </c>
      <c r="C56" s="132">
        <v>52</v>
      </c>
      <c r="D56" s="133">
        <v>39</v>
      </c>
      <c r="E56" s="132">
        <v>24</v>
      </c>
      <c r="F56" s="131" t="s">
        <v>2098</v>
      </c>
      <c r="G56" s="131" t="s">
        <v>8</v>
      </c>
      <c r="H56" s="131" t="s">
        <v>2197</v>
      </c>
      <c r="I56" s="147">
        <v>13</v>
      </c>
      <c r="J56" s="148">
        <v>1.8206018518518517E-2</v>
      </c>
      <c r="K56" s="148">
        <v>1.2137345679012345E-3</v>
      </c>
      <c r="L56" s="148">
        <v>1.4120370370370369E-3</v>
      </c>
      <c r="M56" s="147">
        <v>61</v>
      </c>
      <c r="N56" s="148">
        <v>5.5995370370370369E-2</v>
      </c>
      <c r="O56" s="149">
        <v>29.764365440264573</v>
      </c>
      <c r="P56" s="148">
        <v>1.0763888888888889E-3</v>
      </c>
      <c r="Q56" s="147">
        <v>60</v>
      </c>
      <c r="R56" s="148">
        <v>3.7951388888888889E-2</v>
      </c>
      <c r="S56" s="148">
        <v>3.7951388888888887E-3</v>
      </c>
      <c r="T56" s="141">
        <v>0.11466339120370371</v>
      </c>
      <c r="U56" s="123">
        <f t="shared" si="1"/>
        <v>764</v>
      </c>
      <c r="W56" s="28" t="str">
        <f t="shared" si="2"/>
        <v>Pijus Genevičius</v>
      </c>
    </row>
    <row r="57" spans="1:23" x14ac:dyDescent="0.3">
      <c r="A57" s="131" t="s">
        <v>2198</v>
      </c>
      <c r="B57" s="131" t="s">
        <v>2199</v>
      </c>
      <c r="C57" s="132">
        <v>53</v>
      </c>
      <c r="D57" s="133">
        <v>5</v>
      </c>
      <c r="E57" s="132">
        <v>64</v>
      </c>
      <c r="F57" s="131" t="s">
        <v>2137</v>
      </c>
      <c r="G57" s="131" t="s">
        <v>149</v>
      </c>
      <c r="H57" s="131" t="s">
        <v>90</v>
      </c>
      <c r="I57" s="147">
        <v>52</v>
      </c>
      <c r="J57" s="148">
        <v>2.2013888888888888E-2</v>
      </c>
      <c r="K57" s="148">
        <v>1.4675925925925926E-3</v>
      </c>
      <c r="L57" s="148">
        <v>1.5277777777777779E-3</v>
      </c>
      <c r="M57" s="147">
        <v>36</v>
      </c>
      <c r="N57" s="148">
        <v>5.2523148148148145E-2</v>
      </c>
      <c r="O57" s="149">
        <v>31.732040546496258</v>
      </c>
      <c r="P57" s="148">
        <v>7.5231481481481471E-4</v>
      </c>
      <c r="Q57" s="147">
        <v>61</v>
      </c>
      <c r="R57" s="148">
        <v>3.8171296296296293E-2</v>
      </c>
      <c r="S57" s="148">
        <v>3.8171296296296295E-3</v>
      </c>
      <c r="T57" s="141">
        <v>0.11501717592592592</v>
      </c>
      <c r="U57" s="123">
        <f t="shared" si="1"/>
        <v>762</v>
      </c>
      <c r="W57" s="28" t="str">
        <f t="shared" si="2"/>
        <v>Aloyzas Urbikas</v>
      </c>
    </row>
    <row r="58" spans="1:23" x14ac:dyDescent="0.3">
      <c r="A58" s="131" t="s">
        <v>2200</v>
      </c>
      <c r="B58" s="131" t="s">
        <v>2201</v>
      </c>
      <c r="C58" s="132">
        <v>54</v>
      </c>
      <c r="D58" s="133">
        <v>40</v>
      </c>
      <c r="E58" s="132">
        <v>32</v>
      </c>
      <c r="F58" s="131" t="s">
        <v>2098</v>
      </c>
      <c r="G58" s="131" t="s">
        <v>8</v>
      </c>
      <c r="H58" s="131" t="s">
        <v>1993</v>
      </c>
      <c r="I58" s="147">
        <v>69</v>
      </c>
      <c r="J58" s="148">
        <v>2.5462962962962962E-2</v>
      </c>
      <c r="K58" s="148">
        <v>1.6975308641975309E-3</v>
      </c>
      <c r="L58" s="148">
        <v>1.3078703703703705E-3</v>
      </c>
      <c r="M58" s="147">
        <v>18</v>
      </c>
      <c r="N58" s="148">
        <v>4.9016203703703708E-2</v>
      </c>
      <c r="O58" s="149">
        <v>34.002361275088546</v>
      </c>
      <c r="P58" s="148">
        <v>1.2037037037037038E-3</v>
      </c>
      <c r="Q58" s="147">
        <v>65</v>
      </c>
      <c r="R58" s="148">
        <v>3.8784722222222227E-2</v>
      </c>
      <c r="S58" s="148">
        <v>3.8784722222222228E-3</v>
      </c>
      <c r="T58" s="141">
        <v>0.11580427083333333</v>
      </c>
      <c r="U58" s="123">
        <f t="shared" si="1"/>
        <v>757</v>
      </c>
      <c r="W58" s="28" t="str">
        <f t="shared" si="2"/>
        <v>Rimas Kareiva</v>
      </c>
    </row>
    <row r="59" spans="1:23" x14ac:dyDescent="0.3">
      <c r="A59" s="131" t="s">
        <v>2202</v>
      </c>
      <c r="B59" s="131" t="s">
        <v>2203</v>
      </c>
      <c r="C59" s="132">
        <v>55</v>
      </c>
      <c r="D59" s="133">
        <v>6</v>
      </c>
      <c r="E59" s="132">
        <v>12</v>
      </c>
      <c r="F59" s="131" t="s">
        <v>2137</v>
      </c>
      <c r="G59" s="131" t="s">
        <v>2204</v>
      </c>
      <c r="H59" s="131" t="s">
        <v>123</v>
      </c>
      <c r="I59" s="147">
        <v>71</v>
      </c>
      <c r="J59" s="148">
        <v>2.5937500000000002E-2</v>
      </c>
      <c r="K59" s="148">
        <v>1.7291666666666668E-3</v>
      </c>
      <c r="L59" s="148">
        <v>1.5624999999999999E-3</v>
      </c>
      <c r="M59" s="147">
        <v>50</v>
      </c>
      <c r="N59" s="148">
        <v>5.3576388888888889E-2</v>
      </c>
      <c r="O59" s="149">
        <v>31.108230719377833</v>
      </c>
      <c r="P59" s="148">
        <v>7.7546296296296304E-4</v>
      </c>
      <c r="Q59" s="147">
        <v>44</v>
      </c>
      <c r="R59" s="148">
        <v>3.4039351851851855E-2</v>
      </c>
      <c r="S59" s="148">
        <v>3.4039351851851856E-3</v>
      </c>
      <c r="T59" s="141">
        <v>0.11592115740740742</v>
      </c>
      <c r="U59" s="123">
        <f t="shared" si="1"/>
        <v>756</v>
      </c>
      <c r="W59" s="28" t="str">
        <f t="shared" si="2"/>
        <v>Rimantas Butkevičius</v>
      </c>
    </row>
    <row r="60" spans="1:23" x14ac:dyDescent="0.3">
      <c r="A60" s="131" t="s">
        <v>2205</v>
      </c>
      <c r="B60" s="131" t="s">
        <v>2206</v>
      </c>
      <c r="C60" s="132">
        <v>56</v>
      </c>
      <c r="D60" s="133">
        <v>7</v>
      </c>
      <c r="E60" s="132">
        <v>36</v>
      </c>
      <c r="F60" s="131" t="s">
        <v>2137</v>
      </c>
      <c r="G60" s="131" t="s">
        <v>8</v>
      </c>
      <c r="H60" s="131" t="s">
        <v>2005</v>
      </c>
      <c r="I60" s="147">
        <v>68</v>
      </c>
      <c r="J60" s="148">
        <v>2.5231481481481483E-2</v>
      </c>
      <c r="K60" s="148">
        <v>1.6820987654320989E-3</v>
      </c>
      <c r="L60" s="148">
        <v>1.6435185185185183E-3</v>
      </c>
      <c r="M60" s="147">
        <v>32</v>
      </c>
      <c r="N60" s="148">
        <v>5.1655092592592593E-2</v>
      </c>
      <c r="O60" s="149">
        <v>32.265292404212417</v>
      </c>
      <c r="P60" s="148">
        <v>6.3657407407407402E-4</v>
      </c>
      <c r="Q60" s="147">
        <v>56</v>
      </c>
      <c r="R60" s="148">
        <v>3.6828703703703704E-2</v>
      </c>
      <c r="S60" s="148">
        <v>3.6828703703703702E-3</v>
      </c>
      <c r="T60" s="141">
        <v>0.11602402777777777</v>
      </c>
      <c r="U60" s="123">
        <f t="shared" si="1"/>
        <v>755</v>
      </c>
      <c r="W60" s="28" t="str">
        <f t="shared" si="2"/>
        <v>Romualdas Kniuksta</v>
      </c>
    </row>
    <row r="61" spans="1:23" x14ac:dyDescent="0.3">
      <c r="A61" s="131" t="s">
        <v>2207</v>
      </c>
      <c r="B61" s="131" t="s">
        <v>2208</v>
      </c>
      <c r="C61" s="132">
        <v>57</v>
      </c>
      <c r="D61" s="133">
        <v>41</v>
      </c>
      <c r="E61" s="132">
        <v>57</v>
      </c>
      <c r="F61" s="131" t="s">
        <v>2098</v>
      </c>
      <c r="G61" s="131" t="s">
        <v>8</v>
      </c>
      <c r="H61" s="131" t="s">
        <v>1893</v>
      </c>
      <c r="I61" s="147">
        <v>72</v>
      </c>
      <c r="J61" s="148">
        <v>2.7592592592592596E-2</v>
      </c>
      <c r="K61" s="148">
        <v>1.8395061728395062E-3</v>
      </c>
      <c r="L61" s="148">
        <v>1.2384259259259258E-3</v>
      </c>
      <c r="M61" s="147">
        <v>49</v>
      </c>
      <c r="N61" s="148">
        <v>5.3506944444444447E-2</v>
      </c>
      <c r="O61" s="149">
        <v>31.148604802076573</v>
      </c>
      <c r="P61" s="148">
        <v>6.4814814814814813E-4</v>
      </c>
      <c r="Q61" s="147">
        <v>37</v>
      </c>
      <c r="R61" s="148">
        <v>3.3344907407407406E-2</v>
      </c>
      <c r="S61" s="148">
        <v>3.3344907407407407E-3</v>
      </c>
      <c r="T61" s="141">
        <v>0.11636961805555555</v>
      </c>
      <c r="U61" s="123">
        <f t="shared" si="1"/>
        <v>753</v>
      </c>
      <c r="W61" s="28" t="str">
        <f t="shared" si="2"/>
        <v>Mindaugas Slapšys</v>
      </c>
    </row>
    <row r="62" spans="1:23" x14ac:dyDescent="0.3">
      <c r="A62" s="131" t="s">
        <v>2125</v>
      </c>
      <c r="B62" s="131" t="s">
        <v>2209</v>
      </c>
      <c r="C62" s="132">
        <v>58</v>
      </c>
      <c r="D62" s="133">
        <v>42</v>
      </c>
      <c r="E62" s="132">
        <v>74</v>
      </c>
      <c r="F62" s="131" t="s">
        <v>2098</v>
      </c>
      <c r="G62" s="131" t="s">
        <v>2109</v>
      </c>
      <c r="H62" s="131" t="s">
        <v>183</v>
      </c>
      <c r="I62" s="147">
        <v>62</v>
      </c>
      <c r="J62" s="148">
        <v>2.3738425925925923E-2</v>
      </c>
      <c r="K62" s="148">
        <v>1.5825617283950614E-3</v>
      </c>
      <c r="L62" s="148">
        <v>2.3611111111111111E-3</v>
      </c>
      <c r="M62" s="147">
        <v>59</v>
      </c>
      <c r="N62" s="148">
        <v>5.5185185185185191E-2</v>
      </c>
      <c r="O62" s="149">
        <v>30.201342281879192</v>
      </c>
      <c r="P62" s="148">
        <v>1.0763888888888889E-3</v>
      </c>
      <c r="Q62" s="147">
        <v>46</v>
      </c>
      <c r="R62" s="148">
        <v>3.4432870370370371E-2</v>
      </c>
      <c r="S62" s="148">
        <v>3.4432870370370372E-3</v>
      </c>
      <c r="T62" s="141">
        <v>0.11682614583333334</v>
      </c>
      <c r="U62" s="123">
        <f t="shared" si="1"/>
        <v>750</v>
      </c>
      <c r="W62" s="28" t="str">
        <f t="shared" si="2"/>
        <v>Vytautas Viščius</v>
      </c>
    </row>
    <row r="63" spans="1:23" x14ac:dyDescent="0.3">
      <c r="A63" s="131" t="s">
        <v>2210</v>
      </c>
      <c r="B63" s="131" t="s">
        <v>2211</v>
      </c>
      <c r="C63" s="132">
        <v>59</v>
      </c>
      <c r="D63" s="133">
        <v>43</v>
      </c>
      <c r="E63" s="132">
        <v>72</v>
      </c>
      <c r="F63" s="131" t="s">
        <v>2098</v>
      </c>
      <c r="G63" s="131" t="s">
        <v>8</v>
      </c>
      <c r="H63" s="131" t="s">
        <v>2212</v>
      </c>
      <c r="I63" s="147">
        <v>58</v>
      </c>
      <c r="J63" s="148">
        <v>2.3067129629629632E-2</v>
      </c>
      <c r="K63" s="148">
        <v>1.537808641975309E-3</v>
      </c>
      <c r="L63" s="148">
        <v>2.2337962962962967E-3</v>
      </c>
      <c r="M63" s="147">
        <v>67</v>
      </c>
      <c r="N63" s="148">
        <v>5.9050925925925923E-2</v>
      </c>
      <c r="O63" s="149">
        <v>28.224225793806351</v>
      </c>
      <c r="P63" s="148">
        <v>8.449074074074075E-4</v>
      </c>
      <c r="Q63" s="147">
        <v>31</v>
      </c>
      <c r="R63" s="148">
        <v>3.243055555555556E-2</v>
      </c>
      <c r="S63" s="148">
        <v>3.2430555555555559E-3</v>
      </c>
      <c r="T63" s="141">
        <v>0.11765475694444444</v>
      </c>
      <c r="U63" s="123">
        <f t="shared" si="1"/>
        <v>745</v>
      </c>
      <c r="W63" s="28" t="str">
        <f t="shared" si="2"/>
        <v>Simas Vilkelis</v>
      </c>
    </row>
    <row r="64" spans="1:23" x14ac:dyDescent="0.3">
      <c r="A64" s="131" t="s">
        <v>2213</v>
      </c>
      <c r="B64" s="131" t="s">
        <v>2214</v>
      </c>
      <c r="C64" s="132">
        <v>60</v>
      </c>
      <c r="D64" s="133">
        <v>4</v>
      </c>
      <c r="E64" s="132">
        <v>2</v>
      </c>
      <c r="F64" s="131" t="s">
        <v>2147</v>
      </c>
      <c r="G64" s="131" t="s">
        <v>8</v>
      </c>
      <c r="H64" s="131" t="s">
        <v>183</v>
      </c>
      <c r="I64" s="147">
        <v>21</v>
      </c>
      <c r="J64" s="148">
        <v>1.8587962962962962E-2</v>
      </c>
      <c r="K64" s="148">
        <v>1.2391975308641975E-3</v>
      </c>
      <c r="L64" s="148">
        <v>6.5972222222222213E-4</v>
      </c>
      <c r="M64" s="147">
        <v>48</v>
      </c>
      <c r="N64" s="148">
        <v>5.3449074074074072E-2</v>
      </c>
      <c r="O64" s="149">
        <v>31.182330012992637</v>
      </c>
      <c r="P64" s="148">
        <v>5.4398148148148144E-4</v>
      </c>
      <c r="Q64" s="147">
        <v>71</v>
      </c>
      <c r="R64" s="148">
        <v>4.5034722222222219E-2</v>
      </c>
      <c r="S64" s="148">
        <v>4.5034722222222221E-3</v>
      </c>
      <c r="T64" s="141">
        <v>0.11830474537037038</v>
      </c>
      <c r="U64" s="123">
        <f t="shared" si="1"/>
        <v>741</v>
      </c>
      <c r="W64" s="28" t="str">
        <f t="shared" si="2"/>
        <v>Giedrė Ambrazevičiūtė</v>
      </c>
    </row>
    <row r="65" spans="1:23" x14ac:dyDescent="0.3">
      <c r="A65" s="131" t="s">
        <v>2168</v>
      </c>
      <c r="B65" s="131" t="s">
        <v>2215</v>
      </c>
      <c r="C65" s="132">
        <v>61</v>
      </c>
      <c r="D65" s="133">
        <v>44</v>
      </c>
      <c r="E65" s="132">
        <v>19</v>
      </c>
      <c r="F65" s="131" t="s">
        <v>2098</v>
      </c>
      <c r="G65" s="131" t="s">
        <v>8</v>
      </c>
      <c r="H65" s="131" t="s">
        <v>2216</v>
      </c>
      <c r="I65" s="147">
        <v>7</v>
      </c>
      <c r="J65" s="148">
        <v>1.7893518518518517E-2</v>
      </c>
      <c r="K65" s="148">
        <v>1.192901234567901E-3</v>
      </c>
      <c r="L65" s="148">
        <v>3.2754629629629631E-3</v>
      </c>
      <c r="M65" s="147">
        <v>64</v>
      </c>
      <c r="N65" s="148">
        <v>5.8159722222222217E-2</v>
      </c>
      <c r="O65" s="149">
        <v>28.656716417910449</v>
      </c>
      <c r="P65" s="148">
        <v>2.7430555555555559E-3</v>
      </c>
      <c r="Q65" s="147">
        <v>55</v>
      </c>
      <c r="R65" s="148">
        <v>3.6655092592592593E-2</v>
      </c>
      <c r="S65" s="148">
        <v>3.6655092592592594E-3</v>
      </c>
      <c r="T65" s="141">
        <v>0.11875234953703705</v>
      </c>
      <c r="U65" s="123">
        <f t="shared" si="1"/>
        <v>738</v>
      </c>
      <c r="W65" s="28" t="str">
        <f t="shared" si="2"/>
        <v>Šarūnas Dignaitis</v>
      </c>
    </row>
    <row r="66" spans="1:23" x14ac:dyDescent="0.3">
      <c r="A66" s="131" t="s">
        <v>2217</v>
      </c>
      <c r="B66" s="131" t="s">
        <v>2218</v>
      </c>
      <c r="C66" s="132">
        <v>62</v>
      </c>
      <c r="D66" s="133">
        <v>45</v>
      </c>
      <c r="E66" s="132">
        <v>49</v>
      </c>
      <c r="F66" s="131" t="s">
        <v>2098</v>
      </c>
      <c r="G66" s="131" t="s">
        <v>28</v>
      </c>
      <c r="H66" s="131" t="s">
        <v>155</v>
      </c>
      <c r="I66" s="147">
        <v>55</v>
      </c>
      <c r="J66" s="148">
        <v>2.2442129629629631E-2</v>
      </c>
      <c r="K66" s="148">
        <v>1.4961419753086421E-3</v>
      </c>
      <c r="L66" s="148">
        <v>1.2731481481481483E-3</v>
      </c>
      <c r="M66" s="147">
        <v>33</v>
      </c>
      <c r="N66" s="148">
        <v>5.1828703703703703E-2</v>
      </c>
      <c r="O66" s="149">
        <v>32.157213041536401</v>
      </c>
      <c r="P66" s="148">
        <v>1.0069444444444444E-3</v>
      </c>
      <c r="Q66" s="147">
        <v>69</v>
      </c>
      <c r="R66" s="148">
        <v>4.2615740740740739E-2</v>
      </c>
      <c r="S66" s="148">
        <v>4.2615740740740739E-3</v>
      </c>
      <c r="T66" s="141">
        <v>0.11921451388888889</v>
      </c>
      <c r="U66" s="123">
        <f t="shared" si="1"/>
        <v>735</v>
      </c>
      <c r="W66" s="28" t="str">
        <f t="shared" si="2"/>
        <v>Antanas Norkevičius</v>
      </c>
    </row>
    <row r="67" spans="1:23" x14ac:dyDescent="0.3">
      <c r="A67" s="131" t="s">
        <v>2131</v>
      </c>
      <c r="B67" s="131" t="s">
        <v>2219</v>
      </c>
      <c r="C67" s="132">
        <v>63</v>
      </c>
      <c r="D67" s="133">
        <v>46</v>
      </c>
      <c r="E67" s="132">
        <v>66</v>
      </c>
      <c r="F67" s="131" t="s">
        <v>2098</v>
      </c>
      <c r="G67" s="131" t="s">
        <v>2220</v>
      </c>
      <c r="H67" s="131" t="s">
        <v>183</v>
      </c>
      <c r="I67" s="147">
        <v>32</v>
      </c>
      <c r="J67" s="148">
        <v>2.0023148148148148E-2</v>
      </c>
      <c r="K67" s="148">
        <v>1.3348765432098764E-3</v>
      </c>
      <c r="L67" s="148">
        <v>1.423611111111111E-3</v>
      </c>
      <c r="M67" s="147">
        <v>46</v>
      </c>
      <c r="N67" s="148">
        <v>5.3368055555555551E-2</v>
      </c>
      <c r="O67" s="149">
        <v>31.229668184775537</v>
      </c>
      <c r="P67" s="148">
        <v>9.0277777777777784E-4</v>
      </c>
      <c r="Q67" s="147">
        <v>70</v>
      </c>
      <c r="R67" s="148">
        <v>4.3472222222222225E-2</v>
      </c>
      <c r="S67" s="148">
        <v>4.3472222222222228E-3</v>
      </c>
      <c r="T67" s="141">
        <v>0.1192197337962963</v>
      </c>
      <c r="U67" s="123">
        <f t="shared" si="1"/>
        <v>735</v>
      </c>
      <c r="W67" s="28" t="str">
        <f t="shared" si="2"/>
        <v>Domas Uselis</v>
      </c>
    </row>
    <row r="68" spans="1:23" x14ac:dyDescent="0.3">
      <c r="A68" s="131" t="s">
        <v>2221</v>
      </c>
      <c r="B68" s="131" t="s">
        <v>2222</v>
      </c>
      <c r="C68" s="132">
        <v>64</v>
      </c>
      <c r="D68" s="133">
        <v>47</v>
      </c>
      <c r="E68" s="132">
        <v>37</v>
      </c>
      <c r="F68" s="131" t="s">
        <v>2098</v>
      </c>
      <c r="G68" s="131" t="s">
        <v>80</v>
      </c>
      <c r="H68" s="131" t="s">
        <v>2003</v>
      </c>
      <c r="I68" s="147">
        <v>50</v>
      </c>
      <c r="J68" s="148">
        <v>2.1736111111111112E-2</v>
      </c>
      <c r="K68" s="148">
        <v>1.4490740740740742E-3</v>
      </c>
      <c r="L68" s="148">
        <v>1.6435185185185183E-3</v>
      </c>
      <c r="M68" s="147">
        <v>71</v>
      </c>
      <c r="N68" s="148">
        <v>6.3738425925925921E-2</v>
      </c>
      <c r="O68" s="149">
        <v>26.14853822407845</v>
      </c>
      <c r="P68" s="148">
        <v>1.3310185185185185E-3</v>
      </c>
      <c r="Q68" s="147">
        <v>22</v>
      </c>
      <c r="R68" s="148">
        <v>3.1006944444444445E-2</v>
      </c>
      <c r="S68" s="148">
        <v>3.1006944444444445E-3</v>
      </c>
      <c r="T68" s="141">
        <v>0.11948440972222223</v>
      </c>
      <c r="U68" s="123">
        <f t="shared" si="1"/>
        <v>733</v>
      </c>
      <c r="W68" s="28" t="str">
        <f t="shared" si="2"/>
        <v>Rolandas Kriugžda</v>
      </c>
    </row>
    <row r="69" spans="1:23" x14ac:dyDescent="0.3">
      <c r="A69" s="131" t="s">
        <v>2223</v>
      </c>
      <c r="B69" s="131" t="s">
        <v>2224</v>
      </c>
      <c r="C69" s="132">
        <v>65</v>
      </c>
      <c r="D69" s="133">
        <v>8</v>
      </c>
      <c r="E69" s="132">
        <v>21</v>
      </c>
      <c r="F69" s="131" t="s">
        <v>2137</v>
      </c>
      <c r="G69" s="131" t="s">
        <v>2225</v>
      </c>
      <c r="H69" s="131" t="s">
        <v>2226</v>
      </c>
      <c r="I69" s="147">
        <v>66</v>
      </c>
      <c r="J69" s="148">
        <v>2.4143518518518519E-2</v>
      </c>
      <c r="K69" s="148">
        <v>1.609567901234568E-3</v>
      </c>
      <c r="L69" s="148">
        <v>1.2384259259259258E-3</v>
      </c>
      <c r="M69" s="147">
        <v>62</v>
      </c>
      <c r="N69" s="148">
        <v>5.6597222222222222E-2</v>
      </c>
      <c r="O69" s="149">
        <v>29.447852760736193</v>
      </c>
      <c r="P69" s="148">
        <v>9.9537037037037042E-4</v>
      </c>
      <c r="Q69" s="147">
        <v>59</v>
      </c>
      <c r="R69" s="148">
        <v>3.7615740740740741E-2</v>
      </c>
      <c r="S69" s="148">
        <v>3.7615740740740743E-3</v>
      </c>
      <c r="T69" s="141">
        <v>0.12061112268518519</v>
      </c>
      <c r="U69" s="123">
        <f t="shared" si="1"/>
        <v>726</v>
      </c>
      <c r="W69" s="28" t="str">
        <f t="shared" ref="W69:W76" si="3">A69&amp;" "&amp;B69</f>
        <v>Alexander Fedotenkov</v>
      </c>
    </row>
    <row r="70" spans="1:23" x14ac:dyDescent="0.3">
      <c r="A70" s="131" t="s">
        <v>2227</v>
      </c>
      <c r="B70" s="131" t="s">
        <v>2228</v>
      </c>
      <c r="C70" s="132">
        <v>66</v>
      </c>
      <c r="D70" s="133">
        <v>48</v>
      </c>
      <c r="E70" s="132">
        <v>22</v>
      </c>
      <c r="F70" s="131" t="s">
        <v>2098</v>
      </c>
      <c r="G70" s="131" t="s">
        <v>8</v>
      </c>
      <c r="H70" s="131" t="s">
        <v>29</v>
      </c>
      <c r="I70" s="147">
        <v>51</v>
      </c>
      <c r="J70" s="148">
        <v>2.1747685185185186E-2</v>
      </c>
      <c r="K70" s="148">
        <v>1.4498456790123459E-3</v>
      </c>
      <c r="L70" s="148">
        <v>1.9097222222222222E-3</v>
      </c>
      <c r="M70" s="147">
        <v>63</v>
      </c>
      <c r="N70" s="148">
        <v>5.7465277777777775E-2</v>
      </c>
      <c r="O70" s="149">
        <v>29.003021148036254</v>
      </c>
      <c r="P70" s="148">
        <v>7.291666666666667E-4</v>
      </c>
      <c r="Q70" s="147">
        <v>67</v>
      </c>
      <c r="R70" s="148">
        <v>3.9710648148148148E-2</v>
      </c>
      <c r="S70" s="148">
        <v>3.9710648148148144E-3</v>
      </c>
      <c r="T70" s="141">
        <v>0.12158357638888889</v>
      </c>
      <c r="U70" s="123">
        <f t="shared" ref="U70:U76" si="4">ROUND($T$5/T70*1000,0)</f>
        <v>721</v>
      </c>
      <c r="W70" s="28" t="str">
        <f t="shared" si="3"/>
        <v>Tomas Gedvilas</v>
      </c>
    </row>
    <row r="71" spans="1:23" x14ac:dyDescent="0.3">
      <c r="A71" s="131" t="s">
        <v>2229</v>
      </c>
      <c r="B71" s="131" t="s">
        <v>2230</v>
      </c>
      <c r="C71" s="132">
        <v>67</v>
      </c>
      <c r="D71" s="133">
        <v>49</v>
      </c>
      <c r="E71" s="132">
        <v>77</v>
      </c>
      <c r="F71" s="131" t="s">
        <v>2098</v>
      </c>
      <c r="G71" s="131" t="s">
        <v>149</v>
      </c>
      <c r="H71" s="131" t="s">
        <v>90</v>
      </c>
      <c r="I71" s="147">
        <v>65</v>
      </c>
      <c r="J71" s="148">
        <v>2.4131944444444445E-2</v>
      </c>
      <c r="K71" s="148">
        <v>1.6087962962962963E-3</v>
      </c>
      <c r="L71" s="148">
        <v>1.5509259259259261E-3</v>
      </c>
      <c r="M71" s="147">
        <v>70</v>
      </c>
      <c r="N71" s="148">
        <v>6.2534722222222228E-2</v>
      </c>
      <c r="O71" s="149">
        <v>26.65186007773459</v>
      </c>
      <c r="P71" s="148">
        <v>4.7453703703703704E-4</v>
      </c>
      <c r="Q71" s="147">
        <v>38</v>
      </c>
      <c r="R71" s="148">
        <v>3.3402777777777774E-2</v>
      </c>
      <c r="S71" s="148">
        <v>3.3402777777777775E-3</v>
      </c>
      <c r="T71" s="141">
        <v>0.12213054398148149</v>
      </c>
      <c r="U71" s="123">
        <f t="shared" si="4"/>
        <v>717</v>
      </c>
      <c r="W71" s="28" t="str">
        <f t="shared" si="3"/>
        <v>Žygimantas Zaleckas</v>
      </c>
    </row>
    <row r="72" spans="1:23" x14ac:dyDescent="0.3">
      <c r="A72" s="131" t="s">
        <v>2231</v>
      </c>
      <c r="B72" s="131" t="s">
        <v>2232</v>
      </c>
      <c r="C72" s="132">
        <v>68</v>
      </c>
      <c r="D72" s="133">
        <v>9</v>
      </c>
      <c r="E72" s="132">
        <v>73</v>
      </c>
      <c r="F72" s="131" t="s">
        <v>2137</v>
      </c>
      <c r="G72" s="131" t="s">
        <v>8</v>
      </c>
      <c r="H72" s="131" t="s">
        <v>1893</v>
      </c>
      <c r="I72" s="147">
        <v>60</v>
      </c>
      <c r="J72" s="148">
        <v>2.3391203703703702E-2</v>
      </c>
      <c r="K72" s="148">
        <v>1.5594135802469134E-3</v>
      </c>
      <c r="L72" s="148">
        <v>3.8310185185185183E-3</v>
      </c>
      <c r="M72" s="147">
        <v>57</v>
      </c>
      <c r="N72" s="148">
        <v>5.451388888888889E-2</v>
      </c>
      <c r="O72" s="149">
        <v>30.573248407643312</v>
      </c>
      <c r="P72" s="148">
        <v>1.0763888888888889E-3</v>
      </c>
      <c r="Q72" s="147">
        <v>66</v>
      </c>
      <c r="R72" s="148">
        <v>3.9456018518518522E-2</v>
      </c>
      <c r="S72" s="148">
        <v>3.945601851851852E-3</v>
      </c>
      <c r="T72" s="141">
        <v>0.12231344907407408</v>
      </c>
      <c r="U72" s="123">
        <f t="shared" si="4"/>
        <v>716</v>
      </c>
      <c r="W72" s="28" t="str">
        <f t="shared" si="3"/>
        <v>Kęstutis Virbickas</v>
      </c>
    </row>
    <row r="73" spans="1:23" x14ac:dyDescent="0.3">
      <c r="A73" s="131" t="s">
        <v>2227</v>
      </c>
      <c r="B73" s="131" t="s">
        <v>2233</v>
      </c>
      <c r="C73" s="132">
        <v>69</v>
      </c>
      <c r="D73" s="133">
        <v>50</v>
      </c>
      <c r="E73" s="132">
        <v>65</v>
      </c>
      <c r="F73" s="131" t="s">
        <v>2098</v>
      </c>
      <c r="G73" s="131" t="s">
        <v>156</v>
      </c>
      <c r="H73" s="131" t="s">
        <v>2234</v>
      </c>
      <c r="I73" s="147">
        <v>44</v>
      </c>
      <c r="J73" s="148">
        <v>2.0960648148148148E-2</v>
      </c>
      <c r="K73" s="148">
        <v>1.3973765432098765E-3</v>
      </c>
      <c r="L73" s="148">
        <v>1.6782407407407406E-3</v>
      </c>
      <c r="M73" s="147">
        <v>68</v>
      </c>
      <c r="N73" s="148">
        <v>6.0995370370370366E-2</v>
      </c>
      <c r="O73" s="149">
        <v>27.324478178368125</v>
      </c>
      <c r="P73" s="148">
        <v>9.7222222222222209E-4</v>
      </c>
      <c r="Q73" s="147">
        <v>62</v>
      </c>
      <c r="R73" s="148">
        <v>3.8402777777777779E-2</v>
      </c>
      <c r="S73" s="148">
        <v>3.840277777777778E-3</v>
      </c>
      <c r="T73" s="141">
        <v>0.12303118055555556</v>
      </c>
      <c r="U73" s="123">
        <f t="shared" si="4"/>
        <v>712</v>
      </c>
      <c r="W73" s="28" t="str">
        <f t="shared" si="3"/>
        <v>Tomas Urmanavičius</v>
      </c>
    </row>
    <row r="74" spans="1:23" x14ac:dyDescent="0.3">
      <c r="A74" s="131" t="s">
        <v>2158</v>
      </c>
      <c r="B74" s="131" t="s">
        <v>2235</v>
      </c>
      <c r="C74" s="132">
        <v>70</v>
      </c>
      <c r="D74" s="133">
        <v>51</v>
      </c>
      <c r="E74" s="132">
        <v>69</v>
      </c>
      <c r="F74" s="131" t="s">
        <v>2098</v>
      </c>
      <c r="G74" s="131" t="s">
        <v>8</v>
      </c>
      <c r="H74" s="131" t="s">
        <v>354</v>
      </c>
      <c r="I74" s="147">
        <v>70</v>
      </c>
      <c r="J74" s="148">
        <v>2.5474537037037035E-2</v>
      </c>
      <c r="K74" s="148">
        <v>1.6983024691358025E-3</v>
      </c>
      <c r="L74" s="148">
        <v>2.4305555555555556E-3</v>
      </c>
      <c r="M74" s="147">
        <v>66</v>
      </c>
      <c r="N74" s="148">
        <v>5.8321759259259261E-2</v>
      </c>
      <c r="O74" s="149">
        <v>28.577098630680688</v>
      </c>
      <c r="P74" s="148">
        <v>8.9120370370370362E-4</v>
      </c>
      <c r="Q74" s="147">
        <v>57</v>
      </c>
      <c r="R74" s="148">
        <v>3.6874999999999998E-2</v>
      </c>
      <c r="S74" s="148">
        <v>3.6874999999999998E-3</v>
      </c>
      <c r="T74" s="141">
        <v>0.12401086805555556</v>
      </c>
      <c r="U74" s="123">
        <f t="shared" si="4"/>
        <v>706</v>
      </c>
      <c r="W74" s="28" t="str">
        <f t="shared" si="3"/>
        <v>Vaidas Valatkevičius</v>
      </c>
    </row>
    <row r="75" spans="1:23" x14ac:dyDescent="0.3">
      <c r="A75" s="131" t="s">
        <v>2236</v>
      </c>
      <c r="B75" s="131" t="s">
        <v>2237</v>
      </c>
      <c r="C75" s="132">
        <v>71</v>
      </c>
      <c r="D75" s="133">
        <v>5</v>
      </c>
      <c r="E75" s="132">
        <v>14</v>
      </c>
      <c r="F75" s="131" t="s">
        <v>2147</v>
      </c>
      <c r="G75" s="131" t="s">
        <v>8</v>
      </c>
      <c r="H75" s="131" t="s">
        <v>1893</v>
      </c>
      <c r="I75" s="147">
        <v>67</v>
      </c>
      <c r="J75" s="148">
        <v>2.4155092592592589E-2</v>
      </c>
      <c r="K75" s="148">
        <v>1.6103395061728392E-3</v>
      </c>
      <c r="L75" s="148">
        <v>1.6203703703703703E-3</v>
      </c>
      <c r="M75" s="147">
        <v>69</v>
      </c>
      <c r="N75" s="148">
        <v>6.1504629629629631E-2</v>
      </c>
      <c r="O75" s="149">
        <v>27.098231087692884</v>
      </c>
      <c r="P75" s="148">
        <v>4.6296296296296293E-4</v>
      </c>
      <c r="Q75" s="147">
        <v>64</v>
      </c>
      <c r="R75" s="148">
        <v>3.8726851851851853E-2</v>
      </c>
      <c r="S75" s="148">
        <v>3.8726851851851852E-3</v>
      </c>
      <c r="T75" s="141">
        <v>0.12650196759259261</v>
      </c>
      <c r="U75" s="123">
        <f t="shared" si="4"/>
        <v>693</v>
      </c>
      <c r="W75" s="28" t="str">
        <f t="shared" si="3"/>
        <v>Polina Čachovskaja</v>
      </c>
    </row>
    <row r="76" spans="1:23" x14ac:dyDescent="0.3">
      <c r="A76" s="131" t="s">
        <v>2238</v>
      </c>
      <c r="B76" s="131" t="s">
        <v>2239</v>
      </c>
      <c r="C76" s="132">
        <v>72</v>
      </c>
      <c r="D76" s="133" t="s">
        <v>183</v>
      </c>
      <c r="E76" s="132">
        <v>18</v>
      </c>
      <c r="F76" s="131" t="s">
        <v>2098</v>
      </c>
      <c r="G76" s="131" t="s">
        <v>8</v>
      </c>
      <c r="H76" s="131" t="s">
        <v>1962</v>
      </c>
      <c r="I76" s="147">
        <v>33</v>
      </c>
      <c r="J76" s="148">
        <v>2.0150462962962964E-2</v>
      </c>
      <c r="K76" s="148">
        <v>1.3433641975308642E-3</v>
      </c>
      <c r="L76" s="148" t="s">
        <v>118</v>
      </c>
      <c r="M76" s="147" t="s">
        <v>56</v>
      </c>
      <c r="N76" s="148" t="s">
        <v>118</v>
      </c>
      <c r="O76" s="149" t="s">
        <v>56</v>
      </c>
      <c r="P76" s="148" t="s">
        <v>118</v>
      </c>
      <c r="Q76" s="147" t="s">
        <v>56</v>
      </c>
      <c r="R76" s="148" t="s">
        <v>118</v>
      </c>
      <c r="S76" s="148" t="s">
        <v>56</v>
      </c>
      <c r="T76" s="141" t="s">
        <v>118</v>
      </c>
      <c r="U76" s="123" t="e">
        <f t="shared" si="4"/>
        <v>#VALUE!</v>
      </c>
      <c r="W76" s="28" t="str">
        <f t="shared" si="3"/>
        <v>Karolis Devyzis</v>
      </c>
    </row>
    <row r="77" spans="1:23" x14ac:dyDescent="0.3">
      <c r="A77" s="36"/>
      <c r="B77" s="36"/>
      <c r="C77" s="130"/>
      <c r="D77" s="130"/>
      <c r="E77" s="130"/>
      <c r="F77" s="36"/>
      <c r="G77" s="36"/>
      <c r="H77" s="36"/>
      <c r="I77" s="36"/>
      <c r="J77" s="36"/>
      <c r="K77" s="36"/>
      <c r="L77" s="36"/>
      <c r="M77" s="36"/>
      <c r="N77" s="36"/>
      <c r="O77" s="36"/>
      <c r="P77" s="36"/>
      <c r="Q77" s="36"/>
      <c r="R77" s="36"/>
      <c r="S77" s="36"/>
      <c r="T77" s="36"/>
    </row>
    <row r="78" spans="1:23" x14ac:dyDescent="0.3">
      <c r="A78" s="36"/>
      <c r="B78" s="36"/>
      <c r="C78" s="130"/>
      <c r="D78" s="130"/>
      <c r="E78" s="130"/>
      <c r="F78" s="36"/>
      <c r="G78" s="36"/>
      <c r="H78" s="36"/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36"/>
    </row>
    <row r="79" spans="1:23" x14ac:dyDescent="0.3">
      <c r="A79" s="36"/>
      <c r="B79" s="36"/>
      <c r="C79" s="130"/>
      <c r="D79" s="130"/>
      <c r="E79" s="130"/>
      <c r="F79" s="36"/>
      <c r="G79" s="36"/>
      <c r="H79" s="36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</row>
    <row r="80" spans="1:23" x14ac:dyDescent="0.3">
      <c r="A80" s="36"/>
      <c r="B80" s="36"/>
      <c r="C80" s="130"/>
      <c r="D80" s="130"/>
      <c r="E80" s="130"/>
      <c r="F80" s="36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</row>
    <row r="81" spans="1:23" ht="41.4" x14ac:dyDescent="0.3">
      <c r="A81" s="124" t="s">
        <v>2092</v>
      </c>
      <c r="B81" s="124" t="s">
        <v>2093</v>
      </c>
      <c r="C81" s="125" t="s">
        <v>189</v>
      </c>
      <c r="D81" s="126" t="s">
        <v>2094</v>
      </c>
      <c r="E81" s="124" t="s">
        <v>190</v>
      </c>
      <c r="F81" s="127" t="s">
        <v>4</v>
      </c>
      <c r="G81" s="127" t="s">
        <v>6</v>
      </c>
      <c r="H81" s="128" t="s">
        <v>27</v>
      </c>
      <c r="I81" s="144" t="s">
        <v>208</v>
      </c>
      <c r="J81" s="145" t="s">
        <v>2483</v>
      </c>
      <c r="K81" s="146" t="s">
        <v>2484</v>
      </c>
      <c r="L81" s="145" t="s">
        <v>2485</v>
      </c>
      <c r="M81" s="144" t="s">
        <v>2486</v>
      </c>
      <c r="N81" s="145" t="s">
        <v>2487</v>
      </c>
      <c r="O81" s="146" t="s">
        <v>2488</v>
      </c>
      <c r="P81" s="145" t="s">
        <v>2489</v>
      </c>
      <c r="Q81" s="144" t="s">
        <v>209</v>
      </c>
      <c r="R81" s="145" t="s">
        <v>2490</v>
      </c>
      <c r="S81" s="146" t="s">
        <v>2491</v>
      </c>
      <c r="T81" s="129" t="s">
        <v>2095</v>
      </c>
      <c r="U81" s="142" t="s">
        <v>0</v>
      </c>
    </row>
    <row r="82" spans="1:23" x14ac:dyDescent="0.3">
      <c r="A82" s="131" t="s">
        <v>2241</v>
      </c>
      <c r="B82" s="131" t="s">
        <v>2242</v>
      </c>
      <c r="C82" s="132">
        <v>1</v>
      </c>
      <c r="D82" s="133">
        <v>1</v>
      </c>
      <c r="E82" s="132">
        <v>245</v>
      </c>
      <c r="F82" s="131" t="s">
        <v>2243</v>
      </c>
      <c r="G82" s="131" t="s">
        <v>8</v>
      </c>
      <c r="H82" s="131" t="s">
        <v>2244</v>
      </c>
      <c r="I82" s="147">
        <v>6</v>
      </c>
      <c r="J82" s="148">
        <v>8.819444444444444E-3</v>
      </c>
      <c r="K82" s="148">
        <v>1.175925925925926E-3</v>
      </c>
      <c r="L82" s="148">
        <v>6.3657407407407402E-4</v>
      </c>
      <c r="M82" s="147">
        <v>2</v>
      </c>
      <c r="N82" s="148">
        <v>2.3171296296296297E-2</v>
      </c>
      <c r="O82" s="149">
        <v>35.964035964035965</v>
      </c>
      <c r="P82" s="148">
        <v>4.5138888888888892E-4</v>
      </c>
      <c r="Q82" s="147">
        <v>1</v>
      </c>
      <c r="R82" s="148">
        <v>1.2939814814814814E-2</v>
      </c>
      <c r="S82" s="148">
        <v>2.5879629629629629E-3</v>
      </c>
      <c r="T82" s="134">
        <v>4.6050115740740742E-2</v>
      </c>
      <c r="U82" s="123">
        <f>ROUND($T$82/T82*900,0)</f>
        <v>900</v>
      </c>
      <c r="W82" s="28" t="str">
        <f t="shared" ref="W82:W113" si="5">A82&amp;" "&amp;B82</f>
        <v>Gediminas Pajėda</v>
      </c>
    </row>
    <row r="83" spans="1:23" x14ac:dyDescent="0.3">
      <c r="A83" s="131" t="s">
        <v>2245</v>
      </c>
      <c r="B83" s="131" t="s">
        <v>2246</v>
      </c>
      <c r="C83" s="132">
        <v>2</v>
      </c>
      <c r="D83" s="133">
        <v>1</v>
      </c>
      <c r="E83" s="132">
        <v>200</v>
      </c>
      <c r="F83" s="131" t="s">
        <v>2247</v>
      </c>
      <c r="G83" s="131" t="s">
        <v>60</v>
      </c>
      <c r="H83" s="131" t="s">
        <v>1876</v>
      </c>
      <c r="I83" s="147">
        <v>1</v>
      </c>
      <c r="J83" s="148">
        <v>7.743055555555556E-3</v>
      </c>
      <c r="K83" s="148">
        <v>1.0324074074074074E-3</v>
      </c>
      <c r="L83" s="148">
        <v>3.5879629629629635E-4</v>
      </c>
      <c r="M83" s="147">
        <v>10</v>
      </c>
      <c r="N83" s="148">
        <v>2.478009259259259E-2</v>
      </c>
      <c r="O83" s="149">
        <v>33.629145259224664</v>
      </c>
      <c r="P83" s="148">
        <v>2.6620370370370372E-4</v>
      </c>
      <c r="Q83" s="147">
        <v>4</v>
      </c>
      <c r="R83" s="148">
        <v>1.3877314814814815E-2</v>
      </c>
      <c r="S83" s="148">
        <v>2.7754629629629631E-3</v>
      </c>
      <c r="T83" s="134">
        <v>4.7059236111111104E-2</v>
      </c>
      <c r="U83" s="123">
        <f t="shared" ref="U83:U145" si="6">ROUND($T$82/T83*900,0)</f>
        <v>881</v>
      </c>
      <c r="W83" s="28" t="str">
        <f t="shared" si="5"/>
        <v>Tadas Cesevičius</v>
      </c>
    </row>
    <row r="84" spans="1:23" x14ac:dyDescent="0.3">
      <c r="A84" s="131" t="s">
        <v>2101</v>
      </c>
      <c r="B84" s="131" t="s">
        <v>2248</v>
      </c>
      <c r="C84" s="132">
        <v>3</v>
      </c>
      <c r="D84" s="133">
        <v>2</v>
      </c>
      <c r="E84" s="132">
        <v>267</v>
      </c>
      <c r="F84" s="131" t="s">
        <v>2243</v>
      </c>
      <c r="G84" s="131" t="s">
        <v>63</v>
      </c>
      <c r="H84" s="131" t="s">
        <v>123</v>
      </c>
      <c r="I84" s="147">
        <v>16</v>
      </c>
      <c r="J84" s="148">
        <v>9.7222222222222224E-3</v>
      </c>
      <c r="K84" s="148">
        <v>1.2962962962962963E-3</v>
      </c>
      <c r="L84" s="148">
        <v>4.5138888888888892E-4</v>
      </c>
      <c r="M84" s="147">
        <v>4</v>
      </c>
      <c r="N84" s="148">
        <v>2.3414351851851853E-2</v>
      </c>
      <c r="O84" s="149">
        <v>35.590706870983688</v>
      </c>
      <c r="P84" s="148">
        <v>3.3564814814814812E-4</v>
      </c>
      <c r="Q84" s="147">
        <v>2</v>
      </c>
      <c r="R84" s="148">
        <v>1.3136574074074077E-2</v>
      </c>
      <c r="S84" s="148">
        <v>2.6273148148148154E-3</v>
      </c>
      <c r="T84" s="134">
        <v>4.7090555555555552E-2</v>
      </c>
      <c r="U84" s="123">
        <f t="shared" si="6"/>
        <v>880</v>
      </c>
      <c r="W84" s="28" t="str">
        <f t="shared" si="5"/>
        <v>Andrius Dapkevičius</v>
      </c>
    </row>
    <row r="85" spans="1:23" x14ac:dyDescent="0.3">
      <c r="A85" s="131" t="s">
        <v>2189</v>
      </c>
      <c r="B85" s="131" t="s">
        <v>2249</v>
      </c>
      <c r="C85" s="132">
        <v>4</v>
      </c>
      <c r="D85" s="133">
        <v>3</v>
      </c>
      <c r="E85" s="132">
        <v>205</v>
      </c>
      <c r="F85" s="131" t="s">
        <v>2243</v>
      </c>
      <c r="G85" s="131" t="s">
        <v>8</v>
      </c>
      <c r="H85" s="131" t="s">
        <v>1893</v>
      </c>
      <c r="I85" s="147">
        <v>28</v>
      </c>
      <c r="J85" s="148">
        <v>1.1018518518518518E-2</v>
      </c>
      <c r="K85" s="148">
        <v>1.4691358024691357E-3</v>
      </c>
      <c r="L85" s="148">
        <v>9.4907407407407408E-4</v>
      </c>
      <c r="M85" s="147">
        <v>1</v>
      </c>
      <c r="N85" s="148">
        <v>2.0625000000000001E-2</v>
      </c>
      <c r="O85" s="149">
        <v>40.404040404040401</v>
      </c>
      <c r="P85" s="148">
        <v>5.4398148148148144E-4</v>
      </c>
      <c r="Q85" s="147">
        <v>9</v>
      </c>
      <c r="R85" s="148">
        <v>1.4768518518518519E-2</v>
      </c>
      <c r="S85" s="148">
        <v>2.953703703703704E-3</v>
      </c>
      <c r="T85" s="134">
        <v>4.7924189814814812E-2</v>
      </c>
      <c r="U85" s="123">
        <f t="shared" si="6"/>
        <v>865</v>
      </c>
      <c r="W85" s="28" t="str">
        <f t="shared" si="5"/>
        <v>Marius Bernatonis</v>
      </c>
    </row>
    <row r="86" spans="1:23" x14ac:dyDescent="0.3">
      <c r="A86" s="131" t="s">
        <v>2250</v>
      </c>
      <c r="B86" s="131" t="s">
        <v>2251</v>
      </c>
      <c r="C86" s="132">
        <v>5</v>
      </c>
      <c r="D86" s="133">
        <v>2</v>
      </c>
      <c r="E86" s="132">
        <v>247</v>
      </c>
      <c r="F86" s="131" t="s">
        <v>2247</v>
      </c>
      <c r="G86" s="131" t="s">
        <v>60</v>
      </c>
      <c r="H86" s="131" t="s">
        <v>59</v>
      </c>
      <c r="I86" s="147">
        <v>3</v>
      </c>
      <c r="J86" s="148">
        <v>7.9398148148148145E-3</v>
      </c>
      <c r="K86" s="148">
        <v>1.0586419753086419E-3</v>
      </c>
      <c r="L86" s="148">
        <v>4.8611111111111104E-4</v>
      </c>
      <c r="M86" s="147">
        <v>7</v>
      </c>
      <c r="N86" s="148">
        <v>2.4432870370370369E-2</v>
      </c>
      <c r="O86" s="149">
        <v>34.107058266224541</v>
      </c>
      <c r="P86" s="148">
        <v>3.0092592592592595E-4</v>
      </c>
      <c r="Q86" s="147">
        <v>14</v>
      </c>
      <c r="R86" s="148">
        <v>1.5324074074074073E-2</v>
      </c>
      <c r="S86" s="148">
        <v>3.0648148148148145E-3</v>
      </c>
      <c r="T86" s="134">
        <v>4.8526238425925926E-2</v>
      </c>
      <c r="U86" s="123">
        <f t="shared" si="6"/>
        <v>854</v>
      </c>
      <c r="W86" s="28" t="str">
        <f t="shared" si="5"/>
        <v>Lukas Prokopavičius</v>
      </c>
    </row>
    <row r="87" spans="1:23" x14ac:dyDescent="0.3">
      <c r="A87" s="131" t="s">
        <v>2252</v>
      </c>
      <c r="B87" s="131" t="s">
        <v>2253</v>
      </c>
      <c r="C87" s="132">
        <v>6</v>
      </c>
      <c r="D87" s="133">
        <v>4</v>
      </c>
      <c r="E87" s="132">
        <v>218</v>
      </c>
      <c r="F87" s="131" t="s">
        <v>2243</v>
      </c>
      <c r="G87" s="131" t="s">
        <v>63</v>
      </c>
      <c r="H87" s="131" t="s">
        <v>340</v>
      </c>
      <c r="I87" s="147">
        <v>2</v>
      </c>
      <c r="J87" s="148">
        <v>7.7546296296296287E-3</v>
      </c>
      <c r="K87" s="148">
        <v>1.0339506172839506E-3</v>
      </c>
      <c r="L87" s="148">
        <v>4.8611111111111104E-4</v>
      </c>
      <c r="M87" s="147">
        <v>17</v>
      </c>
      <c r="N87" s="148">
        <v>2.613425925925926E-2</v>
      </c>
      <c r="O87" s="149">
        <v>31.886625332152345</v>
      </c>
      <c r="P87" s="148">
        <v>3.3564814814814812E-4</v>
      </c>
      <c r="Q87" s="147">
        <v>5</v>
      </c>
      <c r="R87" s="148">
        <v>1.3877314814814815E-2</v>
      </c>
      <c r="S87" s="148">
        <v>2.7754629629629631E-3</v>
      </c>
      <c r="T87" s="134">
        <v>4.860747685185185E-2</v>
      </c>
      <c r="U87" s="123">
        <f t="shared" si="6"/>
        <v>853</v>
      </c>
      <c r="W87" s="28" t="str">
        <f t="shared" si="5"/>
        <v>Žilvinas Grigaitis</v>
      </c>
    </row>
    <row r="88" spans="1:23" x14ac:dyDescent="0.3">
      <c r="A88" s="131" t="s">
        <v>2101</v>
      </c>
      <c r="B88" s="131" t="s">
        <v>2254</v>
      </c>
      <c r="C88" s="132">
        <v>7</v>
      </c>
      <c r="D88" s="133">
        <v>5</v>
      </c>
      <c r="E88" s="132">
        <v>223</v>
      </c>
      <c r="F88" s="131" t="s">
        <v>2243</v>
      </c>
      <c r="G88" s="131" t="s">
        <v>2255</v>
      </c>
      <c r="H88" s="131" t="s">
        <v>2256</v>
      </c>
      <c r="I88" s="147">
        <v>5</v>
      </c>
      <c r="J88" s="148">
        <v>8.773148148148148E-3</v>
      </c>
      <c r="K88" s="148">
        <v>1.169753086419753E-3</v>
      </c>
      <c r="L88" s="148">
        <v>1.0532407407407407E-3</v>
      </c>
      <c r="M88" s="147">
        <v>3</v>
      </c>
      <c r="N88" s="148">
        <v>2.326388888888889E-2</v>
      </c>
      <c r="O88" s="149">
        <v>35.820895522388057</v>
      </c>
      <c r="P88" s="148">
        <v>4.9768518518518521E-4</v>
      </c>
      <c r="Q88" s="147">
        <v>12</v>
      </c>
      <c r="R88" s="148">
        <v>1.5046296296296295E-2</v>
      </c>
      <c r="S88" s="148">
        <v>3.0092592592592593E-3</v>
      </c>
      <c r="T88" s="134">
        <v>4.8660787037037044E-2</v>
      </c>
      <c r="U88" s="123">
        <f t="shared" si="6"/>
        <v>852</v>
      </c>
      <c r="W88" s="28" t="str">
        <f t="shared" si="5"/>
        <v>Andrius Jurkus</v>
      </c>
    </row>
    <row r="89" spans="1:23" x14ac:dyDescent="0.3">
      <c r="A89" s="131" t="s">
        <v>2231</v>
      </c>
      <c r="B89" s="131" t="s">
        <v>2257</v>
      </c>
      <c r="C89" s="132">
        <v>8</v>
      </c>
      <c r="D89" s="133">
        <v>6</v>
      </c>
      <c r="E89" s="132">
        <v>206</v>
      </c>
      <c r="F89" s="131" t="s">
        <v>2243</v>
      </c>
      <c r="G89" s="131" t="s">
        <v>8</v>
      </c>
      <c r="H89" s="131" t="s">
        <v>2258</v>
      </c>
      <c r="I89" s="147">
        <v>4</v>
      </c>
      <c r="J89" s="148">
        <v>8.6805555555555559E-3</v>
      </c>
      <c r="K89" s="148">
        <v>1.1574074074074076E-3</v>
      </c>
      <c r="L89" s="148">
        <v>6.7129629629629625E-4</v>
      </c>
      <c r="M89" s="147">
        <v>5</v>
      </c>
      <c r="N89" s="148">
        <v>2.3530092592592592E-2</v>
      </c>
      <c r="O89" s="149">
        <v>35.415641908509592</v>
      </c>
      <c r="P89" s="148">
        <v>4.1666666666666669E-4</v>
      </c>
      <c r="Q89" s="147">
        <v>18</v>
      </c>
      <c r="R89" s="148">
        <v>1.5636574074074074E-2</v>
      </c>
      <c r="S89" s="148">
        <v>3.1273148148148145E-3</v>
      </c>
      <c r="T89" s="134">
        <v>4.8964722222222222E-2</v>
      </c>
      <c r="U89" s="123">
        <f t="shared" si="6"/>
        <v>846</v>
      </c>
      <c r="W89" s="28" t="str">
        <f t="shared" si="5"/>
        <v>Kęstutis Binkauskas</v>
      </c>
    </row>
    <row r="90" spans="1:23" x14ac:dyDescent="0.3">
      <c r="A90" s="131" t="s">
        <v>2259</v>
      </c>
      <c r="B90" s="131" t="s">
        <v>2260</v>
      </c>
      <c r="C90" s="132">
        <v>9</v>
      </c>
      <c r="D90" s="133">
        <v>7</v>
      </c>
      <c r="E90" s="132">
        <v>229</v>
      </c>
      <c r="F90" s="131" t="s">
        <v>2243</v>
      </c>
      <c r="G90" s="131" t="s">
        <v>8</v>
      </c>
      <c r="H90" s="131" t="s">
        <v>1893</v>
      </c>
      <c r="I90" s="147">
        <v>13</v>
      </c>
      <c r="J90" s="148">
        <v>9.6759259259259264E-3</v>
      </c>
      <c r="K90" s="148">
        <v>1.2901234567901235E-3</v>
      </c>
      <c r="L90" s="148">
        <v>9.3750000000000007E-4</v>
      </c>
      <c r="M90" s="147">
        <v>6</v>
      </c>
      <c r="N90" s="148">
        <v>2.3668981481481485E-2</v>
      </c>
      <c r="O90" s="149">
        <v>35.207823960880191</v>
      </c>
      <c r="P90" s="148">
        <v>4.6296296296296293E-4</v>
      </c>
      <c r="Q90" s="147">
        <v>7</v>
      </c>
      <c r="R90" s="148">
        <v>1.4594907407407405E-2</v>
      </c>
      <c r="S90" s="148">
        <v>2.9189814814814812E-3</v>
      </c>
      <c r="T90" s="134">
        <v>4.9381388888888884E-2</v>
      </c>
      <c r="U90" s="123">
        <f t="shared" si="6"/>
        <v>839</v>
      </c>
      <c r="W90" s="28" t="str">
        <f t="shared" si="5"/>
        <v>Aleksandr Kazanskij</v>
      </c>
    </row>
    <row r="91" spans="1:23" x14ac:dyDescent="0.3">
      <c r="A91" s="131" t="s">
        <v>2261</v>
      </c>
      <c r="B91" s="131" t="s">
        <v>2262</v>
      </c>
      <c r="C91" s="132">
        <v>10</v>
      </c>
      <c r="D91" s="133">
        <v>8</v>
      </c>
      <c r="E91" s="132">
        <v>241</v>
      </c>
      <c r="F91" s="131" t="s">
        <v>2243</v>
      </c>
      <c r="G91" s="131" t="s">
        <v>8</v>
      </c>
      <c r="H91" s="131" t="s">
        <v>1893</v>
      </c>
      <c r="I91" s="147">
        <v>10</v>
      </c>
      <c r="J91" s="148">
        <v>9.5138888888888894E-3</v>
      </c>
      <c r="K91" s="148">
        <v>1.2685185185185186E-3</v>
      </c>
      <c r="L91" s="148">
        <v>9.9537037037037042E-4</v>
      </c>
      <c r="M91" s="147">
        <v>9</v>
      </c>
      <c r="N91" s="148">
        <v>2.4687499999999998E-2</v>
      </c>
      <c r="O91" s="149">
        <v>33.755274261603383</v>
      </c>
      <c r="P91" s="148">
        <v>5.2083333333333333E-4</v>
      </c>
      <c r="Q91" s="147">
        <v>22</v>
      </c>
      <c r="R91" s="148">
        <v>1.5914351851851853E-2</v>
      </c>
      <c r="S91" s="148">
        <v>3.1828703703703706E-3</v>
      </c>
      <c r="T91" s="134">
        <v>5.165690972222222E-2</v>
      </c>
      <c r="U91" s="123">
        <f t="shared" si="6"/>
        <v>802</v>
      </c>
      <c r="W91" s="28" t="str">
        <f t="shared" si="5"/>
        <v>Rokas Mikalauskas</v>
      </c>
    </row>
    <row r="92" spans="1:23" x14ac:dyDescent="0.3">
      <c r="A92" s="131" t="s">
        <v>2096</v>
      </c>
      <c r="B92" s="131" t="s">
        <v>2263</v>
      </c>
      <c r="C92" s="132">
        <v>11</v>
      </c>
      <c r="D92" s="133">
        <v>9</v>
      </c>
      <c r="E92" s="132">
        <v>260</v>
      </c>
      <c r="F92" s="131" t="s">
        <v>2243</v>
      </c>
      <c r="G92" s="131" t="s">
        <v>63</v>
      </c>
      <c r="H92" s="131" t="s">
        <v>183</v>
      </c>
      <c r="I92" s="147">
        <v>22</v>
      </c>
      <c r="J92" s="148">
        <v>1.0405092592592593E-2</v>
      </c>
      <c r="K92" s="148">
        <v>1.3873456790123456E-3</v>
      </c>
      <c r="L92" s="148">
        <v>9.9537037037037042E-4</v>
      </c>
      <c r="M92" s="147">
        <v>16</v>
      </c>
      <c r="N92" s="148">
        <v>2.6087962962962966E-2</v>
      </c>
      <c r="O92" s="149">
        <v>31.943212067435667</v>
      </c>
      <c r="P92" s="148">
        <v>4.8611111111111104E-4</v>
      </c>
      <c r="Q92" s="147">
        <v>3</v>
      </c>
      <c r="R92" s="148">
        <v>1.3807870370370371E-2</v>
      </c>
      <c r="S92" s="148">
        <v>2.7615740740740743E-3</v>
      </c>
      <c r="T92" s="134">
        <v>5.1800787037037034E-2</v>
      </c>
      <c r="U92" s="123">
        <f t="shared" si="6"/>
        <v>800</v>
      </c>
      <c r="W92" s="28" t="str">
        <f t="shared" si="5"/>
        <v>Tautvydas Vaškys</v>
      </c>
    </row>
    <row r="93" spans="1:23" x14ac:dyDescent="0.3">
      <c r="A93" s="131" t="s">
        <v>2264</v>
      </c>
      <c r="B93" s="131" t="s">
        <v>2265</v>
      </c>
      <c r="C93" s="132">
        <v>12</v>
      </c>
      <c r="D93" s="133">
        <v>10</v>
      </c>
      <c r="E93" s="132">
        <v>264</v>
      </c>
      <c r="F93" s="131" t="s">
        <v>2243</v>
      </c>
      <c r="G93" s="131" t="s">
        <v>8</v>
      </c>
      <c r="H93" s="131" t="s">
        <v>1896</v>
      </c>
      <c r="I93" s="147">
        <v>16</v>
      </c>
      <c r="J93" s="148">
        <v>9.7106481481481471E-3</v>
      </c>
      <c r="K93" s="148">
        <v>1.2947530864197529E-3</v>
      </c>
      <c r="L93" s="148">
        <v>1.0879629629629629E-3</v>
      </c>
      <c r="M93" s="147">
        <v>11</v>
      </c>
      <c r="N93" s="148">
        <v>2.4849537037037035E-2</v>
      </c>
      <c r="O93" s="149">
        <v>33.535165346995811</v>
      </c>
      <c r="P93" s="148">
        <v>6.4814814814814813E-4</v>
      </c>
      <c r="Q93" s="147">
        <v>19</v>
      </c>
      <c r="R93" s="148">
        <v>1.577546296296296E-2</v>
      </c>
      <c r="S93" s="148">
        <v>3.1550925925925922E-3</v>
      </c>
      <c r="T93" s="134">
        <v>5.210118055555555E-2</v>
      </c>
      <c r="U93" s="123">
        <f t="shared" si="6"/>
        <v>795</v>
      </c>
      <c r="W93" s="28" t="str">
        <f t="shared" si="5"/>
        <v>Paulius Zurauskas</v>
      </c>
    </row>
    <row r="94" spans="1:23" x14ac:dyDescent="0.3">
      <c r="A94" s="131" t="s">
        <v>2266</v>
      </c>
      <c r="B94" s="131" t="s">
        <v>2267</v>
      </c>
      <c r="C94" s="132">
        <v>13</v>
      </c>
      <c r="D94" s="133">
        <v>11</v>
      </c>
      <c r="E94" s="132">
        <v>212</v>
      </c>
      <c r="F94" s="131" t="s">
        <v>2243</v>
      </c>
      <c r="G94" s="131" t="s">
        <v>149</v>
      </c>
      <c r="H94" s="131" t="s">
        <v>90</v>
      </c>
      <c r="I94" s="147">
        <v>24</v>
      </c>
      <c r="J94" s="148">
        <v>1.0439814814814813E-2</v>
      </c>
      <c r="K94" s="148">
        <v>1.3919753086419752E-3</v>
      </c>
      <c r="L94" s="148">
        <v>1.2384259259259258E-3</v>
      </c>
      <c r="M94" s="147">
        <v>14</v>
      </c>
      <c r="N94" s="148">
        <v>2.5833333333333333E-2</v>
      </c>
      <c r="O94" s="149">
        <v>32.258064516129032</v>
      </c>
      <c r="P94" s="148">
        <v>2.7777777777777778E-4</v>
      </c>
      <c r="Q94" s="147">
        <v>6</v>
      </c>
      <c r="R94" s="148">
        <v>1.4467592592592593E-2</v>
      </c>
      <c r="S94" s="148">
        <v>2.8935185185185184E-3</v>
      </c>
      <c r="T94" s="134">
        <v>5.2287210648148147E-2</v>
      </c>
      <c r="U94" s="123">
        <f t="shared" si="6"/>
        <v>793</v>
      </c>
      <c r="W94" s="28" t="str">
        <f t="shared" si="5"/>
        <v>Vilius Dičmonas</v>
      </c>
    </row>
    <row r="95" spans="1:23" x14ac:dyDescent="0.3">
      <c r="A95" s="131" t="s">
        <v>2268</v>
      </c>
      <c r="B95" s="131" t="s">
        <v>2269</v>
      </c>
      <c r="C95" s="132">
        <v>14</v>
      </c>
      <c r="D95" s="133">
        <v>12</v>
      </c>
      <c r="E95" s="132">
        <v>226</v>
      </c>
      <c r="F95" s="131" t="s">
        <v>2243</v>
      </c>
      <c r="G95" s="131" t="s">
        <v>8</v>
      </c>
      <c r="H95" s="131" t="s">
        <v>183</v>
      </c>
      <c r="I95" s="147">
        <v>9</v>
      </c>
      <c r="J95" s="148">
        <v>9.4907407407407406E-3</v>
      </c>
      <c r="K95" s="148">
        <v>1.2654320987654322E-3</v>
      </c>
      <c r="L95" s="148">
        <v>1.6087962962962963E-3</v>
      </c>
      <c r="M95" s="147">
        <v>15</v>
      </c>
      <c r="N95" s="148">
        <v>2.6030092592592594E-2</v>
      </c>
      <c r="O95" s="149">
        <v>32.014228546020448</v>
      </c>
      <c r="P95" s="148">
        <v>4.2824074074074075E-4</v>
      </c>
      <c r="Q95" s="147">
        <v>15</v>
      </c>
      <c r="R95" s="148">
        <v>1.5428240740740741E-2</v>
      </c>
      <c r="S95" s="148">
        <v>3.0856481481481481E-3</v>
      </c>
      <c r="T95" s="134">
        <v>5.3025520833333339E-2</v>
      </c>
      <c r="U95" s="123">
        <f t="shared" si="6"/>
        <v>782</v>
      </c>
      <c r="W95" s="28" t="str">
        <f t="shared" si="5"/>
        <v>Aleksej Kaminskij</v>
      </c>
    </row>
    <row r="96" spans="1:23" x14ac:dyDescent="0.3">
      <c r="A96" s="131" t="s">
        <v>2270</v>
      </c>
      <c r="B96" s="131" t="s">
        <v>2271</v>
      </c>
      <c r="C96" s="132">
        <v>15</v>
      </c>
      <c r="D96" s="133">
        <v>1</v>
      </c>
      <c r="E96" s="132">
        <v>203</v>
      </c>
      <c r="F96" s="131" t="s">
        <v>2272</v>
      </c>
      <c r="G96" s="131" t="s">
        <v>28</v>
      </c>
      <c r="H96" s="131" t="s">
        <v>201</v>
      </c>
      <c r="I96" s="147">
        <v>19</v>
      </c>
      <c r="J96" s="148">
        <v>1.0069444444444445E-2</v>
      </c>
      <c r="K96" s="148">
        <v>1.3425925925925927E-3</v>
      </c>
      <c r="L96" s="148">
        <v>1.0069444444444444E-3</v>
      </c>
      <c r="M96" s="147">
        <v>18</v>
      </c>
      <c r="N96" s="148">
        <v>2.6342592592592588E-2</v>
      </c>
      <c r="O96" s="149">
        <v>31.634446397188054</v>
      </c>
      <c r="P96" s="148">
        <v>3.9351851851851852E-4</v>
      </c>
      <c r="Q96" s="147">
        <v>16</v>
      </c>
      <c r="R96" s="148">
        <v>1.5474537037037038E-2</v>
      </c>
      <c r="S96" s="148">
        <v>3.0949074074074078E-3</v>
      </c>
      <c r="T96" s="134">
        <v>5.3310289351851857E-2</v>
      </c>
      <c r="U96" s="123">
        <f t="shared" si="6"/>
        <v>777</v>
      </c>
      <c r="W96" s="28" t="str">
        <f t="shared" si="5"/>
        <v>Romutis Ančlauskas</v>
      </c>
    </row>
    <row r="97" spans="1:23" x14ac:dyDescent="0.3">
      <c r="A97" s="131" t="s">
        <v>2273</v>
      </c>
      <c r="B97" s="131" t="s">
        <v>2274</v>
      </c>
      <c r="C97" s="132">
        <v>16</v>
      </c>
      <c r="D97" s="133">
        <v>2</v>
      </c>
      <c r="E97" s="132">
        <v>208</v>
      </c>
      <c r="F97" s="131" t="s">
        <v>2272</v>
      </c>
      <c r="G97" s="131" t="s">
        <v>60</v>
      </c>
      <c r="H97" s="131" t="s">
        <v>59</v>
      </c>
      <c r="I97" s="147">
        <v>20</v>
      </c>
      <c r="J97" s="148">
        <v>1.0127314814814815E-2</v>
      </c>
      <c r="K97" s="148">
        <v>1.3503086419753086E-3</v>
      </c>
      <c r="L97" s="148">
        <v>7.8703703703703705E-4</v>
      </c>
      <c r="M97" s="147">
        <v>23</v>
      </c>
      <c r="N97" s="148">
        <v>2.6724537037037036E-2</v>
      </c>
      <c r="O97" s="149">
        <v>31.182330012992637</v>
      </c>
      <c r="P97" s="148">
        <v>4.1666666666666669E-4</v>
      </c>
      <c r="Q97" s="147">
        <v>20</v>
      </c>
      <c r="R97" s="148">
        <v>1.5787037037037037E-2</v>
      </c>
      <c r="S97" s="148">
        <v>3.1574074074074074E-3</v>
      </c>
      <c r="T97" s="134">
        <v>5.3879710648148151E-2</v>
      </c>
      <c r="U97" s="123">
        <f t="shared" si="6"/>
        <v>769</v>
      </c>
      <c r="W97" s="28" t="str">
        <f t="shared" si="5"/>
        <v>Virgilijus Buzas</v>
      </c>
    </row>
    <row r="98" spans="1:23" x14ac:dyDescent="0.3">
      <c r="A98" s="131" t="s">
        <v>2238</v>
      </c>
      <c r="B98" s="131" t="s">
        <v>2275</v>
      </c>
      <c r="C98" s="132">
        <v>17</v>
      </c>
      <c r="D98" s="133">
        <v>13</v>
      </c>
      <c r="E98" s="132">
        <v>266</v>
      </c>
      <c r="F98" s="131" t="s">
        <v>2243</v>
      </c>
      <c r="G98" s="131" t="s">
        <v>8</v>
      </c>
      <c r="H98" s="131" t="s">
        <v>150</v>
      </c>
      <c r="I98" s="147">
        <v>28</v>
      </c>
      <c r="J98" s="148">
        <v>1.0763888888888891E-2</v>
      </c>
      <c r="K98" s="148">
        <v>1.4351851851851854E-3</v>
      </c>
      <c r="L98" s="148">
        <v>1.2384259259259258E-3</v>
      </c>
      <c r="M98" s="147">
        <v>8</v>
      </c>
      <c r="N98" s="148">
        <v>2.4467592592592593E-2</v>
      </c>
      <c r="O98" s="149">
        <v>34.058656575212865</v>
      </c>
      <c r="P98" s="148">
        <v>5.9027777777777778E-4</v>
      </c>
      <c r="Q98" s="147">
        <v>34</v>
      </c>
      <c r="R98" s="148">
        <v>1.7164351851851851E-2</v>
      </c>
      <c r="S98" s="148">
        <v>3.43287037037037E-3</v>
      </c>
      <c r="T98" s="134">
        <v>5.4246759259259258E-2</v>
      </c>
      <c r="U98" s="123">
        <f t="shared" si="6"/>
        <v>764</v>
      </c>
      <c r="W98" s="28" t="str">
        <f t="shared" si="5"/>
        <v>Karolis Skanas</v>
      </c>
    </row>
    <row r="99" spans="1:23" x14ac:dyDescent="0.3">
      <c r="A99" s="131" t="s">
        <v>2276</v>
      </c>
      <c r="B99" s="131" t="s">
        <v>2277</v>
      </c>
      <c r="C99" s="132">
        <v>18</v>
      </c>
      <c r="D99" s="133">
        <v>14</v>
      </c>
      <c r="E99" s="132">
        <v>232</v>
      </c>
      <c r="F99" s="131" t="s">
        <v>2243</v>
      </c>
      <c r="G99" s="131" t="s">
        <v>2278</v>
      </c>
      <c r="H99" s="131" t="s">
        <v>2256</v>
      </c>
      <c r="I99" s="147">
        <v>46</v>
      </c>
      <c r="J99" s="148">
        <v>1.255787037037037E-2</v>
      </c>
      <c r="K99" s="148">
        <v>1.6743827160493828E-3</v>
      </c>
      <c r="L99" s="148">
        <v>1.2268518518518518E-3</v>
      </c>
      <c r="M99" s="147">
        <v>12</v>
      </c>
      <c r="N99" s="148">
        <v>2.5648148148148146E-2</v>
      </c>
      <c r="O99" s="149">
        <v>32.490974729241877</v>
      </c>
      <c r="P99" s="148">
        <v>6.7129629629629625E-4</v>
      </c>
      <c r="Q99" s="147">
        <v>11</v>
      </c>
      <c r="R99" s="148">
        <v>1.4976851851851852E-2</v>
      </c>
      <c r="S99" s="148">
        <v>2.9953703703703705E-3</v>
      </c>
      <c r="T99" s="134">
        <v>5.5108159722222223E-2</v>
      </c>
      <c r="U99" s="123">
        <f t="shared" si="6"/>
        <v>752</v>
      </c>
      <c r="W99" s="28" t="str">
        <f t="shared" si="5"/>
        <v>Darius Kilbauskas</v>
      </c>
    </row>
    <row r="100" spans="1:23" x14ac:dyDescent="0.3">
      <c r="A100" s="131" t="s">
        <v>2125</v>
      </c>
      <c r="B100" s="131" t="s">
        <v>2279</v>
      </c>
      <c r="C100" s="132">
        <v>19</v>
      </c>
      <c r="D100" s="133">
        <v>15</v>
      </c>
      <c r="E100" s="132">
        <v>258</v>
      </c>
      <c r="F100" s="131" t="s">
        <v>2243</v>
      </c>
      <c r="G100" s="131" t="s">
        <v>8</v>
      </c>
      <c r="H100" s="131" t="s">
        <v>1904</v>
      </c>
      <c r="I100" s="147">
        <v>30</v>
      </c>
      <c r="J100" s="148">
        <v>1.1041666666666667E-2</v>
      </c>
      <c r="K100" s="148">
        <v>1.4722222222222222E-3</v>
      </c>
      <c r="L100" s="148">
        <v>1.4004629629629629E-3</v>
      </c>
      <c r="M100" s="147">
        <v>19</v>
      </c>
      <c r="N100" s="148">
        <v>2.642361111111111E-2</v>
      </c>
      <c r="O100" s="149">
        <v>31.537450722733247</v>
      </c>
      <c r="P100" s="148">
        <v>5.7870370370370378E-4</v>
      </c>
      <c r="Q100" s="147">
        <v>25</v>
      </c>
      <c r="R100" s="148">
        <v>1.6041666666666666E-2</v>
      </c>
      <c r="S100" s="148">
        <v>3.208333333333333E-3</v>
      </c>
      <c r="T100" s="134">
        <v>5.5512754629629631E-2</v>
      </c>
      <c r="U100" s="123">
        <f t="shared" si="6"/>
        <v>747</v>
      </c>
      <c r="W100" s="28" t="str">
        <f t="shared" si="5"/>
        <v>Vytautas Vasiliauskas</v>
      </c>
    </row>
    <row r="101" spans="1:23" x14ac:dyDescent="0.3">
      <c r="A101" s="131" t="s">
        <v>2227</v>
      </c>
      <c r="B101" s="131" t="s">
        <v>2280</v>
      </c>
      <c r="C101" s="132">
        <v>20</v>
      </c>
      <c r="D101" s="133">
        <v>16</v>
      </c>
      <c r="E101" s="132">
        <v>215</v>
      </c>
      <c r="F101" s="131" t="s">
        <v>2243</v>
      </c>
      <c r="G101" s="131" t="s">
        <v>8</v>
      </c>
      <c r="H101" s="131" t="s">
        <v>1951</v>
      </c>
      <c r="I101" s="147">
        <v>23</v>
      </c>
      <c r="J101" s="148">
        <v>1.042824074074074E-2</v>
      </c>
      <c r="K101" s="148">
        <v>1.3904320987654319E-3</v>
      </c>
      <c r="L101" s="148">
        <v>1.4930555555555556E-3</v>
      </c>
      <c r="M101" s="147">
        <v>41</v>
      </c>
      <c r="N101" s="148">
        <v>2.8530092592592593E-2</v>
      </c>
      <c r="O101" s="149">
        <v>29.208924949290061</v>
      </c>
      <c r="P101" s="148">
        <v>4.1666666666666669E-4</v>
      </c>
      <c r="Q101" s="147">
        <v>8</v>
      </c>
      <c r="R101" s="148">
        <v>1.4722222222222222E-2</v>
      </c>
      <c r="S101" s="148">
        <v>2.9444444444444444E-3</v>
      </c>
      <c r="T101" s="134">
        <v>5.5610034722222222E-2</v>
      </c>
      <c r="U101" s="123">
        <f t="shared" si="6"/>
        <v>745</v>
      </c>
      <c r="W101" s="28" t="str">
        <f t="shared" si="5"/>
        <v>Tomas Gorelčionka</v>
      </c>
    </row>
    <row r="102" spans="1:23" x14ac:dyDescent="0.3">
      <c r="A102" s="131" t="s">
        <v>2143</v>
      </c>
      <c r="B102" s="131" t="s">
        <v>2281</v>
      </c>
      <c r="C102" s="132">
        <v>21</v>
      </c>
      <c r="D102" s="133">
        <v>17</v>
      </c>
      <c r="E102" s="132">
        <v>236</v>
      </c>
      <c r="F102" s="131" t="s">
        <v>2243</v>
      </c>
      <c r="G102" s="131" t="s">
        <v>2179</v>
      </c>
      <c r="H102" s="131" t="s">
        <v>1893</v>
      </c>
      <c r="I102" s="147">
        <v>7</v>
      </c>
      <c r="J102" s="148">
        <v>8.9699074074074073E-3</v>
      </c>
      <c r="K102" s="148">
        <v>1.1959876543209875E-3</v>
      </c>
      <c r="L102" s="148">
        <v>1.0416666666666667E-3</v>
      </c>
      <c r="M102" s="147">
        <v>29</v>
      </c>
      <c r="N102" s="148">
        <v>2.704861111111111E-2</v>
      </c>
      <c r="O102" s="149">
        <v>30.808729139922978</v>
      </c>
      <c r="P102" s="148">
        <v>3.3564814814814812E-4</v>
      </c>
      <c r="Q102" s="147">
        <v>46</v>
      </c>
      <c r="R102" s="148">
        <v>1.8703703703703705E-2</v>
      </c>
      <c r="S102" s="148">
        <v>3.7407407407407411E-3</v>
      </c>
      <c r="T102" s="134">
        <v>5.6141979166666668E-2</v>
      </c>
      <c r="U102" s="123">
        <f t="shared" si="6"/>
        <v>738</v>
      </c>
      <c r="W102" s="28" t="str">
        <f t="shared" si="5"/>
        <v>Egidijus Lunskis</v>
      </c>
    </row>
    <row r="103" spans="1:23" x14ac:dyDescent="0.3">
      <c r="A103" s="131" t="s">
        <v>2099</v>
      </c>
      <c r="B103" s="131" t="s">
        <v>2282</v>
      </c>
      <c r="C103" s="132">
        <v>22</v>
      </c>
      <c r="D103" s="133">
        <v>18</v>
      </c>
      <c r="E103" s="132">
        <v>242</v>
      </c>
      <c r="F103" s="131" t="s">
        <v>2243</v>
      </c>
      <c r="G103" s="131" t="s">
        <v>60</v>
      </c>
      <c r="H103" s="131" t="s">
        <v>59</v>
      </c>
      <c r="I103" s="147">
        <v>21</v>
      </c>
      <c r="J103" s="148">
        <v>1.0231481481481482E-2</v>
      </c>
      <c r="K103" s="148">
        <v>1.3641975308641976E-3</v>
      </c>
      <c r="L103" s="148">
        <v>6.7129629629629625E-4</v>
      </c>
      <c r="M103" s="147">
        <v>30</v>
      </c>
      <c r="N103" s="148">
        <v>2.7280092592592592E-2</v>
      </c>
      <c r="O103" s="149">
        <v>30.54730589732711</v>
      </c>
      <c r="P103" s="148">
        <v>4.0509259259259258E-4</v>
      </c>
      <c r="Q103" s="147">
        <v>38</v>
      </c>
      <c r="R103" s="148">
        <v>1.7743055555555557E-2</v>
      </c>
      <c r="S103" s="148">
        <v>3.5486111111111113E-3</v>
      </c>
      <c r="T103" s="134">
        <v>5.6351956018518522E-2</v>
      </c>
      <c r="U103" s="123">
        <f t="shared" si="6"/>
        <v>735</v>
      </c>
      <c r="W103" s="28" t="str">
        <f t="shared" si="5"/>
        <v>Laurynas Narkevičius</v>
      </c>
    </row>
    <row r="104" spans="1:23" x14ac:dyDescent="0.3">
      <c r="A104" s="131" t="s">
        <v>2283</v>
      </c>
      <c r="B104" s="131" t="s">
        <v>2284</v>
      </c>
      <c r="C104" s="132">
        <v>23</v>
      </c>
      <c r="D104" s="133">
        <v>19</v>
      </c>
      <c r="E104" s="132">
        <v>216</v>
      </c>
      <c r="F104" s="131" t="s">
        <v>2243</v>
      </c>
      <c r="G104" s="131" t="s">
        <v>8</v>
      </c>
      <c r="H104" s="131" t="s">
        <v>1893</v>
      </c>
      <c r="I104" s="147">
        <v>36</v>
      </c>
      <c r="J104" s="148">
        <v>1.1527777777777777E-2</v>
      </c>
      <c r="K104" s="148">
        <v>1.5370370370370368E-3</v>
      </c>
      <c r="L104" s="148">
        <v>1.5046296296296294E-3</v>
      </c>
      <c r="M104" s="147">
        <v>22</v>
      </c>
      <c r="N104" s="148">
        <v>2.6712962962962966E-2</v>
      </c>
      <c r="O104" s="149">
        <v>31.195840554592717</v>
      </c>
      <c r="P104" s="148">
        <v>5.3240740740740744E-4</v>
      </c>
      <c r="Q104" s="147">
        <v>26</v>
      </c>
      <c r="R104" s="148">
        <v>1.621527777777778E-2</v>
      </c>
      <c r="S104" s="148">
        <v>3.2430555555555559E-3</v>
      </c>
      <c r="T104" s="134">
        <v>5.6526412037037038E-2</v>
      </c>
      <c r="U104" s="123">
        <f t="shared" si="6"/>
        <v>733</v>
      </c>
      <c r="W104" s="28" t="str">
        <f t="shared" si="5"/>
        <v>Edvinas Greičius</v>
      </c>
    </row>
    <row r="105" spans="1:23" x14ac:dyDescent="0.3">
      <c r="A105" s="131" t="s">
        <v>2285</v>
      </c>
      <c r="B105" s="131" t="s">
        <v>2181</v>
      </c>
      <c r="C105" s="132">
        <v>24</v>
      </c>
      <c r="D105" s="133">
        <v>1</v>
      </c>
      <c r="E105" s="132">
        <v>243</v>
      </c>
      <c r="F105" s="131" t="s">
        <v>2286</v>
      </c>
      <c r="G105" s="131" t="s">
        <v>60</v>
      </c>
      <c r="H105" s="131" t="s">
        <v>1876</v>
      </c>
      <c r="I105" s="147">
        <v>12</v>
      </c>
      <c r="J105" s="148">
        <v>9.571759259259259E-3</v>
      </c>
      <c r="K105" s="148">
        <v>1.2762345679012345E-3</v>
      </c>
      <c r="L105" s="148">
        <v>7.9861111111111105E-4</v>
      </c>
      <c r="M105" s="147">
        <v>47</v>
      </c>
      <c r="N105" s="148">
        <v>3.0011574074074076E-2</v>
      </c>
      <c r="O105" s="149">
        <v>27.767065175472425</v>
      </c>
      <c r="P105" s="148">
        <v>3.3564814814814812E-4</v>
      </c>
      <c r="Q105" s="147">
        <v>23</v>
      </c>
      <c r="R105" s="148">
        <v>1.5995370370370372E-2</v>
      </c>
      <c r="S105" s="148">
        <v>3.1990740740740742E-3</v>
      </c>
      <c r="T105" s="134">
        <v>5.6748101851851855E-2</v>
      </c>
      <c r="U105" s="123">
        <f t="shared" si="6"/>
        <v>730</v>
      </c>
      <c r="W105" s="28" t="str">
        <f t="shared" si="5"/>
        <v>Viltė Narkūnaitė</v>
      </c>
    </row>
    <row r="106" spans="1:23" x14ac:dyDescent="0.3">
      <c r="A106" s="131" t="s">
        <v>2287</v>
      </c>
      <c r="B106" s="131" t="s">
        <v>2288</v>
      </c>
      <c r="C106" s="132">
        <v>25</v>
      </c>
      <c r="D106" s="133">
        <v>20</v>
      </c>
      <c r="E106" s="132">
        <v>251</v>
      </c>
      <c r="F106" s="131" t="s">
        <v>2243</v>
      </c>
      <c r="G106" s="131" t="s">
        <v>28</v>
      </c>
      <c r="H106" s="131" t="s">
        <v>183</v>
      </c>
      <c r="I106" s="147">
        <v>11</v>
      </c>
      <c r="J106" s="148">
        <v>9.5486111111111101E-3</v>
      </c>
      <c r="K106" s="148">
        <v>1.273148148148148E-3</v>
      </c>
      <c r="L106" s="148">
        <v>9.8379629629629642E-4</v>
      </c>
      <c r="M106" s="147">
        <v>13</v>
      </c>
      <c r="N106" s="148">
        <v>2.56712962962963E-2</v>
      </c>
      <c r="O106" s="149">
        <v>32.46167718665464</v>
      </c>
      <c r="P106" s="148">
        <v>6.3657407407407402E-4</v>
      </c>
      <c r="Q106" s="147">
        <v>54</v>
      </c>
      <c r="R106" s="148">
        <v>0.02</v>
      </c>
      <c r="S106" s="148">
        <v>4.0000000000000001E-3</v>
      </c>
      <c r="T106" s="134">
        <v>5.6857013888888891E-2</v>
      </c>
      <c r="U106" s="123">
        <f t="shared" si="6"/>
        <v>729</v>
      </c>
      <c r="W106" s="28" t="str">
        <f t="shared" si="5"/>
        <v>Vaidotas Rinkevicius</v>
      </c>
    </row>
    <row r="107" spans="1:23" x14ac:dyDescent="0.3">
      <c r="A107" s="131" t="s">
        <v>2289</v>
      </c>
      <c r="B107" s="131" t="s">
        <v>2290</v>
      </c>
      <c r="C107" s="132">
        <v>26</v>
      </c>
      <c r="D107" s="133">
        <v>2</v>
      </c>
      <c r="E107" s="132">
        <v>235</v>
      </c>
      <c r="F107" s="131" t="s">
        <v>2286</v>
      </c>
      <c r="G107" s="131" t="s">
        <v>60</v>
      </c>
      <c r="H107" s="131" t="s">
        <v>59</v>
      </c>
      <c r="I107" s="147">
        <v>15</v>
      </c>
      <c r="J107" s="148">
        <v>9.6874999999999999E-3</v>
      </c>
      <c r="K107" s="148">
        <v>1.2916666666666667E-3</v>
      </c>
      <c r="L107" s="148">
        <v>3.3564814814814812E-4</v>
      </c>
      <c r="M107" s="147">
        <v>36</v>
      </c>
      <c r="N107" s="148">
        <v>2.7743055555555559E-2</v>
      </c>
      <c r="O107" s="149">
        <v>30.03754693366708</v>
      </c>
      <c r="P107" s="148">
        <v>3.3564814814814812E-4</v>
      </c>
      <c r="Q107" s="147">
        <v>49</v>
      </c>
      <c r="R107" s="148">
        <v>1.8842592592592591E-2</v>
      </c>
      <c r="S107" s="148">
        <v>3.7685185185185183E-3</v>
      </c>
      <c r="T107" s="134">
        <v>5.6971886574074072E-2</v>
      </c>
      <c r="U107" s="123">
        <f t="shared" si="6"/>
        <v>727</v>
      </c>
      <c r="W107" s="28" t="str">
        <f t="shared" si="5"/>
        <v>Karolina Lukšytė</v>
      </c>
    </row>
    <row r="108" spans="1:23" x14ac:dyDescent="0.3">
      <c r="A108" s="131" t="s">
        <v>2207</v>
      </c>
      <c r="B108" s="131" t="s">
        <v>2291</v>
      </c>
      <c r="C108" s="132">
        <v>27</v>
      </c>
      <c r="D108" s="133">
        <v>21</v>
      </c>
      <c r="E108" s="132">
        <v>246</v>
      </c>
      <c r="F108" s="131" t="s">
        <v>2243</v>
      </c>
      <c r="G108" s="131" t="s">
        <v>8</v>
      </c>
      <c r="H108" s="131" t="s">
        <v>2292</v>
      </c>
      <c r="I108" s="147">
        <v>41</v>
      </c>
      <c r="J108" s="148">
        <v>1.238425925925926E-2</v>
      </c>
      <c r="K108" s="148">
        <v>1.6512345679012344E-3</v>
      </c>
      <c r="L108" s="148">
        <v>1.7708333333333332E-3</v>
      </c>
      <c r="M108" s="147">
        <v>20</v>
      </c>
      <c r="N108" s="148">
        <v>2.6550925925925926E-2</v>
      </c>
      <c r="O108" s="149">
        <v>31.386224934612031</v>
      </c>
      <c r="P108" s="148">
        <v>6.3657407407407402E-4</v>
      </c>
      <c r="Q108" s="147">
        <v>21</v>
      </c>
      <c r="R108" s="148">
        <v>1.5891203703703703E-2</v>
      </c>
      <c r="S108" s="148">
        <v>3.1782407407407406E-3</v>
      </c>
      <c r="T108" s="134">
        <v>5.7257361111111106E-2</v>
      </c>
      <c r="U108" s="123">
        <f t="shared" si="6"/>
        <v>724</v>
      </c>
      <c r="W108" s="28" t="str">
        <f t="shared" si="5"/>
        <v>Mindaugas Pašvenskas</v>
      </c>
    </row>
    <row r="109" spans="1:23" x14ac:dyDescent="0.3">
      <c r="A109" s="131" t="s">
        <v>2293</v>
      </c>
      <c r="B109" s="131" t="s">
        <v>2294</v>
      </c>
      <c r="C109" s="132">
        <v>28</v>
      </c>
      <c r="D109" s="133">
        <v>22</v>
      </c>
      <c r="E109" s="132">
        <v>254</v>
      </c>
      <c r="F109" s="131" t="s">
        <v>2243</v>
      </c>
      <c r="G109" s="131" t="s">
        <v>8</v>
      </c>
      <c r="H109" s="131" t="s">
        <v>183</v>
      </c>
      <c r="I109" s="147">
        <v>42</v>
      </c>
      <c r="J109" s="148">
        <v>1.2442129629629629E-2</v>
      </c>
      <c r="K109" s="148">
        <v>1.6589506172839507E-3</v>
      </c>
      <c r="L109" s="148">
        <v>1.2731481481481483E-3</v>
      </c>
      <c r="M109" s="147">
        <v>21</v>
      </c>
      <c r="N109" s="148">
        <v>2.6666666666666668E-2</v>
      </c>
      <c r="O109" s="149">
        <v>31.25</v>
      </c>
      <c r="P109" s="148">
        <v>6.8287037037037025E-4</v>
      </c>
      <c r="Q109" s="147">
        <v>27</v>
      </c>
      <c r="R109" s="148">
        <v>1.6493055555555556E-2</v>
      </c>
      <c r="S109" s="148">
        <v>3.2986111111111111E-3</v>
      </c>
      <c r="T109" s="134">
        <v>5.759685185185185E-2</v>
      </c>
      <c r="U109" s="123">
        <f t="shared" si="6"/>
        <v>720</v>
      </c>
      <c r="W109" s="28" t="str">
        <f t="shared" si="5"/>
        <v>Deimantas Šyvokas</v>
      </c>
    </row>
    <row r="110" spans="1:23" x14ac:dyDescent="0.3">
      <c r="A110" s="131" t="s">
        <v>2295</v>
      </c>
      <c r="B110" s="131" t="s">
        <v>2296</v>
      </c>
      <c r="C110" s="132">
        <v>29</v>
      </c>
      <c r="D110" s="133">
        <v>1</v>
      </c>
      <c r="E110" s="132">
        <v>220</v>
      </c>
      <c r="F110" s="131" t="s">
        <v>2297</v>
      </c>
      <c r="G110" s="131" t="s">
        <v>28</v>
      </c>
      <c r="H110" s="131" t="s">
        <v>1916</v>
      </c>
      <c r="I110" s="147">
        <v>18</v>
      </c>
      <c r="J110" s="148">
        <v>9.9074074074074082E-3</v>
      </c>
      <c r="K110" s="148">
        <v>1.3209876543209878E-3</v>
      </c>
      <c r="L110" s="148">
        <v>1.5046296296296294E-3</v>
      </c>
      <c r="M110" s="147">
        <v>43</v>
      </c>
      <c r="N110" s="148">
        <v>2.8854166666666667E-2</v>
      </c>
      <c r="O110" s="149">
        <v>28.880866425992778</v>
      </c>
      <c r="P110" s="148">
        <v>7.5231481481481471E-4</v>
      </c>
      <c r="Q110" s="147">
        <v>29</v>
      </c>
      <c r="R110" s="148">
        <v>1.6747685185185185E-2</v>
      </c>
      <c r="S110" s="148">
        <v>3.3495370370370372E-3</v>
      </c>
      <c r="T110" s="134">
        <v>5.7786805555555563E-2</v>
      </c>
      <c r="U110" s="123">
        <f t="shared" si="6"/>
        <v>717</v>
      </c>
      <c r="W110" s="28" t="str">
        <f t="shared" si="5"/>
        <v>Olegas Ivanovas</v>
      </c>
    </row>
    <row r="111" spans="1:23" x14ac:dyDescent="0.3">
      <c r="A111" s="131" t="s">
        <v>2231</v>
      </c>
      <c r="B111" s="131" t="s">
        <v>2298</v>
      </c>
      <c r="C111" s="132">
        <v>30</v>
      </c>
      <c r="D111" s="133">
        <v>23</v>
      </c>
      <c r="E111" s="132">
        <v>228</v>
      </c>
      <c r="F111" s="131" t="s">
        <v>2243</v>
      </c>
      <c r="G111" s="131" t="s">
        <v>28</v>
      </c>
      <c r="H111" s="131" t="s">
        <v>183</v>
      </c>
      <c r="I111" s="147">
        <v>40</v>
      </c>
      <c r="J111" s="148">
        <v>1.2314814814814815E-2</v>
      </c>
      <c r="K111" s="148">
        <v>1.6419753086419752E-3</v>
      </c>
      <c r="L111" s="148">
        <v>5.9027777777777778E-4</v>
      </c>
      <c r="M111" s="147">
        <v>31</v>
      </c>
      <c r="N111" s="148">
        <v>2.7407407407407408E-2</v>
      </c>
      <c r="O111" s="149">
        <v>30.405405405405403</v>
      </c>
      <c r="P111" s="148">
        <v>4.1666666666666669E-4</v>
      </c>
      <c r="Q111" s="147">
        <v>33</v>
      </c>
      <c r="R111" s="148">
        <v>1.7094907407407409E-2</v>
      </c>
      <c r="S111" s="148">
        <v>3.418981481481482E-3</v>
      </c>
      <c r="T111" s="134">
        <v>5.7858067129629633E-2</v>
      </c>
      <c r="U111" s="123">
        <f t="shared" si="6"/>
        <v>716</v>
      </c>
      <c r="W111" s="28" t="str">
        <f t="shared" si="5"/>
        <v>Kęstutis Kaupas</v>
      </c>
    </row>
    <row r="112" spans="1:23" x14ac:dyDescent="0.3">
      <c r="A112" s="131" t="s">
        <v>2127</v>
      </c>
      <c r="B112" s="131" t="s">
        <v>2299</v>
      </c>
      <c r="C112" s="132">
        <v>31</v>
      </c>
      <c r="D112" s="133">
        <v>24</v>
      </c>
      <c r="E112" s="132">
        <v>221</v>
      </c>
      <c r="F112" s="131" t="s">
        <v>2243</v>
      </c>
      <c r="G112" s="131" t="s">
        <v>28</v>
      </c>
      <c r="H112" s="131" t="s">
        <v>183</v>
      </c>
      <c r="I112" s="147">
        <v>48</v>
      </c>
      <c r="J112" s="148">
        <v>1.269675925925926E-2</v>
      </c>
      <c r="K112" s="148">
        <v>1.6929012345679015E-3</v>
      </c>
      <c r="L112" s="148">
        <v>1.6435185185185183E-3</v>
      </c>
      <c r="M112" s="147">
        <v>34</v>
      </c>
      <c r="N112" s="148">
        <v>2.7592592592592596E-2</v>
      </c>
      <c r="O112" s="149">
        <v>30.201342281879192</v>
      </c>
      <c r="P112" s="148">
        <v>4.3981481481481481E-4</v>
      </c>
      <c r="Q112" s="147">
        <v>17</v>
      </c>
      <c r="R112" s="148">
        <v>1.5474537037037038E-2</v>
      </c>
      <c r="S112" s="148">
        <v>3.0949074074074078E-3</v>
      </c>
      <c r="T112" s="134">
        <v>5.7875555555555562E-2</v>
      </c>
      <c r="U112" s="123">
        <f t="shared" si="6"/>
        <v>716</v>
      </c>
      <c r="W112" s="28" t="str">
        <f t="shared" si="5"/>
        <v>Martynas Judickas</v>
      </c>
    </row>
    <row r="113" spans="1:23" x14ac:dyDescent="0.3">
      <c r="A113" s="131" t="s">
        <v>2300</v>
      </c>
      <c r="B113" s="131" t="s">
        <v>2301</v>
      </c>
      <c r="C113" s="132">
        <v>32</v>
      </c>
      <c r="D113" s="133">
        <v>25</v>
      </c>
      <c r="E113" s="132">
        <v>268</v>
      </c>
      <c r="F113" s="131" t="s">
        <v>2243</v>
      </c>
      <c r="G113" s="131" t="s">
        <v>28</v>
      </c>
      <c r="H113" s="131" t="s">
        <v>2302</v>
      </c>
      <c r="I113" s="147">
        <v>51</v>
      </c>
      <c r="J113" s="148">
        <v>1.3032407407407407E-2</v>
      </c>
      <c r="K113" s="148">
        <v>1.7376543209876544E-3</v>
      </c>
      <c r="L113" s="148">
        <v>9.3750000000000007E-4</v>
      </c>
      <c r="M113" s="147">
        <v>24</v>
      </c>
      <c r="N113" s="148">
        <v>2.6782407407407408E-2</v>
      </c>
      <c r="O113" s="149">
        <v>31.11495246326707</v>
      </c>
      <c r="P113" s="148">
        <v>5.7870370370370378E-4</v>
      </c>
      <c r="Q113" s="147">
        <v>32</v>
      </c>
      <c r="R113" s="148">
        <v>1.7083333333333336E-2</v>
      </c>
      <c r="S113" s="148">
        <v>3.4166666666666672E-3</v>
      </c>
      <c r="T113" s="134">
        <v>5.84322337962963E-2</v>
      </c>
      <c r="U113" s="123">
        <f t="shared" si="6"/>
        <v>709</v>
      </c>
      <c r="W113" s="28" t="str">
        <f t="shared" si="5"/>
        <v>Aidas Jarušaitis</v>
      </c>
    </row>
    <row r="114" spans="1:23" x14ac:dyDescent="0.3">
      <c r="A114" s="131" t="s">
        <v>2140</v>
      </c>
      <c r="B114" s="131" t="s">
        <v>2303</v>
      </c>
      <c r="C114" s="132">
        <v>33</v>
      </c>
      <c r="D114" s="133">
        <v>26</v>
      </c>
      <c r="E114" s="132">
        <v>249</v>
      </c>
      <c r="F114" s="131" t="s">
        <v>2243</v>
      </c>
      <c r="G114" s="131" t="s">
        <v>8</v>
      </c>
      <c r="H114" s="131" t="s">
        <v>183</v>
      </c>
      <c r="I114" s="147">
        <v>8</v>
      </c>
      <c r="J114" s="148">
        <v>9.1203703703703707E-3</v>
      </c>
      <c r="K114" s="148">
        <v>1.2160493827160495E-3</v>
      </c>
      <c r="L114" s="148">
        <v>1.0995370370370371E-3</v>
      </c>
      <c r="M114" s="147">
        <v>42</v>
      </c>
      <c r="N114" s="148">
        <v>2.883101851851852E-2</v>
      </c>
      <c r="O114" s="149">
        <v>28.904054596547571</v>
      </c>
      <c r="P114" s="148">
        <v>7.6388888888888893E-4</v>
      </c>
      <c r="Q114" s="147">
        <v>45</v>
      </c>
      <c r="R114" s="148">
        <v>1.8587962962962962E-2</v>
      </c>
      <c r="S114" s="148">
        <v>3.7175925925925926E-3</v>
      </c>
      <c r="T114" s="134">
        <v>5.8433831018518519E-2</v>
      </c>
      <c r="U114" s="123">
        <f t="shared" si="6"/>
        <v>709</v>
      </c>
      <c r="W114" s="28" t="str">
        <f t="shared" ref="W114:W145" si="7">A114&amp;" "&amp;B114</f>
        <v>Povilas Račkauskas</v>
      </c>
    </row>
    <row r="115" spans="1:23" x14ac:dyDescent="0.3">
      <c r="A115" s="131" t="s">
        <v>2241</v>
      </c>
      <c r="B115" s="131" t="s">
        <v>2304</v>
      </c>
      <c r="C115" s="132">
        <v>34</v>
      </c>
      <c r="D115" s="133">
        <v>27</v>
      </c>
      <c r="E115" s="132">
        <v>227</v>
      </c>
      <c r="F115" s="131" t="s">
        <v>2243</v>
      </c>
      <c r="G115" s="131" t="s">
        <v>8</v>
      </c>
      <c r="H115" s="131" t="s">
        <v>2305</v>
      </c>
      <c r="I115" s="147">
        <v>25</v>
      </c>
      <c r="J115" s="148">
        <v>1.0462962962962964E-2</v>
      </c>
      <c r="K115" s="148">
        <v>1.3950617283950619E-3</v>
      </c>
      <c r="L115" s="148">
        <v>1.7013888888888892E-3</v>
      </c>
      <c r="M115" s="147">
        <v>39</v>
      </c>
      <c r="N115" s="148">
        <v>2.8483796296296295E-2</v>
      </c>
      <c r="O115" s="149">
        <v>29.256399837464446</v>
      </c>
      <c r="P115" s="148">
        <v>6.2500000000000001E-4</v>
      </c>
      <c r="Q115" s="147">
        <v>35</v>
      </c>
      <c r="R115" s="148">
        <v>1.7245370370370369E-2</v>
      </c>
      <c r="S115" s="148">
        <v>3.449074074074074E-3</v>
      </c>
      <c r="T115" s="134">
        <v>5.8553657407407401E-2</v>
      </c>
      <c r="U115" s="123">
        <f t="shared" si="6"/>
        <v>708</v>
      </c>
      <c r="W115" s="28" t="str">
        <f t="shared" si="7"/>
        <v>Gediminas Karveckas</v>
      </c>
    </row>
    <row r="116" spans="1:23" x14ac:dyDescent="0.3">
      <c r="A116" s="131" t="s">
        <v>2306</v>
      </c>
      <c r="B116" s="131" t="s">
        <v>2307</v>
      </c>
      <c r="C116" s="132">
        <v>35</v>
      </c>
      <c r="D116" s="133">
        <v>1</v>
      </c>
      <c r="E116" s="132">
        <v>248</v>
      </c>
      <c r="F116" s="131" t="s">
        <v>2308</v>
      </c>
      <c r="G116" s="131" t="s">
        <v>8</v>
      </c>
      <c r="H116" s="131" t="s">
        <v>2309</v>
      </c>
      <c r="I116" s="147">
        <v>52</v>
      </c>
      <c r="J116" s="148">
        <v>1.3206018518518518E-2</v>
      </c>
      <c r="K116" s="148">
        <v>1.7608024691358024E-3</v>
      </c>
      <c r="L116" s="148">
        <v>1.3888888888888889E-3</v>
      </c>
      <c r="M116" s="147">
        <v>25</v>
      </c>
      <c r="N116" s="148">
        <v>2.6782407407407408E-2</v>
      </c>
      <c r="O116" s="149">
        <v>31.11495246326707</v>
      </c>
      <c r="P116" s="148">
        <v>7.7546296296296304E-4</v>
      </c>
      <c r="Q116" s="147">
        <v>28</v>
      </c>
      <c r="R116" s="148">
        <v>1.650462962962963E-2</v>
      </c>
      <c r="S116" s="148">
        <v>3.3009259259259259E-3</v>
      </c>
      <c r="T116" s="134">
        <v>5.8688310185185187E-2</v>
      </c>
      <c r="U116" s="123">
        <f t="shared" si="6"/>
        <v>706</v>
      </c>
      <c r="W116" s="28" t="str">
        <f t="shared" si="7"/>
        <v>Roma Puišienė</v>
      </c>
    </row>
    <row r="117" spans="1:23" x14ac:dyDescent="0.3">
      <c r="A117" s="131" t="s">
        <v>2150</v>
      </c>
      <c r="B117" s="131" t="s">
        <v>2232</v>
      </c>
      <c r="C117" s="132">
        <v>36</v>
      </c>
      <c r="D117" s="133">
        <v>2</v>
      </c>
      <c r="E117" s="132">
        <v>263</v>
      </c>
      <c r="F117" s="131" t="s">
        <v>2297</v>
      </c>
      <c r="G117" s="131" t="s">
        <v>2310</v>
      </c>
      <c r="H117" s="131" t="s">
        <v>2311</v>
      </c>
      <c r="I117" s="147">
        <v>49</v>
      </c>
      <c r="J117" s="148">
        <v>1.2893518518518519E-2</v>
      </c>
      <c r="K117" s="148">
        <v>1.719135802469136E-3</v>
      </c>
      <c r="L117" s="148">
        <v>2.5462962962962961E-3</v>
      </c>
      <c r="M117" s="147">
        <v>32</v>
      </c>
      <c r="N117" s="148">
        <v>2.7453703703703702E-2</v>
      </c>
      <c r="O117" s="149">
        <v>30.354131534569984</v>
      </c>
      <c r="P117" s="148">
        <v>1.3425925925925925E-3</v>
      </c>
      <c r="Q117" s="147">
        <v>10</v>
      </c>
      <c r="R117" s="148">
        <v>1.4895833333333332E-2</v>
      </c>
      <c r="S117" s="148">
        <v>2.9791666666666664E-3</v>
      </c>
      <c r="T117" s="134">
        <v>5.916164351851852E-2</v>
      </c>
      <c r="U117" s="123">
        <f t="shared" si="6"/>
        <v>701</v>
      </c>
      <c r="W117" s="28" t="str">
        <f t="shared" si="7"/>
        <v>Audrius Virbickas</v>
      </c>
    </row>
    <row r="118" spans="1:23" x14ac:dyDescent="0.3">
      <c r="A118" s="131" t="s">
        <v>2221</v>
      </c>
      <c r="B118" s="131" t="s">
        <v>2312</v>
      </c>
      <c r="C118" s="132">
        <v>37</v>
      </c>
      <c r="D118" s="133">
        <v>28</v>
      </c>
      <c r="E118" s="132">
        <v>270</v>
      </c>
      <c r="F118" s="131" t="s">
        <v>2243</v>
      </c>
      <c r="G118" s="131" t="s">
        <v>2313</v>
      </c>
      <c r="H118" s="131" t="s">
        <v>183</v>
      </c>
      <c r="I118" s="147">
        <v>39</v>
      </c>
      <c r="J118" s="148">
        <v>1.2175925925925929E-2</v>
      </c>
      <c r="K118" s="148">
        <v>1.623456790123457E-3</v>
      </c>
      <c r="L118" s="148">
        <v>1.2962962962962963E-3</v>
      </c>
      <c r="M118" s="147">
        <v>33</v>
      </c>
      <c r="N118" s="148">
        <v>2.7488425925925927E-2</v>
      </c>
      <c r="O118" s="149">
        <v>30.315789473684212</v>
      </c>
      <c r="P118" s="148">
        <v>2.6620370370370372E-4</v>
      </c>
      <c r="Q118" s="147">
        <v>48</v>
      </c>
      <c r="R118" s="148">
        <v>1.8761574074074073E-2</v>
      </c>
      <c r="S118" s="148">
        <v>3.7523148148148147E-3</v>
      </c>
      <c r="T118" s="134">
        <v>6.0005358796296294E-2</v>
      </c>
      <c r="U118" s="123">
        <f t="shared" si="6"/>
        <v>691</v>
      </c>
      <c r="W118" s="28" t="str">
        <f t="shared" si="7"/>
        <v>Rolandas Jankauskas</v>
      </c>
    </row>
    <row r="119" spans="1:23" x14ac:dyDescent="0.3">
      <c r="A119" s="131" t="s">
        <v>2314</v>
      </c>
      <c r="B119" s="131" t="s">
        <v>2315</v>
      </c>
      <c r="C119" s="132">
        <v>38</v>
      </c>
      <c r="D119" s="133">
        <v>1</v>
      </c>
      <c r="E119" s="132">
        <v>257</v>
      </c>
      <c r="F119" s="131" t="s">
        <v>2316</v>
      </c>
      <c r="G119" s="131" t="s">
        <v>114</v>
      </c>
      <c r="H119" s="131" t="s">
        <v>1904</v>
      </c>
      <c r="I119" s="147">
        <v>26</v>
      </c>
      <c r="J119" s="148">
        <v>1.050925925925926E-2</v>
      </c>
      <c r="K119" s="148">
        <v>1.4012345679012346E-3</v>
      </c>
      <c r="L119" s="148">
        <v>1.0300925925925926E-3</v>
      </c>
      <c r="M119" s="147">
        <v>56</v>
      </c>
      <c r="N119" s="148">
        <v>3.1377314814814809E-2</v>
      </c>
      <c r="O119" s="149">
        <v>26.5584655108816</v>
      </c>
      <c r="P119" s="148">
        <v>7.175925925925927E-4</v>
      </c>
      <c r="Q119" s="147">
        <v>30</v>
      </c>
      <c r="R119" s="148">
        <v>1.6886574074074075E-2</v>
      </c>
      <c r="S119" s="148">
        <v>3.3773148148148148E-3</v>
      </c>
      <c r="T119" s="134">
        <v>6.0555775462962959E-2</v>
      </c>
      <c r="U119" s="123">
        <f t="shared" si="6"/>
        <v>684</v>
      </c>
      <c r="W119" s="28" t="str">
        <f t="shared" si="7"/>
        <v>Ieva Urbonaviciute</v>
      </c>
    </row>
    <row r="120" spans="1:23" x14ac:dyDescent="0.3">
      <c r="A120" s="131" t="s">
        <v>2317</v>
      </c>
      <c r="B120" s="131" t="s">
        <v>2318</v>
      </c>
      <c r="C120" s="132">
        <v>39</v>
      </c>
      <c r="D120" s="133">
        <v>29</v>
      </c>
      <c r="E120" s="132">
        <v>262</v>
      </c>
      <c r="F120" s="131" t="s">
        <v>2243</v>
      </c>
      <c r="G120" s="131" t="s">
        <v>28</v>
      </c>
      <c r="H120" s="131" t="s">
        <v>1918</v>
      </c>
      <c r="I120" s="147">
        <v>43</v>
      </c>
      <c r="J120" s="148">
        <v>1.2453703703703703E-2</v>
      </c>
      <c r="K120" s="148">
        <v>1.6604938271604938E-3</v>
      </c>
      <c r="L120" s="148">
        <v>1.2847222222222223E-3</v>
      </c>
      <c r="M120" s="147">
        <v>27</v>
      </c>
      <c r="N120" s="148">
        <v>2.6921296296296294E-2</v>
      </c>
      <c r="O120" s="149">
        <v>30.954428202923474</v>
      </c>
      <c r="P120" s="148">
        <v>6.8287037037037025E-4</v>
      </c>
      <c r="Q120" s="147">
        <v>52</v>
      </c>
      <c r="R120" s="148">
        <v>1.9375E-2</v>
      </c>
      <c r="S120" s="148">
        <v>3.875E-3</v>
      </c>
      <c r="T120" s="134">
        <v>6.0760115740740743E-2</v>
      </c>
      <c r="U120" s="123">
        <f t="shared" si="6"/>
        <v>682</v>
      </c>
      <c r="W120" s="28" t="str">
        <f t="shared" si="7"/>
        <v>Martinas Venskaitis</v>
      </c>
    </row>
    <row r="121" spans="1:23" x14ac:dyDescent="0.3">
      <c r="A121" s="131" t="s">
        <v>2152</v>
      </c>
      <c r="B121" s="131" t="s">
        <v>2319</v>
      </c>
      <c r="C121" s="132">
        <v>40</v>
      </c>
      <c r="D121" s="133">
        <v>30</v>
      </c>
      <c r="E121" s="132">
        <v>201</v>
      </c>
      <c r="F121" s="131" t="s">
        <v>2243</v>
      </c>
      <c r="G121" s="131" t="s">
        <v>8</v>
      </c>
      <c r="H121" s="131" t="s">
        <v>2320</v>
      </c>
      <c r="I121" s="147">
        <v>47</v>
      </c>
      <c r="J121" s="148">
        <v>1.2592592592592593E-2</v>
      </c>
      <c r="K121" s="148">
        <v>1.6790123456790122E-3</v>
      </c>
      <c r="L121" s="148">
        <v>1.3194444444444443E-3</v>
      </c>
      <c r="M121" s="147">
        <v>38</v>
      </c>
      <c r="N121" s="148">
        <v>2.8472222222222222E-2</v>
      </c>
      <c r="O121" s="149">
        <v>29.26829268292683</v>
      </c>
      <c r="P121" s="148">
        <v>6.9444444444444447E-4</v>
      </c>
      <c r="Q121" s="147">
        <v>40</v>
      </c>
      <c r="R121" s="148">
        <v>1.7881944444444443E-2</v>
      </c>
      <c r="S121" s="148">
        <v>3.5763888888888885E-3</v>
      </c>
      <c r="T121" s="134">
        <v>6.0987870370370373E-2</v>
      </c>
      <c r="U121" s="123">
        <f t="shared" si="6"/>
        <v>680</v>
      </c>
      <c r="W121" s="28" t="str">
        <f t="shared" si="7"/>
        <v>Dovydas Aidziulis</v>
      </c>
    </row>
    <row r="122" spans="1:23" x14ac:dyDescent="0.3">
      <c r="A122" s="131" t="s">
        <v>2321</v>
      </c>
      <c r="B122" s="131" t="s">
        <v>2322</v>
      </c>
      <c r="C122" s="132">
        <v>41</v>
      </c>
      <c r="D122" s="133">
        <v>2</v>
      </c>
      <c r="E122" s="132">
        <v>214</v>
      </c>
      <c r="F122" s="131" t="s">
        <v>2316</v>
      </c>
      <c r="G122" s="131" t="s">
        <v>28</v>
      </c>
      <c r="H122" s="131" t="s">
        <v>183</v>
      </c>
      <c r="I122" s="147">
        <v>34</v>
      </c>
      <c r="J122" s="148">
        <v>1.1481481481481483E-2</v>
      </c>
      <c r="K122" s="148">
        <v>1.5308641975308643E-3</v>
      </c>
      <c r="L122" s="148">
        <v>1.3194444444444443E-3</v>
      </c>
      <c r="M122" s="147">
        <v>48</v>
      </c>
      <c r="N122" s="148">
        <v>3.0023148148148149E-2</v>
      </c>
      <c r="O122" s="149">
        <v>27.756360832690824</v>
      </c>
      <c r="P122" s="148">
        <v>4.9768518518518521E-4</v>
      </c>
      <c r="Q122" s="147">
        <v>42</v>
      </c>
      <c r="R122" s="148">
        <v>1.7951388888888888E-2</v>
      </c>
      <c r="S122" s="148">
        <v>3.5902777777777777E-3</v>
      </c>
      <c r="T122" s="134">
        <v>6.1303703703703701E-2</v>
      </c>
      <c r="U122" s="123">
        <f t="shared" si="6"/>
        <v>676</v>
      </c>
      <c r="W122" s="28" t="str">
        <f t="shared" si="7"/>
        <v>Ula Giniotyte</v>
      </c>
    </row>
    <row r="123" spans="1:23" x14ac:dyDescent="0.3">
      <c r="A123" s="131" t="s">
        <v>2323</v>
      </c>
      <c r="B123" s="131" t="s">
        <v>2324</v>
      </c>
      <c r="C123" s="132">
        <v>42</v>
      </c>
      <c r="D123" s="133">
        <v>3</v>
      </c>
      <c r="E123" s="132">
        <v>255</v>
      </c>
      <c r="F123" s="131" t="s">
        <v>2316</v>
      </c>
      <c r="G123" s="131" t="s">
        <v>8</v>
      </c>
      <c r="H123" s="131" t="s">
        <v>1893</v>
      </c>
      <c r="I123" s="147">
        <v>45</v>
      </c>
      <c r="J123" s="148">
        <v>1.252314814814815E-2</v>
      </c>
      <c r="K123" s="148">
        <v>1.6697530864197535E-3</v>
      </c>
      <c r="L123" s="148">
        <v>1.423611111111111E-3</v>
      </c>
      <c r="M123" s="147">
        <v>45</v>
      </c>
      <c r="N123" s="148">
        <v>2.9513888888888892E-2</v>
      </c>
      <c r="O123" s="149">
        <v>28.235294117647058</v>
      </c>
      <c r="P123" s="148">
        <v>6.4814814814814813E-4</v>
      </c>
      <c r="Q123" s="147">
        <v>36</v>
      </c>
      <c r="R123" s="148">
        <v>1.7245370370370369E-2</v>
      </c>
      <c r="S123" s="148">
        <v>3.449074074074074E-3</v>
      </c>
      <c r="T123" s="134">
        <v>6.1376550925925921E-2</v>
      </c>
      <c r="U123" s="123">
        <f t="shared" si="6"/>
        <v>675</v>
      </c>
      <c r="W123" s="28" t="str">
        <f t="shared" si="7"/>
        <v>Milda Šmitaitė</v>
      </c>
    </row>
    <row r="124" spans="1:23" x14ac:dyDescent="0.3">
      <c r="A124" s="131" t="s">
        <v>2325</v>
      </c>
      <c r="B124" s="131" t="s">
        <v>2326</v>
      </c>
      <c r="C124" s="132">
        <v>43</v>
      </c>
      <c r="D124" s="133">
        <v>4</v>
      </c>
      <c r="E124" s="132">
        <v>259</v>
      </c>
      <c r="F124" s="131" t="s">
        <v>2316</v>
      </c>
      <c r="G124" s="131" t="s">
        <v>8</v>
      </c>
      <c r="H124" s="131" t="s">
        <v>1904</v>
      </c>
      <c r="I124" s="147">
        <v>37</v>
      </c>
      <c r="J124" s="148">
        <v>1.1932870370370371E-2</v>
      </c>
      <c r="K124" s="148">
        <v>1.5910493827160494E-3</v>
      </c>
      <c r="L124" s="148">
        <v>1.3888888888888889E-3</v>
      </c>
      <c r="M124" s="147">
        <v>40</v>
      </c>
      <c r="N124" s="148">
        <v>2.8518518518518523E-2</v>
      </c>
      <c r="O124" s="149">
        <v>29.220779220779217</v>
      </c>
      <c r="P124" s="148">
        <v>7.6388888888888893E-4</v>
      </c>
      <c r="Q124" s="147">
        <v>51</v>
      </c>
      <c r="R124" s="148">
        <v>1.9027777777777779E-2</v>
      </c>
      <c r="S124" s="148">
        <v>3.8055555555555559E-3</v>
      </c>
      <c r="T124" s="134">
        <v>6.1653530092592591E-2</v>
      </c>
      <c r="U124" s="123">
        <f t="shared" si="6"/>
        <v>672</v>
      </c>
      <c r="W124" s="28" t="str">
        <f t="shared" si="7"/>
        <v>Viktorija Vasiliauskienė</v>
      </c>
    </row>
    <row r="125" spans="1:23" x14ac:dyDescent="0.3">
      <c r="A125" s="131" t="s">
        <v>2327</v>
      </c>
      <c r="B125" s="131" t="s">
        <v>2328</v>
      </c>
      <c r="C125" s="132">
        <v>44</v>
      </c>
      <c r="D125" s="133">
        <v>3</v>
      </c>
      <c r="E125" s="132">
        <v>239</v>
      </c>
      <c r="F125" s="131" t="s">
        <v>2297</v>
      </c>
      <c r="G125" s="131" t="s">
        <v>8</v>
      </c>
      <c r="H125" s="131" t="s">
        <v>183</v>
      </c>
      <c r="I125" s="147">
        <v>53</v>
      </c>
      <c r="J125" s="148">
        <v>1.3738425925925926E-2</v>
      </c>
      <c r="K125" s="148">
        <v>1.8317901234567902E-3</v>
      </c>
      <c r="L125" s="148">
        <v>1.4814814814814814E-3</v>
      </c>
      <c r="M125" s="147">
        <v>26</v>
      </c>
      <c r="N125" s="148">
        <v>2.6817129629629632E-2</v>
      </c>
      <c r="O125" s="149">
        <v>31.074665515753129</v>
      </c>
      <c r="P125" s="148">
        <v>1.1921296296296296E-3</v>
      </c>
      <c r="Q125" s="147">
        <v>47</v>
      </c>
      <c r="R125" s="148">
        <v>1.8726851851851852E-2</v>
      </c>
      <c r="S125" s="148">
        <v>3.7453703703703703E-3</v>
      </c>
      <c r="T125" s="134">
        <v>6.1989212962962968E-2</v>
      </c>
      <c r="U125" s="123">
        <f t="shared" si="6"/>
        <v>669</v>
      </c>
      <c r="W125" s="28" t="str">
        <f t="shared" si="7"/>
        <v>Edgaras Malachovskis</v>
      </c>
    </row>
    <row r="126" spans="1:23" x14ac:dyDescent="0.3">
      <c r="A126" s="131" t="s">
        <v>2125</v>
      </c>
      <c r="B126" s="131" t="s">
        <v>2329</v>
      </c>
      <c r="C126" s="132">
        <v>45</v>
      </c>
      <c r="D126" s="133">
        <v>31</v>
      </c>
      <c r="E126" s="132">
        <v>213</v>
      </c>
      <c r="F126" s="131" t="s">
        <v>2243</v>
      </c>
      <c r="G126" s="131" t="s">
        <v>8</v>
      </c>
      <c r="H126" s="131" t="s">
        <v>1914</v>
      </c>
      <c r="I126" s="147">
        <v>60</v>
      </c>
      <c r="J126" s="148">
        <v>1.539351851851852E-2</v>
      </c>
      <c r="K126" s="148">
        <v>2.0524691358024694E-3</v>
      </c>
      <c r="L126" s="148">
        <v>1.8981481481481482E-3</v>
      </c>
      <c r="M126" s="147">
        <v>28</v>
      </c>
      <c r="N126" s="148">
        <v>2.7013888888888889E-2</v>
      </c>
      <c r="O126" s="149">
        <v>30.848329048843187</v>
      </c>
      <c r="P126" s="148">
        <v>6.4814814814814813E-4</v>
      </c>
      <c r="Q126" s="147">
        <v>31</v>
      </c>
      <c r="R126" s="148">
        <v>1.7002314814814814E-2</v>
      </c>
      <c r="S126" s="148">
        <v>3.4004629629629628E-3</v>
      </c>
      <c r="T126" s="134">
        <v>6.1994583333333332E-2</v>
      </c>
      <c r="U126" s="123">
        <f t="shared" si="6"/>
        <v>669</v>
      </c>
      <c r="W126" s="28" t="str">
        <f t="shared" si="7"/>
        <v>Vytautas Geležinis</v>
      </c>
    </row>
    <row r="127" spans="1:23" x14ac:dyDescent="0.3">
      <c r="A127" s="131" t="s">
        <v>2330</v>
      </c>
      <c r="B127" s="131" t="s">
        <v>2427</v>
      </c>
      <c r="C127" s="132">
        <v>46</v>
      </c>
      <c r="D127" s="133">
        <v>32</v>
      </c>
      <c r="E127" s="132">
        <v>207</v>
      </c>
      <c r="F127" s="131" t="s">
        <v>2243</v>
      </c>
      <c r="G127" s="131" t="s">
        <v>28</v>
      </c>
      <c r="H127" s="131" t="s">
        <v>2302</v>
      </c>
      <c r="I127" s="147">
        <v>27</v>
      </c>
      <c r="J127" s="148">
        <v>1.0659722222222221E-2</v>
      </c>
      <c r="K127" s="148">
        <v>1.4212962962962962E-3</v>
      </c>
      <c r="L127" s="148">
        <v>1.3078703703703705E-3</v>
      </c>
      <c r="M127" s="147">
        <v>57</v>
      </c>
      <c r="N127" s="148">
        <v>3.2094907407407412E-2</v>
      </c>
      <c r="O127" s="149">
        <v>25.964659213847817</v>
      </c>
      <c r="P127" s="148">
        <v>3.2407407407407406E-4</v>
      </c>
      <c r="Q127" s="147">
        <v>39</v>
      </c>
      <c r="R127" s="148">
        <v>1.7812499999999998E-2</v>
      </c>
      <c r="S127" s="148">
        <v>3.5624999999999997E-3</v>
      </c>
      <c r="T127" s="134">
        <v>6.2240115740740738E-2</v>
      </c>
      <c r="U127" s="123">
        <f t="shared" si="6"/>
        <v>666</v>
      </c>
      <c r="W127" s="28" t="str">
        <f t="shared" si="7"/>
        <v>Nerijus Bražionis</v>
      </c>
    </row>
    <row r="128" spans="1:23" x14ac:dyDescent="0.3">
      <c r="A128" s="131" t="s">
        <v>2766</v>
      </c>
      <c r="B128" s="131" t="s">
        <v>2765</v>
      </c>
      <c r="C128" s="132">
        <v>47</v>
      </c>
      <c r="D128" s="133">
        <v>5</v>
      </c>
      <c r="E128" s="132">
        <v>224</v>
      </c>
      <c r="F128" s="131" t="s">
        <v>2316</v>
      </c>
      <c r="G128" s="131" t="s">
        <v>8</v>
      </c>
      <c r="H128" s="131" t="s">
        <v>1896</v>
      </c>
      <c r="I128" s="147">
        <v>57</v>
      </c>
      <c r="J128" s="148">
        <v>1.4363425925925925E-2</v>
      </c>
      <c r="K128" s="148">
        <v>1.9151234567901232E-3</v>
      </c>
      <c r="L128" s="148">
        <v>1.8865740740740742E-3</v>
      </c>
      <c r="M128" s="147">
        <v>49</v>
      </c>
      <c r="N128" s="148">
        <v>3.0405092592592591E-2</v>
      </c>
      <c r="O128" s="149">
        <v>27.407689379520367</v>
      </c>
      <c r="P128" s="148">
        <v>5.2083333333333333E-4</v>
      </c>
      <c r="Q128" s="147">
        <v>13</v>
      </c>
      <c r="R128" s="148">
        <v>1.5046296296296295E-2</v>
      </c>
      <c r="S128" s="148">
        <v>3.0092592592592593E-3</v>
      </c>
      <c r="T128" s="134">
        <v>6.2249027777777778E-2</v>
      </c>
      <c r="U128" s="123">
        <f t="shared" si="6"/>
        <v>666</v>
      </c>
      <c r="W128" s="28" t="str">
        <f t="shared" si="7"/>
        <v>Rūta Juškevičiūtė</v>
      </c>
    </row>
    <row r="129" spans="1:23" x14ac:dyDescent="0.3">
      <c r="A129" s="131" t="s">
        <v>2331</v>
      </c>
      <c r="B129" s="131" t="s">
        <v>2332</v>
      </c>
      <c r="C129" s="132">
        <v>48</v>
      </c>
      <c r="D129" s="133">
        <v>4</v>
      </c>
      <c r="E129" s="132">
        <v>256</v>
      </c>
      <c r="F129" s="131" t="s">
        <v>2297</v>
      </c>
      <c r="G129" s="131" t="s">
        <v>2333</v>
      </c>
      <c r="H129" s="131" t="s">
        <v>183</v>
      </c>
      <c r="I129" s="147">
        <v>32</v>
      </c>
      <c r="J129" s="148">
        <v>1.1354166666666667E-2</v>
      </c>
      <c r="K129" s="148">
        <v>1.5138888888888888E-3</v>
      </c>
      <c r="L129" s="148">
        <v>2.0833333333333333E-3</v>
      </c>
      <c r="M129" s="147">
        <v>52</v>
      </c>
      <c r="N129" s="148">
        <v>3.0590277777777775E-2</v>
      </c>
      <c r="O129" s="149">
        <v>27.241770715096482</v>
      </c>
      <c r="P129" s="148">
        <v>1.2731481481481483E-3</v>
      </c>
      <c r="Q129" s="147">
        <v>43</v>
      </c>
      <c r="R129" s="148">
        <v>1.8287037037037036E-2</v>
      </c>
      <c r="S129" s="148">
        <v>3.657407407407407E-3</v>
      </c>
      <c r="T129" s="134">
        <v>6.3605659722222221E-2</v>
      </c>
      <c r="U129" s="123">
        <f t="shared" si="6"/>
        <v>652</v>
      </c>
      <c r="W129" s="28" t="str">
        <f t="shared" si="7"/>
        <v>Edvardas Tarasevičius</v>
      </c>
    </row>
    <row r="130" spans="1:23" x14ac:dyDescent="0.3">
      <c r="A130" s="131" t="s">
        <v>2334</v>
      </c>
      <c r="B130" s="131" t="s">
        <v>2335</v>
      </c>
      <c r="C130" s="132">
        <v>49</v>
      </c>
      <c r="D130" s="133">
        <v>5</v>
      </c>
      <c r="E130" s="132">
        <v>210</v>
      </c>
      <c r="F130" s="131" t="s">
        <v>2297</v>
      </c>
      <c r="G130" s="131" t="s">
        <v>8</v>
      </c>
      <c r="H130" s="131" t="s">
        <v>183</v>
      </c>
      <c r="I130" s="147">
        <v>62</v>
      </c>
      <c r="J130" s="148">
        <v>1.5509259259259257E-2</v>
      </c>
      <c r="K130" s="148">
        <v>2.0679012345679012E-3</v>
      </c>
      <c r="L130" s="148">
        <v>1.4583333333333334E-3</v>
      </c>
      <c r="M130" s="147">
        <v>50</v>
      </c>
      <c r="N130" s="148">
        <v>3.0567129629629628E-2</v>
      </c>
      <c r="O130" s="149">
        <v>27.262400605831125</v>
      </c>
      <c r="P130" s="148">
        <v>4.5138888888888892E-4</v>
      </c>
      <c r="Q130" s="147">
        <v>24</v>
      </c>
      <c r="R130" s="148">
        <v>1.6030092592592592E-2</v>
      </c>
      <c r="S130" s="148">
        <v>3.2060185185185186E-3</v>
      </c>
      <c r="T130" s="134">
        <v>6.4041550925925936E-2</v>
      </c>
      <c r="U130" s="123">
        <f t="shared" si="6"/>
        <v>647</v>
      </c>
      <c r="W130" s="28" t="str">
        <f t="shared" si="7"/>
        <v>Giedrius Danėlius</v>
      </c>
    </row>
    <row r="131" spans="1:23" x14ac:dyDescent="0.3">
      <c r="A131" s="131" t="s">
        <v>2336</v>
      </c>
      <c r="B131" s="131" t="s">
        <v>2337</v>
      </c>
      <c r="C131" s="132">
        <v>50</v>
      </c>
      <c r="D131" s="133">
        <v>6</v>
      </c>
      <c r="E131" s="132">
        <v>217</v>
      </c>
      <c r="F131" s="131" t="s">
        <v>2316</v>
      </c>
      <c r="G131" s="131" t="s">
        <v>8</v>
      </c>
      <c r="H131" s="131" t="s">
        <v>1893</v>
      </c>
      <c r="I131" s="147">
        <v>56</v>
      </c>
      <c r="J131" s="148">
        <v>1.4131944444444445E-2</v>
      </c>
      <c r="K131" s="148">
        <v>1.8842592592592594E-3</v>
      </c>
      <c r="L131" s="148">
        <v>1.3888888888888889E-3</v>
      </c>
      <c r="M131" s="147">
        <v>46</v>
      </c>
      <c r="N131" s="148">
        <v>2.9976851851851852E-2</v>
      </c>
      <c r="O131" s="149">
        <v>27.799227799227801</v>
      </c>
      <c r="P131" s="148">
        <v>7.0601851851851847E-4</v>
      </c>
      <c r="Q131" s="147">
        <v>41</v>
      </c>
      <c r="R131" s="148">
        <v>1.7928240740740741E-2</v>
      </c>
      <c r="S131" s="148">
        <v>3.5856481481481481E-3</v>
      </c>
      <c r="T131" s="134">
        <v>6.4168958333333345E-2</v>
      </c>
      <c r="U131" s="123">
        <f t="shared" si="6"/>
        <v>646</v>
      </c>
      <c r="W131" s="28" t="str">
        <f t="shared" si="7"/>
        <v>Mingailė Greičiūtė</v>
      </c>
    </row>
    <row r="132" spans="1:23" x14ac:dyDescent="0.3">
      <c r="A132" s="131" t="s">
        <v>2338</v>
      </c>
      <c r="B132" s="131" t="s">
        <v>2426</v>
      </c>
      <c r="C132" s="132">
        <v>51</v>
      </c>
      <c r="D132" s="133">
        <v>7</v>
      </c>
      <c r="E132" s="132">
        <v>230</v>
      </c>
      <c r="F132" s="131" t="s">
        <v>2316</v>
      </c>
      <c r="G132" s="131" t="s">
        <v>8</v>
      </c>
      <c r="H132" s="131" t="s">
        <v>183</v>
      </c>
      <c r="I132" s="147">
        <v>31</v>
      </c>
      <c r="J132" s="148">
        <v>1.1087962962962964E-2</v>
      </c>
      <c r="K132" s="148">
        <v>1.4783950617283952E-3</v>
      </c>
      <c r="L132" s="148">
        <v>1.6087962962962963E-3</v>
      </c>
      <c r="M132" s="147">
        <v>54</v>
      </c>
      <c r="N132" s="148">
        <v>3.1215277777777783E-2</v>
      </c>
      <c r="O132" s="149">
        <v>26.696329254727473</v>
      </c>
      <c r="P132" s="148">
        <v>5.7870370370370378E-4</v>
      </c>
      <c r="Q132" s="147">
        <v>53</v>
      </c>
      <c r="R132" s="148">
        <v>1.9884259259259258E-2</v>
      </c>
      <c r="S132" s="148">
        <v>3.9768518518518512E-3</v>
      </c>
      <c r="T132" s="134">
        <v>6.4400798611111101E-2</v>
      </c>
      <c r="U132" s="123">
        <f t="shared" si="6"/>
        <v>644</v>
      </c>
      <c r="W132" s="28" t="str">
        <f t="shared" si="7"/>
        <v>Anna Kiaušas</v>
      </c>
    </row>
    <row r="133" spans="1:23" x14ac:dyDescent="0.3">
      <c r="A133" s="131" t="s">
        <v>2140</v>
      </c>
      <c r="B133" s="131" t="s">
        <v>2339</v>
      </c>
      <c r="C133" s="132">
        <v>52</v>
      </c>
      <c r="D133" s="133">
        <v>33</v>
      </c>
      <c r="E133" s="132">
        <v>204</v>
      </c>
      <c r="F133" s="131" t="s">
        <v>2243</v>
      </c>
      <c r="G133" s="131" t="s">
        <v>8</v>
      </c>
      <c r="H133" s="131" t="s">
        <v>183</v>
      </c>
      <c r="I133" s="147">
        <v>44</v>
      </c>
      <c r="J133" s="148">
        <v>1.247685185185185E-2</v>
      </c>
      <c r="K133" s="148">
        <v>1.6635802469135801E-3</v>
      </c>
      <c r="L133" s="148">
        <v>1.8981481481481482E-3</v>
      </c>
      <c r="M133" s="147">
        <v>60</v>
      </c>
      <c r="N133" s="148">
        <v>3.2696759259259259E-2</v>
      </c>
      <c r="O133" s="149">
        <v>25.486725663716815</v>
      </c>
      <c r="P133" s="148">
        <v>4.3981481481481481E-4</v>
      </c>
      <c r="Q133" s="147">
        <v>37</v>
      </c>
      <c r="R133" s="148">
        <v>1.7523148148148149E-2</v>
      </c>
      <c r="S133" s="148">
        <v>3.5046296296296297E-3</v>
      </c>
      <c r="T133" s="134">
        <v>6.5059016203703704E-2</v>
      </c>
      <c r="U133" s="123">
        <f t="shared" si="6"/>
        <v>637</v>
      </c>
      <c r="W133" s="28" t="str">
        <f t="shared" si="7"/>
        <v>Povilas Balčiūnas</v>
      </c>
    </row>
    <row r="134" spans="1:23" x14ac:dyDescent="0.3">
      <c r="A134" s="131" t="s">
        <v>2283</v>
      </c>
      <c r="B134" s="131" t="s">
        <v>2340</v>
      </c>
      <c r="C134" s="132">
        <v>53</v>
      </c>
      <c r="D134" s="133">
        <v>34</v>
      </c>
      <c r="E134" s="132">
        <v>252</v>
      </c>
      <c r="F134" s="131" t="s">
        <v>2243</v>
      </c>
      <c r="G134" s="131" t="s">
        <v>8</v>
      </c>
      <c r="H134" s="131" t="s">
        <v>183</v>
      </c>
      <c r="I134" s="147">
        <v>63</v>
      </c>
      <c r="J134" s="148">
        <v>1.6111111111111111E-2</v>
      </c>
      <c r="K134" s="148">
        <v>2.1481481481481482E-3</v>
      </c>
      <c r="L134" s="148">
        <v>1.7824074074074072E-3</v>
      </c>
      <c r="M134" s="147">
        <v>37</v>
      </c>
      <c r="N134" s="148">
        <v>2.8206018518518519E-2</v>
      </c>
      <c r="O134" s="149">
        <v>29.544521953221174</v>
      </c>
      <c r="P134" s="148">
        <v>7.7546296296296304E-4</v>
      </c>
      <c r="Q134" s="147">
        <v>44</v>
      </c>
      <c r="R134" s="148">
        <v>1.849537037037037E-2</v>
      </c>
      <c r="S134" s="148">
        <v>3.6990740740740742E-3</v>
      </c>
      <c r="T134" s="134">
        <v>6.5397916666666667E-2</v>
      </c>
      <c r="U134" s="123">
        <f t="shared" si="6"/>
        <v>634</v>
      </c>
      <c r="W134" s="28" t="str">
        <f t="shared" si="7"/>
        <v>Edvinas Šatas</v>
      </c>
    </row>
    <row r="135" spans="1:23" x14ac:dyDescent="0.3">
      <c r="A135" s="131" t="s">
        <v>2341</v>
      </c>
      <c r="B135" s="131" t="s">
        <v>2342</v>
      </c>
      <c r="C135" s="132">
        <v>54</v>
      </c>
      <c r="D135" s="133">
        <v>35</v>
      </c>
      <c r="E135" s="132">
        <v>253</v>
      </c>
      <c r="F135" s="131" t="s">
        <v>2243</v>
      </c>
      <c r="G135" s="131" t="s">
        <v>28</v>
      </c>
      <c r="H135" s="131" t="s">
        <v>183</v>
      </c>
      <c r="I135" s="147">
        <v>35</v>
      </c>
      <c r="J135" s="148">
        <v>1.1504629629629629E-2</v>
      </c>
      <c r="K135" s="148">
        <v>1.5339506172839504E-3</v>
      </c>
      <c r="L135" s="148">
        <v>2.5347222222222221E-3</v>
      </c>
      <c r="M135" s="147">
        <v>53</v>
      </c>
      <c r="N135" s="148">
        <v>3.0624999999999999E-2</v>
      </c>
      <c r="O135" s="149">
        <v>27.210884353741498</v>
      </c>
      <c r="P135" s="148">
        <v>1.3773148148148147E-3</v>
      </c>
      <c r="Q135" s="147">
        <v>56</v>
      </c>
      <c r="R135" s="148">
        <v>2.028935185185185E-2</v>
      </c>
      <c r="S135" s="148">
        <v>4.0578703703703697E-3</v>
      </c>
      <c r="T135" s="134">
        <v>6.6365115740740735E-2</v>
      </c>
      <c r="U135" s="123">
        <f t="shared" si="6"/>
        <v>625</v>
      </c>
      <c r="W135" s="28" t="str">
        <f t="shared" si="7"/>
        <v>Linas Šinkūnas</v>
      </c>
    </row>
    <row r="136" spans="1:23" x14ac:dyDescent="0.3">
      <c r="A136" s="131" t="s">
        <v>2343</v>
      </c>
      <c r="B136" s="131" t="s">
        <v>2344</v>
      </c>
      <c r="C136" s="132">
        <v>55</v>
      </c>
      <c r="D136" s="133">
        <v>36</v>
      </c>
      <c r="E136" s="132">
        <v>225</v>
      </c>
      <c r="F136" s="131" t="s">
        <v>2243</v>
      </c>
      <c r="G136" s="131" t="s">
        <v>2345</v>
      </c>
      <c r="H136" s="131" t="s">
        <v>183</v>
      </c>
      <c r="I136" s="147">
        <v>33</v>
      </c>
      <c r="J136" s="148">
        <v>1.1388888888888888E-2</v>
      </c>
      <c r="K136" s="148">
        <v>1.5185185185185184E-3</v>
      </c>
      <c r="L136" s="148">
        <v>2.673611111111111E-3</v>
      </c>
      <c r="M136" s="147">
        <v>51</v>
      </c>
      <c r="N136" s="148">
        <v>3.0567129629629628E-2</v>
      </c>
      <c r="O136" s="149">
        <v>27.262400605831125</v>
      </c>
      <c r="P136" s="148">
        <v>1.4120370370370369E-3</v>
      </c>
      <c r="Q136" s="147">
        <v>58</v>
      </c>
      <c r="R136" s="148">
        <v>2.0300925925925927E-2</v>
      </c>
      <c r="S136" s="148">
        <v>4.0601851851851858E-3</v>
      </c>
      <c r="T136" s="134">
        <v>6.6369687499999996E-2</v>
      </c>
      <c r="U136" s="123">
        <f t="shared" si="6"/>
        <v>624</v>
      </c>
      <c r="W136" s="28" t="str">
        <f t="shared" si="7"/>
        <v>Jonas Kalinauskas</v>
      </c>
    </row>
    <row r="137" spans="1:23" x14ac:dyDescent="0.3">
      <c r="A137" s="131" t="s">
        <v>2125</v>
      </c>
      <c r="B137" s="131" t="s">
        <v>2346</v>
      </c>
      <c r="C137" s="132">
        <v>56</v>
      </c>
      <c r="D137" s="133">
        <v>37</v>
      </c>
      <c r="E137" s="132">
        <v>209</v>
      </c>
      <c r="F137" s="131" t="s">
        <v>2243</v>
      </c>
      <c r="G137" s="131" t="s">
        <v>8</v>
      </c>
      <c r="H137" s="131" t="s">
        <v>2347</v>
      </c>
      <c r="I137" s="147">
        <v>64</v>
      </c>
      <c r="J137" s="148">
        <v>1.7569444444444447E-2</v>
      </c>
      <c r="K137" s="148">
        <v>2.3425925925925927E-3</v>
      </c>
      <c r="L137" s="148">
        <v>2.0138888888888888E-3</v>
      </c>
      <c r="M137" s="147">
        <v>35</v>
      </c>
      <c r="N137" s="148">
        <v>2.7615740740740743E-2</v>
      </c>
      <c r="O137" s="149">
        <v>30.176026823134954</v>
      </c>
      <c r="P137" s="148">
        <v>8.2175925925925917E-4</v>
      </c>
      <c r="Q137" s="147">
        <v>55</v>
      </c>
      <c r="R137" s="148">
        <v>2.0092592592592592E-2</v>
      </c>
      <c r="S137" s="148">
        <v>4.0185185185185185E-3</v>
      </c>
      <c r="T137" s="134">
        <v>6.8130636574074074E-2</v>
      </c>
      <c r="U137" s="123">
        <f t="shared" si="6"/>
        <v>608</v>
      </c>
      <c r="W137" s="28" t="str">
        <f t="shared" si="7"/>
        <v>Vytautas Černovas</v>
      </c>
    </row>
    <row r="138" spans="1:23" x14ac:dyDescent="0.3">
      <c r="A138" s="131" t="s">
        <v>2191</v>
      </c>
      <c r="B138" s="131" t="s">
        <v>2348</v>
      </c>
      <c r="C138" s="132">
        <v>57</v>
      </c>
      <c r="D138" s="133">
        <v>8</v>
      </c>
      <c r="E138" s="132">
        <v>261</v>
      </c>
      <c r="F138" s="131" t="s">
        <v>2316</v>
      </c>
      <c r="G138" s="131" t="s">
        <v>2179</v>
      </c>
      <c r="H138" s="131" t="s">
        <v>1893</v>
      </c>
      <c r="I138" s="147">
        <v>13</v>
      </c>
      <c r="J138" s="148">
        <v>9.5833333333333343E-3</v>
      </c>
      <c r="K138" s="148">
        <v>1.2777777777777779E-3</v>
      </c>
      <c r="L138" s="148">
        <v>1.2847222222222223E-3</v>
      </c>
      <c r="M138" s="147">
        <v>59</v>
      </c>
      <c r="N138" s="148">
        <v>3.2662037037037038E-2</v>
      </c>
      <c r="O138" s="149">
        <v>25.513819985825656</v>
      </c>
      <c r="P138" s="148">
        <v>7.291666666666667E-4</v>
      </c>
      <c r="Q138" s="147">
        <v>62</v>
      </c>
      <c r="R138" s="148">
        <v>2.3854166666666666E-2</v>
      </c>
      <c r="S138" s="148">
        <v>4.7708333333333335E-3</v>
      </c>
      <c r="T138" s="134">
        <v>6.8145601851851853E-2</v>
      </c>
      <c r="U138" s="123">
        <f t="shared" si="6"/>
        <v>608</v>
      </c>
      <c r="W138" s="28" t="str">
        <f t="shared" si="7"/>
        <v>Alina Venckutė</v>
      </c>
    </row>
    <row r="139" spans="1:23" x14ac:dyDescent="0.3">
      <c r="A139" s="131" t="s">
        <v>2250</v>
      </c>
      <c r="B139" s="131" t="s">
        <v>2349</v>
      </c>
      <c r="C139" s="132">
        <v>58</v>
      </c>
      <c r="D139" s="133">
        <v>38</v>
      </c>
      <c r="E139" s="132">
        <v>269</v>
      </c>
      <c r="F139" s="131" t="s">
        <v>2243</v>
      </c>
      <c r="G139" s="131" t="s">
        <v>28</v>
      </c>
      <c r="H139" s="131" t="s">
        <v>2302</v>
      </c>
      <c r="I139" s="147">
        <v>55</v>
      </c>
      <c r="J139" s="148">
        <v>1.3981481481481482E-2</v>
      </c>
      <c r="K139" s="148">
        <v>1.8641975308641978E-3</v>
      </c>
      <c r="L139" s="148">
        <v>1.5509259259259261E-3</v>
      </c>
      <c r="M139" s="147">
        <v>58</v>
      </c>
      <c r="N139" s="148">
        <v>3.2650462962962964E-2</v>
      </c>
      <c r="O139" s="149">
        <v>25.52286423254165</v>
      </c>
      <c r="P139" s="148">
        <v>4.9768518518518521E-4</v>
      </c>
      <c r="Q139" s="147">
        <v>57</v>
      </c>
      <c r="R139" s="148">
        <v>2.028935185185185E-2</v>
      </c>
      <c r="S139" s="148">
        <v>4.0578703703703697E-3</v>
      </c>
      <c r="T139" s="134">
        <v>6.9002638888888898E-2</v>
      </c>
      <c r="U139" s="123">
        <f t="shared" si="6"/>
        <v>601</v>
      </c>
      <c r="W139" s="28" t="str">
        <f t="shared" si="7"/>
        <v>Lukas Liekis</v>
      </c>
    </row>
    <row r="140" spans="1:23" x14ac:dyDescent="0.3">
      <c r="A140" s="131" t="s">
        <v>2245</v>
      </c>
      <c r="B140" s="131" t="s">
        <v>2350</v>
      </c>
      <c r="C140" s="132">
        <v>59</v>
      </c>
      <c r="D140" s="133">
        <v>39</v>
      </c>
      <c r="E140" s="132">
        <v>202</v>
      </c>
      <c r="F140" s="131" t="s">
        <v>2243</v>
      </c>
      <c r="G140" s="131" t="s">
        <v>8</v>
      </c>
      <c r="H140" s="131" t="s">
        <v>1925</v>
      </c>
      <c r="I140" s="147">
        <v>54</v>
      </c>
      <c r="J140" s="148">
        <v>1.3773148148148147E-2</v>
      </c>
      <c r="K140" s="148">
        <v>1.8364197530864196E-3</v>
      </c>
      <c r="L140" s="148">
        <v>1.5856481481481479E-3</v>
      </c>
      <c r="M140" s="147">
        <v>61</v>
      </c>
      <c r="N140" s="148">
        <v>3.3113425925925928E-2</v>
      </c>
      <c r="O140" s="149">
        <v>25.166025865082137</v>
      </c>
      <c r="P140" s="148">
        <v>3.0092592592592595E-4</v>
      </c>
      <c r="Q140" s="147">
        <v>59</v>
      </c>
      <c r="R140" s="148">
        <v>2.071759259259259E-2</v>
      </c>
      <c r="S140" s="148">
        <v>4.1435185185185177E-3</v>
      </c>
      <c r="T140" s="134">
        <v>6.9515266203703699E-2</v>
      </c>
      <c r="U140" s="123">
        <f t="shared" si="6"/>
        <v>596</v>
      </c>
      <c r="W140" s="28" t="str">
        <f t="shared" si="7"/>
        <v>Tadas Ambrazas</v>
      </c>
    </row>
    <row r="141" spans="1:23" x14ac:dyDescent="0.3">
      <c r="A141" s="131" t="s">
        <v>2168</v>
      </c>
      <c r="B141" s="131" t="s">
        <v>2351</v>
      </c>
      <c r="C141" s="132">
        <v>60</v>
      </c>
      <c r="D141" s="133">
        <v>6</v>
      </c>
      <c r="E141" s="132">
        <v>233</v>
      </c>
      <c r="F141" s="131" t="s">
        <v>2297</v>
      </c>
      <c r="G141" s="131" t="s">
        <v>156</v>
      </c>
      <c r="H141" s="131" t="s">
        <v>2352</v>
      </c>
      <c r="I141" s="147">
        <v>50</v>
      </c>
      <c r="J141" s="148">
        <v>1.2905092592592591E-2</v>
      </c>
      <c r="K141" s="148">
        <v>1.7206790123456789E-3</v>
      </c>
      <c r="L141" s="148">
        <v>3.2291666666666666E-3</v>
      </c>
      <c r="M141" s="147">
        <v>62</v>
      </c>
      <c r="N141" s="148">
        <v>3.3321759259259259E-2</v>
      </c>
      <c r="O141" s="149">
        <v>25.008683570684266</v>
      </c>
      <c r="P141" s="148">
        <v>1.4351851851851854E-3</v>
      </c>
      <c r="Q141" s="147">
        <v>50</v>
      </c>
      <c r="R141" s="148">
        <v>1.8877314814814816E-2</v>
      </c>
      <c r="S141" s="148">
        <v>3.7754629629629631E-3</v>
      </c>
      <c r="T141" s="134">
        <v>6.9787928240740746E-2</v>
      </c>
      <c r="U141" s="123">
        <f t="shared" si="6"/>
        <v>594</v>
      </c>
      <c r="W141" s="28" t="str">
        <f t="shared" si="7"/>
        <v>Šarūnas Klėgeris</v>
      </c>
    </row>
    <row r="142" spans="1:23" x14ac:dyDescent="0.3">
      <c r="A142" s="131" t="s">
        <v>2143</v>
      </c>
      <c r="B142" s="131" t="s">
        <v>2353</v>
      </c>
      <c r="C142" s="132">
        <v>61</v>
      </c>
      <c r="D142" s="133">
        <v>3</v>
      </c>
      <c r="E142" s="132">
        <v>265</v>
      </c>
      <c r="F142" s="131" t="s">
        <v>2272</v>
      </c>
      <c r="G142" s="131" t="s">
        <v>8</v>
      </c>
      <c r="H142" s="131" t="s">
        <v>183</v>
      </c>
      <c r="I142" s="147">
        <v>38</v>
      </c>
      <c r="J142" s="148">
        <v>1.1979166666666666E-2</v>
      </c>
      <c r="K142" s="148">
        <v>1.5972222222222221E-3</v>
      </c>
      <c r="L142" s="148">
        <v>2.1412037037037038E-3</v>
      </c>
      <c r="M142" s="147">
        <v>63</v>
      </c>
      <c r="N142" s="148">
        <v>3.4675925925925923E-2</v>
      </c>
      <c r="O142" s="149">
        <v>24.032042723631509</v>
      </c>
      <c r="P142" s="148">
        <v>4.1666666666666669E-4</v>
      </c>
      <c r="Q142" s="147">
        <v>61</v>
      </c>
      <c r="R142" s="148">
        <v>2.2511574074074073E-2</v>
      </c>
      <c r="S142" s="148">
        <v>4.5023148148148149E-3</v>
      </c>
      <c r="T142" s="134">
        <v>7.1753611111111115E-2</v>
      </c>
      <c r="U142" s="123">
        <f t="shared" si="6"/>
        <v>578</v>
      </c>
      <c r="W142" s="28" t="str">
        <f t="shared" si="7"/>
        <v>Egidijus Žintikas</v>
      </c>
    </row>
    <row r="143" spans="1:23" x14ac:dyDescent="0.3">
      <c r="A143" s="131" t="s">
        <v>2354</v>
      </c>
      <c r="B143" s="131" t="s">
        <v>2355</v>
      </c>
      <c r="C143" s="132">
        <v>62</v>
      </c>
      <c r="D143" s="133">
        <v>1</v>
      </c>
      <c r="E143" s="132">
        <v>231</v>
      </c>
      <c r="F143" s="131" t="s">
        <v>2356</v>
      </c>
      <c r="G143" s="131" t="s">
        <v>8</v>
      </c>
      <c r="H143" s="131" t="s">
        <v>1929</v>
      </c>
      <c r="I143" s="147">
        <v>59</v>
      </c>
      <c r="J143" s="148">
        <v>1.5347222222222222E-2</v>
      </c>
      <c r="K143" s="148">
        <v>2.0462962962962961E-3</v>
      </c>
      <c r="L143" s="148">
        <v>1.8287037037037037E-3</v>
      </c>
      <c r="M143" s="147">
        <v>44</v>
      </c>
      <c r="N143" s="148">
        <v>2.9120370370370366E-2</v>
      </c>
      <c r="O143" s="149">
        <v>28.616852146263916</v>
      </c>
      <c r="P143" s="148">
        <v>4.0509259259259258E-4</v>
      </c>
      <c r="Q143" s="147">
        <v>63</v>
      </c>
      <c r="R143" s="148">
        <v>2.6967592592592595E-2</v>
      </c>
      <c r="S143" s="148">
        <v>5.3935185185185188E-3</v>
      </c>
      <c r="T143" s="134">
        <v>7.369414351851851E-2</v>
      </c>
      <c r="U143" s="123">
        <f t="shared" si="6"/>
        <v>562</v>
      </c>
      <c r="W143" s="28" t="str">
        <f t="shared" si="7"/>
        <v>Juozas Kieras</v>
      </c>
    </row>
    <row r="144" spans="1:23" x14ac:dyDescent="0.3">
      <c r="A144" s="131" t="s">
        <v>2245</v>
      </c>
      <c r="B144" s="131" t="s">
        <v>2357</v>
      </c>
      <c r="C144" s="132">
        <v>63</v>
      </c>
      <c r="D144" s="133">
        <v>40</v>
      </c>
      <c r="E144" s="132">
        <v>222</v>
      </c>
      <c r="F144" s="131" t="s">
        <v>2243</v>
      </c>
      <c r="G144" s="131" t="s">
        <v>8</v>
      </c>
      <c r="H144" s="131" t="s">
        <v>1904</v>
      </c>
      <c r="I144" s="147">
        <v>58</v>
      </c>
      <c r="J144" s="148">
        <v>1.5046296296296295E-2</v>
      </c>
      <c r="K144" s="148">
        <v>2.006172839506173E-3</v>
      </c>
      <c r="L144" s="148">
        <v>2.627314814814815E-3</v>
      </c>
      <c r="M144" s="147">
        <v>64</v>
      </c>
      <c r="N144" s="148">
        <v>3.4675925925925923E-2</v>
      </c>
      <c r="O144" s="149">
        <v>24.032042723631509</v>
      </c>
      <c r="P144" s="148">
        <v>6.8287037037037025E-4</v>
      </c>
      <c r="Q144" s="147">
        <v>60</v>
      </c>
      <c r="R144" s="148">
        <v>2.1423611111111112E-2</v>
      </c>
      <c r="S144" s="148">
        <v>4.2847222222222228E-3</v>
      </c>
      <c r="T144" s="134">
        <v>7.4487152777777774E-2</v>
      </c>
      <c r="U144" s="123">
        <f t="shared" si="6"/>
        <v>556</v>
      </c>
      <c r="W144" s="28" t="str">
        <f t="shared" si="7"/>
        <v>Tadas Juknevičius</v>
      </c>
    </row>
    <row r="145" spans="1:23" x14ac:dyDescent="0.3">
      <c r="A145" s="131" t="s">
        <v>2358</v>
      </c>
      <c r="B145" s="131" t="s">
        <v>2359</v>
      </c>
      <c r="C145" s="132">
        <v>64</v>
      </c>
      <c r="D145" s="133">
        <v>2</v>
      </c>
      <c r="E145" s="132">
        <v>250</v>
      </c>
      <c r="F145" s="131" t="s">
        <v>2308</v>
      </c>
      <c r="G145" s="131" t="s">
        <v>28</v>
      </c>
      <c r="H145" s="131" t="s">
        <v>155</v>
      </c>
      <c r="I145" s="147">
        <v>61</v>
      </c>
      <c r="J145" s="148">
        <v>1.5497685185185186E-2</v>
      </c>
      <c r="K145" s="148">
        <v>2.0663580246913582E-3</v>
      </c>
      <c r="L145" s="148">
        <v>1.9212962962962962E-3</v>
      </c>
      <c r="M145" s="147">
        <v>55</v>
      </c>
      <c r="N145" s="148">
        <v>3.1354166666666662E-2</v>
      </c>
      <c r="O145" s="149">
        <v>26.578073089701</v>
      </c>
      <c r="P145" s="148">
        <v>1.3425925925925925E-3</v>
      </c>
      <c r="Q145" s="147">
        <v>64</v>
      </c>
      <c r="R145" s="148">
        <v>3.0601851851851852E-2</v>
      </c>
      <c r="S145" s="148">
        <v>6.1203703703703706E-3</v>
      </c>
      <c r="T145" s="134">
        <v>8.073886574074074E-2</v>
      </c>
      <c r="U145" s="123">
        <f t="shared" si="6"/>
        <v>513</v>
      </c>
      <c r="W145" s="28" t="str">
        <f t="shared" si="7"/>
        <v>Eglė Raslavičienė</v>
      </c>
    </row>
    <row r="146" spans="1:23" x14ac:dyDescent="0.3">
      <c r="A146" s="36"/>
      <c r="B146" s="36"/>
      <c r="C146" s="130"/>
      <c r="D146" s="130"/>
      <c r="E146" s="130"/>
      <c r="F146" s="36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</row>
    <row r="147" spans="1:23" x14ac:dyDescent="0.3">
      <c r="A147" s="36"/>
      <c r="B147" s="36"/>
      <c r="C147" s="130"/>
      <c r="D147" s="130"/>
      <c r="E147" s="130"/>
      <c r="F147" s="36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</row>
    <row r="148" spans="1:23" x14ac:dyDescent="0.3">
      <c r="A148" s="36"/>
      <c r="B148" s="36"/>
      <c r="C148" s="130"/>
      <c r="D148" s="130"/>
      <c r="E148" s="130"/>
      <c r="F148" s="36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</row>
    <row r="149" spans="1:23" x14ac:dyDescent="0.3">
      <c r="A149" s="36"/>
      <c r="B149" s="36"/>
      <c r="C149" s="130"/>
      <c r="D149" s="130"/>
      <c r="E149" s="130"/>
      <c r="F149" s="36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</row>
    <row r="150" spans="1:23" x14ac:dyDescent="0.3">
      <c r="A150" s="36"/>
      <c r="B150" s="36"/>
      <c r="C150" s="130"/>
      <c r="D150" s="130"/>
      <c r="E150" s="130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</row>
    <row r="151" spans="1:23" x14ac:dyDescent="0.3">
      <c r="A151" s="36"/>
      <c r="B151" s="36"/>
      <c r="C151" s="130"/>
      <c r="D151" s="130"/>
      <c r="E151" s="130"/>
      <c r="F151" s="36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</row>
    <row r="152" spans="1:23" x14ac:dyDescent="0.3">
      <c r="A152" s="36"/>
      <c r="B152" s="36"/>
      <c r="C152" s="130"/>
      <c r="D152" s="130"/>
      <c r="E152" s="130"/>
      <c r="F152" s="36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6"/>
      <c r="T152" s="36"/>
    </row>
    <row r="153" spans="1:23" x14ac:dyDescent="0.3">
      <c r="A153" s="36"/>
      <c r="B153" s="36"/>
      <c r="C153" s="130"/>
      <c r="D153" s="130"/>
      <c r="E153" s="130"/>
      <c r="F153" s="36"/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  <c r="S153" s="36"/>
      <c r="T153" s="36"/>
    </row>
    <row r="154" spans="1:23" ht="41.4" x14ac:dyDescent="0.3">
      <c r="A154" s="124" t="s">
        <v>2092</v>
      </c>
      <c r="B154" s="124" t="s">
        <v>2093</v>
      </c>
      <c r="C154" s="125" t="s">
        <v>189</v>
      </c>
      <c r="D154" s="126" t="s">
        <v>2094</v>
      </c>
      <c r="E154" s="124" t="s">
        <v>190</v>
      </c>
      <c r="F154" s="127" t="s">
        <v>4</v>
      </c>
      <c r="G154" s="127" t="s">
        <v>6</v>
      </c>
      <c r="H154" s="128" t="s">
        <v>27</v>
      </c>
      <c r="I154" s="144" t="s">
        <v>208</v>
      </c>
      <c r="J154" s="145" t="s">
        <v>2483</v>
      </c>
      <c r="K154" s="146" t="s">
        <v>2484</v>
      </c>
      <c r="L154" s="145" t="s">
        <v>2485</v>
      </c>
      <c r="M154" s="144" t="s">
        <v>2486</v>
      </c>
      <c r="N154" s="145" t="s">
        <v>2487</v>
      </c>
      <c r="O154" s="146" t="s">
        <v>2488</v>
      </c>
      <c r="P154" s="145" t="s">
        <v>2489</v>
      </c>
      <c r="Q154" s="144" t="s">
        <v>209</v>
      </c>
      <c r="R154" s="145" t="s">
        <v>2490</v>
      </c>
      <c r="S154" s="146" t="s">
        <v>2491</v>
      </c>
      <c r="T154" s="129" t="s">
        <v>2095</v>
      </c>
      <c r="U154" s="142" t="s">
        <v>0</v>
      </c>
    </row>
    <row r="155" spans="1:23" x14ac:dyDescent="0.3">
      <c r="A155" s="131" t="s">
        <v>2360</v>
      </c>
      <c r="B155" s="131" t="s">
        <v>2361</v>
      </c>
      <c r="C155" s="132">
        <v>1</v>
      </c>
      <c r="D155" s="133">
        <v>1</v>
      </c>
      <c r="E155" s="132">
        <v>324</v>
      </c>
      <c r="F155" s="131" t="s">
        <v>2362</v>
      </c>
      <c r="G155" s="131" t="s">
        <v>60</v>
      </c>
      <c r="H155" s="131" t="s">
        <v>59</v>
      </c>
      <c r="I155" s="147">
        <v>1</v>
      </c>
      <c r="J155" s="148">
        <v>2.0601851851851853E-3</v>
      </c>
      <c r="K155" s="148">
        <v>1.0300925925925926E-3</v>
      </c>
      <c r="L155" s="148">
        <v>4.8611111111111104E-4</v>
      </c>
      <c r="M155" s="147">
        <v>3</v>
      </c>
      <c r="N155" s="148">
        <v>1.3541666666666667E-2</v>
      </c>
      <c r="O155" s="149">
        <v>30.769230769230766</v>
      </c>
      <c r="P155" s="148">
        <v>2.6620370370370372E-4</v>
      </c>
      <c r="Q155" s="147">
        <v>5</v>
      </c>
      <c r="R155" s="148">
        <v>7.4189814814814813E-3</v>
      </c>
      <c r="S155" s="148">
        <v>2.9675925925925924E-3</v>
      </c>
      <c r="T155" s="134">
        <v>2.3786921296296296E-2</v>
      </c>
      <c r="U155" s="123">
        <f>ROUND($T$155/T155*800,0)</f>
        <v>800</v>
      </c>
      <c r="W155" s="28" t="str">
        <f t="shared" ref="W155:W188" si="8">A155&amp;" "&amp;B155</f>
        <v>Titas Pumputis</v>
      </c>
    </row>
    <row r="156" spans="1:23" x14ac:dyDescent="0.3">
      <c r="A156" s="131" t="s">
        <v>2170</v>
      </c>
      <c r="B156" s="131" t="s">
        <v>2363</v>
      </c>
      <c r="C156" s="132">
        <v>2</v>
      </c>
      <c r="D156" s="133">
        <v>1</v>
      </c>
      <c r="E156" s="132">
        <v>310</v>
      </c>
      <c r="F156" s="131" t="s">
        <v>2364</v>
      </c>
      <c r="G156" s="131" t="s">
        <v>60</v>
      </c>
      <c r="H156" s="131" t="s">
        <v>59</v>
      </c>
      <c r="I156" s="147">
        <v>8</v>
      </c>
      <c r="J156" s="148">
        <v>2.8240740740740739E-3</v>
      </c>
      <c r="K156" s="148">
        <v>1.4120370370370369E-3</v>
      </c>
      <c r="L156" s="148">
        <v>5.2083333333333333E-4</v>
      </c>
      <c r="M156" s="147">
        <v>2</v>
      </c>
      <c r="N156" s="148">
        <v>1.2685185185185183E-2</v>
      </c>
      <c r="O156" s="149">
        <v>32.846715328467155</v>
      </c>
      <c r="P156" s="148">
        <v>2.7777777777777778E-4</v>
      </c>
      <c r="Q156" s="147">
        <v>7</v>
      </c>
      <c r="R156" s="148">
        <v>7.6041666666666662E-3</v>
      </c>
      <c r="S156" s="148">
        <v>3.0416666666666665E-3</v>
      </c>
      <c r="T156" s="134">
        <v>2.3943356481481482E-2</v>
      </c>
      <c r="U156" s="123">
        <f t="shared" ref="U156:U188" si="9">ROUND($T$155/T156*800,0)</f>
        <v>795</v>
      </c>
      <c r="W156" s="28" t="str">
        <f t="shared" si="8"/>
        <v>Dainius Kanaporis</v>
      </c>
    </row>
    <row r="157" spans="1:23" x14ac:dyDescent="0.3">
      <c r="A157" s="131" t="s">
        <v>2365</v>
      </c>
      <c r="B157" s="131" t="s">
        <v>2366</v>
      </c>
      <c r="C157" s="132">
        <v>3</v>
      </c>
      <c r="D157" s="133">
        <v>1</v>
      </c>
      <c r="E157" s="132">
        <v>300</v>
      </c>
      <c r="F157" s="131" t="s">
        <v>2367</v>
      </c>
      <c r="G157" s="131" t="s">
        <v>60</v>
      </c>
      <c r="H157" s="131" t="s">
        <v>1876</v>
      </c>
      <c r="I157" s="147">
        <v>5</v>
      </c>
      <c r="J157" s="148">
        <v>2.615740740740741E-3</v>
      </c>
      <c r="K157" s="148">
        <v>1.3078703703703705E-3</v>
      </c>
      <c r="L157" s="148">
        <v>4.0509259259259258E-4</v>
      </c>
      <c r="M157" s="147">
        <v>6</v>
      </c>
      <c r="N157" s="148">
        <v>1.4351851851851852E-2</v>
      </c>
      <c r="O157" s="149">
        <v>29.032258064516128</v>
      </c>
      <c r="P157" s="148">
        <v>2.8935185185185189E-4</v>
      </c>
      <c r="Q157" s="147">
        <v>9</v>
      </c>
      <c r="R157" s="148">
        <v>7.7083333333333335E-3</v>
      </c>
      <c r="S157" s="148">
        <v>3.0833333333333333E-3</v>
      </c>
      <c r="T157" s="134">
        <v>2.5401203703703704E-2</v>
      </c>
      <c r="U157" s="123">
        <f t="shared" si="9"/>
        <v>749</v>
      </c>
      <c r="W157" s="28" t="str">
        <f t="shared" si="8"/>
        <v>Beatričė Vinciūnaitė</v>
      </c>
    </row>
    <row r="158" spans="1:23" x14ac:dyDescent="0.3">
      <c r="A158" s="131" t="s">
        <v>2117</v>
      </c>
      <c r="B158" s="131" t="s">
        <v>2368</v>
      </c>
      <c r="C158" s="132">
        <v>4</v>
      </c>
      <c r="D158" s="133">
        <v>1</v>
      </c>
      <c r="E158" s="132">
        <v>301</v>
      </c>
      <c r="F158" s="131" t="s">
        <v>2369</v>
      </c>
      <c r="G158" s="131" t="s">
        <v>60</v>
      </c>
      <c r="H158" s="131" t="s">
        <v>59</v>
      </c>
      <c r="I158" s="147">
        <v>2</v>
      </c>
      <c r="J158" s="148">
        <v>2.4074074074074076E-3</v>
      </c>
      <c r="K158" s="148">
        <v>1.2037037037037038E-3</v>
      </c>
      <c r="L158" s="148">
        <v>4.7453703703703704E-4</v>
      </c>
      <c r="M158" s="147">
        <v>5</v>
      </c>
      <c r="N158" s="148">
        <v>1.4236111111111111E-2</v>
      </c>
      <c r="O158" s="149">
        <v>29.26829268292683</v>
      </c>
      <c r="P158" s="148">
        <v>3.1250000000000001E-4</v>
      </c>
      <c r="Q158" s="147">
        <v>11</v>
      </c>
      <c r="R158" s="148">
        <v>8.3101851851851861E-3</v>
      </c>
      <c r="S158" s="148">
        <v>3.3240740740740743E-3</v>
      </c>
      <c r="T158" s="134">
        <v>2.5770972222222219E-2</v>
      </c>
      <c r="U158" s="123">
        <f t="shared" si="9"/>
        <v>738</v>
      </c>
      <c r="W158" s="28" t="str">
        <f t="shared" si="8"/>
        <v>Kasparas Apkievičius</v>
      </c>
    </row>
    <row r="159" spans="1:23" x14ac:dyDescent="0.3">
      <c r="A159" s="131" t="s">
        <v>2196</v>
      </c>
      <c r="B159" s="131" t="s">
        <v>2370</v>
      </c>
      <c r="C159" s="132">
        <v>5</v>
      </c>
      <c r="D159" s="133">
        <v>2</v>
      </c>
      <c r="E159" s="132">
        <v>307</v>
      </c>
      <c r="F159" s="131" t="s">
        <v>2369</v>
      </c>
      <c r="G159" s="131" t="s">
        <v>60</v>
      </c>
      <c r="H159" s="131" t="s">
        <v>1876</v>
      </c>
      <c r="I159" s="147">
        <v>6</v>
      </c>
      <c r="J159" s="148">
        <v>2.7546296296296294E-3</v>
      </c>
      <c r="K159" s="148">
        <v>1.3773148148148147E-3</v>
      </c>
      <c r="L159" s="148">
        <v>4.6296296296296293E-4</v>
      </c>
      <c r="M159" s="147">
        <v>10</v>
      </c>
      <c r="N159" s="148">
        <v>1.4849537037037036E-2</v>
      </c>
      <c r="O159" s="149">
        <v>28.059236165237724</v>
      </c>
      <c r="P159" s="148">
        <v>2.6620370370370372E-4</v>
      </c>
      <c r="Q159" s="147">
        <v>6</v>
      </c>
      <c r="R159" s="148">
        <v>7.4884259259259262E-3</v>
      </c>
      <c r="S159" s="148">
        <v>2.9953703703703705E-3</v>
      </c>
      <c r="T159" s="134">
        <v>2.5853773148148147E-2</v>
      </c>
      <c r="U159" s="123">
        <f t="shared" si="9"/>
        <v>736</v>
      </c>
      <c r="W159" s="28" t="str">
        <f t="shared" si="8"/>
        <v>Pijus Dapkus</v>
      </c>
    </row>
    <row r="160" spans="1:23" x14ac:dyDescent="0.3">
      <c r="A160" s="131" t="s">
        <v>2371</v>
      </c>
      <c r="B160" s="131" t="s">
        <v>2372</v>
      </c>
      <c r="C160" s="132">
        <v>6</v>
      </c>
      <c r="D160" s="133">
        <v>2</v>
      </c>
      <c r="E160" s="132">
        <v>306</v>
      </c>
      <c r="F160" s="131" t="s">
        <v>2362</v>
      </c>
      <c r="G160" s="131" t="s">
        <v>8</v>
      </c>
      <c r="H160" s="131" t="s">
        <v>183</v>
      </c>
      <c r="I160" s="147">
        <v>12</v>
      </c>
      <c r="J160" s="148">
        <v>3.0671296296296297E-3</v>
      </c>
      <c r="K160" s="148">
        <v>1.5335648148148151E-3</v>
      </c>
      <c r="L160" s="148">
        <v>1.2037037037037038E-3</v>
      </c>
      <c r="M160" s="147">
        <v>4</v>
      </c>
      <c r="N160" s="148">
        <v>1.3819444444444445E-2</v>
      </c>
      <c r="O160" s="149">
        <v>30.150753768844222</v>
      </c>
      <c r="P160" s="148">
        <v>5.5555555555555556E-4</v>
      </c>
      <c r="Q160" s="147">
        <v>4</v>
      </c>
      <c r="R160" s="148">
        <v>7.3495370370370372E-3</v>
      </c>
      <c r="S160" s="148">
        <v>2.9398148148148148E-3</v>
      </c>
      <c r="T160" s="134">
        <v>2.6036597222222221E-2</v>
      </c>
      <c r="U160" s="123">
        <f t="shared" si="9"/>
        <v>731</v>
      </c>
      <c r="W160" s="28" t="str">
        <f t="shared" si="8"/>
        <v>Ernestas Česonis</v>
      </c>
    </row>
    <row r="161" spans="1:23" x14ac:dyDescent="0.3">
      <c r="A161" s="131" t="s">
        <v>2373</v>
      </c>
      <c r="B161" s="131" t="s">
        <v>2374</v>
      </c>
      <c r="C161" s="132">
        <v>7</v>
      </c>
      <c r="D161" s="133">
        <v>3</v>
      </c>
      <c r="E161" s="132">
        <v>302</v>
      </c>
      <c r="F161" s="131" t="s">
        <v>2362</v>
      </c>
      <c r="G161" s="131" t="s">
        <v>28</v>
      </c>
      <c r="H161" s="131" t="s">
        <v>183</v>
      </c>
      <c r="I161" s="147">
        <v>28</v>
      </c>
      <c r="J161" s="148">
        <v>4.0393518518518521E-3</v>
      </c>
      <c r="K161" s="148">
        <v>2.0196759259259261E-3</v>
      </c>
      <c r="L161" s="148">
        <v>6.2500000000000001E-4</v>
      </c>
      <c r="M161" s="147">
        <v>1</v>
      </c>
      <c r="N161" s="148">
        <v>1.2361111111111113E-2</v>
      </c>
      <c r="O161" s="149">
        <v>33.707865168539321</v>
      </c>
      <c r="P161" s="148">
        <v>5.0925925925925921E-4</v>
      </c>
      <c r="Q161" s="147">
        <v>14</v>
      </c>
      <c r="R161" s="148">
        <v>8.7037037037037031E-3</v>
      </c>
      <c r="S161" s="148">
        <v>3.4814814814814812E-3</v>
      </c>
      <c r="T161" s="134">
        <v>2.6263726851851851E-2</v>
      </c>
      <c r="U161" s="123">
        <f t="shared" si="9"/>
        <v>725</v>
      </c>
      <c r="W161" s="28" t="str">
        <f t="shared" si="8"/>
        <v>Ugnius Atkočiūnas</v>
      </c>
    </row>
    <row r="162" spans="1:23" x14ac:dyDescent="0.3">
      <c r="A162" s="131" t="s">
        <v>2250</v>
      </c>
      <c r="B162" s="131" t="s">
        <v>2375</v>
      </c>
      <c r="C162" s="132">
        <v>8</v>
      </c>
      <c r="D162" s="133">
        <v>2</v>
      </c>
      <c r="E162" s="132">
        <v>331</v>
      </c>
      <c r="F162" s="131" t="s">
        <v>2364</v>
      </c>
      <c r="G162" s="131" t="s">
        <v>2376</v>
      </c>
      <c r="H162" s="131" t="s">
        <v>183</v>
      </c>
      <c r="I162" s="147">
        <v>18</v>
      </c>
      <c r="J162" s="148">
        <v>3.8078703703703707E-3</v>
      </c>
      <c r="K162" s="148">
        <v>1.9039351851851856E-3</v>
      </c>
      <c r="L162" s="148">
        <v>8.6805555555555551E-4</v>
      </c>
      <c r="M162" s="147">
        <v>8</v>
      </c>
      <c r="N162" s="148">
        <v>1.4490740740740742E-2</v>
      </c>
      <c r="O162" s="149">
        <v>28.753993610223642</v>
      </c>
      <c r="P162" s="148">
        <v>3.7037037037037035E-4</v>
      </c>
      <c r="Q162" s="147">
        <v>2</v>
      </c>
      <c r="R162" s="148">
        <v>7.0717592592592594E-3</v>
      </c>
      <c r="S162" s="148">
        <v>2.8287037037037039E-3</v>
      </c>
      <c r="T162" s="134">
        <v>2.664084490740741E-2</v>
      </c>
      <c r="U162" s="123">
        <f t="shared" si="9"/>
        <v>714</v>
      </c>
      <c r="W162" s="28" t="str">
        <f t="shared" si="8"/>
        <v>Lukas Remeika</v>
      </c>
    </row>
    <row r="163" spans="1:23" x14ac:dyDescent="0.3">
      <c r="A163" s="131" t="s">
        <v>2377</v>
      </c>
      <c r="B163" s="131" t="s">
        <v>2378</v>
      </c>
      <c r="C163" s="132">
        <v>9</v>
      </c>
      <c r="D163" s="133">
        <v>4</v>
      </c>
      <c r="E163" s="132">
        <v>308</v>
      </c>
      <c r="F163" s="131" t="s">
        <v>2362</v>
      </c>
      <c r="G163" s="131" t="s">
        <v>222</v>
      </c>
      <c r="H163" s="131" t="s">
        <v>354</v>
      </c>
      <c r="I163" s="147">
        <v>14</v>
      </c>
      <c r="J163" s="148">
        <v>3.2407407407407406E-3</v>
      </c>
      <c r="K163" s="148">
        <v>1.6203703703703703E-3</v>
      </c>
      <c r="L163" s="148">
        <v>1.3078703703703705E-3</v>
      </c>
      <c r="M163" s="147">
        <v>9</v>
      </c>
      <c r="N163" s="148">
        <v>1.4699074074074074E-2</v>
      </c>
      <c r="O163" s="149">
        <v>28.346456692913385</v>
      </c>
      <c r="P163" s="148">
        <v>3.0092592592592595E-4</v>
      </c>
      <c r="Q163" s="147">
        <v>3</v>
      </c>
      <c r="R163" s="148">
        <v>7.0717592592592594E-3</v>
      </c>
      <c r="S163" s="148">
        <v>2.8287037037037039E-3</v>
      </c>
      <c r="T163" s="134">
        <v>2.664137731481481E-2</v>
      </c>
      <c r="U163" s="123">
        <f t="shared" si="9"/>
        <v>714</v>
      </c>
      <c r="W163" s="28" t="str">
        <f t="shared" si="8"/>
        <v>Aurimas Gudaitis</v>
      </c>
    </row>
    <row r="164" spans="1:23" x14ac:dyDescent="0.3">
      <c r="A164" s="131" t="s">
        <v>2360</v>
      </c>
      <c r="B164" s="131" t="s">
        <v>2379</v>
      </c>
      <c r="C164" s="132">
        <v>10</v>
      </c>
      <c r="D164" s="133">
        <v>3</v>
      </c>
      <c r="E164" s="132">
        <v>325</v>
      </c>
      <c r="F164" s="131" t="s">
        <v>2369</v>
      </c>
      <c r="G164" s="131" t="s">
        <v>60</v>
      </c>
      <c r="H164" s="131" t="s">
        <v>59</v>
      </c>
      <c r="I164" s="147">
        <v>7</v>
      </c>
      <c r="J164" s="148">
        <v>2.7662037037037034E-3</v>
      </c>
      <c r="K164" s="148">
        <v>1.3831018518518517E-3</v>
      </c>
      <c r="L164" s="148">
        <v>6.5972222222222213E-4</v>
      </c>
      <c r="M164" s="147">
        <v>11</v>
      </c>
      <c r="N164" s="148">
        <v>1.4930555555555556E-2</v>
      </c>
      <c r="O164" s="149">
        <v>27.906976744186046</v>
      </c>
      <c r="P164" s="148">
        <v>2.5462962962962961E-4</v>
      </c>
      <c r="Q164" s="147">
        <v>10</v>
      </c>
      <c r="R164" s="148">
        <v>8.2986111111111108E-3</v>
      </c>
      <c r="S164" s="148">
        <v>3.3194444444444443E-3</v>
      </c>
      <c r="T164" s="134">
        <v>2.69496875E-2</v>
      </c>
      <c r="U164" s="123">
        <f t="shared" si="9"/>
        <v>706</v>
      </c>
      <c r="W164" s="28" t="str">
        <f t="shared" si="8"/>
        <v>Titas Jakštas</v>
      </c>
    </row>
    <row r="165" spans="1:23" x14ac:dyDescent="0.3">
      <c r="A165" s="131" t="s">
        <v>2380</v>
      </c>
      <c r="B165" s="131" t="s">
        <v>2381</v>
      </c>
      <c r="C165" s="132">
        <v>11</v>
      </c>
      <c r="D165" s="133">
        <v>2</v>
      </c>
      <c r="E165" s="132">
        <v>303</v>
      </c>
      <c r="F165" s="131" t="s">
        <v>2367</v>
      </c>
      <c r="G165" s="131" t="s">
        <v>60</v>
      </c>
      <c r="H165" s="131" t="s">
        <v>59</v>
      </c>
      <c r="I165" s="147">
        <v>3</v>
      </c>
      <c r="J165" s="148">
        <v>2.6041666666666665E-3</v>
      </c>
      <c r="K165" s="148">
        <v>1.3020833333333333E-3</v>
      </c>
      <c r="L165" s="148">
        <v>5.3240740740740744E-4</v>
      </c>
      <c r="M165" s="147">
        <v>13</v>
      </c>
      <c r="N165" s="148">
        <v>1.5208333333333332E-2</v>
      </c>
      <c r="O165" s="149">
        <v>27.397260273972602</v>
      </c>
      <c r="P165" s="148">
        <v>2.5462962962962961E-4</v>
      </c>
      <c r="Q165" s="147">
        <v>12</v>
      </c>
      <c r="R165" s="148">
        <v>8.6226851851851846E-3</v>
      </c>
      <c r="S165" s="148">
        <v>3.449074074074074E-3</v>
      </c>
      <c r="T165" s="134">
        <v>2.7254953703703701E-2</v>
      </c>
      <c r="U165" s="123">
        <f t="shared" si="9"/>
        <v>698</v>
      </c>
      <c r="W165" s="28" t="str">
        <f t="shared" si="8"/>
        <v>Deimantė Barzdenytė</v>
      </c>
    </row>
    <row r="166" spans="1:23" x14ac:dyDescent="0.3">
      <c r="A166" s="131" t="s">
        <v>2382</v>
      </c>
      <c r="B166" s="131" t="s">
        <v>2383</v>
      </c>
      <c r="C166" s="132">
        <v>12</v>
      </c>
      <c r="D166" s="133">
        <v>5</v>
      </c>
      <c r="E166" s="132">
        <v>322</v>
      </c>
      <c r="F166" s="131" t="s">
        <v>2362</v>
      </c>
      <c r="G166" s="131" t="s">
        <v>8</v>
      </c>
      <c r="H166" s="131" t="s">
        <v>1878</v>
      </c>
      <c r="I166" s="147">
        <v>11</v>
      </c>
      <c r="J166" s="148">
        <v>2.9861111111111113E-3</v>
      </c>
      <c r="K166" s="148">
        <v>1.4930555555555556E-3</v>
      </c>
      <c r="L166" s="148">
        <v>1.5509259259259261E-3</v>
      </c>
      <c r="M166" s="147">
        <v>16</v>
      </c>
      <c r="N166" s="148">
        <v>1.5613425925925926E-2</v>
      </c>
      <c r="O166" s="149">
        <v>26.686434395848774</v>
      </c>
      <c r="P166" s="148">
        <v>6.018518518518519E-4</v>
      </c>
      <c r="Q166" s="147">
        <v>1</v>
      </c>
      <c r="R166" s="148">
        <v>6.5624999999999998E-3</v>
      </c>
      <c r="S166" s="148">
        <v>2.6249999999999997E-3</v>
      </c>
      <c r="T166" s="134">
        <v>2.733326388888889E-2</v>
      </c>
      <c r="U166" s="123">
        <f t="shared" si="9"/>
        <v>696</v>
      </c>
      <c r="W166" s="28" t="str">
        <f t="shared" si="8"/>
        <v>Robertas Zaicevas</v>
      </c>
    </row>
    <row r="167" spans="1:23" x14ac:dyDescent="0.3">
      <c r="A167" s="131" t="s">
        <v>2384</v>
      </c>
      <c r="B167" s="131" t="s">
        <v>2385</v>
      </c>
      <c r="C167" s="132">
        <v>13</v>
      </c>
      <c r="D167" s="133">
        <v>4</v>
      </c>
      <c r="E167" s="132">
        <v>318</v>
      </c>
      <c r="F167" s="131" t="s">
        <v>2369</v>
      </c>
      <c r="G167" s="131" t="s">
        <v>60</v>
      </c>
      <c r="H167" s="131" t="s">
        <v>59</v>
      </c>
      <c r="I167" s="147">
        <v>9</v>
      </c>
      <c r="J167" s="148">
        <v>2.9513888888888888E-3</v>
      </c>
      <c r="K167" s="148">
        <v>1.4756944444444444E-3</v>
      </c>
      <c r="L167" s="148">
        <v>4.3981481481481481E-4</v>
      </c>
      <c r="M167" s="147">
        <v>19</v>
      </c>
      <c r="N167" s="148">
        <v>1.6064814814814813E-2</v>
      </c>
      <c r="O167" s="149">
        <v>25.936599423631126</v>
      </c>
      <c r="P167" s="148">
        <v>2.199074074074074E-4</v>
      </c>
      <c r="Q167" s="147">
        <v>8</v>
      </c>
      <c r="R167" s="148">
        <v>7.6388888888888886E-3</v>
      </c>
      <c r="S167" s="148">
        <v>3.0555555555555553E-3</v>
      </c>
      <c r="T167" s="134">
        <v>2.7351469907407406E-2</v>
      </c>
      <c r="U167" s="123">
        <f t="shared" si="9"/>
        <v>696</v>
      </c>
      <c r="W167" s="28" t="str">
        <f t="shared" si="8"/>
        <v>Kristupas Rimkus</v>
      </c>
    </row>
    <row r="168" spans="1:23" x14ac:dyDescent="0.3">
      <c r="A168" s="131" t="s">
        <v>2386</v>
      </c>
      <c r="B168" s="131" t="s">
        <v>2387</v>
      </c>
      <c r="C168" s="132">
        <v>14</v>
      </c>
      <c r="D168" s="133">
        <v>3</v>
      </c>
      <c r="E168" s="132">
        <v>320</v>
      </c>
      <c r="F168" s="131" t="s">
        <v>2367</v>
      </c>
      <c r="G168" s="131" t="s">
        <v>60</v>
      </c>
      <c r="H168" s="131" t="s">
        <v>1876</v>
      </c>
      <c r="I168" s="147">
        <v>4</v>
      </c>
      <c r="J168" s="148">
        <v>2.6041666666666665E-3</v>
      </c>
      <c r="K168" s="148">
        <v>1.3020833333333333E-3</v>
      </c>
      <c r="L168" s="148">
        <v>4.5138888888888892E-4</v>
      </c>
      <c r="M168" s="147">
        <v>15</v>
      </c>
      <c r="N168" s="148">
        <v>1.5347222222222222E-2</v>
      </c>
      <c r="O168" s="149">
        <v>27.149321266968325</v>
      </c>
      <c r="P168" s="148">
        <v>2.3148148148148146E-4</v>
      </c>
      <c r="Q168" s="147">
        <v>18</v>
      </c>
      <c r="R168" s="148">
        <v>9.0393518518518522E-3</v>
      </c>
      <c r="S168" s="148">
        <v>3.615740740740741E-3</v>
      </c>
      <c r="T168" s="134">
        <v>2.771087962962963E-2</v>
      </c>
      <c r="U168" s="123">
        <f t="shared" si="9"/>
        <v>687</v>
      </c>
      <c r="W168" s="28" t="str">
        <f t="shared" si="8"/>
        <v>Brigita Šniukštaitė</v>
      </c>
    </row>
    <row r="169" spans="1:23" x14ac:dyDescent="0.3">
      <c r="A169" s="131" t="s">
        <v>2388</v>
      </c>
      <c r="B169" s="131" t="s">
        <v>2389</v>
      </c>
      <c r="C169" s="132">
        <v>15</v>
      </c>
      <c r="D169" s="133">
        <v>6</v>
      </c>
      <c r="E169" s="132">
        <v>336</v>
      </c>
      <c r="F169" s="131" t="s">
        <v>2362</v>
      </c>
      <c r="G169" s="131" t="s">
        <v>8</v>
      </c>
      <c r="H169" s="131" t="s">
        <v>183</v>
      </c>
      <c r="I169" s="147">
        <v>23</v>
      </c>
      <c r="J169" s="148">
        <v>3.9930555555555561E-3</v>
      </c>
      <c r="K169" s="148">
        <v>1.9965277777777781E-3</v>
      </c>
      <c r="L169" s="148">
        <v>2.6041666666666665E-3</v>
      </c>
      <c r="M169" s="147">
        <v>7</v>
      </c>
      <c r="N169" s="148">
        <v>1.4432870370370372E-2</v>
      </c>
      <c r="O169" s="149">
        <v>28.869286287089011</v>
      </c>
      <c r="P169" s="148">
        <v>3.1250000000000001E-4</v>
      </c>
      <c r="Q169" s="147">
        <v>26</v>
      </c>
      <c r="R169" s="148">
        <v>1.0185185185185184E-2</v>
      </c>
      <c r="S169" s="148">
        <v>4.0740740740740737E-3</v>
      </c>
      <c r="T169" s="134">
        <v>2.8642395833333334E-2</v>
      </c>
      <c r="U169" s="123">
        <f t="shared" si="9"/>
        <v>664</v>
      </c>
      <c r="W169" s="28" t="str">
        <f t="shared" si="8"/>
        <v>Dominykas Šiožinis</v>
      </c>
    </row>
    <row r="170" spans="1:23" x14ac:dyDescent="0.3">
      <c r="A170" s="131" t="s">
        <v>2390</v>
      </c>
      <c r="B170" s="131" t="s">
        <v>2391</v>
      </c>
      <c r="C170" s="132">
        <v>16</v>
      </c>
      <c r="D170" s="133">
        <v>4</v>
      </c>
      <c r="E170" s="132">
        <v>315</v>
      </c>
      <c r="F170" s="131" t="s">
        <v>2367</v>
      </c>
      <c r="G170" s="131" t="s">
        <v>60</v>
      </c>
      <c r="H170" s="131" t="s">
        <v>1876</v>
      </c>
      <c r="I170" s="147">
        <v>10</v>
      </c>
      <c r="J170" s="148">
        <v>2.9745370370370373E-3</v>
      </c>
      <c r="K170" s="148">
        <v>1.4872685185185186E-3</v>
      </c>
      <c r="L170" s="148">
        <v>9.7222222222222209E-4</v>
      </c>
      <c r="M170" s="147">
        <v>18</v>
      </c>
      <c r="N170" s="148">
        <v>1.5821759259259261E-2</v>
      </c>
      <c r="O170" s="149">
        <v>26.335040234089242</v>
      </c>
      <c r="P170" s="148">
        <v>2.5462962962962961E-4</v>
      </c>
      <c r="Q170" s="147">
        <v>16</v>
      </c>
      <c r="R170" s="148">
        <v>8.773148148148148E-3</v>
      </c>
      <c r="S170" s="148">
        <v>3.5092592592592593E-3</v>
      </c>
      <c r="T170" s="134">
        <v>2.8827997685185184E-2</v>
      </c>
      <c r="U170" s="123">
        <f t="shared" si="9"/>
        <v>660</v>
      </c>
      <c r="W170" s="28" t="str">
        <f t="shared" si="8"/>
        <v>Ugnė Paurytė</v>
      </c>
    </row>
    <row r="171" spans="1:23" x14ac:dyDescent="0.3">
      <c r="A171" s="131" t="s">
        <v>2360</v>
      </c>
      <c r="B171" s="131" t="s">
        <v>2392</v>
      </c>
      <c r="C171" s="132">
        <v>17</v>
      </c>
      <c r="D171" s="133">
        <v>5</v>
      </c>
      <c r="E171" s="132">
        <v>332</v>
      </c>
      <c r="F171" s="131" t="s">
        <v>2369</v>
      </c>
      <c r="G171" s="131" t="s">
        <v>60</v>
      </c>
      <c r="H171" s="131" t="s">
        <v>59</v>
      </c>
      <c r="I171" s="147">
        <v>13</v>
      </c>
      <c r="J171" s="148">
        <v>3.1018518518518522E-3</v>
      </c>
      <c r="K171" s="148">
        <v>1.5509259259259261E-3</v>
      </c>
      <c r="L171" s="148">
        <v>6.018518518518519E-4</v>
      </c>
      <c r="M171" s="147">
        <v>20</v>
      </c>
      <c r="N171" s="148">
        <v>1.6122685185185184E-2</v>
      </c>
      <c r="O171" s="149">
        <v>25.843503230437904</v>
      </c>
      <c r="P171" s="148">
        <v>2.4305555555555552E-4</v>
      </c>
      <c r="Q171" s="147">
        <v>17</v>
      </c>
      <c r="R171" s="148">
        <v>8.9120370370370378E-3</v>
      </c>
      <c r="S171" s="148">
        <v>3.5648148148148149E-3</v>
      </c>
      <c r="T171" s="134">
        <v>2.9007777777777775E-2</v>
      </c>
      <c r="U171" s="123">
        <f t="shared" si="9"/>
        <v>656</v>
      </c>
      <c r="W171" s="28" t="str">
        <f t="shared" si="8"/>
        <v>Titas Kartanas</v>
      </c>
    </row>
    <row r="172" spans="1:23" x14ac:dyDescent="0.3">
      <c r="A172" s="131" t="s">
        <v>2393</v>
      </c>
      <c r="B172" s="131" t="s">
        <v>2394</v>
      </c>
      <c r="C172" s="132">
        <v>18</v>
      </c>
      <c r="D172" s="133">
        <v>7</v>
      </c>
      <c r="E172" s="132">
        <v>328</v>
      </c>
      <c r="F172" s="131" t="s">
        <v>2362</v>
      </c>
      <c r="G172" s="131" t="s">
        <v>28</v>
      </c>
      <c r="H172" s="131" t="s">
        <v>2395</v>
      </c>
      <c r="I172" s="147">
        <v>22</v>
      </c>
      <c r="J172" s="148">
        <v>3.8888888888888883E-3</v>
      </c>
      <c r="K172" s="148">
        <v>1.9444444444444442E-3</v>
      </c>
      <c r="L172" s="148">
        <v>1.4699074074074074E-3</v>
      </c>
      <c r="M172" s="147">
        <v>12</v>
      </c>
      <c r="N172" s="148">
        <v>1.5104166666666667E-2</v>
      </c>
      <c r="O172" s="149">
        <v>27.586206896551726</v>
      </c>
      <c r="P172" s="148">
        <v>3.2407407407407406E-4</v>
      </c>
      <c r="Q172" s="147">
        <v>13</v>
      </c>
      <c r="R172" s="148">
        <v>8.6921296296296312E-3</v>
      </c>
      <c r="S172" s="148">
        <v>3.4768518518518525E-3</v>
      </c>
      <c r="T172" s="134">
        <v>2.950153935185185E-2</v>
      </c>
      <c r="U172" s="123">
        <f t="shared" si="9"/>
        <v>645</v>
      </c>
      <c r="W172" s="28" t="str">
        <f t="shared" si="8"/>
        <v>Julius Sakalauskas</v>
      </c>
    </row>
    <row r="173" spans="1:23" x14ac:dyDescent="0.3">
      <c r="A173" s="131" t="s">
        <v>2396</v>
      </c>
      <c r="B173" s="131" t="s">
        <v>2397</v>
      </c>
      <c r="C173" s="132">
        <v>19</v>
      </c>
      <c r="D173" s="133">
        <v>1</v>
      </c>
      <c r="E173" s="132">
        <v>309</v>
      </c>
      <c r="F173" s="131" t="s">
        <v>2398</v>
      </c>
      <c r="G173" s="131" t="s">
        <v>8</v>
      </c>
      <c r="H173" s="131" t="s">
        <v>65</v>
      </c>
      <c r="I173" s="147">
        <v>27</v>
      </c>
      <c r="J173" s="148">
        <v>4.0162037037037033E-3</v>
      </c>
      <c r="K173" s="148">
        <v>2.0081018518518516E-3</v>
      </c>
      <c r="L173" s="148">
        <v>1.1574074074074073E-3</v>
      </c>
      <c r="M173" s="147">
        <v>17</v>
      </c>
      <c r="N173" s="148">
        <v>1.579861111111111E-2</v>
      </c>
      <c r="O173" s="149">
        <v>26.373626373626376</v>
      </c>
      <c r="P173" s="148">
        <v>4.8611111111111104E-4</v>
      </c>
      <c r="Q173" s="147">
        <v>15</v>
      </c>
      <c r="R173" s="148">
        <v>8.7037037037037031E-3</v>
      </c>
      <c r="S173" s="148">
        <v>3.4814814814814812E-3</v>
      </c>
      <c r="T173" s="134">
        <v>3.0179953703703702E-2</v>
      </c>
      <c r="U173" s="123">
        <f t="shared" si="9"/>
        <v>631</v>
      </c>
      <c r="W173" s="28" t="str">
        <f t="shared" si="8"/>
        <v>Valerija Jegorenko</v>
      </c>
    </row>
    <row r="174" spans="1:23" x14ac:dyDescent="0.3">
      <c r="A174" s="131" t="s">
        <v>2131</v>
      </c>
      <c r="B174" s="131" t="s">
        <v>2251</v>
      </c>
      <c r="C174" s="132">
        <v>20</v>
      </c>
      <c r="D174" s="133">
        <v>6</v>
      </c>
      <c r="E174" s="132">
        <v>316</v>
      </c>
      <c r="F174" s="131" t="s">
        <v>2369</v>
      </c>
      <c r="G174" s="131" t="s">
        <v>60</v>
      </c>
      <c r="H174" s="131" t="s">
        <v>59</v>
      </c>
      <c r="I174" s="147">
        <v>16</v>
      </c>
      <c r="J174" s="148">
        <v>3.483796296296296E-3</v>
      </c>
      <c r="K174" s="148">
        <v>1.741898148148148E-3</v>
      </c>
      <c r="L174" s="148">
        <v>8.7962962962962962E-4</v>
      </c>
      <c r="M174" s="147">
        <v>23</v>
      </c>
      <c r="N174" s="148">
        <v>1.7592592592592594E-2</v>
      </c>
      <c r="O174" s="149">
        <v>23.684210526315788</v>
      </c>
      <c r="P174" s="148">
        <v>3.3564814814814812E-4</v>
      </c>
      <c r="Q174" s="147">
        <v>19</v>
      </c>
      <c r="R174" s="148">
        <v>9.1203703703703707E-3</v>
      </c>
      <c r="S174" s="148">
        <v>3.6481481481481482E-3</v>
      </c>
      <c r="T174" s="134">
        <v>3.1438680555555557E-2</v>
      </c>
      <c r="U174" s="123">
        <f t="shared" si="9"/>
        <v>605</v>
      </c>
      <c r="W174" s="28" t="str">
        <f t="shared" si="8"/>
        <v>Domas Prokopavičius</v>
      </c>
    </row>
    <row r="175" spans="1:23" x14ac:dyDescent="0.3">
      <c r="A175" s="131" t="s">
        <v>2399</v>
      </c>
      <c r="B175" s="131" t="s">
        <v>2400</v>
      </c>
      <c r="C175" s="132">
        <v>21</v>
      </c>
      <c r="D175" s="133">
        <v>8</v>
      </c>
      <c r="E175" s="132">
        <v>329</v>
      </c>
      <c r="F175" s="131" t="s">
        <v>2362</v>
      </c>
      <c r="G175" s="131" t="s">
        <v>8</v>
      </c>
      <c r="H175" s="131" t="s">
        <v>183</v>
      </c>
      <c r="I175" s="147">
        <v>26</v>
      </c>
      <c r="J175" s="148">
        <v>4.0046296296296297E-3</v>
      </c>
      <c r="K175" s="148">
        <v>2.0023148148148148E-3</v>
      </c>
      <c r="L175" s="148">
        <v>1.3888888888888889E-3</v>
      </c>
      <c r="M175" s="147">
        <v>14</v>
      </c>
      <c r="N175" s="148">
        <v>1.525462962962963E-2</v>
      </c>
      <c r="O175" s="149">
        <v>27.314112291350533</v>
      </c>
      <c r="P175" s="148">
        <v>4.0509259259259258E-4</v>
      </c>
      <c r="Q175" s="147">
        <v>29</v>
      </c>
      <c r="R175" s="148">
        <v>1.0844907407407407E-2</v>
      </c>
      <c r="S175" s="148">
        <v>4.3379629629629627E-3</v>
      </c>
      <c r="T175" s="134">
        <v>3.1929050925925927E-2</v>
      </c>
      <c r="U175" s="123">
        <f t="shared" si="9"/>
        <v>596</v>
      </c>
      <c r="W175" s="28" t="str">
        <f t="shared" si="8"/>
        <v>Eduard Zniščinskij</v>
      </c>
    </row>
    <row r="176" spans="1:23" x14ac:dyDescent="0.3">
      <c r="A176" s="131" t="s">
        <v>2152</v>
      </c>
      <c r="B176" s="131" t="s">
        <v>2401</v>
      </c>
      <c r="C176" s="132">
        <v>22</v>
      </c>
      <c r="D176" s="133">
        <v>3</v>
      </c>
      <c r="E176" s="132">
        <v>327</v>
      </c>
      <c r="F176" s="131" t="s">
        <v>2364</v>
      </c>
      <c r="G176" s="131" t="s">
        <v>2278</v>
      </c>
      <c r="H176" s="131" t="s">
        <v>183</v>
      </c>
      <c r="I176" s="147">
        <v>17</v>
      </c>
      <c r="J176" s="148">
        <v>3.6921296296296298E-3</v>
      </c>
      <c r="K176" s="148">
        <v>1.8460648148148149E-3</v>
      </c>
      <c r="L176" s="148">
        <v>1.2847222222222223E-3</v>
      </c>
      <c r="M176" s="147">
        <v>21</v>
      </c>
      <c r="N176" s="148">
        <v>1.667824074074074E-2</v>
      </c>
      <c r="O176" s="149">
        <v>24.982650936849414</v>
      </c>
      <c r="P176" s="148">
        <v>4.6296296296296293E-4</v>
      </c>
      <c r="Q176" s="147">
        <v>22</v>
      </c>
      <c r="R176" s="148">
        <v>9.7916666666666655E-3</v>
      </c>
      <c r="S176" s="148">
        <v>3.9166666666666664E-3</v>
      </c>
      <c r="T176" s="134">
        <v>3.1938090277777782E-2</v>
      </c>
      <c r="U176" s="123">
        <f t="shared" si="9"/>
        <v>596</v>
      </c>
      <c r="W176" s="28" t="str">
        <f t="shared" si="8"/>
        <v>Dovydas Kavaliauskas</v>
      </c>
    </row>
    <row r="177" spans="1:23" x14ac:dyDescent="0.3">
      <c r="A177" s="131" t="s">
        <v>2150</v>
      </c>
      <c r="B177" s="131" t="s">
        <v>2402</v>
      </c>
      <c r="C177" s="132">
        <v>23</v>
      </c>
      <c r="D177" s="133">
        <v>9</v>
      </c>
      <c r="E177" s="132">
        <v>319</v>
      </c>
      <c r="F177" s="131" t="s">
        <v>2362</v>
      </c>
      <c r="G177" s="131" t="s">
        <v>8</v>
      </c>
      <c r="H177" s="131" t="s">
        <v>183</v>
      </c>
      <c r="I177" s="147">
        <v>15</v>
      </c>
      <c r="J177" s="148">
        <v>3.4606481481481485E-3</v>
      </c>
      <c r="K177" s="148">
        <v>1.730324074074074E-3</v>
      </c>
      <c r="L177" s="148">
        <v>1.2152777777777778E-3</v>
      </c>
      <c r="M177" s="147">
        <v>22</v>
      </c>
      <c r="N177" s="148">
        <v>1.7048611111111112E-2</v>
      </c>
      <c r="O177" s="149">
        <v>24.439918533604889</v>
      </c>
      <c r="P177" s="148">
        <v>4.8611111111111104E-4</v>
      </c>
      <c r="Q177" s="147">
        <v>21</v>
      </c>
      <c r="R177" s="148">
        <v>9.7453703703703713E-3</v>
      </c>
      <c r="S177" s="148">
        <v>3.8981481481481484E-3</v>
      </c>
      <c r="T177" s="134">
        <v>3.1999374999999997E-2</v>
      </c>
      <c r="U177" s="123">
        <f t="shared" si="9"/>
        <v>595</v>
      </c>
      <c r="W177" s="28" t="str">
        <f t="shared" si="8"/>
        <v>Audrius Rosinas</v>
      </c>
    </row>
    <row r="178" spans="1:23" x14ac:dyDescent="0.3">
      <c r="A178" s="131" t="s">
        <v>2229</v>
      </c>
      <c r="B178" s="131" t="s">
        <v>2403</v>
      </c>
      <c r="C178" s="132">
        <v>24</v>
      </c>
      <c r="D178" s="133">
        <v>4</v>
      </c>
      <c r="E178" s="132">
        <v>326</v>
      </c>
      <c r="F178" s="131" t="s">
        <v>2364</v>
      </c>
      <c r="G178" s="131" t="s">
        <v>2278</v>
      </c>
      <c r="H178" s="131" t="s">
        <v>183</v>
      </c>
      <c r="I178" s="147">
        <v>24</v>
      </c>
      <c r="J178" s="148">
        <v>3.9930555555555561E-3</v>
      </c>
      <c r="K178" s="148">
        <v>1.9965277777777781E-3</v>
      </c>
      <c r="L178" s="148">
        <v>1.3310185185185185E-3</v>
      </c>
      <c r="M178" s="147">
        <v>25</v>
      </c>
      <c r="N178" s="148">
        <v>1.8020833333333333E-2</v>
      </c>
      <c r="O178" s="149">
        <v>23.121387283236995</v>
      </c>
      <c r="P178" s="148">
        <v>2.4305555555555552E-4</v>
      </c>
      <c r="Q178" s="147">
        <v>23</v>
      </c>
      <c r="R178" s="148">
        <v>9.8032407407407408E-3</v>
      </c>
      <c r="S178" s="148">
        <v>3.921296296296296E-3</v>
      </c>
      <c r="T178" s="134">
        <v>3.3405578703703705E-2</v>
      </c>
      <c r="U178" s="123">
        <f t="shared" si="9"/>
        <v>570</v>
      </c>
      <c r="W178" s="28" t="str">
        <f t="shared" si="8"/>
        <v>Žygimantas Naujokaitis</v>
      </c>
    </row>
    <row r="179" spans="1:23" x14ac:dyDescent="0.3">
      <c r="A179" s="131" t="s">
        <v>2404</v>
      </c>
      <c r="B179" s="131" t="s">
        <v>2405</v>
      </c>
      <c r="C179" s="132">
        <v>25</v>
      </c>
      <c r="D179" s="133">
        <v>2</v>
      </c>
      <c r="E179" s="132">
        <v>313</v>
      </c>
      <c r="F179" s="131" t="s">
        <v>2398</v>
      </c>
      <c r="G179" s="131" t="s">
        <v>28</v>
      </c>
      <c r="H179" s="131" t="s">
        <v>2406</v>
      </c>
      <c r="I179" s="147">
        <v>32</v>
      </c>
      <c r="J179" s="148">
        <v>5.115740740740741E-3</v>
      </c>
      <c r="K179" s="148">
        <v>2.5578703703703705E-3</v>
      </c>
      <c r="L179" s="148">
        <v>1.25E-3</v>
      </c>
      <c r="M179" s="147">
        <v>24</v>
      </c>
      <c r="N179" s="148">
        <v>1.7685185185185182E-2</v>
      </c>
      <c r="O179" s="149">
        <v>23.560209424083773</v>
      </c>
      <c r="P179" s="148">
        <v>2.7777777777777778E-4</v>
      </c>
      <c r="Q179" s="147">
        <v>20</v>
      </c>
      <c r="R179" s="148">
        <v>9.6064814814814815E-3</v>
      </c>
      <c r="S179" s="148">
        <v>3.8425925925925928E-3</v>
      </c>
      <c r="T179" s="134">
        <v>3.3957986111111109E-2</v>
      </c>
      <c r="U179" s="123">
        <f t="shared" si="9"/>
        <v>560</v>
      </c>
      <c r="W179" s="28" t="str">
        <f t="shared" si="8"/>
        <v>Rasa Klešnieks</v>
      </c>
    </row>
    <row r="180" spans="1:23" x14ac:dyDescent="0.3">
      <c r="A180" s="131" t="s">
        <v>2407</v>
      </c>
      <c r="B180" s="131" t="s">
        <v>2408</v>
      </c>
      <c r="C180" s="132">
        <v>26</v>
      </c>
      <c r="D180" s="133">
        <v>3</v>
      </c>
      <c r="E180" s="132">
        <v>312</v>
      </c>
      <c r="F180" s="131" t="s">
        <v>2398</v>
      </c>
      <c r="G180" s="131" t="s">
        <v>8</v>
      </c>
      <c r="H180" s="131" t="s">
        <v>2409</v>
      </c>
      <c r="I180" s="147">
        <v>19</v>
      </c>
      <c r="J180" s="148">
        <v>3.8425925925925923E-3</v>
      </c>
      <c r="K180" s="148">
        <v>1.9212962962962962E-3</v>
      </c>
      <c r="L180" s="148">
        <v>1.0532407407407407E-3</v>
      </c>
      <c r="M180" s="147">
        <v>28</v>
      </c>
      <c r="N180" s="148">
        <v>1.9131944444444444E-2</v>
      </c>
      <c r="O180" s="149">
        <v>21.778584392014519</v>
      </c>
      <c r="P180" s="148">
        <v>4.5138888888888892E-4</v>
      </c>
      <c r="Q180" s="147">
        <v>27</v>
      </c>
      <c r="R180" s="148">
        <v>1.019675925925926E-2</v>
      </c>
      <c r="S180" s="148">
        <v>4.0787037037037042E-3</v>
      </c>
      <c r="T180" s="134">
        <v>3.4705844907407406E-2</v>
      </c>
      <c r="U180" s="123">
        <f t="shared" si="9"/>
        <v>548</v>
      </c>
      <c r="W180" s="28" t="str">
        <f t="shared" si="8"/>
        <v>Audronė Kanopkiniene</v>
      </c>
    </row>
    <row r="181" spans="1:23" x14ac:dyDescent="0.3">
      <c r="A181" s="131" t="s">
        <v>2217</v>
      </c>
      <c r="B181" s="131" t="s">
        <v>2410</v>
      </c>
      <c r="C181" s="132">
        <v>27</v>
      </c>
      <c r="D181" s="133">
        <v>10</v>
      </c>
      <c r="E181" s="132">
        <v>311</v>
      </c>
      <c r="F181" s="131" t="s">
        <v>2362</v>
      </c>
      <c r="G181" s="131" t="s">
        <v>8</v>
      </c>
      <c r="H181" s="131" t="s">
        <v>2409</v>
      </c>
      <c r="I181" s="147">
        <v>20</v>
      </c>
      <c r="J181" s="148">
        <v>3.8425925925925923E-3</v>
      </c>
      <c r="K181" s="148">
        <v>1.9212962962962962E-3</v>
      </c>
      <c r="L181" s="148">
        <v>1.1342592592592591E-3</v>
      </c>
      <c r="M181" s="147">
        <v>27</v>
      </c>
      <c r="N181" s="148">
        <v>1.9074074074074073E-2</v>
      </c>
      <c r="O181" s="149">
        <v>21.844660194174761</v>
      </c>
      <c r="P181" s="148">
        <v>4.6296296296296293E-4</v>
      </c>
      <c r="Q181" s="147">
        <v>25</v>
      </c>
      <c r="R181" s="148">
        <v>1.0173611111111111E-2</v>
      </c>
      <c r="S181" s="148">
        <v>4.0694444444444441E-3</v>
      </c>
      <c r="T181" s="134">
        <v>3.4711932870370367E-2</v>
      </c>
      <c r="U181" s="123">
        <f t="shared" si="9"/>
        <v>548</v>
      </c>
      <c r="W181" s="28" t="str">
        <f t="shared" si="8"/>
        <v>Antanas Kanopkinas</v>
      </c>
    </row>
    <row r="182" spans="1:23" x14ac:dyDescent="0.3">
      <c r="A182" s="131" t="s">
        <v>2411</v>
      </c>
      <c r="B182" s="131" t="s">
        <v>2412</v>
      </c>
      <c r="C182" s="132">
        <v>28</v>
      </c>
      <c r="D182" s="133">
        <v>4</v>
      </c>
      <c r="E182" s="132">
        <v>330</v>
      </c>
      <c r="F182" s="131" t="s">
        <v>2398</v>
      </c>
      <c r="G182" s="131" t="s">
        <v>135</v>
      </c>
      <c r="H182" s="131" t="s">
        <v>183</v>
      </c>
      <c r="I182" s="147">
        <v>29</v>
      </c>
      <c r="J182" s="148">
        <v>4.4560185185185189E-3</v>
      </c>
      <c r="K182" s="148">
        <v>2.2280092592592594E-3</v>
      </c>
      <c r="L182" s="148">
        <v>1.6666666666666668E-3</v>
      </c>
      <c r="M182" s="147">
        <v>26</v>
      </c>
      <c r="N182" s="148">
        <v>1.8368055555555554E-2</v>
      </c>
      <c r="O182" s="149">
        <v>22.684310018903595</v>
      </c>
      <c r="P182" s="148">
        <v>5.7870370370370378E-4</v>
      </c>
      <c r="Q182" s="147">
        <v>24</v>
      </c>
      <c r="R182" s="148">
        <v>1.0034722222222221E-2</v>
      </c>
      <c r="S182" s="148">
        <v>4.013888888888888E-3</v>
      </c>
      <c r="T182" s="134">
        <v>3.5138078703703703E-2</v>
      </c>
      <c r="U182" s="123">
        <f t="shared" si="9"/>
        <v>542</v>
      </c>
      <c r="W182" s="28" t="str">
        <f t="shared" si="8"/>
        <v>Ilona Petrusevičiūtė</v>
      </c>
    </row>
    <row r="183" spans="1:23" x14ac:dyDescent="0.3">
      <c r="A183" s="131" t="s">
        <v>2413</v>
      </c>
      <c r="B183" s="131" t="s">
        <v>2414</v>
      </c>
      <c r="C183" s="132">
        <v>29</v>
      </c>
      <c r="D183" s="133">
        <v>11</v>
      </c>
      <c r="E183" s="132">
        <v>314</v>
      </c>
      <c r="F183" s="131" t="s">
        <v>2362</v>
      </c>
      <c r="G183" s="131" t="s">
        <v>8</v>
      </c>
      <c r="H183" s="131" t="s">
        <v>2415</v>
      </c>
      <c r="I183" s="147">
        <v>33</v>
      </c>
      <c r="J183" s="148">
        <v>5.3009259259259251E-3</v>
      </c>
      <c r="K183" s="148">
        <v>2.6504629629629625E-3</v>
      </c>
      <c r="L183" s="148">
        <v>2.1180555555555553E-3</v>
      </c>
      <c r="M183" s="147">
        <v>29</v>
      </c>
      <c r="N183" s="148">
        <v>1.951388888888889E-2</v>
      </c>
      <c r="O183" s="149">
        <v>21.352313167259783</v>
      </c>
      <c r="P183" s="148">
        <v>2.6620370370370372E-4</v>
      </c>
      <c r="Q183" s="147">
        <v>28</v>
      </c>
      <c r="R183" s="148">
        <v>1.0208333333333333E-2</v>
      </c>
      <c r="S183" s="148">
        <v>4.0833333333333329E-3</v>
      </c>
      <c r="T183" s="134">
        <v>3.7438055555555558E-2</v>
      </c>
      <c r="U183" s="123">
        <f t="shared" si="9"/>
        <v>508</v>
      </c>
      <c r="W183" s="28" t="str">
        <f t="shared" si="8"/>
        <v>Rytis Meškauskas</v>
      </c>
    </row>
    <row r="184" spans="1:23" x14ac:dyDescent="0.3">
      <c r="A184" s="131" t="s">
        <v>2416</v>
      </c>
      <c r="B184" s="131" t="s">
        <v>2417</v>
      </c>
      <c r="C184" s="132">
        <v>30</v>
      </c>
      <c r="D184" s="133">
        <v>5</v>
      </c>
      <c r="E184" s="132">
        <v>323</v>
      </c>
      <c r="F184" s="131" t="s">
        <v>2398</v>
      </c>
      <c r="G184" s="131" t="s">
        <v>2278</v>
      </c>
      <c r="H184" s="131" t="s">
        <v>2418</v>
      </c>
      <c r="I184" s="147">
        <v>30</v>
      </c>
      <c r="J184" s="148">
        <v>4.7337962962962958E-3</v>
      </c>
      <c r="K184" s="148">
        <v>2.3668981481481479E-3</v>
      </c>
      <c r="L184" s="148">
        <v>9.7222222222222209E-4</v>
      </c>
      <c r="M184" s="147">
        <v>30</v>
      </c>
      <c r="N184" s="148">
        <v>2.2592592592592591E-2</v>
      </c>
      <c r="O184" s="149">
        <v>18.442622950819676</v>
      </c>
      <c r="P184" s="148">
        <v>4.9768518518518521E-4</v>
      </c>
      <c r="Q184" s="147">
        <v>30</v>
      </c>
      <c r="R184" s="148">
        <v>1.1979166666666666E-2</v>
      </c>
      <c r="S184" s="148">
        <v>4.7916666666666663E-3</v>
      </c>
      <c r="T184" s="134">
        <v>4.0802256944444441E-2</v>
      </c>
      <c r="U184" s="123">
        <f t="shared" si="9"/>
        <v>466</v>
      </c>
      <c r="W184" s="28" t="str">
        <f t="shared" si="8"/>
        <v>Aurelija Trimonytė</v>
      </c>
    </row>
    <row r="185" spans="1:23" x14ac:dyDescent="0.3">
      <c r="A185" s="131" t="s">
        <v>2191</v>
      </c>
      <c r="B185" s="131" t="s">
        <v>2419</v>
      </c>
      <c r="C185" s="132">
        <v>31</v>
      </c>
      <c r="D185" s="133">
        <v>6</v>
      </c>
      <c r="E185" s="132">
        <v>317</v>
      </c>
      <c r="F185" s="131" t="s">
        <v>2398</v>
      </c>
      <c r="G185" s="131" t="s">
        <v>2278</v>
      </c>
      <c r="H185" s="131" t="s">
        <v>183</v>
      </c>
      <c r="I185" s="147">
        <v>34</v>
      </c>
      <c r="J185" s="148">
        <v>6.9328703703703696E-3</v>
      </c>
      <c r="K185" s="148">
        <v>3.4664351851851844E-3</v>
      </c>
      <c r="L185" s="148">
        <v>1.1574074074074073E-3</v>
      </c>
      <c r="M185" s="147">
        <v>31</v>
      </c>
      <c r="N185" s="148">
        <v>2.6122685185185183E-2</v>
      </c>
      <c r="O185" s="149">
        <v>15.950376606114311</v>
      </c>
      <c r="P185" s="148">
        <v>4.3981481481481481E-4</v>
      </c>
      <c r="Q185" s="147">
        <v>31</v>
      </c>
      <c r="R185" s="148">
        <v>1.4421296296296295E-2</v>
      </c>
      <c r="S185" s="148">
        <v>5.7685185185185183E-3</v>
      </c>
      <c r="T185" s="134">
        <v>4.9096493055555558E-2</v>
      </c>
      <c r="U185" s="123">
        <f t="shared" si="9"/>
        <v>388</v>
      </c>
      <c r="W185" s="28" t="str">
        <f t="shared" si="8"/>
        <v>Alina Razmienė</v>
      </c>
    </row>
    <row r="186" spans="1:23" x14ac:dyDescent="0.3">
      <c r="A186" s="131" t="s">
        <v>2105</v>
      </c>
      <c r="B186" s="131" t="s">
        <v>2420</v>
      </c>
      <c r="C186" s="132">
        <v>32</v>
      </c>
      <c r="D186" s="133">
        <v>5</v>
      </c>
      <c r="E186" s="132">
        <v>335</v>
      </c>
      <c r="F186" s="131" t="s">
        <v>2364</v>
      </c>
      <c r="G186" s="131" t="s">
        <v>2278</v>
      </c>
      <c r="H186" s="131" t="s">
        <v>2421</v>
      </c>
      <c r="I186" s="147">
        <v>31</v>
      </c>
      <c r="J186" s="148">
        <v>4.9189814814814816E-3</v>
      </c>
      <c r="K186" s="148">
        <v>2.4594907407407408E-3</v>
      </c>
      <c r="L186" s="148">
        <v>1.712962962962963E-3</v>
      </c>
      <c r="M186" s="147">
        <v>32</v>
      </c>
      <c r="N186" s="148">
        <v>3.0092592592592591E-2</v>
      </c>
      <c r="O186" s="149">
        <v>13.846153846153847</v>
      </c>
      <c r="P186" s="148">
        <v>1.0185185185185186E-3</v>
      </c>
      <c r="Q186" s="147">
        <v>32</v>
      </c>
      <c r="R186" s="148">
        <v>1.6446759259259262E-2</v>
      </c>
      <c r="S186" s="148">
        <v>6.5787037037037047E-3</v>
      </c>
      <c r="T186" s="134">
        <v>5.4205625E-2</v>
      </c>
      <c r="U186" s="123">
        <f t="shared" si="9"/>
        <v>351</v>
      </c>
      <c r="W186" s="28" t="str">
        <f t="shared" si="8"/>
        <v>Mantas Baronas</v>
      </c>
    </row>
    <row r="187" spans="1:23" x14ac:dyDescent="0.3">
      <c r="A187" s="131" t="s">
        <v>2207</v>
      </c>
      <c r="B187" s="131" t="s">
        <v>2422</v>
      </c>
      <c r="C187" s="132">
        <v>33</v>
      </c>
      <c r="D187" s="133">
        <v>6</v>
      </c>
      <c r="E187" s="132">
        <v>334</v>
      </c>
      <c r="F187" s="131" t="s">
        <v>2364</v>
      </c>
      <c r="G187" s="131" t="s">
        <v>2278</v>
      </c>
      <c r="H187" s="131" t="s">
        <v>2421</v>
      </c>
      <c r="I187" s="147">
        <v>25</v>
      </c>
      <c r="J187" s="148">
        <v>3.9930555555555561E-3</v>
      </c>
      <c r="K187" s="148">
        <v>1.9965277777777781E-3</v>
      </c>
      <c r="L187" s="148">
        <v>2.6041666666666665E-3</v>
      </c>
      <c r="M187" s="147">
        <v>33</v>
      </c>
      <c r="N187" s="148">
        <v>3.0092592592592591E-2</v>
      </c>
      <c r="O187" s="149">
        <v>13.846153846153847</v>
      </c>
      <c r="P187" s="148">
        <v>9.3750000000000007E-4</v>
      </c>
      <c r="Q187" s="147">
        <v>33</v>
      </c>
      <c r="R187" s="148">
        <v>1.6597222222222222E-2</v>
      </c>
      <c r="S187" s="148">
        <v>6.6388888888888886E-3</v>
      </c>
      <c r="T187" s="134">
        <v>5.4251168981481489E-2</v>
      </c>
      <c r="U187" s="123">
        <f t="shared" si="9"/>
        <v>351</v>
      </c>
      <c r="W187" s="28" t="str">
        <f t="shared" si="8"/>
        <v>Mindaugas Tumalovičius</v>
      </c>
    </row>
    <row r="188" spans="1:23" x14ac:dyDescent="0.3">
      <c r="A188" s="131" t="s">
        <v>2227</v>
      </c>
      <c r="B188" s="131" t="s">
        <v>2422</v>
      </c>
      <c r="C188" s="132">
        <v>34</v>
      </c>
      <c r="D188" s="133">
        <v>12</v>
      </c>
      <c r="E188" s="132">
        <v>333</v>
      </c>
      <c r="F188" s="131" t="s">
        <v>2362</v>
      </c>
      <c r="G188" s="131" t="s">
        <v>2278</v>
      </c>
      <c r="H188" s="131" t="s">
        <v>2421</v>
      </c>
      <c r="I188" s="147">
        <v>21</v>
      </c>
      <c r="J188" s="148">
        <v>3.8773148148148143E-3</v>
      </c>
      <c r="K188" s="148">
        <v>1.9386574074074072E-3</v>
      </c>
      <c r="L188" s="148">
        <v>2.6504629629629625E-3</v>
      </c>
      <c r="M188" s="147">
        <v>34</v>
      </c>
      <c r="N188" s="148">
        <v>3.0138888888888885E-2</v>
      </c>
      <c r="O188" s="149">
        <v>13.82488479262673</v>
      </c>
      <c r="P188" s="148">
        <v>9.0277777777777784E-4</v>
      </c>
      <c r="Q188" s="147">
        <v>34</v>
      </c>
      <c r="R188" s="148">
        <v>1.6666666666666666E-2</v>
      </c>
      <c r="S188" s="148">
        <v>6.6666666666666662E-3</v>
      </c>
      <c r="T188" s="134">
        <v>5.4257604166666668E-2</v>
      </c>
      <c r="U188" s="123">
        <f t="shared" si="9"/>
        <v>351</v>
      </c>
      <c r="W188" s="28" t="str">
        <f t="shared" si="8"/>
        <v>Tomas Tumalovičius</v>
      </c>
    </row>
    <row r="189" spans="1:23" x14ac:dyDescent="0.3">
      <c r="A189" s="36"/>
      <c r="B189" s="36"/>
      <c r="C189" s="130"/>
      <c r="D189" s="130"/>
      <c r="E189" s="130"/>
      <c r="F189" s="36"/>
      <c r="G189" s="36"/>
      <c r="H189" s="36"/>
      <c r="I189" s="36"/>
      <c r="J189" s="36"/>
      <c r="K189" s="36"/>
      <c r="L189" s="36"/>
      <c r="M189" s="36"/>
      <c r="N189" s="36"/>
      <c r="O189" s="36"/>
      <c r="P189" s="36"/>
      <c r="Q189" s="36"/>
      <c r="R189" s="36"/>
      <c r="S189" s="36"/>
      <c r="T189" s="36"/>
    </row>
  </sheetData>
  <conditionalFormatting sqref="K4:K76 O4:O76 S4:S76">
    <cfRule type="cellIs" dxfId="28" priority="4" operator="equal">
      <formula>0</formula>
    </cfRule>
  </conditionalFormatting>
  <conditionalFormatting sqref="M81:M145">
    <cfRule type="duplicateValues" dxfId="27" priority="3"/>
  </conditionalFormatting>
  <conditionalFormatting sqref="K81:K145 O81:O145 S81:S145">
    <cfRule type="cellIs" dxfId="26" priority="2" operator="equal">
      <formula>0</formula>
    </cfRule>
  </conditionalFormatting>
  <conditionalFormatting sqref="K154:K188 O154:O188 S154:S188">
    <cfRule type="cellIs" dxfId="25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55"/>
  <sheetViews>
    <sheetView topLeftCell="A148" workbookViewId="0">
      <selection activeCell="D48" sqref="D48"/>
    </sheetView>
  </sheetViews>
  <sheetFormatPr defaultRowHeight="14.4" x14ac:dyDescent="0.3"/>
  <cols>
    <col min="1" max="1" width="9.77734375" style="3" customWidth="1"/>
    <col min="2" max="2" width="24.88671875" bestFit="1" customWidth="1"/>
    <col min="3" max="3" width="10.33203125" customWidth="1"/>
    <col min="4" max="4" width="9.109375" bestFit="1" customWidth="1"/>
    <col min="5" max="5" width="13" customWidth="1"/>
    <col min="6" max="6" width="10.21875" bestFit="1" customWidth="1"/>
    <col min="7" max="8" width="9.109375" bestFit="1" customWidth="1"/>
    <col min="9" max="10" width="9.109375" hidden="1" customWidth="1"/>
    <col min="11" max="12" width="9.109375" bestFit="1" customWidth="1"/>
    <col min="13" max="14" width="9.109375" hidden="1" customWidth="1"/>
    <col min="15" max="15" width="16.6640625" hidden="1" customWidth="1"/>
    <col min="16" max="16" width="11.77734375" hidden="1" customWidth="1"/>
    <col min="17" max="17" width="15.21875" hidden="1" customWidth="1"/>
    <col min="18" max="18" width="32.33203125" hidden="1" customWidth="1"/>
    <col min="19" max="19" width="15.109375" customWidth="1"/>
    <col min="20" max="20" width="18.5546875" bestFit="1" customWidth="1"/>
    <col min="21" max="21" width="43" customWidth="1"/>
  </cols>
  <sheetData>
    <row r="1" spans="1:23" s="28" customFormat="1" ht="18" x14ac:dyDescent="0.35">
      <c r="A1" s="165" t="s">
        <v>2663</v>
      </c>
    </row>
    <row r="2" spans="1:23" s="28" customFormat="1" x14ac:dyDescent="0.3">
      <c r="A2" s="166" t="s">
        <v>2240</v>
      </c>
    </row>
    <row r="3" spans="1:23" ht="27.6" x14ac:dyDescent="0.3">
      <c r="A3" s="183" t="s">
        <v>2492</v>
      </c>
      <c r="B3" s="184" t="s">
        <v>2493</v>
      </c>
      <c r="C3" s="184" t="s">
        <v>2494</v>
      </c>
      <c r="D3" s="184" t="s">
        <v>2495</v>
      </c>
      <c r="E3" s="185" t="s">
        <v>2496</v>
      </c>
      <c r="F3" s="184" t="s">
        <v>177</v>
      </c>
      <c r="G3" s="184" t="s">
        <v>2485</v>
      </c>
      <c r="H3" s="184" t="s">
        <v>615</v>
      </c>
      <c r="I3" s="184" t="s">
        <v>2497</v>
      </c>
      <c r="J3" s="184" t="s">
        <v>2498</v>
      </c>
      <c r="K3" s="184" t="s">
        <v>2489</v>
      </c>
      <c r="L3" s="184" t="s">
        <v>529</v>
      </c>
      <c r="M3" s="184" t="s">
        <v>2499</v>
      </c>
      <c r="N3" s="184" t="s">
        <v>2500</v>
      </c>
      <c r="O3" s="184" t="s">
        <v>2501</v>
      </c>
      <c r="P3" s="184" t="s">
        <v>2502</v>
      </c>
      <c r="Q3" s="184" t="s">
        <v>2503</v>
      </c>
      <c r="R3" s="184" t="s">
        <v>2504</v>
      </c>
      <c r="S3" s="184" t="s">
        <v>6</v>
      </c>
      <c r="T3" s="184" t="s">
        <v>2505</v>
      </c>
      <c r="U3" s="186" t="s">
        <v>27</v>
      </c>
      <c r="W3" s="187" t="s">
        <v>0</v>
      </c>
    </row>
    <row r="4" spans="1:23" x14ac:dyDescent="0.3">
      <c r="A4" s="173">
        <v>1</v>
      </c>
      <c r="B4" s="153" t="s">
        <v>9</v>
      </c>
      <c r="C4" s="153">
        <v>84</v>
      </c>
      <c r="D4" s="153" t="s">
        <v>110</v>
      </c>
      <c r="E4" s="167">
        <v>8.564814814814814E-2</v>
      </c>
      <c r="F4" s="154">
        <v>1.4745370370370372E-2</v>
      </c>
      <c r="G4" s="154">
        <v>9.8379629629629642E-4</v>
      </c>
      <c r="H4" s="154">
        <v>4.2789351851851849E-2</v>
      </c>
      <c r="I4" s="154">
        <v>2.0648148148148148E-2</v>
      </c>
      <c r="J4" s="154">
        <v>2.2141203703703705E-2</v>
      </c>
      <c r="K4" s="154">
        <v>3.5879629629629635E-4</v>
      </c>
      <c r="L4" s="154">
        <v>2.6747685185185183E-2</v>
      </c>
      <c r="M4" s="154">
        <v>1.4745370370370372E-2</v>
      </c>
      <c r="N4" s="154">
        <v>1.5729166666666666E-2</v>
      </c>
      <c r="O4" s="154">
        <v>3.6377314814814814E-2</v>
      </c>
      <c r="P4" s="154">
        <v>5.8518518518518518E-2</v>
      </c>
      <c r="Q4" s="154">
        <v>5.8888888888888886E-2</v>
      </c>
      <c r="R4" s="154">
        <v>8.564814814814814E-2</v>
      </c>
      <c r="S4" s="153" t="s">
        <v>129</v>
      </c>
      <c r="T4" s="153" t="s">
        <v>2506</v>
      </c>
      <c r="U4" s="174" t="s">
        <v>2507</v>
      </c>
      <c r="W4" s="123">
        <f>ROUND($E$4/E4*1000,0)</f>
        <v>1000</v>
      </c>
    </row>
    <row r="5" spans="1:23" x14ac:dyDescent="0.3">
      <c r="A5" s="175">
        <v>2</v>
      </c>
      <c r="B5" s="157" t="s">
        <v>2076</v>
      </c>
      <c r="C5" s="157">
        <v>38</v>
      </c>
      <c r="D5" s="157" t="s">
        <v>110</v>
      </c>
      <c r="E5" s="168">
        <v>8.6886574074074074E-2</v>
      </c>
      <c r="F5" s="158">
        <v>1.5659722222222224E-2</v>
      </c>
      <c r="G5" s="158">
        <v>5.3240740740740744E-4</v>
      </c>
      <c r="H5" s="158">
        <v>4.3368055555555556E-2</v>
      </c>
      <c r="I5" s="158">
        <v>2.1967592592592594E-2</v>
      </c>
      <c r="J5" s="158">
        <v>2.1400462962962965E-2</v>
      </c>
      <c r="K5" s="158">
        <v>5.4398148148148144E-4</v>
      </c>
      <c r="L5" s="158">
        <v>2.6759259259259257E-2</v>
      </c>
      <c r="M5" s="158">
        <v>1.5659722222222224E-2</v>
      </c>
      <c r="N5" s="158">
        <v>1.6203703703703703E-2</v>
      </c>
      <c r="O5" s="158">
        <v>3.8171296296296293E-2</v>
      </c>
      <c r="P5" s="158">
        <v>5.9571759259259262E-2</v>
      </c>
      <c r="Q5" s="158">
        <v>6.011574074074074E-2</v>
      </c>
      <c r="R5" s="158">
        <v>8.6886574074074074E-2</v>
      </c>
      <c r="S5" s="157" t="s">
        <v>28</v>
      </c>
      <c r="T5" s="157" t="s">
        <v>2506</v>
      </c>
      <c r="U5" s="176" t="s">
        <v>1932</v>
      </c>
      <c r="W5" s="123">
        <f t="shared" ref="W5:W68" si="0">ROUND($E$4/E5*1000,0)</f>
        <v>986</v>
      </c>
    </row>
    <row r="6" spans="1:23" x14ac:dyDescent="0.3">
      <c r="A6" s="173">
        <v>3</v>
      </c>
      <c r="B6" s="153" t="s">
        <v>31</v>
      </c>
      <c r="C6" s="153">
        <v>26</v>
      </c>
      <c r="D6" s="153" t="s">
        <v>110</v>
      </c>
      <c r="E6" s="167">
        <v>8.8090277777777781E-2</v>
      </c>
      <c r="F6" s="154">
        <v>1.1782407407407406E-2</v>
      </c>
      <c r="G6" s="154">
        <v>4.5138888888888892E-4</v>
      </c>
      <c r="H6" s="154">
        <v>4.6423611111111117E-2</v>
      </c>
      <c r="I6" s="154">
        <v>2.3287037037037037E-2</v>
      </c>
      <c r="J6" s="154">
        <v>2.3136574074074077E-2</v>
      </c>
      <c r="K6" s="154">
        <v>3.4722222222222224E-4</v>
      </c>
      <c r="L6" s="154">
        <v>2.9074074074074075E-2</v>
      </c>
      <c r="M6" s="154">
        <v>1.1782407407407406E-2</v>
      </c>
      <c r="N6" s="154">
        <v>1.2233796296296296E-2</v>
      </c>
      <c r="O6" s="154">
        <v>3.5520833333333328E-2</v>
      </c>
      <c r="P6" s="154">
        <v>5.8657407407407408E-2</v>
      </c>
      <c r="Q6" s="154">
        <v>5.9016203703703703E-2</v>
      </c>
      <c r="R6" s="154">
        <v>8.8090277777777781E-2</v>
      </c>
      <c r="S6" s="153" t="s">
        <v>211</v>
      </c>
      <c r="T6" s="153" t="s">
        <v>2506</v>
      </c>
      <c r="U6" s="174"/>
      <c r="W6" s="123">
        <f t="shared" si="0"/>
        <v>972</v>
      </c>
    </row>
    <row r="7" spans="1:23" x14ac:dyDescent="0.3">
      <c r="A7" s="175">
        <v>4</v>
      </c>
      <c r="B7" s="157" t="s">
        <v>11</v>
      </c>
      <c r="C7" s="157">
        <v>24</v>
      </c>
      <c r="D7" s="157" t="s">
        <v>110</v>
      </c>
      <c r="E7" s="168">
        <v>8.9780092592592606E-2</v>
      </c>
      <c r="F7" s="158">
        <v>1.324074074074074E-2</v>
      </c>
      <c r="G7" s="158">
        <v>5.5555555555555556E-4</v>
      </c>
      <c r="H7" s="158">
        <v>4.7812500000000001E-2</v>
      </c>
      <c r="I7" s="158">
        <v>2.4259259259259258E-2</v>
      </c>
      <c r="J7" s="158">
        <v>2.3553240740740739E-2</v>
      </c>
      <c r="K7" s="158">
        <v>3.9351851851851852E-4</v>
      </c>
      <c r="L7" s="158">
        <v>2.7743055555555559E-2</v>
      </c>
      <c r="M7" s="158">
        <v>1.324074074074074E-2</v>
      </c>
      <c r="N7" s="158">
        <v>1.3807870370370371E-2</v>
      </c>
      <c r="O7" s="158">
        <v>3.8067129629629631E-2</v>
      </c>
      <c r="P7" s="158">
        <v>6.1631944444444448E-2</v>
      </c>
      <c r="Q7" s="158">
        <v>6.2037037037037036E-2</v>
      </c>
      <c r="R7" s="158">
        <v>8.9780092592592606E-2</v>
      </c>
      <c r="S7" s="157" t="s">
        <v>63</v>
      </c>
      <c r="T7" s="157" t="s">
        <v>2506</v>
      </c>
      <c r="U7" s="176"/>
      <c r="W7" s="123">
        <f t="shared" si="0"/>
        <v>954</v>
      </c>
    </row>
    <row r="8" spans="1:23" x14ac:dyDescent="0.3">
      <c r="A8" s="173">
        <v>5</v>
      </c>
      <c r="B8" s="153" t="s">
        <v>12</v>
      </c>
      <c r="C8" s="153">
        <v>21</v>
      </c>
      <c r="D8" s="153" t="s">
        <v>110</v>
      </c>
      <c r="E8" s="167">
        <v>9.0405092592592592E-2</v>
      </c>
      <c r="F8" s="154">
        <v>1.462962962962963E-2</v>
      </c>
      <c r="G8" s="154">
        <v>9.3750000000000007E-4</v>
      </c>
      <c r="H8" s="154">
        <v>4.6851851851851846E-2</v>
      </c>
      <c r="I8" s="154">
        <v>2.3391203703703702E-2</v>
      </c>
      <c r="J8" s="154">
        <v>2.344907407407407E-2</v>
      </c>
      <c r="K8" s="154">
        <v>4.3981481481481481E-4</v>
      </c>
      <c r="L8" s="154">
        <v>2.7523148148148147E-2</v>
      </c>
      <c r="M8" s="154">
        <v>1.462962962962963E-2</v>
      </c>
      <c r="N8" s="154">
        <v>1.5578703703703704E-2</v>
      </c>
      <c r="O8" s="154">
        <v>3.8981481481481485E-2</v>
      </c>
      <c r="P8" s="154">
        <v>6.2442129629629632E-2</v>
      </c>
      <c r="Q8" s="154">
        <v>6.2881944444444449E-2</v>
      </c>
      <c r="R8" s="154">
        <v>9.0405092592592592E-2</v>
      </c>
      <c r="S8" s="153" t="s">
        <v>8</v>
      </c>
      <c r="T8" s="153" t="s">
        <v>2506</v>
      </c>
      <c r="U8" s="174" t="s">
        <v>119</v>
      </c>
      <c r="W8" s="123">
        <f t="shared" si="0"/>
        <v>947</v>
      </c>
    </row>
    <row r="9" spans="1:23" x14ac:dyDescent="0.3">
      <c r="A9" s="175">
        <v>6</v>
      </c>
      <c r="B9" s="157" t="s">
        <v>1836</v>
      </c>
      <c r="C9" s="157">
        <v>29</v>
      </c>
      <c r="D9" s="157" t="s">
        <v>110</v>
      </c>
      <c r="E9" s="168">
        <v>9.0405092592592592E-2</v>
      </c>
      <c r="F9" s="158">
        <v>1.4120370370370368E-2</v>
      </c>
      <c r="G9" s="158">
        <v>9.6064814814814808E-4</v>
      </c>
      <c r="H9" s="158">
        <v>4.6550925925925919E-2</v>
      </c>
      <c r="I9" s="158">
        <v>2.3587962962962963E-2</v>
      </c>
      <c r="J9" s="158">
        <v>2.2962962962962966E-2</v>
      </c>
      <c r="K9" s="158">
        <v>5.7870370370370378E-4</v>
      </c>
      <c r="L9" s="158">
        <v>2.8171296296296302E-2</v>
      </c>
      <c r="M9" s="158">
        <v>1.4120370370370368E-2</v>
      </c>
      <c r="N9" s="158">
        <v>1.5081018518518516E-2</v>
      </c>
      <c r="O9" s="158">
        <v>3.8680555555555558E-2</v>
      </c>
      <c r="P9" s="158">
        <v>6.1643518518518514E-2</v>
      </c>
      <c r="Q9" s="158">
        <v>6.2233796296296294E-2</v>
      </c>
      <c r="R9" s="158">
        <v>9.0405092592592592E-2</v>
      </c>
      <c r="S9" s="157" t="s">
        <v>8</v>
      </c>
      <c r="T9" s="157" t="s">
        <v>2506</v>
      </c>
      <c r="U9" s="176" t="s">
        <v>2508</v>
      </c>
      <c r="W9" s="123">
        <f t="shared" si="0"/>
        <v>947</v>
      </c>
    </row>
    <row r="10" spans="1:23" x14ac:dyDescent="0.3">
      <c r="A10" s="173">
        <v>7</v>
      </c>
      <c r="B10" s="153" t="s">
        <v>2424</v>
      </c>
      <c r="C10" s="153">
        <v>49</v>
      </c>
      <c r="D10" s="153" t="s">
        <v>110</v>
      </c>
      <c r="E10" s="167">
        <v>9.0914351851851857E-2</v>
      </c>
      <c r="F10" s="154">
        <v>1.5509259259259257E-2</v>
      </c>
      <c r="G10" s="154">
        <v>5.6712962962962956E-4</v>
      </c>
      <c r="H10" s="154">
        <v>4.6574074074074073E-2</v>
      </c>
      <c r="I10" s="154">
        <v>2.359953703703704E-2</v>
      </c>
      <c r="J10" s="154">
        <v>2.2962962962962966E-2</v>
      </c>
      <c r="K10" s="154">
        <v>4.6296296296296293E-4</v>
      </c>
      <c r="L10" s="154">
        <v>2.7777777777777776E-2</v>
      </c>
      <c r="M10" s="154">
        <v>1.5509259259259257E-2</v>
      </c>
      <c r="N10" s="154">
        <v>1.6087962962962964E-2</v>
      </c>
      <c r="O10" s="154">
        <v>3.9699074074074074E-2</v>
      </c>
      <c r="P10" s="154">
        <v>6.2662037037037044E-2</v>
      </c>
      <c r="Q10" s="154">
        <v>6.3136574074074081E-2</v>
      </c>
      <c r="R10" s="154">
        <v>9.0914351851851857E-2</v>
      </c>
      <c r="S10" s="153" t="s">
        <v>28</v>
      </c>
      <c r="T10" s="153" t="s">
        <v>2506</v>
      </c>
      <c r="U10" s="174"/>
      <c r="W10" s="123">
        <f t="shared" si="0"/>
        <v>942</v>
      </c>
    </row>
    <row r="11" spans="1:23" x14ac:dyDescent="0.3">
      <c r="A11" s="175">
        <v>8</v>
      </c>
      <c r="B11" s="157" t="s">
        <v>1816</v>
      </c>
      <c r="C11" s="157">
        <v>82</v>
      </c>
      <c r="D11" s="157" t="s">
        <v>110</v>
      </c>
      <c r="E11" s="168">
        <v>9.116898148148149E-2</v>
      </c>
      <c r="F11" s="158">
        <v>1.4467592592592593E-2</v>
      </c>
      <c r="G11" s="158">
        <v>7.9861111111111105E-4</v>
      </c>
      <c r="H11" s="158">
        <v>4.5092592592592594E-2</v>
      </c>
      <c r="I11" s="158">
        <v>2.2627314814814819E-2</v>
      </c>
      <c r="J11" s="158">
        <v>2.2465277777777778E-2</v>
      </c>
      <c r="K11" s="158">
        <v>5.5555555555555556E-4</v>
      </c>
      <c r="L11" s="158">
        <v>3.0231481481481481E-2</v>
      </c>
      <c r="M11" s="158">
        <v>1.4467592592592593E-2</v>
      </c>
      <c r="N11" s="158">
        <v>1.5266203703703705E-2</v>
      </c>
      <c r="O11" s="158">
        <v>3.7893518518518521E-2</v>
      </c>
      <c r="P11" s="158">
        <v>6.0358796296296292E-2</v>
      </c>
      <c r="Q11" s="158">
        <v>6.0925925925925932E-2</v>
      </c>
      <c r="R11" s="158">
        <v>9.116898148148149E-2</v>
      </c>
      <c r="S11" s="157" t="s">
        <v>28</v>
      </c>
      <c r="T11" s="157" t="s">
        <v>2506</v>
      </c>
      <c r="U11" s="176" t="s">
        <v>2509</v>
      </c>
      <c r="W11" s="123">
        <f t="shared" si="0"/>
        <v>939</v>
      </c>
    </row>
    <row r="12" spans="1:23" x14ac:dyDescent="0.3">
      <c r="A12" s="173">
        <v>9</v>
      </c>
      <c r="B12" s="153" t="s">
        <v>2045</v>
      </c>
      <c r="C12" s="153">
        <v>4</v>
      </c>
      <c r="D12" s="153" t="s">
        <v>110</v>
      </c>
      <c r="E12" s="167">
        <v>9.1527777777777777E-2</v>
      </c>
      <c r="F12" s="154">
        <v>1.5358796296296296E-2</v>
      </c>
      <c r="G12" s="154">
        <v>8.1018518518518516E-4</v>
      </c>
      <c r="H12" s="154">
        <v>4.6828703703703706E-2</v>
      </c>
      <c r="I12" s="154">
        <v>2.344907407407407E-2</v>
      </c>
      <c r="J12" s="154">
        <v>2.3368055555555555E-2</v>
      </c>
      <c r="K12" s="154">
        <v>3.5879629629629635E-4</v>
      </c>
      <c r="L12" s="154">
        <v>2.8148148148148148E-2</v>
      </c>
      <c r="M12" s="154">
        <v>1.5358796296296296E-2</v>
      </c>
      <c r="N12" s="154">
        <v>1.6168981481481482E-2</v>
      </c>
      <c r="O12" s="154">
        <v>3.9629629629629633E-2</v>
      </c>
      <c r="P12" s="154">
        <v>6.3009259259259265E-2</v>
      </c>
      <c r="Q12" s="154">
        <v>6.3368055555555566E-2</v>
      </c>
      <c r="R12" s="154">
        <v>9.1527777777777777E-2</v>
      </c>
      <c r="S12" s="153" t="s">
        <v>28</v>
      </c>
      <c r="T12" s="153" t="s">
        <v>2506</v>
      </c>
      <c r="U12" s="174" t="s">
        <v>2510</v>
      </c>
      <c r="W12" s="123">
        <f t="shared" si="0"/>
        <v>936</v>
      </c>
    </row>
    <row r="13" spans="1:23" x14ac:dyDescent="0.3">
      <c r="A13" s="175">
        <v>10</v>
      </c>
      <c r="B13" s="157" t="s">
        <v>184</v>
      </c>
      <c r="C13" s="157">
        <v>81</v>
      </c>
      <c r="D13" s="157" t="s">
        <v>110</v>
      </c>
      <c r="E13" s="168">
        <v>9.1805555555555543E-2</v>
      </c>
      <c r="F13" s="158">
        <v>1.9247685185185184E-2</v>
      </c>
      <c r="G13" s="158">
        <v>6.2500000000000001E-4</v>
      </c>
      <c r="H13" s="158">
        <v>4.1099537037037039E-2</v>
      </c>
      <c r="I13" s="158">
        <v>2.0613425925925927E-2</v>
      </c>
      <c r="J13" s="158">
        <v>2.0486111111111111E-2</v>
      </c>
      <c r="K13" s="158">
        <v>4.9768518518518521E-4</v>
      </c>
      <c r="L13" s="158">
        <v>3.0312499999999996E-2</v>
      </c>
      <c r="M13" s="158">
        <v>1.9247685185185184E-2</v>
      </c>
      <c r="N13" s="158">
        <v>1.9884259259259258E-2</v>
      </c>
      <c r="O13" s="158">
        <v>4.0497685185185185E-2</v>
      </c>
      <c r="P13" s="158">
        <v>6.09837962962963E-2</v>
      </c>
      <c r="Q13" s="158">
        <v>6.1481481481481477E-2</v>
      </c>
      <c r="R13" s="158">
        <v>9.1805555555555543E-2</v>
      </c>
      <c r="S13" s="157" t="s">
        <v>8</v>
      </c>
      <c r="T13" s="157" t="s">
        <v>2506</v>
      </c>
      <c r="U13" s="176" t="s">
        <v>1893</v>
      </c>
      <c r="W13" s="123">
        <f t="shared" si="0"/>
        <v>933</v>
      </c>
    </row>
    <row r="14" spans="1:23" x14ac:dyDescent="0.3">
      <c r="A14" s="173">
        <v>11</v>
      </c>
      <c r="B14" s="153" t="s">
        <v>185</v>
      </c>
      <c r="C14" s="153">
        <v>2</v>
      </c>
      <c r="D14" s="153" t="s">
        <v>110</v>
      </c>
      <c r="E14" s="167">
        <v>9.1909722222222226E-2</v>
      </c>
      <c r="F14" s="154">
        <v>1.5011574074074075E-2</v>
      </c>
      <c r="G14" s="154">
        <v>8.1018518518518516E-4</v>
      </c>
      <c r="H14" s="154">
        <v>4.5717592592592594E-2</v>
      </c>
      <c r="I14" s="154">
        <v>2.2835648148148147E-2</v>
      </c>
      <c r="J14" s="154">
        <v>2.2881944444444444E-2</v>
      </c>
      <c r="K14" s="154">
        <v>6.7129629629629625E-4</v>
      </c>
      <c r="L14" s="154">
        <v>2.9675925925925925E-2</v>
      </c>
      <c r="M14" s="154">
        <v>1.5011574074074075E-2</v>
      </c>
      <c r="N14" s="154">
        <v>1.5821759259259261E-2</v>
      </c>
      <c r="O14" s="154">
        <v>3.8657407407407404E-2</v>
      </c>
      <c r="P14" s="154">
        <v>6.1550925925925926E-2</v>
      </c>
      <c r="Q14" s="154">
        <v>6.2233796296296294E-2</v>
      </c>
      <c r="R14" s="154">
        <v>9.1909722222222226E-2</v>
      </c>
      <c r="S14" s="153" t="s">
        <v>8</v>
      </c>
      <c r="T14" s="153" t="s">
        <v>2506</v>
      </c>
      <c r="U14" s="174" t="s">
        <v>2511</v>
      </c>
      <c r="W14" s="123">
        <f t="shared" si="0"/>
        <v>932</v>
      </c>
    </row>
    <row r="15" spans="1:23" x14ac:dyDescent="0.3">
      <c r="A15" s="175">
        <v>12</v>
      </c>
      <c r="B15" s="157" t="s">
        <v>2512</v>
      </c>
      <c r="C15" s="157">
        <v>156</v>
      </c>
      <c r="D15" s="157" t="s">
        <v>110</v>
      </c>
      <c r="E15" s="168">
        <v>9.1967592592592587E-2</v>
      </c>
      <c r="F15" s="158">
        <v>1.3993055555555555E-2</v>
      </c>
      <c r="G15" s="158">
        <v>6.4814814814814813E-4</v>
      </c>
      <c r="H15" s="158">
        <v>4.6979166666666662E-2</v>
      </c>
      <c r="I15" s="158">
        <v>2.3750000000000004E-2</v>
      </c>
      <c r="J15" s="158">
        <v>2.3217592592592592E-2</v>
      </c>
      <c r="K15" s="158">
        <v>5.2083333333333333E-4</v>
      </c>
      <c r="L15" s="158">
        <v>2.9803240740740741E-2</v>
      </c>
      <c r="M15" s="158">
        <v>1.3993055555555555E-2</v>
      </c>
      <c r="N15" s="158">
        <v>1.4641203703703703E-2</v>
      </c>
      <c r="O15" s="158">
        <v>3.8402777777777779E-2</v>
      </c>
      <c r="P15" s="158">
        <v>6.1631944444444448E-2</v>
      </c>
      <c r="Q15" s="158">
        <v>6.2152777777777779E-2</v>
      </c>
      <c r="R15" s="158">
        <v>9.1967592592592587E-2</v>
      </c>
      <c r="S15" s="157" t="s">
        <v>2513</v>
      </c>
      <c r="T15" s="157" t="s">
        <v>2514</v>
      </c>
      <c r="U15" s="176" t="s">
        <v>2515</v>
      </c>
      <c r="W15" s="123">
        <f t="shared" si="0"/>
        <v>931</v>
      </c>
    </row>
    <row r="16" spans="1:23" x14ac:dyDescent="0.3">
      <c r="A16" s="173">
        <v>13</v>
      </c>
      <c r="B16" s="153" t="s">
        <v>2516</v>
      </c>
      <c r="C16" s="153">
        <v>130</v>
      </c>
      <c r="D16" s="153" t="s">
        <v>110</v>
      </c>
      <c r="E16" s="167">
        <v>9.4444444444444442E-2</v>
      </c>
      <c r="F16" s="154">
        <v>1.7638888888888888E-2</v>
      </c>
      <c r="G16" s="154">
        <v>8.9120370370370362E-4</v>
      </c>
      <c r="H16" s="154">
        <v>4.7060185185185184E-2</v>
      </c>
      <c r="I16" s="154">
        <v>2.3715277777777776E-2</v>
      </c>
      <c r="J16" s="154">
        <v>2.3344907407407408E-2</v>
      </c>
      <c r="K16" s="154">
        <v>6.8287037037037025E-4</v>
      </c>
      <c r="L16" s="154">
        <v>2.8125000000000001E-2</v>
      </c>
      <c r="M16" s="154">
        <v>1.7638888888888888E-2</v>
      </c>
      <c r="N16" s="154">
        <v>1.8541666666666668E-2</v>
      </c>
      <c r="O16" s="154">
        <v>4.2268518518518518E-2</v>
      </c>
      <c r="P16" s="154">
        <v>6.5613425925925936E-2</v>
      </c>
      <c r="Q16" s="154">
        <v>6.6307870370370378E-2</v>
      </c>
      <c r="R16" s="154">
        <v>9.4444444444444442E-2</v>
      </c>
      <c r="S16" s="153" t="s">
        <v>8</v>
      </c>
      <c r="T16" s="153" t="s">
        <v>2506</v>
      </c>
      <c r="U16" s="174" t="s">
        <v>61</v>
      </c>
      <c r="W16" s="123">
        <f t="shared" si="0"/>
        <v>907</v>
      </c>
    </row>
    <row r="17" spans="1:23" x14ac:dyDescent="0.3">
      <c r="A17" s="175">
        <v>14</v>
      </c>
      <c r="B17" s="157" t="s">
        <v>2517</v>
      </c>
      <c r="C17" s="157">
        <v>87</v>
      </c>
      <c r="D17" s="157" t="s">
        <v>110</v>
      </c>
      <c r="E17" s="168">
        <v>9.5567129629629641E-2</v>
      </c>
      <c r="F17" s="158">
        <v>1.4166666666666666E-2</v>
      </c>
      <c r="G17" s="158">
        <v>1.5624999999999999E-3</v>
      </c>
      <c r="H17" s="158">
        <v>4.8206018518518523E-2</v>
      </c>
      <c r="I17" s="158">
        <v>2.4386574074074074E-2</v>
      </c>
      <c r="J17" s="158">
        <v>2.3819444444444445E-2</v>
      </c>
      <c r="K17" s="158">
        <v>8.449074074074075E-4</v>
      </c>
      <c r="L17" s="158">
        <v>3.0763888888888886E-2</v>
      </c>
      <c r="M17" s="158">
        <v>1.4166666666666666E-2</v>
      </c>
      <c r="N17" s="158">
        <v>1.5740740740740743E-2</v>
      </c>
      <c r="O17" s="158">
        <v>4.0138888888888884E-2</v>
      </c>
      <c r="P17" s="158">
        <v>6.3958333333333339E-2</v>
      </c>
      <c r="Q17" s="158">
        <v>6.4803240740740745E-2</v>
      </c>
      <c r="R17" s="158">
        <v>9.5567129629629641E-2</v>
      </c>
      <c r="S17" s="157" t="s">
        <v>28</v>
      </c>
      <c r="T17" s="157" t="s">
        <v>2506</v>
      </c>
      <c r="U17" s="176" t="s">
        <v>1932</v>
      </c>
      <c r="W17" s="123">
        <f t="shared" si="0"/>
        <v>896</v>
      </c>
    </row>
    <row r="18" spans="1:23" x14ac:dyDescent="0.3">
      <c r="A18" s="173">
        <v>15</v>
      </c>
      <c r="B18" s="153" t="s">
        <v>2030</v>
      </c>
      <c r="C18" s="153">
        <v>30</v>
      </c>
      <c r="D18" s="153" t="s">
        <v>110</v>
      </c>
      <c r="E18" s="167">
        <v>9.5763888888888885E-2</v>
      </c>
      <c r="F18" s="154">
        <v>1.6458333333333332E-2</v>
      </c>
      <c r="G18" s="154">
        <v>1.261574074074074E-3</v>
      </c>
      <c r="H18" s="154">
        <v>4.8171296296296295E-2</v>
      </c>
      <c r="I18" s="154">
        <v>2.372685185185185E-2</v>
      </c>
      <c r="J18" s="154">
        <v>2.4432870370370369E-2</v>
      </c>
      <c r="K18" s="154">
        <v>5.7870370370370378E-4</v>
      </c>
      <c r="L18" s="154">
        <v>2.9270833333333333E-2</v>
      </c>
      <c r="M18" s="154">
        <v>1.6458333333333332E-2</v>
      </c>
      <c r="N18" s="154">
        <v>1.7731481481481483E-2</v>
      </c>
      <c r="O18" s="154">
        <v>4.1469907407407407E-2</v>
      </c>
      <c r="P18" s="154">
        <v>6.5902777777777768E-2</v>
      </c>
      <c r="Q18" s="154">
        <v>6.6493055555555555E-2</v>
      </c>
      <c r="R18" s="154">
        <v>9.5763888888888885E-2</v>
      </c>
      <c r="S18" s="153" t="s">
        <v>8</v>
      </c>
      <c r="T18" s="153" t="s">
        <v>2506</v>
      </c>
      <c r="U18" s="174"/>
      <c r="W18" s="123">
        <f t="shared" si="0"/>
        <v>894</v>
      </c>
    </row>
    <row r="19" spans="1:23" x14ac:dyDescent="0.3">
      <c r="A19" s="175">
        <v>16</v>
      </c>
      <c r="B19" s="157" t="s">
        <v>2518</v>
      </c>
      <c r="C19" s="157">
        <v>56</v>
      </c>
      <c r="D19" s="157" t="s">
        <v>110</v>
      </c>
      <c r="E19" s="168">
        <v>9.6412037037037046E-2</v>
      </c>
      <c r="F19" s="158">
        <v>1.3368055555555557E-2</v>
      </c>
      <c r="G19" s="158">
        <v>1.3425925925925925E-3</v>
      </c>
      <c r="H19" s="158">
        <v>5.1018518518518519E-2</v>
      </c>
      <c r="I19" s="158">
        <v>2.5185185185185185E-2</v>
      </c>
      <c r="J19" s="158">
        <v>2.5833333333333333E-2</v>
      </c>
      <c r="K19" s="158">
        <v>5.2083333333333333E-4</v>
      </c>
      <c r="L19" s="158">
        <v>3.0150462962962962E-2</v>
      </c>
      <c r="M19" s="158">
        <v>1.3368055555555557E-2</v>
      </c>
      <c r="N19" s="158">
        <v>1.4710648148148148E-2</v>
      </c>
      <c r="O19" s="158">
        <v>3.9895833333333332E-2</v>
      </c>
      <c r="P19" s="158">
        <v>6.5740740740740738E-2</v>
      </c>
      <c r="Q19" s="158">
        <v>6.626157407407407E-2</v>
      </c>
      <c r="R19" s="158">
        <v>9.6412037037037046E-2</v>
      </c>
      <c r="S19" s="157" t="s">
        <v>8</v>
      </c>
      <c r="T19" s="157" t="s">
        <v>2506</v>
      </c>
      <c r="U19" s="176" t="s">
        <v>2519</v>
      </c>
      <c r="W19" s="123">
        <f t="shared" si="0"/>
        <v>888</v>
      </c>
    </row>
    <row r="20" spans="1:23" x14ac:dyDescent="0.3">
      <c r="A20" s="173">
        <v>17</v>
      </c>
      <c r="B20" s="153" t="s">
        <v>1873</v>
      </c>
      <c r="C20" s="153">
        <v>86</v>
      </c>
      <c r="D20" s="153" t="s">
        <v>110</v>
      </c>
      <c r="E20" s="167">
        <v>9.6655092592592598E-2</v>
      </c>
      <c r="F20" s="154">
        <v>1.7094907407407409E-2</v>
      </c>
      <c r="G20" s="154">
        <v>8.564814814814815E-4</v>
      </c>
      <c r="H20" s="154">
        <v>4.8634259259259259E-2</v>
      </c>
      <c r="I20" s="154">
        <v>2.3738425925925923E-2</v>
      </c>
      <c r="J20" s="154">
        <v>2.4884259259259259E-2</v>
      </c>
      <c r="K20" s="154">
        <v>6.8287037037037025E-4</v>
      </c>
      <c r="L20" s="154">
        <v>2.9351851851851851E-2</v>
      </c>
      <c r="M20" s="154">
        <v>1.7094907407407409E-2</v>
      </c>
      <c r="N20" s="154">
        <v>1.7962962962962962E-2</v>
      </c>
      <c r="O20" s="154">
        <v>4.1712962962962959E-2</v>
      </c>
      <c r="P20" s="154">
        <v>6.6608796296296291E-2</v>
      </c>
      <c r="Q20" s="154">
        <v>6.7291666666666666E-2</v>
      </c>
      <c r="R20" s="154">
        <v>9.6655092592592598E-2</v>
      </c>
      <c r="S20" s="153" t="s">
        <v>2513</v>
      </c>
      <c r="T20" s="153" t="s">
        <v>2514</v>
      </c>
      <c r="U20" s="174" t="s">
        <v>2515</v>
      </c>
      <c r="W20" s="123">
        <f t="shared" si="0"/>
        <v>886</v>
      </c>
    </row>
    <row r="21" spans="1:23" x14ac:dyDescent="0.3">
      <c r="A21" s="175">
        <v>18</v>
      </c>
      <c r="B21" s="157" t="s">
        <v>2520</v>
      </c>
      <c r="C21" s="157">
        <v>45</v>
      </c>
      <c r="D21" s="157" t="s">
        <v>110</v>
      </c>
      <c r="E21" s="168">
        <v>9.6944444444444444E-2</v>
      </c>
      <c r="F21" s="160" t="s">
        <v>183</v>
      </c>
      <c r="G21" s="160" t="s">
        <v>183</v>
      </c>
      <c r="H21" s="158">
        <v>5.136574074074074E-2</v>
      </c>
      <c r="I21" s="158">
        <v>2.5914351851851855E-2</v>
      </c>
      <c r="J21" s="158">
        <v>2.5439814814814814E-2</v>
      </c>
      <c r="K21" s="158">
        <v>8.6805555555555551E-4</v>
      </c>
      <c r="L21" s="158">
        <v>2.8576388888888887E-2</v>
      </c>
      <c r="M21" s="160" t="s">
        <v>183</v>
      </c>
      <c r="N21" s="158">
        <v>1.6122685185185184E-2</v>
      </c>
      <c r="O21" s="158">
        <v>4.2037037037037039E-2</v>
      </c>
      <c r="P21" s="158">
        <v>6.7488425925925924E-2</v>
      </c>
      <c r="Q21" s="158">
        <v>6.8368055555555557E-2</v>
      </c>
      <c r="R21" s="158">
        <v>9.6944444444444444E-2</v>
      </c>
      <c r="S21" s="157" t="s">
        <v>28</v>
      </c>
      <c r="T21" s="157" t="s">
        <v>2506</v>
      </c>
      <c r="U21" s="176"/>
      <c r="W21" s="123">
        <f t="shared" si="0"/>
        <v>883</v>
      </c>
    </row>
    <row r="22" spans="1:23" x14ac:dyDescent="0.3">
      <c r="A22" s="173">
        <v>19</v>
      </c>
      <c r="B22" s="153" t="s">
        <v>2056</v>
      </c>
      <c r="C22" s="153">
        <v>157</v>
      </c>
      <c r="D22" s="153" t="s">
        <v>110</v>
      </c>
      <c r="E22" s="167">
        <v>9.7129629629629635E-2</v>
      </c>
      <c r="F22" s="154">
        <v>1.5682870370370371E-2</v>
      </c>
      <c r="G22" s="154">
        <v>1.1921296296296296E-3</v>
      </c>
      <c r="H22" s="154">
        <v>5.063657407407407E-2</v>
      </c>
      <c r="I22" s="154">
        <v>2.4884259259259259E-2</v>
      </c>
      <c r="J22" s="154">
        <v>2.5740740740740745E-2</v>
      </c>
      <c r="K22" s="154">
        <v>5.9027777777777778E-4</v>
      </c>
      <c r="L22" s="154">
        <v>2.900462962962963E-2</v>
      </c>
      <c r="M22" s="154">
        <v>1.5682870370370371E-2</v>
      </c>
      <c r="N22" s="154">
        <v>1.6886574074074075E-2</v>
      </c>
      <c r="O22" s="154">
        <v>4.1782407407407407E-2</v>
      </c>
      <c r="P22" s="154">
        <v>6.7523148148148152E-2</v>
      </c>
      <c r="Q22" s="154">
        <v>6.8125000000000005E-2</v>
      </c>
      <c r="R22" s="154">
        <v>9.7129629629629635E-2</v>
      </c>
      <c r="S22" s="153" t="s">
        <v>8</v>
      </c>
      <c r="T22" s="153" t="s">
        <v>2506</v>
      </c>
      <c r="U22" s="174" t="s">
        <v>1951</v>
      </c>
      <c r="W22" s="123">
        <f t="shared" si="0"/>
        <v>882</v>
      </c>
    </row>
    <row r="23" spans="1:23" x14ac:dyDescent="0.3">
      <c r="A23" s="175">
        <v>20</v>
      </c>
      <c r="B23" s="157" t="s">
        <v>14</v>
      </c>
      <c r="C23" s="157">
        <v>134</v>
      </c>
      <c r="D23" s="157" t="s">
        <v>110</v>
      </c>
      <c r="E23" s="168">
        <v>9.7303240740740746E-2</v>
      </c>
      <c r="F23" s="158">
        <v>1.5694444444444445E-2</v>
      </c>
      <c r="G23" s="158">
        <v>6.8287037037037025E-4</v>
      </c>
      <c r="H23" s="158">
        <v>4.9201388888888892E-2</v>
      </c>
      <c r="I23" s="158">
        <v>4.9178240740740738E-2</v>
      </c>
      <c r="J23" s="158">
        <v>2.3148148148148147E-5</v>
      </c>
      <c r="K23" s="158">
        <v>5.3240740740740744E-4</v>
      </c>
      <c r="L23" s="158">
        <v>3.1157407407407408E-2</v>
      </c>
      <c r="M23" s="158">
        <v>1.5694444444444445E-2</v>
      </c>
      <c r="N23" s="158">
        <v>1.638888888888889E-2</v>
      </c>
      <c r="O23" s="158">
        <v>6.5567129629629628E-2</v>
      </c>
      <c r="P23" s="158">
        <v>6.5601851851851856E-2</v>
      </c>
      <c r="Q23" s="158">
        <v>6.6134259259259254E-2</v>
      </c>
      <c r="R23" s="158">
        <v>9.7303240740740746E-2</v>
      </c>
      <c r="S23" s="157" t="s">
        <v>8</v>
      </c>
      <c r="T23" s="157" t="s">
        <v>2506</v>
      </c>
      <c r="U23" s="176" t="s">
        <v>2521</v>
      </c>
      <c r="W23" s="123">
        <f t="shared" si="0"/>
        <v>880</v>
      </c>
    </row>
    <row r="24" spans="1:23" x14ac:dyDescent="0.3">
      <c r="A24" s="173">
        <v>21</v>
      </c>
      <c r="B24" s="153" t="s">
        <v>2048</v>
      </c>
      <c r="C24" s="153">
        <v>107</v>
      </c>
      <c r="D24" s="153" t="s">
        <v>110</v>
      </c>
      <c r="E24" s="167">
        <v>9.746527777777779E-2</v>
      </c>
      <c r="F24" s="154">
        <v>1.6076388888888887E-2</v>
      </c>
      <c r="G24" s="154">
        <v>1.4467592592592594E-3</v>
      </c>
      <c r="H24" s="154">
        <v>5.0115740740740738E-2</v>
      </c>
      <c r="I24" s="154">
        <v>2.5173611111111108E-2</v>
      </c>
      <c r="J24" s="154">
        <v>2.494212962962963E-2</v>
      </c>
      <c r="K24" s="154">
        <v>9.4907407407407408E-4</v>
      </c>
      <c r="L24" s="154">
        <v>2.8854166666666667E-2</v>
      </c>
      <c r="M24" s="154">
        <v>1.6076388888888887E-2</v>
      </c>
      <c r="N24" s="154">
        <v>1.7523148148148149E-2</v>
      </c>
      <c r="O24" s="154">
        <v>4.2696759259259261E-2</v>
      </c>
      <c r="P24" s="154">
        <v>6.7650462962962968E-2</v>
      </c>
      <c r="Q24" s="154">
        <v>6.8611111111111109E-2</v>
      </c>
      <c r="R24" s="154">
        <v>9.746527777777779E-2</v>
      </c>
      <c r="S24" s="153" t="s">
        <v>28</v>
      </c>
      <c r="T24" s="153" t="s">
        <v>2506</v>
      </c>
      <c r="U24" s="174" t="s">
        <v>2522</v>
      </c>
      <c r="W24" s="123">
        <f t="shared" si="0"/>
        <v>879</v>
      </c>
    </row>
    <row r="25" spans="1:23" x14ac:dyDescent="0.3">
      <c r="A25" s="175">
        <v>22</v>
      </c>
      <c r="B25" s="157" t="s">
        <v>516</v>
      </c>
      <c r="C25" s="157">
        <v>14</v>
      </c>
      <c r="D25" s="157" t="s">
        <v>110</v>
      </c>
      <c r="E25" s="168">
        <v>9.7928240740740746E-2</v>
      </c>
      <c r="F25" s="158">
        <v>1.5104166666666667E-2</v>
      </c>
      <c r="G25" s="158">
        <v>1.4699074074074074E-3</v>
      </c>
      <c r="H25" s="158">
        <v>5.3240740740740734E-2</v>
      </c>
      <c r="I25" s="158">
        <v>2.6574074074074073E-2</v>
      </c>
      <c r="J25" s="158">
        <v>2.6666666666666668E-2</v>
      </c>
      <c r="K25" s="158">
        <v>8.9120370370370362E-4</v>
      </c>
      <c r="L25" s="158">
        <v>2.7199074074074073E-2</v>
      </c>
      <c r="M25" s="158">
        <v>1.5104166666666667E-2</v>
      </c>
      <c r="N25" s="158">
        <v>1.6574074074074074E-2</v>
      </c>
      <c r="O25" s="158">
        <v>4.3159722222222224E-2</v>
      </c>
      <c r="P25" s="158">
        <v>6.9826388888888882E-2</v>
      </c>
      <c r="Q25" s="158">
        <v>7.0717592592592596E-2</v>
      </c>
      <c r="R25" s="158">
        <v>9.7928240740740746E-2</v>
      </c>
      <c r="S25" s="157" t="s">
        <v>8</v>
      </c>
      <c r="T25" s="157" t="s">
        <v>2506</v>
      </c>
      <c r="U25" s="176" t="s">
        <v>2523</v>
      </c>
      <c r="W25" s="123">
        <f t="shared" si="0"/>
        <v>875</v>
      </c>
    </row>
    <row r="26" spans="1:23" x14ac:dyDescent="0.3">
      <c r="A26" s="173">
        <v>23</v>
      </c>
      <c r="B26" s="153" t="s">
        <v>2524</v>
      </c>
      <c r="C26" s="153">
        <v>85</v>
      </c>
      <c r="D26" s="153" t="s">
        <v>110</v>
      </c>
      <c r="E26" s="167">
        <v>9.8159722222222232E-2</v>
      </c>
      <c r="F26" s="154">
        <v>1.7025462962962961E-2</v>
      </c>
      <c r="G26" s="154">
        <v>7.7546296296296304E-4</v>
      </c>
      <c r="H26" s="154">
        <v>5.0706018518518518E-2</v>
      </c>
      <c r="I26" s="154">
        <v>2.4930555555555553E-2</v>
      </c>
      <c r="J26" s="154">
        <v>2.5775462962962962E-2</v>
      </c>
      <c r="K26" s="154">
        <v>5.7870370370370378E-4</v>
      </c>
      <c r="L26" s="154">
        <v>2.9050925925925928E-2</v>
      </c>
      <c r="M26" s="154">
        <v>1.7025462962962961E-2</v>
      </c>
      <c r="N26" s="154">
        <v>1.7812499999999998E-2</v>
      </c>
      <c r="O26" s="154">
        <v>4.2743055555555555E-2</v>
      </c>
      <c r="P26" s="154">
        <v>6.851851851851852E-2</v>
      </c>
      <c r="Q26" s="154">
        <v>6.9097222222222213E-2</v>
      </c>
      <c r="R26" s="154">
        <v>9.8159722222222232E-2</v>
      </c>
      <c r="S26" s="153" t="s">
        <v>2513</v>
      </c>
      <c r="T26" s="153" t="s">
        <v>2514</v>
      </c>
      <c r="U26" s="174" t="s">
        <v>2515</v>
      </c>
      <c r="W26" s="123">
        <f t="shared" si="0"/>
        <v>873</v>
      </c>
    </row>
    <row r="27" spans="1:23" x14ac:dyDescent="0.3">
      <c r="A27" s="175">
        <v>24</v>
      </c>
      <c r="B27" s="157" t="s">
        <v>2465</v>
      </c>
      <c r="C27" s="157">
        <v>139</v>
      </c>
      <c r="D27" s="157" t="s">
        <v>110</v>
      </c>
      <c r="E27" s="168">
        <v>9.8321759259259248E-2</v>
      </c>
      <c r="F27" s="158">
        <v>1.5648148148148151E-2</v>
      </c>
      <c r="G27" s="158">
        <v>1.25E-3</v>
      </c>
      <c r="H27" s="158">
        <v>5.0509259259259254E-2</v>
      </c>
      <c r="I27" s="158">
        <v>2.4849537037037035E-2</v>
      </c>
      <c r="J27" s="158">
        <v>2.5648148148148146E-2</v>
      </c>
      <c r="K27" s="158">
        <v>6.7129629629629625E-4</v>
      </c>
      <c r="L27" s="158">
        <v>3.0208333333333334E-2</v>
      </c>
      <c r="M27" s="158">
        <v>1.5648148148148151E-2</v>
      </c>
      <c r="N27" s="158">
        <v>1.6909722222222225E-2</v>
      </c>
      <c r="O27" s="158">
        <v>4.1770833333333333E-2</v>
      </c>
      <c r="P27" s="158">
        <v>6.7430555555555563E-2</v>
      </c>
      <c r="Q27" s="158">
        <v>6.8113425925925938E-2</v>
      </c>
      <c r="R27" s="158">
        <v>9.8321759259259248E-2</v>
      </c>
      <c r="S27" s="157" t="s">
        <v>156</v>
      </c>
      <c r="T27" s="157" t="s">
        <v>2506</v>
      </c>
      <c r="U27" s="176"/>
      <c r="W27" s="123">
        <f t="shared" si="0"/>
        <v>871</v>
      </c>
    </row>
    <row r="28" spans="1:23" x14ac:dyDescent="0.3">
      <c r="A28" s="173">
        <v>25</v>
      </c>
      <c r="B28" s="153" t="s">
        <v>2036</v>
      </c>
      <c r="C28" s="153">
        <v>53</v>
      </c>
      <c r="D28" s="153" t="s">
        <v>110</v>
      </c>
      <c r="E28" s="167">
        <v>9.8321759259259248E-2</v>
      </c>
      <c r="F28" s="154">
        <v>1.9293981481481485E-2</v>
      </c>
      <c r="G28" s="154">
        <v>1.0879629629629629E-3</v>
      </c>
      <c r="H28" s="154">
        <v>4.9039351851851855E-2</v>
      </c>
      <c r="I28" s="154">
        <v>2.5046296296296299E-2</v>
      </c>
      <c r="J28" s="154">
        <v>2.3993055555555556E-2</v>
      </c>
      <c r="K28" s="154">
        <v>1.1805555555555556E-3</v>
      </c>
      <c r="L28" s="154">
        <v>2.7696759259259258E-2</v>
      </c>
      <c r="M28" s="154">
        <v>1.9293981481481485E-2</v>
      </c>
      <c r="N28" s="154">
        <v>2.0393518518518519E-2</v>
      </c>
      <c r="O28" s="154">
        <v>4.5451388888888888E-2</v>
      </c>
      <c r="P28" s="154">
        <v>6.9444444444444434E-2</v>
      </c>
      <c r="Q28" s="154">
        <v>7.0625000000000007E-2</v>
      </c>
      <c r="R28" s="154">
        <v>9.8321759259259248E-2</v>
      </c>
      <c r="S28" s="153" t="s">
        <v>8</v>
      </c>
      <c r="T28" s="153" t="s">
        <v>2506</v>
      </c>
      <c r="U28" s="174" t="s">
        <v>2000</v>
      </c>
      <c r="W28" s="123">
        <f t="shared" si="0"/>
        <v>871</v>
      </c>
    </row>
    <row r="29" spans="1:23" x14ac:dyDescent="0.3">
      <c r="A29" s="175">
        <v>26</v>
      </c>
      <c r="B29" s="157" t="s">
        <v>175</v>
      </c>
      <c r="C29" s="157">
        <v>127</v>
      </c>
      <c r="D29" s="157" t="s">
        <v>117</v>
      </c>
      <c r="E29" s="168">
        <v>9.869212962962963E-2</v>
      </c>
      <c r="F29" s="158">
        <v>1.7106481481481483E-2</v>
      </c>
      <c r="G29" s="158">
        <v>1.3194444444444443E-3</v>
      </c>
      <c r="H29" s="158">
        <v>4.8888888888888891E-2</v>
      </c>
      <c r="I29" s="158">
        <v>4.8888888888888891E-2</v>
      </c>
      <c r="J29" s="158">
        <v>0</v>
      </c>
      <c r="K29" s="158">
        <v>4.9768518518518521E-4</v>
      </c>
      <c r="L29" s="158">
        <v>3.0868055555555555E-2</v>
      </c>
      <c r="M29" s="158">
        <v>1.7106481481481483E-2</v>
      </c>
      <c r="N29" s="158">
        <v>1.8425925925925925E-2</v>
      </c>
      <c r="O29" s="158">
        <v>6.7314814814814813E-2</v>
      </c>
      <c r="P29" s="158">
        <v>6.7314814814814813E-2</v>
      </c>
      <c r="Q29" s="158">
        <v>6.7812499999999998E-2</v>
      </c>
      <c r="R29" s="158">
        <v>9.869212962962963E-2</v>
      </c>
      <c r="S29" s="157" t="s">
        <v>8</v>
      </c>
      <c r="T29" s="157" t="s">
        <v>2506</v>
      </c>
      <c r="U29" s="176" t="s">
        <v>65</v>
      </c>
      <c r="W29" s="123">
        <f t="shared" si="0"/>
        <v>868</v>
      </c>
    </row>
    <row r="30" spans="1:23" x14ac:dyDescent="0.3">
      <c r="A30" s="173">
        <v>27</v>
      </c>
      <c r="B30" s="153" t="s">
        <v>2053</v>
      </c>
      <c r="C30" s="153">
        <v>109</v>
      </c>
      <c r="D30" s="153" t="s">
        <v>110</v>
      </c>
      <c r="E30" s="167">
        <v>9.8761574074074085E-2</v>
      </c>
      <c r="F30" s="154">
        <v>1.6724537037037034E-2</v>
      </c>
      <c r="G30" s="154">
        <v>1.4467592592592594E-3</v>
      </c>
      <c r="H30" s="154">
        <v>4.8611111111111112E-2</v>
      </c>
      <c r="I30" s="154">
        <v>2.4143518518518519E-2</v>
      </c>
      <c r="J30" s="154">
        <v>2.4467592592592593E-2</v>
      </c>
      <c r="K30" s="154">
        <v>8.564814814814815E-4</v>
      </c>
      <c r="L30" s="154">
        <v>3.1099537037037037E-2</v>
      </c>
      <c r="M30" s="154">
        <v>1.6724537037037034E-2</v>
      </c>
      <c r="N30" s="154">
        <v>1.818287037037037E-2</v>
      </c>
      <c r="O30" s="154">
        <v>4.2326388888888893E-2</v>
      </c>
      <c r="P30" s="154">
        <v>6.6793981481481482E-2</v>
      </c>
      <c r="Q30" s="154">
        <v>6.7662037037037034E-2</v>
      </c>
      <c r="R30" s="154">
        <v>9.8761574074074085E-2</v>
      </c>
      <c r="S30" s="153" t="s">
        <v>28</v>
      </c>
      <c r="T30" s="153" t="s">
        <v>2506</v>
      </c>
      <c r="U30" s="174" t="s">
        <v>2522</v>
      </c>
      <c r="W30" s="123">
        <f t="shared" si="0"/>
        <v>867</v>
      </c>
    </row>
    <row r="31" spans="1:23" x14ac:dyDescent="0.3">
      <c r="A31" s="175">
        <v>28</v>
      </c>
      <c r="B31" s="157" t="s">
        <v>16</v>
      </c>
      <c r="C31" s="157">
        <v>3</v>
      </c>
      <c r="D31" s="157" t="s">
        <v>110</v>
      </c>
      <c r="E31" s="168">
        <v>9.9502314814814821E-2</v>
      </c>
      <c r="F31" s="158">
        <v>1.6898148148148148E-2</v>
      </c>
      <c r="G31" s="158">
        <v>7.7546296296296304E-4</v>
      </c>
      <c r="H31" s="158">
        <v>5.2002314814814814E-2</v>
      </c>
      <c r="I31" s="158">
        <v>2.5914351851851855E-2</v>
      </c>
      <c r="J31" s="158">
        <v>2.6076388888888885E-2</v>
      </c>
      <c r="K31" s="158">
        <v>3.7037037037037035E-4</v>
      </c>
      <c r="L31" s="158">
        <v>2.943287037037037E-2</v>
      </c>
      <c r="M31" s="158">
        <v>1.6898148148148148E-2</v>
      </c>
      <c r="N31" s="158">
        <v>1.7673611111111109E-2</v>
      </c>
      <c r="O31" s="158">
        <v>4.3599537037037034E-2</v>
      </c>
      <c r="P31" s="158">
        <v>6.9687499999999999E-2</v>
      </c>
      <c r="Q31" s="158">
        <v>7.0057870370370368E-2</v>
      </c>
      <c r="R31" s="158">
        <v>9.9502314814814821E-2</v>
      </c>
      <c r="S31" s="157" t="s">
        <v>28</v>
      </c>
      <c r="T31" s="157" t="s">
        <v>2506</v>
      </c>
      <c r="U31" s="176"/>
      <c r="W31" s="123">
        <f t="shared" si="0"/>
        <v>861</v>
      </c>
    </row>
    <row r="32" spans="1:23" x14ac:dyDescent="0.3">
      <c r="A32" s="173">
        <v>29</v>
      </c>
      <c r="B32" s="153" t="s">
        <v>2525</v>
      </c>
      <c r="C32" s="153">
        <v>79</v>
      </c>
      <c r="D32" s="153" t="s">
        <v>110</v>
      </c>
      <c r="E32" s="167">
        <v>9.9965277777777792E-2</v>
      </c>
      <c r="F32" s="154">
        <v>1.6180555555555556E-2</v>
      </c>
      <c r="G32" s="154">
        <v>7.9861111111111105E-4</v>
      </c>
      <c r="H32" s="154">
        <v>4.9155092592592597E-2</v>
      </c>
      <c r="I32" s="154">
        <v>2.4444444444444446E-2</v>
      </c>
      <c r="J32" s="154">
        <v>2.4699074074074078E-2</v>
      </c>
      <c r="K32" s="154">
        <v>6.018518518518519E-4</v>
      </c>
      <c r="L32" s="154">
        <v>3.3194444444444443E-2</v>
      </c>
      <c r="M32" s="154">
        <v>1.6180555555555556E-2</v>
      </c>
      <c r="N32" s="154">
        <v>1.699074074074074E-2</v>
      </c>
      <c r="O32" s="154">
        <v>4.144675925925926E-2</v>
      </c>
      <c r="P32" s="154">
        <v>6.6145833333333334E-2</v>
      </c>
      <c r="Q32" s="154">
        <v>6.6759259259259254E-2</v>
      </c>
      <c r="R32" s="154">
        <v>9.9965277777777792E-2</v>
      </c>
      <c r="S32" s="153" t="s">
        <v>2513</v>
      </c>
      <c r="T32" s="153" t="s">
        <v>2514</v>
      </c>
      <c r="U32" s="174" t="s">
        <v>2515</v>
      </c>
      <c r="W32" s="123">
        <f t="shared" si="0"/>
        <v>857</v>
      </c>
    </row>
    <row r="33" spans="1:23" x14ac:dyDescent="0.3">
      <c r="A33" s="175">
        <v>30</v>
      </c>
      <c r="B33" s="157" t="s">
        <v>2526</v>
      </c>
      <c r="C33" s="157">
        <v>77</v>
      </c>
      <c r="D33" s="157" t="s">
        <v>110</v>
      </c>
      <c r="E33" s="168">
        <v>0.10011574074074074</v>
      </c>
      <c r="F33" s="158">
        <v>1.5277777777777777E-2</v>
      </c>
      <c r="G33" s="158">
        <v>1.0069444444444444E-3</v>
      </c>
      <c r="H33" s="158">
        <v>5.3703703703703698E-2</v>
      </c>
      <c r="I33" s="158">
        <v>2.5162037037037038E-2</v>
      </c>
      <c r="J33" s="158">
        <v>2.854166666666667E-2</v>
      </c>
      <c r="K33" s="158">
        <v>3.2407407407407406E-4</v>
      </c>
      <c r="L33" s="158">
        <v>2.9780092592592594E-2</v>
      </c>
      <c r="M33" s="158">
        <v>1.5277777777777777E-2</v>
      </c>
      <c r="N33" s="158">
        <v>1.6284722222222221E-2</v>
      </c>
      <c r="O33" s="158">
        <v>4.1458333333333333E-2</v>
      </c>
      <c r="P33" s="158">
        <v>6.9999999999999993E-2</v>
      </c>
      <c r="Q33" s="158">
        <v>7.0324074074074081E-2</v>
      </c>
      <c r="R33" s="158">
        <v>0.10011574074074074</v>
      </c>
      <c r="S33" s="157" t="s">
        <v>2527</v>
      </c>
      <c r="T33" s="157" t="s">
        <v>2528</v>
      </c>
      <c r="U33" s="176" t="s">
        <v>2515</v>
      </c>
      <c r="W33" s="123">
        <f t="shared" si="0"/>
        <v>855</v>
      </c>
    </row>
    <row r="34" spans="1:23" x14ac:dyDescent="0.3">
      <c r="A34" s="173">
        <v>31</v>
      </c>
      <c r="B34" s="153" t="s">
        <v>2051</v>
      </c>
      <c r="C34" s="153">
        <v>168</v>
      </c>
      <c r="D34" s="153" t="s">
        <v>110</v>
      </c>
      <c r="E34" s="167">
        <v>0.10074074074074074</v>
      </c>
      <c r="F34" s="154">
        <v>1.4444444444444446E-2</v>
      </c>
      <c r="G34" s="154">
        <v>9.6064814814814808E-4</v>
      </c>
      <c r="H34" s="154">
        <v>5.2361111111111108E-2</v>
      </c>
      <c r="I34" s="154">
        <v>2.5891203703703704E-2</v>
      </c>
      <c r="J34" s="154">
        <v>2.6458333333333334E-2</v>
      </c>
      <c r="K34" s="154">
        <v>4.9768518518518521E-4</v>
      </c>
      <c r="L34" s="154">
        <v>3.246527777777778E-2</v>
      </c>
      <c r="M34" s="154">
        <v>1.4444444444444446E-2</v>
      </c>
      <c r="N34" s="154">
        <v>1.5405092592592593E-2</v>
      </c>
      <c r="O34" s="154">
        <v>4.130787037037037E-2</v>
      </c>
      <c r="P34" s="154">
        <v>6.7777777777777784E-2</v>
      </c>
      <c r="Q34" s="154">
        <v>6.8275462962962954E-2</v>
      </c>
      <c r="R34" s="154">
        <v>0.10074074074074074</v>
      </c>
      <c r="S34" s="153" t="s">
        <v>121</v>
      </c>
      <c r="T34" s="153" t="s">
        <v>2506</v>
      </c>
      <c r="U34" s="174" t="s">
        <v>2529</v>
      </c>
      <c r="W34" s="123">
        <f t="shared" si="0"/>
        <v>850</v>
      </c>
    </row>
    <row r="35" spans="1:23" x14ac:dyDescent="0.3">
      <c r="A35" s="175">
        <v>32</v>
      </c>
      <c r="B35" s="157" t="s">
        <v>2467</v>
      </c>
      <c r="C35" s="157">
        <v>118</v>
      </c>
      <c r="D35" s="157" t="s">
        <v>110</v>
      </c>
      <c r="E35" s="168">
        <v>0.10137731481481482</v>
      </c>
      <c r="F35" s="158">
        <v>1.5150462962962963E-2</v>
      </c>
      <c r="G35" s="158">
        <v>1.0300925925925926E-3</v>
      </c>
      <c r="H35" s="158">
        <v>4.9490740740740745E-2</v>
      </c>
      <c r="I35" s="158">
        <v>2.480324074074074E-2</v>
      </c>
      <c r="J35" s="158">
        <v>2.4687499999999998E-2</v>
      </c>
      <c r="K35" s="158">
        <v>2.4189814814814816E-3</v>
      </c>
      <c r="L35" s="158">
        <v>3.3275462962962958E-2</v>
      </c>
      <c r="M35" s="158">
        <v>1.5150462962962963E-2</v>
      </c>
      <c r="N35" s="158">
        <v>1.6180555555555556E-2</v>
      </c>
      <c r="O35" s="158">
        <v>4.099537037037037E-2</v>
      </c>
      <c r="P35" s="158">
        <v>6.5682870370370364E-2</v>
      </c>
      <c r="Q35" s="158">
        <v>6.8101851851851858E-2</v>
      </c>
      <c r="R35" s="158">
        <v>0.10137731481481482</v>
      </c>
      <c r="S35" s="157" t="s">
        <v>28</v>
      </c>
      <c r="T35" s="157" t="s">
        <v>2506</v>
      </c>
      <c r="U35" s="176" t="s">
        <v>2530</v>
      </c>
      <c r="W35" s="123">
        <f t="shared" si="0"/>
        <v>845</v>
      </c>
    </row>
    <row r="36" spans="1:23" x14ac:dyDescent="0.3">
      <c r="A36" s="173">
        <v>33</v>
      </c>
      <c r="B36" s="153" t="s">
        <v>2531</v>
      </c>
      <c r="C36" s="153">
        <v>152</v>
      </c>
      <c r="D36" s="153" t="s">
        <v>110</v>
      </c>
      <c r="E36" s="167">
        <v>0.10185185185185186</v>
      </c>
      <c r="F36" s="154">
        <v>1.6770833333333332E-2</v>
      </c>
      <c r="G36" s="154">
        <v>1.8287037037037037E-3</v>
      </c>
      <c r="H36" s="154">
        <v>5.1030092592592592E-2</v>
      </c>
      <c r="I36" s="154">
        <v>2.5428240740740741E-2</v>
      </c>
      <c r="J36" s="154">
        <v>2.5601851851851851E-2</v>
      </c>
      <c r="K36" s="154">
        <v>6.7129629629629625E-4</v>
      </c>
      <c r="L36" s="154">
        <v>3.1527777777777773E-2</v>
      </c>
      <c r="M36" s="154">
        <v>1.6770833333333332E-2</v>
      </c>
      <c r="N36" s="154">
        <v>1.861111111111111E-2</v>
      </c>
      <c r="O36" s="154">
        <v>4.403935185185185E-2</v>
      </c>
      <c r="P36" s="154">
        <v>6.9641203703703705E-2</v>
      </c>
      <c r="Q36" s="154">
        <v>7.0324074074074081E-2</v>
      </c>
      <c r="R36" s="154">
        <v>0.10185185185185186</v>
      </c>
      <c r="S36" s="153" t="s">
        <v>2532</v>
      </c>
      <c r="T36" s="153" t="s">
        <v>2533</v>
      </c>
      <c r="U36" s="174" t="s">
        <v>2534</v>
      </c>
      <c r="W36" s="123">
        <f t="shared" si="0"/>
        <v>841</v>
      </c>
    </row>
    <row r="37" spans="1:23" x14ac:dyDescent="0.3">
      <c r="A37" s="175">
        <v>34</v>
      </c>
      <c r="B37" s="157" t="s">
        <v>2058</v>
      </c>
      <c r="C37" s="157">
        <v>20</v>
      </c>
      <c r="D37" s="157" t="s">
        <v>110</v>
      </c>
      <c r="E37" s="168">
        <v>0.10204861111111112</v>
      </c>
      <c r="F37" s="158">
        <v>1.7094907407407409E-2</v>
      </c>
      <c r="G37" s="158">
        <v>1.2962962962962963E-3</v>
      </c>
      <c r="H37" s="158">
        <v>5.1157407407407408E-2</v>
      </c>
      <c r="I37" s="158">
        <v>2.568287037037037E-2</v>
      </c>
      <c r="J37" s="158">
        <v>2.5462962962962962E-2</v>
      </c>
      <c r="K37" s="158">
        <v>6.2500000000000001E-4</v>
      </c>
      <c r="L37" s="158">
        <v>3.1851851851851853E-2</v>
      </c>
      <c r="M37" s="158">
        <v>1.7094907407407409E-2</v>
      </c>
      <c r="N37" s="158">
        <v>1.8402777777777778E-2</v>
      </c>
      <c r="O37" s="158">
        <v>4.4097222222222225E-2</v>
      </c>
      <c r="P37" s="158">
        <v>6.9560185185185183E-2</v>
      </c>
      <c r="Q37" s="158">
        <v>7.0196759259259264E-2</v>
      </c>
      <c r="R37" s="158">
        <v>0.10204861111111112</v>
      </c>
      <c r="S37" s="157" t="s">
        <v>8</v>
      </c>
      <c r="T37" s="157" t="s">
        <v>2506</v>
      </c>
      <c r="U37" s="176" t="s">
        <v>2535</v>
      </c>
      <c r="W37" s="123">
        <f t="shared" si="0"/>
        <v>839</v>
      </c>
    </row>
    <row r="38" spans="1:23" x14ac:dyDescent="0.3">
      <c r="A38" s="173">
        <v>35</v>
      </c>
      <c r="B38" s="153" t="s">
        <v>1798</v>
      </c>
      <c r="C38" s="153">
        <v>119</v>
      </c>
      <c r="D38" s="153" t="s">
        <v>110</v>
      </c>
      <c r="E38" s="167">
        <v>0.10263888888888889</v>
      </c>
      <c r="F38" s="154">
        <v>1.7280092592592593E-2</v>
      </c>
      <c r="G38" s="154">
        <v>1.5624999999999999E-3</v>
      </c>
      <c r="H38" s="154">
        <v>5.2453703703703704E-2</v>
      </c>
      <c r="I38" s="154">
        <v>2.613425925925926E-2</v>
      </c>
      <c r="J38" s="154">
        <v>2.630787037037037E-2</v>
      </c>
      <c r="K38" s="154">
        <v>1.5856481481481479E-3</v>
      </c>
      <c r="L38" s="154">
        <v>2.97337962962963E-2</v>
      </c>
      <c r="M38" s="154">
        <v>1.7280092592592593E-2</v>
      </c>
      <c r="N38" s="154">
        <v>1.8842592592592591E-2</v>
      </c>
      <c r="O38" s="154">
        <v>4.4976851851851851E-2</v>
      </c>
      <c r="P38" s="154">
        <v>7.1296296296296288E-2</v>
      </c>
      <c r="Q38" s="154">
        <v>7.289351851851851E-2</v>
      </c>
      <c r="R38" s="154">
        <v>0.10263888888888889</v>
      </c>
      <c r="S38" s="153" t="s">
        <v>8</v>
      </c>
      <c r="T38" s="153" t="s">
        <v>2506</v>
      </c>
      <c r="U38" s="174"/>
      <c r="W38" s="123">
        <f t="shared" si="0"/>
        <v>834</v>
      </c>
    </row>
    <row r="39" spans="1:23" x14ac:dyDescent="0.3">
      <c r="A39" s="175">
        <v>36</v>
      </c>
      <c r="B39" s="157" t="s">
        <v>17</v>
      </c>
      <c r="C39" s="157">
        <v>42</v>
      </c>
      <c r="D39" s="157" t="s">
        <v>110</v>
      </c>
      <c r="E39" s="168">
        <v>0.10295138888888888</v>
      </c>
      <c r="F39" s="158">
        <v>1.4513888888888889E-2</v>
      </c>
      <c r="G39" s="158">
        <v>1.0995370370370371E-3</v>
      </c>
      <c r="H39" s="158">
        <v>5.2592592592592587E-2</v>
      </c>
      <c r="I39" s="158">
        <v>2.614583333333333E-2</v>
      </c>
      <c r="J39" s="158">
        <v>2.6446759259259264E-2</v>
      </c>
      <c r="K39" s="158">
        <v>6.2500000000000001E-4</v>
      </c>
      <c r="L39" s="158">
        <v>3.4097222222222223E-2</v>
      </c>
      <c r="M39" s="158">
        <v>1.4513888888888889E-2</v>
      </c>
      <c r="N39" s="158">
        <v>1.5613425925925926E-2</v>
      </c>
      <c r="O39" s="158">
        <v>4.1759259259259253E-2</v>
      </c>
      <c r="P39" s="158">
        <v>6.8217592592592594E-2</v>
      </c>
      <c r="Q39" s="158">
        <v>6.8854166666666661E-2</v>
      </c>
      <c r="R39" s="158">
        <v>0.10295138888888888</v>
      </c>
      <c r="S39" s="157" t="s">
        <v>8</v>
      </c>
      <c r="T39" s="157" t="s">
        <v>2506</v>
      </c>
      <c r="U39" s="176"/>
      <c r="W39" s="123">
        <f t="shared" si="0"/>
        <v>832</v>
      </c>
    </row>
    <row r="40" spans="1:23" x14ac:dyDescent="0.3">
      <c r="A40" s="173">
        <v>37</v>
      </c>
      <c r="B40" s="153" t="s">
        <v>2536</v>
      </c>
      <c r="C40" s="153">
        <v>165</v>
      </c>
      <c r="D40" s="153" t="s">
        <v>110</v>
      </c>
      <c r="E40" s="167">
        <v>0.10314814814814816</v>
      </c>
      <c r="F40" s="154">
        <v>1.7627314814814814E-2</v>
      </c>
      <c r="G40" s="154">
        <v>1.4583333333333334E-3</v>
      </c>
      <c r="H40" s="154">
        <v>5.2557870370370373E-2</v>
      </c>
      <c r="I40" s="154">
        <v>2.6458333333333334E-2</v>
      </c>
      <c r="J40" s="154">
        <v>2.6099537037037036E-2</v>
      </c>
      <c r="K40" s="154">
        <v>8.7962962962962962E-4</v>
      </c>
      <c r="L40" s="154">
        <v>3.0601851851851852E-2</v>
      </c>
      <c r="M40" s="154">
        <v>1.7627314814814814E-2</v>
      </c>
      <c r="N40" s="154">
        <v>1.909722222222222E-2</v>
      </c>
      <c r="O40" s="154">
        <v>4.5567129629629631E-2</v>
      </c>
      <c r="P40" s="154">
        <v>7.166666666666667E-2</v>
      </c>
      <c r="Q40" s="154">
        <v>7.2546296296296289E-2</v>
      </c>
      <c r="R40" s="154">
        <v>0.10314814814814816</v>
      </c>
      <c r="S40" s="153" t="s">
        <v>2537</v>
      </c>
      <c r="T40" s="153" t="s">
        <v>2506</v>
      </c>
      <c r="U40" s="174" t="s">
        <v>2538</v>
      </c>
      <c r="W40" s="123">
        <f t="shared" si="0"/>
        <v>830</v>
      </c>
    </row>
    <row r="41" spans="1:23" x14ac:dyDescent="0.3">
      <c r="A41" s="175">
        <v>38</v>
      </c>
      <c r="B41" s="157" t="s">
        <v>2539</v>
      </c>
      <c r="C41" s="157">
        <v>115</v>
      </c>
      <c r="D41" s="157" t="s">
        <v>110</v>
      </c>
      <c r="E41" s="168">
        <v>0.10322916666666666</v>
      </c>
      <c r="F41" s="158">
        <v>1.6261574074074074E-2</v>
      </c>
      <c r="G41" s="158">
        <v>9.6064814814814808E-4</v>
      </c>
      <c r="H41" s="158">
        <v>5.3391203703703705E-2</v>
      </c>
      <c r="I41" s="158">
        <v>2.6203703703703705E-2</v>
      </c>
      <c r="J41" s="158">
        <v>2.71875E-2</v>
      </c>
      <c r="K41" s="158">
        <v>8.6805555555555551E-4</v>
      </c>
      <c r="L41" s="158">
        <v>3.1736111111111111E-2</v>
      </c>
      <c r="M41" s="158">
        <v>1.6261574074074074E-2</v>
      </c>
      <c r="N41" s="158">
        <v>1.7222222222222222E-2</v>
      </c>
      <c r="O41" s="158">
        <v>4.3437499999999997E-2</v>
      </c>
      <c r="P41" s="158">
        <v>7.0625000000000007E-2</v>
      </c>
      <c r="Q41" s="158">
        <v>7.149305555555556E-2</v>
      </c>
      <c r="R41" s="158">
        <v>0.10322916666666666</v>
      </c>
      <c r="S41" s="157" t="s">
        <v>8</v>
      </c>
      <c r="T41" s="157" t="s">
        <v>2506</v>
      </c>
      <c r="U41" s="176"/>
      <c r="W41" s="123">
        <f t="shared" si="0"/>
        <v>830</v>
      </c>
    </row>
    <row r="42" spans="1:23" x14ac:dyDescent="0.3">
      <c r="A42" s="173">
        <v>39</v>
      </c>
      <c r="B42" s="153" t="s">
        <v>2024</v>
      </c>
      <c r="C42" s="153">
        <v>97</v>
      </c>
      <c r="D42" s="153" t="s">
        <v>110</v>
      </c>
      <c r="E42" s="167">
        <v>0.10366898148148147</v>
      </c>
      <c r="F42" s="154">
        <v>1.6747685185185185E-2</v>
      </c>
      <c r="G42" s="154">
        <v>1.0648148148148147E-3</v>
      </c>
      <c r="H42" s="154">
        <v>5.3969907407407404E-2</v>
      </c>
      <c r="I42" s="154">
        <v>2.6805555555555555E-2</v>
      </c>
      <c r="J42" s="154">
        <v>2.7164351851851853E-2</v>
      </c>
      <c r="K42" s="154">
        <v>8.3333333333333339E-4</v>
      </c>
      <c r="L42" s="154">
        <v>3.1041666666666665E-2</v>
      </c>
      <c r="M42" s="154">
        <v>1.6747685185185185E-2</v>
      </c>
      <c r="N42" s="154">
        <v>1.7812499999999998E-2</v>
      </c>
      <c r="O42" s="154">
        <v>4.4618055555555557E-2</v>
      </c>
      <c r="P42" s="154">
        <v>7.1793981481481486E-2</v>
      </c>
      <c r="Q42" s="154">
        <v>7.2627314814814811E-2</v>
      </c>
      <c r="R42" s="154">
        <v>0.10366898148148147</v>
      </c>
      <c r="S42" s="153" t="s">
        <v>135</v>
      </c>
      <c r="T42" s="153" t="s">
        <v>2506</v>
      </c>
      <c r="U42" s="174" t="s">
        <v>2540</v>
      </c>
      <c r="W42" s="123">
        <f t="shared" si="0"/>
        <v>826</v>
      </c>
    </row>
    <row r="43" spans="1:23" x14ac:dyDescent="0.3">
      <c r="A43" s="175">
        <v>40</v>
      </c>
      <c r="B43" s="157" t="s">
        <v>2541</v>
      </c>
      <c r="C43" s="157">
        <v>117</v>
      </c>
      <c r="D43" s="157" t="s">
        <v>110</v>
      </c>
      <c r="E43" s="168">
        <v>0.10391203703703704</v>
      </c>
      <c r="F43" s="160" t="s">
        <v>183</v>
      </c>
      <c r="G43" s="160" t="s">
        <v>183</v>
      </c>
      <c r="H43" s="158">
        <v>5.1608796296296298E-2</v>
      </c>
      <c r="I43" s="158">
        <v>2.5567129629629634E-2</v>
      </c>
      <c r="J43" s="158">
        <v>2.6041666666666668E-2</v>
      </c>
      <c r="K43" s="158">
        <v>8.3333333333333339E-4</v>
      </c>
      <c r="L43" s="158">
        <v>3.4629629629629628E-2</v>
      </c>
      <c r="M43" s="160" t="s">
        <v>183</v>
      </c>
      <c r="N43" s="158">
        <v>1.6828703703703703E-2</v>
      </c>
      <c r="O43" s="158">
        <v>4.2395833333333334E-2</v>
      </c>
      <c r="P43" s="158">
        <v>6.8437499999999998E-2</v>
      </c>
      <c r="Q43" s="158">
        <v>6.9270833333333337E-2</v>
      </c>
      <c r="R43" s="158">
        <v>0.10391203703703704</v>
      </c>
      <c r="S43" s="157" t="s">
        <v>2513</v>
      </c>
      <c r="T43" s="157" t="s">
        <v>2514</v>
      </c>
      <c r="U43" s="176" t="s">
        <v>2515</v>
      </c>
      <c r="W43" s="123">
        <f t="shared" si="0"/>
        <v>824</v>
      </c>
    </row>
    <row r="44" spans="1:23" x14ac:dyDescent="0.3">
      <c r="A44" s="173">
        <v>41</v>
      </c>
      <c r="B44" s="153" t="s">
        <v>2475</v>
      </c>
      <c r="C44" s="153">
        <v>145</v>
      </c>
      <c r="D44" s="153" t="s">
        <v>110</v>
      </c>
      <c r="E44" s="167">
        <v>0.10408564814814815</v>
      </c>
      <c r="F44" s="154">
        <v>1.6921296296296299E-2</v>
      </c>
      <c r="G44" s="154">
        <v>1.0416666666666667E-3</v>
      </c>
      <c r="H44" s="154">
        <v>5.6817129629629627E-2</v>
      </c>
      <c r="I44" s="154">
        <v>2.8321759259259258E-2</v>
      </c>
      <c r="J44" s="154">
        <v>2.8495370370370369E-2</v>
      </c>
      <c r="K44" s="154">
        <v>4.1666666666666669E-4</v>
      </c>
      <c r="L44" s="154">
        <v>2.8865740740740744E-2</v>
      </c>
      <c r="M44" s="154">
        <v>1.6921296296296299E-2</v>
      </c>
      <c r="N44" s="154">
        <v>1.7962962962962962E-2</v>
      </c>
      <c r="O44" s="154">
        <v>4.6296296296296301E-2</v>
      </c>
      <c r="P44" s="154">
        <v>7.4791666666666659E-2</v>
      </c>
      <c r="Q44" s="154">
        <v>7.5208333333333335E-2</v>
      </c>
      <c r="R44" s="154">
        <v>0.10408564814814815</v>
      </c>
      <c r="S44" s="153" t="s">
        <v>8</v>
      </c>
      <c r="T44" s="153" t="s">
        <v>2506</v>
      </c>
      <c r="U44" s="174" t="s">
        <v>1951</v>
      </c>
      <c r="W44" s="123">
        <f t="shared" si="0"/>
        <v>823</v>
      </c>
    </row>
    <row r="45" spans="1:23" x14ac:dyDescent="0.3">
      <c r="A45" s="175">
        <v>42</v>
      </c>
      <c r="B45" s="157" t="s">
        <v>2542</v>
      </c>
      <c r="C45" s="157">
        <v>103</v>
      </c>
      <c r="D45" s="157" t="s">
        <v>110</v>
      </c>
      <c r="E45" s="168">
        <v>0.10447916666666666</v>
      </c>
      <c r="F45" s="158">
        <v>1.6921296296296299E-2</v>
      </c>
      <c r="G45" s="158">
        <v>1.3888888888888889E-3</v>
      </c>
      <c r="H45" s="158">
        <v>5.3831018518518514E-2</v>
      </c>
      <c r="I45" s="158">
        <v>2.7488425925925927E-2</v>
      </c>
      <c r="J45" s="158">
        <v>2.6342592592592588E-2</v>
      </c>
      <c r="K45" s="158">
        <v>9.7222222222222209E-4</v>
      </c>
      <c r="L45" s="158">
        <v>3.1354166666666662E-2</v>
      </c>
      <c r="M45" s="158">
        <v>1.6921296296296299E-2</v>
      </c>
      <c r="N45" s="158">
        <v>1.8310185185185186E-2</v>
      </c>
      <c r="O45" s="158">
        <v>4.5810185185185183E-2</v>
      </c>
      <c r="P45" s="158">
        <v>7.2152777777777774E-2</v>
      </c>
      <c r="Q45" s="158">
        <v>7.3124999999999996E-2</v>
      </c>
      <c r="R45" s="158">
        <v>0.10447916666666666</v>
      </c>
      <c r="S45" s="157" t="s">
        <v>121</v>
      </c>
      <c r="T45" s="157" t="s">
        <v>2506</v>
      </c>
      <c r="U45" s="176" t="s">
        <v>2543</v>
      </c>
      <c r="W45" s="123">
        <f t="shared" si="0"/>
        <v>820</v>
      </c>
    </row>
    <row r="46" spans="1:23" x14ac:dyDescent="0.3">
      <c r="A46" s="173">
        <v>43</v>
      </c>
      <c r="B46" s="153" t="s">
        <v>2077</v>
      </c>
      <c r="C46" s="153">
        <v>23</v>
      </c>
      <c r="D46" s="153" t="s">
        <v>110</v>
      </c>
      <c r="E46" s="167">
        <v>0.10454861111111112</v>
      </c>
      <c r="F46" s="154">
        <v>1.8240740740740741E-2</v>
      </c>
      <c r="G46" s="154">
        <v>1.423611111111111E-3</v>
      </c>
      <c r="H46" s="154">
        <v>5.4270833333333331E-2</v>
      </c>
      <c r="I46" s="154">
        <v>2.6793981481481485E-2</v>
      </c>
      <c r="J46" s="154">
        <v>2.7476851851851853E-2</v>
      </c>
      <c r="K46" s="154">
        <v>6.7129629629629625E-4</v>
      </c>
      <c r="L46" s="154">
        <v>2.991898148148148E-2</v>
      </c>
      <c r="M46" s="154">
        <v>1.8240740740740741E-2</v>
      </c>
      <c r="N46" s="154">
        <v>1.9675925925925927E-2</v>
      </c>
      <c r="O46" s="154">
        <v>4.6481481481481485E-2</v>
      </c>
      <c r="P46" s="154">
        <v>7.3958333333333334E-2</v>
      </c>
      <c r="Q46" s="154">
        <v>7.4629629629629629E-2</v>
      </c>
      <c r="R46" s="154">
        <v>0.10454861111111112</v>
      </c>
      <c r="S46" s="153" t="s">
        <v>2544</v>
      </c>
      <c r="T46" s="153" t="s">
        <v>2506</v>
      </c>
      <c r="U46" s="174"/>
      <c r="W46" s="123">
        <f t="shared" si="0"/>
        <v>819</v>
      </c>
    </row>
    <row r="47" spans="1:23" x14ac:dyDescent="0.3">
      <c r="A47" s="175">
        <v>44</v>
      </c>
      <c r="B47" s="157" t="s">
        <v>2067</v>
      </c>
      <c r="C47" s="157">
        <v>63</v>
      </c>
      <c r="D47" s="157" t="s">
        <v>110</v>
      </c>
      <c r="E47" s="168">
        <v>0.10464120370370371</v>
      </c>
      <c r="F47" s="160" t="s">
        <v>183</v>
      </c>
      <c r="G47" s="160" t="s">
        <v>183</v>
      </c>
      <c r="H47" s="158">
        <v>5.0625000000000003E-2</v>
      </c>
      <c r="I47" s="158">
        <v>2.5324074074074079E-2</v>
      </c>
      <c r="J47" s="158">
        <v>2.5289351851851851E-2</v>
      </c>
      <c r="K47" s="158">
        <v>8.7962962962962962E-4</v>
      </c>
      <c r="L47" s="158">
        <v>3.2557870370370369E-2</v>
      </c>
      <c r="M47" s="160" t="s">
        <v>183</v>
      </c>
      <c r="N47" s="158">
        <v>2.056712962962963E-2</v>
      </c>
      <c r="O47" s="158">
        <v>4.5902777777777772E-2</v>
      </c>
      <c r="P47" s="158">
        <v>7.12037037037037E-2</v>
      </c>
      <c r="Q47" s="158">
        <v>7.2083333333333333E-2</v>
      </c>
      <c r="R47" s="158">
        <v>0.10464120370370371</v>
      </c>
      <c r="S47" s="157" t="s">
        <v>156</v>
      </c>
      <c r="T47" s="157" t="s">
        <v>2506</v>
      </c>
      <c r="U47" s="176" t="s">
        <v>2545</v>
      </c>
      <c r="W47" s="123">
        <f t="shared" si="0"/>
        <v>818</v>
      </c>
    </row>
    <row r="48" spans="1:23" x14ac:dyDescent="0.3">
      <c r="A48" s="173">
        <v>45</v>
      </c>
      <c r="B48" s="153" t="s">
        <v>2460</v>
      </c>
      <c r="C48" s="153">
        <v>101</v>
      </c>
      <c r="D48" s="153" t="s">
        <v>110</v>
      </c>
      <c r="E48" s="167">
        <v>0.10488425925925926</v>
      </c>
      <c r="F48" s="154">
        <v>1.6782407407407409E-2</v>
      </c>
      <c r="G48" s="154">
        <v>1.0648148148148147E-3</v>
      </c>
      <c r="H48" s="154">
        <v>5.2418981481481476E-2</v>
      </c>
      <c r="I48" s="154">
        <v>2.5925925925925925E-2</v>
      </c>
      <c r="J48" s="154">
        <v>2.6481481481481481E-2</v>
      </c>
      <c r="K48" s="154">
        <v>6.5972222222222213E-4</v>
      </c>
      <c r="L48" s="154">
        <v>3.394675925925926E-2</v>
      </c>
      <c r="M48" s="154">
        <v>1.6782407407407409E-2</v>
      </c>
      <c r="N48" s="154">
        <v>1.7847222222222223E-2</v>
      </c>
      <c r="O48" s="154">
        <v>4.3784722222222218E-2</v>
      </c>
      <c r="P48" s="154">
        <v>7.0277777777777786E-2</v>
      </c>
      <c r="Q48" s="154">
        <v>7.0937500000000001E-2</v>
      </c>
      <c r="R48" s="154">
        <v>0.10488425925925926</v>
      </c>
      <c r="S48" s="153" t="s">
        <v>8</v>
      </c>
      <c r="T48" s="153" t="s">
        <v>2506</v>
      </c>
      <c r="U48" s="174" t="s">
        <v>2546</v>
      </c>
      <c r="W48" s="123">
        <f t="shared" si="0"/>
        <v>817</v>
      </c>
    </row>
    <row r="49" spans="1:23" x14ac:dyDescent="0.3">
      <c r="A49" s="175">
        <v>46</v>
      </c>
      <c r="B49" s="157" t="s">
        <v>2033</v>
      </c>
      <c r="C49" s="157">
        <v>108</v>
      </c>
      <c r="D49" s="157" t="s">
        <v>110</v>
      </c>
      <c r="E49" s="168">
        <v>0.10491898148148149</v>
      </c>
      <c r="F49" s="158">
        <v>1.6898148148148148E-2</v>
      </c>
      <c r="G49" s="158">
        <v>1.0532407407407407E-3</v>
      </c>
      <c r="H49" s="158">
        <v>5.4340277777777779E-2</v>
      </c>
      <c r="I49" s="158">
        <v>2.732638888888889E-2</v>
      </c>
      <c r="J49" s="158">
        <v>2.7013888888888889E-2</v>
      </c>
      <c r="K49" s="158">
        <v>8.1018518518518516E-4</v>
      </c>
      <c r="L49" s="158">
        <v>3.1805555555555552E-2</v>
      </c>
      <c r="M49" s="158">
        <v>1.6898148148148148E-2</v>
      </c>
      <c r="N49" s="158">
        <v>1.7951388888888888E-2</v>
      </c>
      <c r="O49" s="158">
        <v>4.5289351851851851E-2</v>
      </c>
      <c r="P49" s="158">
        <v>7.2303240740740737E-2</v>
      </c>
      <c r="Q49" s="158">
        <v>7.3113425925925915E-2</v>
      </c>
      <c r="R49" s="158">
        <v>0.10491898148148149</v>
      </c>
      <c r="S49" s="157" t="s">
        <v>28</v>
      </c>
      <c r="T49" s="157" t="s">
        <v>2506</v>
      </c>
      <c r="U49" s="176" t="s">
        <v>2522</v>
      </c>
      <c r="W49" s="123">
        <f t="shared" si="0"/>
        <v>816</v>
      </c>
    </row>
    <row r="50" spans="1:23" x14ac:dyDescent="0.3">
      <c r="A50" s="173">
        <v>47</v>
      </c>
      <c r="B50" s="153" t="s">
        <v>2086</v>
      </c>
      <c r="C50" s="153">
        <v>9</v>
      </c>
      <c r="D50" s="153" t="s">
        <v>110</v>
      </c>
      <c r="E50" s="167">
        <v>0.10497685185185185</v>
      </c>
      <c r="F50" s="154">
        <v>1.638888888888889E-2</v>
      </c>
      <c r="G50" s="154">
        <v>1.25E-3</v>
      </c>
      <c r="H50" s="154">
        <v>5.1261574074074077E-2</v>
      </c>
      <c r="I50" s="154">
        <v>2.5162037037037038E-2</v>
      </c>
      <c r="J50" s="154">
        <v>2.6099537037037036E-2</v>
      </c>
      <c r="K50" s="154">
        <v>8.2175925925925917E-4</v>
      </c>
      <c r="L50" s="154">
        <v>3.5243055555555555E-2</v>
      </c>
      <c r="M50" s="154">
        <v>1.638888888888889E-2</v>
      </c>
      <c r="N50" s="154">
        <v>1.7638888888888888E-2</v>
      </c>
      <c r="O50" s="154">
        <v>4.2812500000000003E-2</v>
      </c>
      <c r="P50" s="154">
        <v>6.8912037037037036E-2</v>
      </c>
      <c r="Q50" s="154">
        <v>6.9733796296296294E-2</v>
      </c>
      <c r="R50" s="154">
        <v>0.10497685185185185</v>
      </c>
      <c r="S50" s="153" t="s">
        <v>8</v>
      </c>
      <c r="T50" s="153" t="s">
        <v>2506</v>
      </c>
      <c r="U50" s="174" t="s">
        <v>62</v>
      </c>
      <c r="W50" s="123">
        <f t="shared" si="0"/>
        <v>816</v>
      </c>
    </row>
    <row r="51" spans="1:23" x14ac:dyDescent="0.3">
      <c r="A51" s="175">
        <v>48</v>
      </c>
      <c r="B51" s="157" t="s">
        <v>2547</v>
      </c>
      <c r="C51" s="157">
        <v>72</v>
      </c>
      <c r="D51" s="157" t="s">
        <v>110</v>
      </c>
      <c r="E51" s="168">
        <v>0.10508101851851852</v>
      </c>
      <c r="F51" s="158">
        <v>1.6203703703703703E-2</v>
      </c>
      <c r="G51" s="158">
        <v>1.4930555555555556E-3</v>
      </c>
      <c r="H51" s="158">
        <v>5.1620370370370372E-2</v>
      </c>
      <c r="I51" s="158">
        <v>2.539351851851852E-2</v>
      </c>
      <c r="J51" s="158">
        <v>2.6226851851851852E-2</v>
      </c>
      <c r="K51" s="158">
        <v>1.0879629629629629E-3</v>
      </c>
      <c r="L51" s="158">
        <v>3.4652777777777775E-2</v>
      </c>
      <c r="M51" s="158">
        <v>1.6203703703703703E-2</v>
      </c>
      <c r="N51" s="158">
        <v>1.7696759259259259E-2</v>
      </c>
      <c r="O51" s="158">
        <v>4.3101851851851856E-2</v>
      </c>
      <c r="P51" s="158">
        <v>6.9328703703703712E-2</v>
      </c>
      <c r="Q51" s="158">
        <v>7.0416666666666669E-2</v>
      </c>
      <c r="R51" s="158">
        <v>0.10508101851851852</v>
      </c>
      <c r="S51" s="157" t="s">
        <v>8</v>
      </c>
      <c r="T51" s="157" t="s">
        <v>2506</v>
      </c>
      <c r="U51" s="176"/>
      <c r="W51" s="123">
        <f t="shared" si="0"/>
        <v>815</v>
      </c>
    </row>
    <row r="52" spans="1:23" x14ac:dyDescent="0.3">
      <c r="A52" s="173">
        <v>49</v>
      </c>
      <c r="B52" s="153" t="s">
        <v>2548</v>
      </c>
      <c r="C52" s="153">
        <v>122</v>
      </c>
      <c r="D52" s="153" t="s">
        <v>110</v>
      </c>
      <c r="E52" s="167">
        <v>0.10550925925925926</v>
      </c>
      <c r="F52" s="154">
        <v>1.9340277777777779E-2</v>
      </c>
      <c r="G52" s="154">
        <v>1.6087962962962963E-3</v>
      </c>
      <c r="H52" s="154">
        <v>5.0486111111111114E-2</v>
      </c>
      <c r="I52" s="154">
        <v>2.5266203703703704E-2</v>
      </c>
      <c r="J52" s="154">
        <v>2.521990740740741E-2</v>
      </c>
      <c r="K52" s="154">
        <v>6.5972222222222213E-4</v>
      </c>
      <c r="L52" s="154">
        <v>3.3402777777777774E-2</v>
      </c>
      <c r="M52" s="154">
        <v>1.9340277777777779E-2</v>
      </c>
      <c r="N52" s="154">
        <v>2.0949074074074075E-2</v>
      </c>
      <c r="O52" s="154">
        <v>4.6215277777777779E-2</v>
      </c>
      <c r="P52" s="154">
        <v>7.1446759259259265E-2</v>
      </c>
      <c r="Q52" s="154">
        <v>7.210648148148148E-2</v>
      </c>
      <c r="R52" s="154">
        <v>0.10550925925925926</v>
      </c>
      <c r="S52" s="153" t="s">
        <v>8</v>
      </c>
      <c r="T52" s="153" t="s">
        <v>2506</v>
      </c>
      <c r="U52" s="177" t="s">
        <v>183</v>
      </c>
      <c r="W52" s="123">
        <f t="shared" si="0"/>
        <v>812</v>
      </c>
    </row>
    <row r="53" spans="1:23" x14ac:dyDescent="0.3">
      <c r="A53" s="175">
        <v>50</v>
      </c>
      <c r="B53" s="157" t="s">
        <v>2549</v>
      </c>
      <c r="C53" s="157">
        <v>137</v>
      </c>
      <c r="D53" s="157" t="s">
        <v>110</v>
      </c>
      <c r="E53" s="168">
        <v>0.10591435185185184</v>
      </c>
      <c r="F53" s="158">
        <v>1.6875000000000001E-2</v>
      </c>
      <c r="G53" s="158">
        <v>1.3773148148148147E-3</v>
      </c>
      <c r="H53" s="158">
        <v>5.3530092592592594E-2</v>
      </c>
      <c r="I53" s="158">
        <v>2.6909722222222224E-2</v>
      </c>
      <c r="J53" s="158">
        <v>2.6620370370370374E-2</v>
      </c>
      <c r="K53" s="158">
        <v>6.7129629629629625E-4</v>
      </c>
      <c r="L53" s="158">
        <v>3.3425925925925921E-2</v>
      </c>
      <c r="M53" s="158">
        <v>1.6875000000000001E-2</v>
      </c>
      <c r="N53" s="158">
        <v>1.8252314814814815E-2</v>
      </c>
      <c r="O53" s="158">
        <v>4.5162037037037035E-2</v>
      </c>
      <c r="P53" s="158">
        <v>7.1793981481481486E-2</v>
      </c>
      <c r="Q53" s="158">
        <v>7.2476851851851862E-2</v>
      </c>
      <c r="R53" s="158">
        <v>0.10591435185185184</v>
      </c>
      <c r="S53" s="157" t="s">
        <v>8</v>
      </c>
      <c r="T53" s="157" t="s">
        <v>2506</v>
      </c>
      <c r="U53" s="176" t="s">
        <v>2521</v>
      </c>
      <c r="W53" s="123">
        <f t="shared" si="0"/>
        <v>809</v>
      </c>
    </row>
    <row r="54" spans="1:23" x14ac:dyDescent="0.3">
      <c r="A54" s="173">
        <v>51</v>
      </c>
      <c r="B54" s="153" t="s">
        <v>2550</v>
      </c>
      <c r="C54" s="153">
        <v>94</v>
      </c>
      <c r="D54" s="153" t="s">
        <v>110</v>
      </c>
      <c r="E54" s="167">
        <v>0.1059837962962963</v>
      </c>
      <c r="F54" s="154">
        <v>1.6400462962962964E-2</v>
      </c>
      <c r="G54" s="154">
        <v>1.6203703703703703E-3</v>
      </c>
      <c r="H54" s="154">
        <v>5.3067129629629638E-2</v>
      </c>
      <c r="I54" s="154">
        <v>2.659722222222222E-2</v>
      </c>
      <c r="J54" s="154">
        <v>2.6458333333333334E-2</v>
      </c>
      <c r="K54" s="154">
        <v>1.0879629629629629E-3</v>
      </c>
      <c r="L54" s="154">
        <v>3.3784722222222223E-2</v>
      </c>
      <c r="M54" s="154">
        <v>1.6400462962962964E-2</v>
      </c>
      <c r="N54" s="154">
        <v>1.8032407407407407E-2</v>
      </c>
      <c r="O54" s="154">
        <v>4.4641203703703704E-2</v>
      </c>
      <c r="P54" s="154">
        <v>7.1111111111111111E-2</v>
      </c>
      <c r="Q54" s="154">
        <v>7.2199074074074068E-2</v>
      </c>
      <c r="R54" s="154">
        <v>0.1059837962962963</v>
      </c>
      <c r="S54" s="153" t="s">
        <v>2551</v>
      </c>
      <c r="T54" s="153" t="s">
        <v>2533</v>
      </c>
      <c r="U54" s="174" t="s">
        <v>2552</v>
      </c>
      <c r="W54" s="123">
        <f t="shared" si="0"/>
        <v>808</v>
      </c>
    </row>
    <row r="55" spans="1:23" x14ac:dyDescent="0.3">
      <c r="A55" s="175">
        <v>52</v>
      </c>
      <c r="B55" s="157" t="s">
        <v>2042</v>
      </c>
      <c r="C55" s="157">
        <v>5</v>
      </c>
      <c r="D55" s="157" t="s">
        <v>110</v>
      </c>
      <c r="E55" s="168">
        <v>0.10599537037037036</v>
      </c>
      <c r="F55" s="158">
        <v>1.9444444444444445E-2</v>
      </c>
      <c r="G55" s="158">
        <v>9.8379629629629642E-4</v>
      </c>
      <c r="H55" s="158">
        <v>5.092592592592593E-2</v>
      </c>
      <c r="I55" s="158">
        <v>2.5451388888888888E-2</v>
      </c>
      <c r="J55" s="158">
        <v>2.5474537037037035E-2</v>
      </c>
      <c r="K55" s="158">
        <v>7.175925925925927E-4</v>
      </c>
      <c r="L55" s="158">
        <v>3.3900462962962966E-2</v>
      </c>
      <c r="M55" s="158">
        <v>1.9444444444444445E-2</v>
      </c>
      <c r="N55" s="158">
        <v>2.0428240740740743E-2</v>
      </c>
      <c r="O55" s="158">
        <v>4.5891203703703705E-2</v>
      </c>
      <c r="P55" s="158">
        <v>7.1365740740740743E-2</v>
      </c>
      <c r="Q55" s="158">
        <v>7.2094907407407413E-2</v>
      </c>
      <c r="R55" s="158">
        <v>0.10599537037037036</v>
      </c>
      <c r="S55" s="157" t="s">
        <v>2179</v>
      </c>
      <c r="T55" s="157" t="s">
        <v>2506</v>
      </c>
      <c r="U55" s="176" t="s">
        <v>2553</v>
      </c>
      <c r="W55" s="123">
        <f t="shared" si="0"/>
        <v>808</v>
      </c>
    </row>
    <row r="56" spans="1:23" x14ac:dyDescent="0.3">
      <c r="A56" s="173">
        <v>53</v>
      </c>
      <c r="B56" s="153" t="s">
        <v>2554</v>
      </c>
      <c r="C56" s="153">
        <v>140</v>
      </c>
      <c r="D56" s="153" t="s">
        <v>110</v>
      </c>
      <c r="E56" s="167">
        <v>0.10644675925925927</v>
      </c>
      <c r="F56" s="154">
        <v>1.9641203703703706E-2</v>
      </c>
      <c r="G56" s="154">
        <v>1.712962962962963E-3</v>
      </c>
      <c r="H56" s="154">
        <v>4.8321759259259266E-2</v>
      </c>
      <c r="I56" s="154">
        <v>2.4155092592592589E-2</v>
      </c>
      <c r="J56" s="154">
        <v>2.4166666666666666E-2</v>
      </c>
      <c r="K56" s="154">
        <v>8.2175925925925917E-4</v>
      </c>
      <c r="L56" s="154">
        <v>3.5914351851851857E-2</v>
      </c>
      <c r="M56" s="154">
        <v>1.9641203703703706E-2</v>
      </c>
      <c r="N56" s="154">
        <v>2.1365740740740741E-2</v>
      </c>
      <c r="O56" s="154">
        <v>4.553240740740741E-2</v>
      </c>
      <c r="P56" s="154">
        <v>6.9699074074074066E-2</v>
      </c>
      <c r="Q56" s="154">
        <v>7.0520833333333324E-2</v>
      </c>
      <c r="R56" s="154">
        <v>0.10644675925925927</v>
      </c>
      <c r="S56" s="153" t="s">
        <v>8</v>
      </c>
      <c r="T56" s="153" t="s">
        <v>2506</v>
      </c>
      <c r="U56" s="174"/>
      <c r="W56" s="123">
        <f t="shared" si="0"/>
        <v>805</v>
      </c>
    </row>
    <row r="57" spans="1:23" x14ac:dyDescent="0.3">
      <c r="A57" s="175">
        <v>54</v>
      </c>
      <c r="B57" s="157" t="s">
        <v>2555</v>
      </c>
      <c r="C57" s="157">
        <v>22</v>
      </c>
      <c r="D57" s="157" t="s">
        <v>110</v>
      </c>
      <c r="E57" s="168">
        <v>0.10699074074074073</v>
      </c>
      <c r="F57" s="158">
        <v>1.5439814814814816E-2</v>
      </c>
      <c r="G57" s="158">
        <v>2.8124999999999995E-3</v>
      </c>
      <c r="H57" s="158">
        <v>5.679398148148148E-2</v>
      </c>
      <c r="I57" s="158">
        <v>2.837962962962963E-2</v>
      </c>
      <c r="J57" s="158">
        <v>2.8414351851851847E-2</v>
      </c>
      <c r="K57" s="158">
        <v>8.6805555555555551E-4</v>
      </c>
      <c r="L57" s="158">
        <v>3.1064814814814812E-2</v>
      </c>
      <c r="M57" s="158">
        <v>1.5439814814814816E-2</v>
      </c>
      <c r="N57" s="158">
        <v>1.8252314814814815E-2</v>
      </c>
      <c r="O57" s="158">
        <v>4.6643518518518522E-2</v>
      </c>
      <c r="P57" s="158">
        <v>7.5057870370370372E-2</v>
      </c>
      <c r="Q57" s="158">
        <v>7.5925925925925938E-2</v>
      </c>
      <c r="R57" s="158">
        <v>0.10699074074074073</v>
      </c>
      <c r="S57" s="157" t="s">
        <v>28</v>
      </c>
      <c r="T57" s="157" t="s">
        <v>2506</v>
      </c>
      <c r="U57" s="176"/>
      <c r="W57" s="123">
        <f t="shared" si="0"/>
        <v>801</v>
      </c>
    </row>
    <row r="58" spans="1:23" x14ac:dyDescent="0.3">
      <c r="A58" s="173">
        <v>55</v>
      </c>
      <c r="B58" s="153" t="s">
        <v>142</v>
      </c>
      <c r="C58" s="153">
        <v>99</v>
      </c>
      <c r="D58" s="153" t="s">
        <v>110</v>
      </c>
      <c r="E58" s="167">
        <v>0.10722222222222222</v>
      </c>
      <c r="F58" s="154">
        <v>1.6354166666666666E-2</v>
      </c>
      <c r="G58" s="154">
        <v>1.261574074074074E-3</v>
      </c>
      <c r="H58" s="154">
        <v>5.559027777777778E-2</v>
      </c>
      <c r="I58" s="154">
        <v>2.7835648148148151E-2</v>
      </c>
      <c r="J58" s="154">
        <v>2.7754629629629629E-2</v>
      </c>
      <c r="K58" s="154">
        <v>8.3333333333333339E-4</v>
      </c>
      <c r="L58" s="154">
        <v>3.3148148148148149E-2</v>
      </c>
      <c r="M58" s="154">
        <v>1.6354166666666666E-2</v>
      </c>
      <c r="N58" s="154">
        <v>1.7627314814814814E-2</v>
      </c>
      <c r="O58" s="154">
        <v>4.5462962962962962E-2</v>
      </c>
      <c r="P58" s="154">
        <v>7.3217592592592584E-2</v>
      </c>
      <c r="Q58" s="154">
        <v>7.4062499999999989E-2</v>
      </c>
      <c r="R58" s="154">
        <v>0.10722222222222222</v>
      </c>
      <c r="S58" s="153" t="s">
        <v>8</v>
      </c>
      <c r="T58" s="153" t="s">
        <v>2506</v>
      </c>
      <c r="U58" s="174"/>
      <c r="W58" s="123">
        <f t="shared" si="0"/>
        <v>799</v>
      </c>
    </row>
    <row r="59" spans="1:23" x14ac:dyDescent="0.3">
      <c r="A59" s="175">
        <v>56</v>
      </c>
      <c r="B59" s="157" t="s">
        <v>2556</v>
      </c>
      <c r="C59" s="157">
        <v>143</v>
      </c>
      <c r="D59" s="157" t="s">
        <v>110</v>
      </c>
      <c r="E59" s="168">
        <v>0.10736111111111112</v>
      </c>
      <c r="F59" s="158">
        <v>1.8020833333333333E-2</v>
      </c>
      <c r="G59" s="158">
        <v>1.7708333333333332E-3</v>
      </c>
      <c r="H59" s="158">
        <v>5.4351851851851853E-2</v>
      </c>
      <c r="I59" s="158">
        <v>2.6655092592592591E-2</v>
      </c>
      <c r="J59" s="158">
        <v>2.7685185185185188E-2</v>
      </c>
      <c r="K59" s="158">
        <v>1.1921296296296296E-3</v>
      </c>
      <c r="L59" s="158">
        <v>3.2002314814814817E-2</v>
      </c>
      <c r="M59" s="158">
        <v>1.8020833333333333E-2</v>
      </c>
      <c r="N59" s="158">
        <v>1.9803240740740739E-2</v>
      </c>
      <c r="O59" s="158">
        <v>4.6458333333333331E-2</v>
      </c>
      <c r="P59" s="158">
        <v>7.4155092592592592E-2</v>
      </c>
      <c r="Q59" s="158">
        <v>7.5347222222222218E-2</v>
      </c>
      <c r="R59" s="158">
        <v>0.10736111111111112</v>
      </c>
      <c r="S59" s="157" t="s">
        <v>28</v>
      </c>
      <c r="T59" s="157" t="s">
        <v>2506</v>
      </c>
      <c r="U59" s="176" t="s">
        <v>2197</v>
      </c>
      <c r="W59" s="123">
        <f t="shared" si="0"/>
        <v>798</v>
      </c>
    </row>
    <row r="60" spans="1:23" x14ac:dyDescent="0.3">
      <c r="A60" s="173">
        <v>57</v>
      </c>
      <c r="B60" s="153" t="s">
        <v>2557</v>
      </c>
      <c r="C60" s="153">
        <v>128</v>
      </c>
      <c r="D60" s="153" t="s">
        <v>110</v>
      </c>
      <c r="E60" s="167">
        <v>0.10755787037037036</v>
      </c>
      <c r="F60" s="154">
        <v>1.9282407407407408E-2</v>
      </c>
      <c r="G60" s="154">
        <v>7.8703703703703705E-4</v>
      </c>
      <c r="H60" s="154">
        <v>5.6458333333333333E-2</v>
      </c>
      <c r="I60" s="154">
        <v>2.7893518518518515E-2</v>
      </c>
      <c r="J60" s="154">
        <v>2.855324074074074E-2</v>
      </c>
      <c r="K60" s="154">
        <v>5.5555555555555556E-4</v>
      </c>
      <c r="L60" s="154">
        <v>3.0462962962962966E-2</v>
      </c>
      <c r="M60" s="154">
        <v>1.9282407407407408E-2</v>
      </c>
      <c r="N60" s="154">
        <v>2.0069444444444442E-2</v>
      </c>
      <c r="O60" s="154">
        <v>4.7974537037037045E-2</v>
      </c>
      <c r="P60" s="154">
        <v>7.6539351851851858E-2</v>
      </c>
      <c r="Q60" s="154">
        <v>7.7094907407407418E-2</v>
      </c>
      <c r="R60" s="154">
        <v>0.10755787037037036</v>
      </c>
      <c r="S60" s="153" t="s">
        <v>2513</v>
      </c>
      <c r="T60" s="153" t="s">
        <v>2514</v>
      </c>
      <c r="U60" s="174" t="s">
        <v>2515</v>
      </c>
      <c r="W60" s="123">
        <f t="shared" si="0"/>
        <v>796</v>
      </c>
    </row>
    <row r="61" spans="1:23" x14ac:dyDescent="0.3">
      <c r="A61" s="175">
        <v>58</v>
      </c>
      <c r="B61" s="157" t="s">
        <v>2558</v>
      </c>
      <c r="C61" s="157">
        <v>51</v>
      </c>
      <c r="D61" s="157" t="s">
        <v>110</v>
      </c>
      <c r="E61" s="168">
        <v>0.10762731481481481</v>
      </c>
      <c r="F61" s="158">
        <v>1.8912037037037036E-2</v>
      </c>
      <c r="G61" s="158">
        <v>1.4814814814814814E-3</v>
      </c>
      <c r="H61" s="158">
        <v>5.3865740740740742E-2</v>
      </c>
      <c r="I61" s="158">
        <v>2.6875E-2</v>
      </c>
      <c r="J61" s="158">
        <v>2.6979166666666669E-2</v>
      </c>
      <c r="K61" s="158">
        <v>9.8379629629629642E-4</v>
      </c>
      <c r="L61" s="158">
        <v>3.2361111111111111E-2</v>
      </c>
      <c r="M61" s="158">
        <v>1.8912037037037036E-2</v>
      </c>
      <c r="N61" s="158">
        <v>2.0393518518518519E-2</v>
      </c>
      <c r="O61" s="158">
        <v>4.7280092592592589E-2</v>
      </c>
      <c r="P61" s="158">
        <v>7.4270833333333341E-2</v>
      </c>
      <c r="Q61" s="158">
        <v>7.525462962962963E-2</v>
      </c>
      <c r="R61" s="158">
        <v>0.10762731481481481</v>
      </c>
      <c r="S61" s="157" t="s">
        <v>2559</v>
      </c>
      <c r="T61" s="157" t="s">
        <v>2560</v>
      </c>
      <c r="U61" s="176"/>
      <c r="W61" s="123">
        <f t="shared" si="0"/>
        <v>796</v>
      </c>
    </row>
    <row r="62" spans="1:23" x14ac:dyDescent="0.3">
      <c r="A62" s="173">
        <v>59</v>
      </c>
      <c r="B62" s="153" t="s">
        <v>2561</v>
      </c>
      <c r="C62" s="153">
        <v>74</v>
      </c>
      <c r="D62" s="153" t="s">
        <v>110</v>
      </c>
      <c r="E62" s="167">
        <v>0.10777777777777779</v>
      </c>
      <c r="F62" s="154">
        <v>2.0034722222222221E-2</v>
      </c>
      <c r="G62" s="154">
        <v>1.7824074074074072E-3</v>
      </c>
      <c r="H62" s="154">
        <v>4.8333333333333332E-2</v>
      </c>
      <c r="I62" s="154">
        <v>2.4363425925925927E-2</v>
      </c>
      <c r="J62" s="154">
        <v>2.3969907407407409E-2</v>
      </c>
      <c r="K62" s="154">
        <v>7.9861111111111105E-4</v>
      </c>
      <c r="L62" s="154">
        <v>3.6805555555555557E-2</v>
      </c>
      <c r="M62" s="154">
        <v>2.0034722222222221E-2</v>
      </c>
      <c r="N62" s="154">
        <v>2.1817129629629631E-2</v>
      </c>
      <c r="O62" s="154">
        <v>4.6192129629629632E-2</v>
      </c>
      <c r="P62" s="154">
        <v>7.0162037037037037E-2</v>
      </c>
      <c r="Q62" s="154">
        <v>7.0960648148148148E-2</v>
      </c>
      <c r="R62" s="154">
        <v>0.10777777777777779</v>
      </c>
      <c r="S62" s="153" t="s">
        <v>8</v>
      </c>
      <c r="T62" s="153" t="s">
        <v>2506</v>
      </c>
      <c r="U62" s="174" t="s">
        <v>1893</v>
      </c>
      <c r="W62" s="123">
        <f t="shared" si="0"/>
        <v>795</v>
      </c>
    </row>
    <row r="63" spans="1:23" x14ac:dyDescent="0.3">
      <c r="A63" s="175">
        <v>60</v>
      </c>
      <c r="B63" s="157" t="s">
        <v>2562</v>
      </c>
      <c r="C63" s="157">
        <v>90</v>
      </c>
      <c r="D63" s="157" t="s">
        <v>110</v>
      </c>
      <c r="E63" s="168">
        <v>0.1078587962962963</v>
      </c>
      <c r="F63" s="158">
        <v>1.6689814814814817E-2</v>
      </c>
      <c r="G63" s="158">
        <v>1.8055555555555557E-3</v>
      </c>
      <c r="H63" s="158">
        <v>5.4733796296296294E-2</v>
      </c>
      <c r="I63" s="158">
        <v>2.7071759259259257E-2</v>
      </c>
      <c r="J63" s="158">
        <v>2.7662037037037041E-2</v>
      </c>
      <c r="K63" s="158">
        <v>1.0416666666666667E-3</v>
      </c>
      <c r="L63" s="158">
        <v>3.3564814814814818E-2</v>
      </c>
      <c r="M63" s="158">
        <v>1.6689814814814817E-2</v>
      </c>
      <c r="N63" s="158">
        <v>1.8506944444444444E-2</v>
      </c>
      <c r="O63" s="158">
        <v>4.5578703703703705E-2</v>
      </c>
      <c r="P63" s="158">
        <v>7.3240740740740731E-2</v>
      </c>
      <c r="Q63" s="158">
        <v>7.4293981481481489E-2</v>
      </c>
      <c r="R63" s="158">
        <v>0.1078587962962963</v>
      </c>
      <c r="S63" s="157" t="s">
        <v>8</v>
      </c>
      <c r="T63" s="157" t="s">
        <v>2506</v>
      </c>
      <c r="U63" s="176"/>
      <c r="W63" s="123">
        <f t="shared" si="0"/>
        <v>794</v>
      </c>
    </row>
    <row r="64" spans="1:23" x14ac:dyDescent="0.3">
      <c r="A64" s="173">
        <v>61</v>
      </c>
      <c r="B64" s="153" t="s">
        <v>19</v>
      </c>
      <c r="C64" s="153">
        <v>61</v>
      </c>
      <c r="D64" s="153" t="s">
        <v>110</v>
      </c>
      <c r="E64" s="167">
        <v>0.10796296296296297</v>
      </c>
      <c r="F64" s="154">
        <v>2.1064814814814814E-2</v>
      </c>
      <c r="G64" s="154">
        <v>1.3657407407407409E-3</v>
      </c>
      <c r="H64" s="154">
        <v>5.1435185185185188E-2</v>
      </c>
      <c r="I64" s="154">
        <v>2.5451388888888888E-2</v>
      </c>
      <c r="J64" s="154">
        <v>2.5972222222222219E-2</v>
      </c>
      <c r="K64" s="154">
        <v>7.8703703703703705E-4</v>
      </c>
      <c r="L64" s="154">
        <v>3.3298611111111112E-2</v>
      </c>
      <c r="M64" s="154">
        <v>2.1064814814814814E-2</v>
      </c>
      <c r="N64" s="154">
        <v>2.2430555555555554E-2</v>
      </c>
      <c r="O64" s="154">
        <v>4.7893518518518523E-2</v>
      </c>
      <c r="P64" s="154">
        <v>7.3877314814814812E-2</v>
      </c>
      <c r="Q64" s="154">
        <v>7.4664351851851843E-2</v>
      </c>
      <c r="R64" s="154">
        <v>0.10796296296296297</v>
      </c>
      <c r="S64" s="153" t="s">
        <v>8</v>
      </c>
      <c r="T64" s="153" t="s">
        <v>2506</v>
      </c>
      <c r="U64" s="174"/>
      <c r="W64" s="123">
        <f t="shared" si="0"/>
        <v>793</v>
      </c>
    </row>
    <row r="65" spans="1:23" x14ac:dyDescent="0.3">
      <c r="A65" s="175">
        <v>62</v>
      </c>
      <c r="B65" s="157" t="s">
        <v>2563</v>
      </c>
      <c r="C65" s="157">
        <v>54</v>
      </c>
      <c r="D65" s="157" t="s">
        <v>110</v>
      </c>
      <c r="E65" s="168">
        <v>0.10805555555555556</v>
      </c>
      <c r="F65" s="158">
        <v>1.9143518518518518E-2</v>
      </c>
      <c r="G65" s="158">
        <v>1.3888888888888889E-3</v>
      </c>
      <c r="H65" s="158">
        <v>5.5243055555555559E-2</v>
      </c>
      <c r="I65" s="158">
        <v>2.7106481481481481E-2</v>
      </c>
      <c r="J65" s="158">
        <v>2.8136574074074074E-2</v>
      </c>
      <c r="K65" s="158">
        <v>9.7222222222222209E-4</v>
      </c>
      <c r="L65" s="158">
        <v>3.1284722222222221E-2</v>
      </c>
      <c r="M65" s="158">
        <v>1.9143518518518518E-2</v>
      </c>
      <c r="N65" s="158">
        <v>2.0532407407407405E-2</v>
      </c>
      <c r="O65" s="158">
        <v>4.7650462962962964E-2</v>
      </c>
      <c r="P65" s="158">
        <v>7.5787037037037042E-2</v>
      </c>
      <c r="Q65" s="158">
        <v>7.6759259259259263E-2</v>
      </c>
      <c r="R65" s="158">
        <v>0.10805555555555556</v>
      </c>
      <c r="S65" s="157" t="s">
        <v>2564</v>
      </c>
      <c r="T65" s="157" t="s">
        <v>2565</v>
      </c>
      <c r="U65" s="176" t="s">
        <v>2566</v>
      </c>
      <c r="W65" s="123">
        <f t="shared" si="0"/>
        <v>793</v>
      </c>
    </row>
    <row r="66" spans="1:23" x14ac:dyDescent="0.3">
      <c r="A66" s="173">
        <v>63</v>
      </c>
      <c r="B66" s="153" t="s">
        <v>2074</v>
      </c>
      <c r="C66" s="153">
        <v>68</v>
      </c>
      <c r="D66" s="153" t="s">
        <v>110</v>
      </c>
      <c r="E66" s="167">
        <v>0.10834490740740742</v>
      </c>
      <c r="F66" s="154">
        <v>1.8124999999999999E-2</v>
      </c>
      <c r="G66" s="154">
        <v>1.0300925925925926E-3</v>
      </c>
      <c r="H66" s="154">
        <v>5.4016203703703712E-2</v>
      </c>
      <c r="I66" s="154">
        <v>2.6759259259259257E-2</v>
      </c>
      <c r="J66" s="154">
        <v>2.7256944444444445E-2</v>
      </c>
      <c r="K66" s="154">
        <v>8.1018518518518516E-4</v>
      </c>
      <c r="L66" s="154">
        <v>3.4328703703703702E-2</v>
      </c>
      <c r="M66" s="154">
        <v>1.8124999999999999E-2</v>
      </c>
      <c r="N66" s="154">
        <v>1.9166666666666669E-2</v>
      </c>
      <c r="O66" s="154">
        <v>4.5925925925925926E-2</v>
      </c>
      <c r="P66" s="154">
        <v>7.318287037037037E-2</v>
      </c>
      <c r="Q66" s="154">
        <v>7.4004629629629629E-2</v>
      </c>
      <c r="R66" s="154">
        <v>0.10834490740740742</v>
      </c>
      <c r="S66" s="153" t="s">
        <v>28</v>
      </c>
      <c r="T66" s="153" t="s">
        <v>2506</v>
      </c>
      <c r="U66" s="174"/>
      <c r="W66" s="123">
        <f t="shared" si="0"/>
        <v>791</v>
      </c>
    </row>
    <row r="67" spans="1:23" x14ac:dyDescent="0.3">
      <c r="A67" s="175">
        <v>64</v>
      </c>
      <c r="B67" s="157" t="s">
        <v>1860</v>
      </c>
      <c r="C67" s="157">
        <v>83</v>
      </c>
      <c r="D67" s="157" t="s">
        <v>110</v>
      </c>
      <c r="E67" s="168">
        <v>0.10847222222222223</v>
      </c>
      <c r="F67" s="158">
        <v>2.0127314814814817E-2</v>
      </c>
      <c r="G67" s="158">
        <v>1.0300925925925926E-3</v>
      </c>
      <c r="H67" s="158">
        <v>5.5023148148148147E-2</v>
      </c>
      <c r="I67" s="158">
        <v>2.7534722222222221E-2</v>
      </c>
      <c r="J67" s="158">
        <v>2.7476851851851853E-2</v>
      </c>
      <c r="K67" s="158">
        <v>4.1666666666666669E-4</v>
      </c>
      <c r="L67" s="158">
        <v>3.1863425925925927E-2</v>
      </c>
      <c r="M67" s="158">
        <v>2.0127314814814817E-2</v>
      </c>
      <c r="N67" s="158">
        <v>2.1168981481481483E-2</v>
      </c>
      <c r="O67" s="158">
        <v>4.87037037037037E-2</v>
      </c>
      <c r="P67" s="158">
        <v>7.6192129629629637E-2</v>
      </c>
      <c r="Q67" s="158">
        <v>7.66087962962963E-2</v>
      </c>
      <c r="R67" s="158">
        <v>0.10847222222222223</v>
      </c>
      <c r="S67" s="157" t="s">
        <v>8</v>
      </c>
      <c r="T67" s="157" t="s">
        <v>2506</v>
      </c>
      <c r="U67" s="176" t="s">
        <v>1893</v>
      </c>
      <c r="W67" s="123">
        <f t="shared" si="0"/>
        <v>790</v>
      </c>
    </row>
    <row r="68" spans="1:23" x14ac:dyDescent="0.3">
      <c r="A68" s="173">
        <v>65</v>
      </c>
      <c r="B68" s="153" t="s">
        <v>2567</v>
      </c>
      <c r="C68" s="153">
        <v>15</v>
      </c>
      <c r="D68" s="153" t="s">
        <v>110</v>
      </c>
      <c r="E68" s="167">
        <v>0.10857638888888889</v>
      </c>
      <c r="F68" s="154">
        <v>1.9421296296296294E-2</v>
      </c>
      <c r="G68" s="154">
        <v>1.423611111111111E-3</v>
      </c>
      <c r="H68" s="154">
        <v>5.3159722222222226E-2</v>
      </c>
      <c r="I68" s="154">
        <v>2.6099537037037036E-2</v>
      </c>
      <c r="J68" s="154">
        <v>2.7060185185185187E-2</v>
      </c>
      <c r="K68" s="154">
        <v>5.6712962962962956E-4</v>
      </c>
      <c r="L68" s="154">
        <v>3.3969907407407407E-2</v>
      </c>
      <c r="M68" s="154">
        <v>1.9421296296296294E-2</v>
      </c>
      <c r="N68" s="154">
        <v>2.0856481481481479E-2</v>
      </c>
      <c r="O68" s="154">
        <v>4.6967592592592589E-2</v>
      </c>
      <c r="P68" s="154">
        <v>7.402777777777779E-2</v>
      </c>
      <c r="Q68" s="154">
        <v>7.4594907407407415E-2</v>
      </c>
      <c r="R68" s="154">
        <v>0.10857638888888889</v>
      </c>
      <c r="S68" s="153" t="s">
        <v>121</v>
      </c>
      <c r="T68" s="153" t="s">
        <v>2506</v>
      </c>
      <c r="U68" s="174"/>
      <c r="W68" s="123">
        <f t="shared" si="0"/>
        <v>789</v>
      </c>
    </row>
    <row r="69" spans="1:23" x14ac:dyDescent="0.3">
      <c r="A69" s="175">
        <v>66</v>
      </c>
      <c r="B69" s="157" t="s">
        <v>2568</v>
      </c>
      <c r="C69" s="157">
        <v>135</v>
      </c>
      <c r="D69" s="157" t="s">
        <v>110</v>
      </c>
      <c r="E69" s="168">
        <v>0.10862268518518518</v>
      </c>
      <c r="F69" s="158">
        <v>1.7523148148148149E-2</v>
      </c>
      <c r="G69" s="158">
        <v>1.1226851851851851E-3</v>
      </c>
      <c r="H69" s="158">
        <v>5.3124999999999999E-2</v>
      </c>
      <c r="I69" s="158">
        <v>2.6701388888888889E-2</v>
      </c>
      <c r="J69" s="158">
        <v>2.6412037037037036E-2</v>
      </c>
      <c r="K69" s="158">
        <v>7.0601851851851847E-4</v>
      </c>
      <c r="L69" s="158">
        <v>3.6122685185185181E-2</v>
      </c>
      <c r="M69" s="158">
        <v>1.7523148148148149E-2</v>
      </c>
      <c r="N69" s="158">
        <v>1.8657407407407407E-2</v>
      </c>
      <c r="O69" s="158">
        <v>4.53587962962963E-2</v>
      </c>
      <c r="P69" s="158">
        <v>7.1782407407407406E-2</v>
      </c>
      <c r="Q69" s="158">
        <v>7.2499999999999995E-2</v>
      </c>
      <c r="R69" s="158">
        <v>0.10862268518518518</v>
      </c>
      <c r="S69" s="157" t="s">
        <v>8</v>
      </c>
      <c r="T69" s="157" t="s">
        <v>2506</v>
      </c>
      <c r="U69" s="176" t="s">
        <v>2521</v>
      </c>
      <c r="W69" s="123">
        <f t="shared" ref="W69:W132" si="1">ROUND($E$4/E69*1000,0)</f>
        <v>788</v>
      </c>
    </row>
    <row r="70" spans="1:23" x14ac:dyDescent="0.3">
      <c r="A70" s="173">
        <v>67</v>
      </c>
      <c r="B70" s="153" t="s">
        <v>2025</v>
      </c>
      <c r="C70" s="153">
        <v>104</v>
      </c>
      <c r="D70" s="153" t="s">
        <v>110</v>
      </c>
      <c r="E70" s="167">
        <v>0.10885416666666665</v>
      </c>
      <c r="F70" s="154">
        <v>1.9201388888888889E-2</v>
      </c>
      <c r="G70" s="154">
        <v>1.5740740740740741E-3</v>
      </c>
      <c r="H70" s="154">
        <v>5.2361111111111108E-2</v>
      </c>
      <c r="I70" s="154">
        <v>2.6122685185185183E-2</v>
      </c>
      <c r="J70" s="154">
        <v>2.6238425925925925E-2</v>
      </c>
      <c r="K70" s="154">
        <v>1.2847222222222223E-3</v>
      </c>
      <c r="L70" s="154">
        <v>3.4421296296296297E-2</v>
      </c>
      <c r="M70" s="154">
        <v>1.9201388888888889E-2</v>
      </c>
      <c r="N70" s="154">
        <v>2.0775462962962964E-2</v>
      </c>
      <c r="O70" s="154">
        <v>4.6909722222222221E-2</v>
      </c>
      <c r="P70" s="154">
        <v>7.3148148148148143E-2</v>
      </c>
      <c r="Q70" s="154">
        <v>7.4432870370370371E-2</v>
      </c>
      <c r="R70" s="154">
        <v>0.10885416666666665</v>
      </c>
      <c r="S70" s="153" t="s">
        <v>8</v>
      </c>
      <c r="T70" s="153" t="s">
        <v>2506</v>
      </c>
      <c r="U70" s="174"/>
      <c r="W70" s="123">
        <f t="shared" si="1"/>
        <v>787</v>
      </c>
    </row>
    <row r="71" spans="1:23" x14ac:dyDescent="0.3">
      <c r="A71" s="175">
        <v>68</v>
      </c>
      <c r="B71" s="157" t="s">
        <v>26</v>
      </c>
      <c r="C71" s="157">
        <v>96</v>
      </c>
      <c r="D71" s="157" t="s">
        <v>110</v>
      </c>
      <c r="E71" s="168">
        <v>0.10932870370370369</v>
      </c>
      <c r="F71" s="158">
        <v>2.0057870370370368E-2</v>
      </c>
      <c r="G71" s="158">
        <v>1.0879629629629629E-3</v>
      </c>
      <c r="H71" s="158">
        <v>5.4988425925925927E-2</v>
      </c>
      <c r="I71" s="158">
        <v>2.7337962962962963E-2</v>
      </c>
      <c r="J71" s="158">
        <v>2.7650462962962963E-2</v>
      </c>
      <c r="K71" s="158">
        <v>8.2175925925925917E-4</v>
      </c>
      <c r="L71" s="158">
        <v>3.2349537037037038E-2</v>
      </c>
      <c r="M71" s="158">
        <v>2.0057870370370368E-2</v>
      </c>
      <c r="N71" s="158">
        <v>2.1145833333333332E-2</v>
      </c>
      <c r="O71" s="158">
        <v>4.8495370370370376E-2</v>
      </c>
      <c r="P71" s="158">
        <v>7.6145833333333343E-2</v>
      </c>
      <c r="Q71" s="158">
        <v>7.6967592592592601E-2</v>
      </c>
      <c r="R71" s="158">
        <v>0.10932870370370369</v>
      </c>
      <c r="S71" s="157" t="s">
        <v>8</v>
      </c>
      <c r="T71" s="157" t="s">
        <v>2506</v>
      </c>
      <c r="U71" s="176" t="s">
        <v>61</v>
      </c>
      <c r="W71" s="123">
        <f t="shared" si="1"/>
        <v>783</v>
      </c>
    </row>
    <row r="72" spans="1:23" x14ac:dyDescent="0.3">
      <c r="A72" s="173">
        <v>69</v>
      </c>
      <c r="B72" s="153" t="s">
        <v>2569</v>
      </c>
      <c r="C72" s="153">
        <v>102</v>
      </c>
      <c r="D72" s="153" t="s">
        <v>110</v>
      </c>
      <c r="E72" s="167">
        <v>0.1095138888888889</v>
      </c>
      <c r="F72" s="154">
        <v>1.5763888888888886E-2</v>
      </c>
      <c r="G72" s="154">
        <v>1.3541666666666667E-3</v>
      </c>
      <c r="H72" s="154">
        <v>5.4837962962962956E-2</v>
      </c>
      <c r="I72" s="154">
        <v>2.8217592592592589E-2</v>
      </c>
      <c r="J72" s="154">
        <v>2.6608796296296297E-2</v>
      </c>
      <c r="K72" s="154">
        <v>9.2592592592592585E-4</v>
      </c>
      <c r="L72" s="154">
        <v>3.6620370370370373E-2</v>
      </c>
      <c r="M72" s="154">
        <v>1.5763888888888886E-2</v>
      </c>
      <c r="N72" s="154">
        <v>1.7118055555555556E-2</v>
      </c>
      <c r="O72" s="154">
        <v>4.5347222222222226E-2</v>
      </c>
      <c r="P72" s="154">
        <v>7.1967592592592597E-2</v>
      </c>
      <c r="Q72" s="154">
        <v>7.289351851851851E-2</v>
      </c>
      <c r="R72" s="154">
        <v>0.1095138888888889</v>
      </c>
      <c r="S72" s="153" t="s">
        <v>121</v>
      </c>
      <c r="T72" s="153" t="s">
        <v>2506</v>
      </c>
      <c r="U72" s="174" t="s">
        <v>2543</v>
      </c>
      <c r="W72" s="123">
        <f t="shared" si="1"/>
        <v>782</v>
      </c>
    </row>
    <row r="73" spans="1:23" x14ac:dyDescent="0.3">
      <c r="A73" s="175">
        <v>70</v>
      </c>
      <c r="B73" s="157" t="s">
        <v>21</v>
      </c>
      <c r="C73" s="157">
        <v>164</v>
      </c>
      <c r="D73" s="157" t="s">
        <v>117</v>
      </c>
      <c r="E73" s="168">
        <v>0.10966435185185186</v>
      </c>
      <c r="F73" s="158">
        <v>1.6076388888888887E-2</v>
      </c>
      <c r="G73" s="158">
        <v>6.8287037037037025E-4</v>
      </c>
      <c r="H73" s="158">
        <v>5.5E-2</v>
      </c>
      <c r="I73" s="158">
        <v>2.763888888888889E-2</v>
      </c>
      <c r="J73" s="158">
        <v>2.736111111111111E-2</v>
      </c>
      <c r="K73" s="158">
        <v>8.7962962962962962E-4</v>
      </c>
      <c r="L73" s="158">
        <v>3.7002314814814814E-2</v>
      </c>
      <c r="M73" s="158">
        <v>1.6076388888888887E-2</v>
      </c>
      <c r="N73" s="158">
        <v>1.6759259259259258E-2</v>
      </c>
      <c r="O73" s="158">
        <v>4.4398148148148152E-2</v>
      </c>
      <c r="P73" s="158">
        <v>7.1759259259259259E-2</v>
      </c>
      <c r="Q73" s="158">
        <v>7.2650462962962958E-2</v>
      </c>
      <c r="R73" s="158">
        <v>0.10966435185185186</v>
      </c>
      <c r="S73" s="157" t="s">
        <v>8</v>
      </c>
      <c r="T73" s="157" t="s">
        <v>2506</v>
      </c>
      <c r="U73" s="176" t="s">
        <v>207</v>
      </c>
      <c r="W73" s="123">
        <f t="shared" si="1"/>
        <v>781</v>
      </c>
    </row>
    <row r="74" spans="1:23" x14ac:dyDescent="0.3">
      <c r="A74" s="173">
        <v>71</v>
      </c>
      <c r="B74" s="153" t="s">
        <v>2570</v>
      </c>
      <c r="C74" s="153">
        <v>80</v>
      </c>
      <c r="D74" s="153" t="s">
        <v>110</v>
      </c>
      <c r="E74" s="167">
        <v>0.10966435185185186</v>
      </c>
      <c r="F74" s="154">
        <v>1.9131944444444444E-2</v>
      </c>
      <c r="G74" s="154">
        <v>1.261574074074074E-3</v>
      </c>
      <c r="H74" s="154">
        <v>5.4606481481481478E-2</v>
      </c>
      <c r="I74" s="154">
        <v>2.75E-2</v>
      </c>
      <c r="J74" s="154">
        <v>2.7094907407407404E-2</v>
      </c>
      <c r="K74" s="154">
        <v>1.0648148148148147E-3</v>
      </c>
      <c r="L74" s="154">
        <v>3.3576388888888892E-2</v>
      </c>
      <c r="M74" s="154">
        <v>1.9131944444444444E-2</v>
      </c>
      <c r="N74" s="154">
        <v>2.0405092592592593E-2</v>
      </c>
      <c r="O74" s="154">
        <v>4.7916666666666663E-2</v>
      </c>
      <c r="P74" s="154">
        <v>7.5023148148148144E-2</v>
      </c>
      <c r="Q74" s="154">
        <v>7.6087962962962954E-2</v>
      </c>
      <c r="R74" s="154">
        <v>0.10966435185185186</v>
      </c>
      <c r="S74" s="153" t="s">
        <v>2513</v>
      </c>
      <c r="T74" s="153" t="s">
        <v>2514</v>
      </c>
      <c r="U74" s="174" t="s">
        <v>2515</v>
      </c>
      <c r="W74" s="123">
        <f t="shared" si="1"/>
        <v>781</v>
      </c>
    </row>
    <row r="75" spans="1:23" x14ac:dyDescent="0.3">
      <c r="A75" s="175">
        <v>72</v>
      </c>
      <c r="B75" s="157" t="s">
        <v>2571</v>
      </c>
      <c r="C75" s="157">
        <v>32</v>
      </c>
      <c r="D75" s="157" t="s">
        <v>110</v>
      </c>
      <c r="E75" s="168">
        <v>0.10972222222222222</v>
      </c>
      <c r="F75" s="158">
        <v>1.6944444444444443E-2</v>
      </c>
      <c r="G75" s="158">
        <v>1.712962962962963E-3</v>
      </c>
      <c r="H75" s="158">
        <v>5.2835648148148145E-2</v>
      </c>
      <c r="I75" s="158">
        <v>2.6608796296296297E-2</v>
      </c>
      <c r="J75" s="158">
        <v>2.6215277777777778E-2</v>
      </c>
      <c r="K75" s="158">
        <v>1.2847222222222223E-3</v>
      </c>
      <c r="L75" s="158">
        <v>3.6921296296296292E-2</v>
      </c>
      <c r="M75" s="158">
        <v>1.6944444444444443E-2</v>
      </c>
      <c r="N75" s="158">
        <v>1.8668981481481481E-2</v>
      </c>
      <c r="O75" s="158">
        <v>4.5289351851851851E-2</v>
      </c>
      <c r="P75" s="158">
        <v>7.1516203703703707E-2</v>
      </c>
      <c r="Q75" s="158">
        <v>7.2800925925925922E-2</v>
      </c>
      <c r="R75" s="158">
        <v>0.10972222222222222</v>
      </c>
      <c r="S75" s="157" t="s">
        <v>2572</v>
      </c>
      <c r="T75" s="157" t="s">
        <v>2506</v>
      </c>
      <c r="U75" s="176" t="s">
        <v>2573</v>
      </c>
      <c r="W75" s="123">
        <f t="shared" si="1"/>
        <v>781</v>
      </c>
    </row>
    <row r="76" spans="1:23" x14ac:dyDescent="0.3">
      <c r="A76" s="173">
        <v>73</v>
      </c>
      <c r="B76" s="153" t="s">
        <v>204</v>
      </c>
      <c r="C76" s="153">
        <v>93</v>
      </c>
      <c r="D76" s="153" t="s">
        <v>110</v>
      </c>
      <c r="E76" s="167">
        <v>0.1097800925925926</v>
      </c>
      <c r="F76" s="154">
        <v>1.8090277777777778E-2</v>
      </c>
      <c r="G76" s="154">
        <v>1.5393518518518519E-3</v>
      </c>
      <c r="H76" s="154">
        <v>5.486111111111111E-2</v>
      </c>
      <c r="I76" s="154">
        <v>2.7199074074074073E-2</v>
      </c>
      <c r="J76" s="154">
        <v>2.7662037037037041E-2</v>
      </c>
      <c r="K76" s="154">
        <v>5.7870370370370378E-4</v>
      </c>
      <c r="L76" s="154">
        <v>3.4687500000000003E-2</v>
      </c>
      <c r="M76" s="154">
        <v>1.8090277777777778E-2</v>
      </c>
      <c r="N76" s="154">
        <v>1.9641203703703706E-2</v>
      </c>
      <c r="O76" s="154">
        <v>4.6851851851851846E-2</v>
      </c>
      <c r="P76" s="154">
        <v>7.4513888888888893E-2</v>
      </c>
      <c r="Q76" s="154">
        <v>7.5092592592592586E-2</v>
      </c>
      <c r="R76" s="154">
        <v>0.1097800925925926</v>
      </c>
      <c r="S76" s="153" t="s">
        <v>28</v>
      </c>
      <c r="T76" s="153" t="s">
        <v>2506</v>
      </c>
      <c r="U76" s="174"/>
      <c r="W76" s="123">
        <f t="shared" si="1"/>
        <v>780</v>
      </c>
    </row>
    <row r="77" spans="1:23" x14ac:dyDescent="0.3">
      <c r="A77" s="175">
        <v>74</v>
      </c>
      <c r="B77" s="157" t="s">
        <v>2574</v>
      </c>
      <c r="C77" s="157">
        <v>163</v>
      </c>
      <c r="D77" s="157" t="s">
        <v>110</v>
      </c>
      <c r="E77" s="168">
        <v>0.10983796296296296</v>
      </c>
      <c r="F77" s="158">
        <v>1.9490740740740743E-2</v>
      </c>
      <c r="G77" s="158">
        <v>1.8750000000000001E-3</v>
      </c>
      <c r="H77" s="158">
        <v>5.258101851851852E-2</v>
      </c>
      <c r="I77" s="158">
        <v>2.5925925925925925E-2</v>
      </c>
      <c r="J77" s="158">
        <v>2.6655092592592591E-2</v>
      </c>
      <c r="K77" s="158">
        <v>9.7222222222222209E-4</v>
      </c>
      <c r="L77" s="158">
        <v>3.4907407407407408E-2</v>
      </c>
      <c r="M77" s="158">
        <v>1.9490740740740743E-2</v>
      </c>
      <c r="N77" s="158">
        <v>2.1365740740740741E-2</v>
      </c>
      <c r="O77" s="158">
        <v>4.7303240740740743E-2</v>
      </c>
      <c r="P77" s="158">
        <v>7.3958333333333334E-2</v>
      </c>
      <c r="Q77" s="158">
        <v>7.4930555555555556E-2</v>
      </c>
      <c r="R77" s="158">
        <v>0.10983796296296296</v>
      </c>
      <c r="S77" s="157" t="s">
        <v>8</v>
      </c>
      <c r="T77" s="157" t="s">
        <v>2506</v>
      </c>
      <c r="U77" s="176" t="s">
        <v>207</v>
      </c>
      <c r="W77" s="123">
        <f t="shared" si="1"/>
        <v>780</v>
      </c>
    </row>
    <row r="78" spans="1:23" x14ac:dyDescent="0.3">
      <c r="A78" s="173">
        <v>75</v>
      </c>
      <c r="B78" s="153" t="s">
        <v>2575</v>
      </c>
      <c r="C78" s="153">
        <v>136</v>
      </c>
      <c r="D78" s="153" t="s">
        <v>110</v>
      </c>
      <c r="E78" s="167">
        <v>0.11008101851851852</v>
      </c>
      <c r="F78" s="154">
        <v>1.9351851851851853E-2</v>
      </c>
      <c r="G78" s="154">
        <v>1.7939814814814815E-3</v>
      </c>
      <c r="H78" s="154">
        <v>5.3263888888888888E-2</v>
      </c>
      <c r="I78" s="154">
        <v>2.6249999999999999E-2</v>
      </c>
      <c r="J78" s="154">
        <v>2.7002314814814812E-2</v>
      </c>
      <c r="K78" s="154">
        <v>7.7546296296296304E-4</v>
      </c>
      <c r="L78" s="154">
        <v>3.4872685185185187E-2</v>
      </c>
      <c r="M78" s="154">
        <v>1.9351851851851853E-2</v>
      </c>
      <c r="N78" s="154">
        <v>2.1145833333333332E-2</v>
      </c>
      <c r="O78" s="154">
        <v>4.7407407407407405E-2</v>
      </c>
      <c r="P78" s="154">
        <v>7.4421296296296291E-2</v>
      </c>
      <c r="Q78" s="154">
        <v>7.5196759259259269E-2</v>
      </c>
      <c r="R78" s="154">
        <v>0.11008101851851852</v>
      </c>
      <c r="S78" s="153" t="s">
        <v>8</v>
      </c>
      <c r="T78" s="153" t="s">
        <v>2506</v>
      </c>
      <c r="U78" s="174" t="s">
        <v>2521</v>
      </c>
      <c r="W78" s="123">
        <f t="shared" si="1"/>
        <v>778</v>
      </c>
    </row>
    <row r="79" spans="1:23" x14ac:dyDescent="0.3">
      <c r="A79" s="175">
        <v>76</v>
      </c>
      <c r="B79" s="157" t="s">
        <v>406</v>
      </c>
      <c r="C79" s="157">
        <v>28</v>
      </c>
      <c r="D79" s="157" t="s">
        <v>110</v>
      </c>
      <c r="E79" s="168">
        <v>0.11038194444444445</v>
      </c>
      <c r="F79" s="160" t="s">
        <v>183</v>
      </c>
      <c r="G79" s="160" t="s">
        <v>183</v>
      </c>
      <c r="H79" s="158">
        <v>5.4988425925925927E-2</v>
      </c>
      <c r="I79" s="158">
        <v>2.6932870370370371E-2</v>
      </c>
      <c r="J79" s="158">
        <v>2.8055555555555556E-2</v>
      </c>
      <c r="K79" s="158">
        <v>1.1574074074074073E-3</v>
      </c>
      <c r="L79" s="158">
        <v>3.2534722222222222E-2</v>
      </c>
      <c r="M79" s="160" t="s">
        <v>183</v>
      </c>
      <c r="N79" s="158">
        <v>2.1678240740740738E-2</v>
      </c>
      <c r="O79" s="158">
        <v>4.8611111111111112E-2</v>
      </c>
      <c r="P79" s="158">
        <v>7.6678240740740741E-2</v>
      </c>
      <c r="Q79" s="158">
        <v>7.7835648148148154E-2</v>
      </c>
      <c r="R79" s="158">
        <v>0.11038194444444445</v>
      </c>
      <c r="S79" s="157" t="s">
        <v>28</v>
      </c>
      <c r="T79" s="157" t="s">
        <v>2506</v>
      </c>
      <c r="U79" s="176"/>
      <c r="W79" s="123">
        <f t="shared" si="1"/>
        <v>776</v>
      </c>
    </row>
    <row r="80" spans="1:23" x14ac:dyDescent="0.3">
      <c r="A80" s="173">
        <v>77</v>
      </c>
      <c r="B80" s="153" t="s">
        <v>2471</v>
      </c>
      <c r="C80" s="153">
        <v>7</v>
      </c>
      <c r="D80" s="153" t="s">
        <v>110</v>
      </c>
      <c r="E80" s="167">
        <v>0.11038194444444445</v>
      </c>
      <c r="F80" s="154">
        <v>1.4143518518518519E-2</v>
      </c>
      <c r="G80" s="154">
        <v>2.5694444444444445E-3</v>
      </c>
      <c r="H80" s="154">
        <v>5.7581018518518517E-2</v>
      </c>
      <c r="I80" s="154">
        <v>5.7581018518518517E-2</v>
      </c>
      <c r="J80" s="154">
        <v>0</v>
      </c>
      <c r="K80" s="154">
        <v>1.9675925925925928E-3</v>
      </c>
      <c r="L80" s="154">
        <v>3.4097222222222223E-2</v>
      </c>
      <c r="M80" s="154">
        <v>1.4143518518518519E-2</v>
      </c>
      <c r="N80" s="154">
        <v>1.6712962962962961E-2</v>
      </c>
      <c r="O80" s="154">
        <v>7.4305555555555555E-2</v>
      </c>
      <c r="P80" s="154">
        <v>7.4305555555555555E-2</v>
      </c>
      <c r="Q80" s="154">
        <v>7.6273148148148159E-2</v>
      </c>
      <c r="R80" s="154">
        <v>0.11038194444444445</v>
      </c>
      <c r="S80" s="153" t="s">
        <v>8</v>
      </c>
      <c r="T80" s="153" t="s">
        <v>2506</v>
      </c>
      <c r="U80" s="174" t="s">
        <v>2576</v>
      </c>
      <c r="W80" s="123">
        <f t="shared" si="1"/>
        <v>776</v>
      </c>
    </row>
    <row r="81" spans="1:23" x14ac:dyDescent="0.3">
      <c r="A81" s="175">
        <v>78</v>
      </c>
      <c r="B81" s="157" t="s">
        <v>96</v>
      </c>
      <c r="C81" s="157">
        <v>71</v>
      </c>
      <c r="D81" s="157" t="s">
        <v>110</v>
      </c>
      <c r="E81" s="168">
        <v>0.11041666666666666</v>
      </c>
      <c r="F81" s="158">
        <v>1.8715277777777779E-2</v>
      </c>
      <c r="G81" s="158">
        <v>1.9328703703703704E-3</v>
      </c>
      <c r="H81" s="158">
        <v>5.1620370370370372E-2</v>
      </c>
      <c r="I81" s="158">
        <v>2.5543981481481483E-2</v>
      </c>
      <c r="J81" s="158">
        <v>2.6076388888888885E-2</v>
      </c>
      <c r="K81" s="158">
        <v>9.3750000000000007E-4</v>
      </c>
      <c r="L81" s="158">
        <v>3.7187499999999998E-2</v>
      </c>
      <c r="M81" s="158">
        <v>1.8715277777777779E-2</v>
      </c>
      <c r="N81" s="158">
        <v>2.0648148148148148E-2</v>
      </c>
      <c r="O81" s="158">
        <v>4.6203703703703698E-2</v>
      </c>
      <c r="P81" s="158">
        <v>7.228009259259259E-2</v>
      </c>
      <c r="Q81" s="158">
        <v>7.3217592592592584E-2</v>
      </c>
      <c r="R81" s="158">
        <v>0.11041666666666666</v>
      </c>
      <c r="S81" s="157" t="s">
        <v>149</v>
      </c>
      <c r="T81" s="157" t="s">
        <v>2506</v>
      </c>
      <c r="U81" s="176" t="s">
        <v>2577</v>
      </c>
      <c r="W81" s="123">
        <f t="shared" si="1"/>
        <v>776</v>
      </c>
    </row>
    <row r="82" spans="1:23" x14ac:dyDescent="0.3">
      <c r="A82" s="173">
        <v>79</v>
      </c>
      <c r="B82" s="153" t="s">
        <v>2578</v>
      </c>
      <c r="C82" s="153">
        <v>66</v>
      </c>
      <c r="D82" s="153" t="s">
        <v>110</v>
      </c>
      <c r="E82" s="167">
        <v>0.11063657407407408</v>
      </c>
      <c r="F82" s="154">
        <v>1.7546296296296296E-2</v>
      </c>
      <c r="G82" s="154">
        <v>1.3194444444444443E-3</v>
      </c>
      <c r="H82" s="154">
        <v>5.6504629629629627E-2</v>
      </c>
      <c r="I82" s="154">
        <v>2.78125E-2</v>
      </c>
      <c r="J82" s="154">
        <v>2.8692129629629633E-2</v>
      </c>
      <c r="K82" s="154">
        <v>9.7222222222222209E-4</v>
      </c>
      <c r="L82" s="154">
        <v>3.4270833333333334E-2</v>
      </c>
      <c r="M82" s="154">
        <v>1.7546296296296296E-2</v>
      </c>
      <c r="N82" s="154">
        <v>1.8877314814814816E-2</v>
      </c>
      <c r="O82" s="154">
        <v>4.6689814814814816E-2</v>
      </c>
      <c r="P82" s="154">
        <v>7.5381944444444446E-2</v>
      </c>
      <c r="Q82" s="154">
        <v>7.6365740740740748E-2</v>
      </c>
      <c r="R82" s="154">
        <v>0.11063657407407408</v>
      </c>
      <c r="S82" s="153" t="s">
        <v>8</v>
      </c>
      <c r="T82" s="153" t="s">
        <v>2506</v>
      </c>
      <c r="U82" s="174"/>
      <c r="W82" s="123">
        <f t="shared" si="1"/>
        <v>774</v>
      </c>
    </row>
    <row r="83" spans="1:23" x14ac:dyDescent="0.3">
      <c r="A83" s="175">
        <v>80</v>
      </c>
      <c r="B83" s="157" t="s">
        <v>15</v>
      </c>
      <c r="C83" s="157">
        <v>169</v>
      </c>
      <c r="D83" s="157" t="s">
        <v>110</v>
      </c>
      <c r="E83" s="168">
        <v>0.1107523148148148</v>
      </c>
      <c r="F83" s="158">
        <v>1.4097222222222221E-2</v>
      </c>
      <c r="G83" s="158">
        <v>1.3773148148148147E-3</v>
      </c>
      <c r="H83" s="158">
        <v>5.8506944444444452E-2</v>
      </c>
      <c r="I83" s="158">
        <v>2.9525462962962962E-2</v>
      </c>
      <c r="J83" s="158">
        <v>2.8969907407407406E-2</v>
      </c>
      <c r="K83" s="158">
        <v>6.018518518518519E-4</v>
      </c>
      <c r="L83" s="158">
        <v>3.6134259259259262E-2</v>
      </c>
      <c r="M83" s="158">
        <v>1.4097222222222221E-2</v>
      </c>
      <c r="N83" s="158">
        <v>1.5474537037037038E-2</v>
      </c>
      <c r="O83" s="158">
        <v>4.5011574074074072E-2</v>
      </c>
      <c r="P83" s="158">
        <v>7.3993055555555562E-2</v>
      </c>
      <c r="Q83" s="158">
        <v>7.4606481481481482E-2</v>
      </c>
      <c r="R83" s="158">
        <v>0.1107523148148148</v>
      </c>
      <c r="S83" s="157" t="s">
        <v>8</v>
      </c>
      <c r="T83" s="157" t="s">
        <v>2506</v>
      </c>
      <c r="U83" s="176" t="s">
        <v>77</v>
      </c>
      <c r="W83" s="123">
        <f t="shared" si="1"/>
        <v>773</v>
      </c>
    </row>
    <row r="84" spans="1:23" x14ac:dyDescent="0.3">
      <c r="A84" s="173">
        <v>81</v>
      </c>
      <c r="B84" s="153" t="s">
        <v>2579</v>
      </c>
      <c r="C84" s="153">
        <v>106</v>
      </c>
      <c r="D84" s="153" t="s">
        <v>110</v>
      </c>
      <c r="E84" s="167">
        <v>0.11079861111111111</v>
      </c>
      <c r="F84" s="154">
        <v>1.9247685185185184E-2</v>
      </c>
      <c r="G84" s="154">
        <v>2.2800925925925927E-3</v>
      </c>
      <c r="H84" s="154">
        <v>5.3460648148148153E-2</v>
      </c>
      <c r="I84" s="161" t="s">
        <v>183</v>
      </c>
      <c r="J84" s="161" t="s">
        <v>183</v>
      </c>
      <c r="K84" s="154">
        <v>1.423611111111111E-3</v>
      </c>
      <c r="L84" s="154">
        <v>3.4363425925925929E-2</v>
      </c>
      <c r="M84" s="154">
        <v>1.9247685185185184E-2</v>
      </c>
      <c r="N84" s="154">
        <v>2.1527777777777781E-2</v>
      </c>
      <c r="O84" s="161" t="s">
        <v>183</v>
      </c>
      <c r="P84" s="154">
        <v>7.4999999999999997E-2</v>
      </c>
      <c r="Q84" s="154">
        <v>7.6423611111111109E-2</v>
      </c>
      <c r="R84" s="154">
        <v>0.11079861111111111</v>
      </c>
      <c r="S84" s="153" t="s">
        <v>8</v>
      </c>
      <c r="T84" s="153" t="s">
        <v>2506</v>
      </c>
      <c r="U84" s="174" t="s">
        <v>2580</v>
      </c>
      <c r="W84" s="123">
        <f t="shared" si="1"/>
        <v>773</v>
      </c>
    </row>
    <row r="85" spans="1:23" x14ac:dyDescent="0.3">
      <c r="A85" s="175">
        <v>82</v>
      </c>
      <c r="B85" s="157" t="s">
        <v>2581</v>
      </c>
      <c r="C85" s="157">
        <v>116</v>
      </c>
      <c r="D85" s="157" t="s">
        <v>110</v>
      </c>
      <c r="E85" s="168">
        <v>0.1110300925925926</v>
      </c>
      <c r="F85" s="160" t="s">
        <v>183</v>
      </c>
      <c r="G85" s="160" t="s">
        <v>183</v>
      </c>
      <c r="H85" s="158">
        <v>5.4976851851851853E-2</v>
      </c>
      <c r="I85" s="158">
        <v>2.6990740740740742E-2</v>
      </c>
      <c r="J85" s="158">
        <v>2.7986111111111111E-2</v>
      </c>
      <c r="K85" s="158">
        <v>8.449074074074075E-4</v>
      </c>
      <c r="L85" s="158">
        <v>3.4131944444444444E-2</v>
      </c>
      <c r="M85" s="160" t="s">
        <v>183</v>
      </c>
      <c r="N85" s="158">
        <v>2.1064814814814814E-2</v>
      </c>
      <c r="O85" s="158">
        <v>4.8055555555555553E-2</v>
      </c>
      <c r="P85" s="158">
        <v>7.6053240740740741E-2</v>
      </c>
      <c r="Q85" s="158">
        <v>7.6898148148148146E-2</v>
      </c>
      <c r="R85" s="158">
        <v>0.1110300925925926</v>
      </c>
      <c r="S85" s="157" t="s">
        <v>2513</v>
      </c>
      <c r="T85" s="157" t="s">
        <v>2514</v>
      </c>
      <c r="U85" s="176" t="s">
        <v>2582</v>
      </c>
      <c r="W85" s="123">
        <f t="shared" si="1"/>
        <v>771</v>
      </c>
    </row>
    <row r="86" spans="1:23" x14ac:dyDescent="0.3">
      <c r="A86" s="173">
        <v>83</v>
      </c>
      <c r="B86" s="153" t="s">
        <v>25</v>
      </c>
      <c r="C86" s="153">
        <v>144</v>
      </c>
      <c r="D86" s="153" t="s">
        <v>110</v>
      </c>
      <c r="E86" s="167">
        <v>0.1111111111111111</v>
      </c>
      <c r="F86" s="154">
        <v>2.1759259259259259E-2</v>
      </c>
      <c r="G86" s="154">
        <v>1.5046296296296294E-3</v>
      </c>
      <c r="H86" s="154">
        <v>5.3587962962962969E-2</v>
      </c>
      <c r="I86" s="154">
        <v>2.5567129629629634E-2</v>
      </c>
      <c r="J86" s="154">
        <v>2.8020833333333332E-2</v>
      </c>
      <c r="K86" s="154">
        <v>1.2847222222222223E-3</v>
      </c>
      <c r="L86" s="154">
        <v>3.2951388888888891E-2</v>
      </c>
      <c r="M86" s="154">
        <v>2.1759259259259259E-2</v>
      </c>
      <c r="N86" s="154">
        <v>2.327546296296296E-2</v>
      </c>
      <c r="O86" s="154">
        <v>4.8842592592592597E-2</v>
      </c>
      <c r="P86" s="154">
        <v>7.6863425925925918E-2</v>
      </c>
      <c r="Q86" s="154">
        <v>7.8159722222222214E-2</v>
      </c>
      <c r="R86" s="154">
        <v>0.1111111111111111</v>
      </c>
      <c r="S86" s="153" t="s">
        <v>8</v>
      </c>
      <c r="T86" s="153" t="s">
        <v>2506</v>
      </c>
      <c r="U86" s="174" t="s">
        <v>148</v>
      </c>
      <c r="W86" s="123">
        <f t="shared" si="1"/>
        <v>771</v>
      </c>
    </row>
    <row r="87" spans="1:23" x14ac:dyDescent="0.3">
      <c r="A87" s="175">
        <v>84</v>
      </c>
      <c r="B87" s="157" t="s">
        <v>2583</v>
      </c>
      <c r="C87" s="157">
        <v>120</v>
      </c>
      <c r="D87" s="157" t="s">
        <v>110</v>
      </c>
      <c r="E87" s="168">
        <v>0.11122685185185184</v>
      </c>
      <c r="F87" s="158">
        <v>1.5416666666666667E-2</v>
      </c>
      <c r="G87" s="158">
        <v>1.8171296296296297E-3</v>
      </c>
      <c r="H87" s="158">
        <v>5.844907407407407E-2</v>
      </c>
      <c r="I87" s="158">
        <v>2.900462962962963E-2</v>
      </c>
      <c r="J87" s="158">
        <v>2.9444444444444443E-2</v>
      </c>
      <c r="K87" s="158">
        <v>1.4351851851851854E-3</v>
      </c>
      <c r="L87" s="158">
        <v>3.408564814814815E-2</v>
      </c>
      <c r="M87" s="158">
        <v>1.5416666666666667E-2</v>
      </c>
      <c r="N87" s="158">
        <v>1.7233796296296296E-2</v>
      </c>
      <c r="O87" s="158">
        <v>4.6238425925925926E-2</v>
      </c>
      <c r="P87" s="158">
        <v>7.5694444444444439E-2</v>
      </c>
      <c r="Q87" s="158">
        <v>7.7129629629629631E-2</v>
      </c>
      <c r="R87" s="158">
        <v>0.11122685185185184</v>
      </c>
      <c r="S87" s="157" t="s">
        <v>2220</v>
      </c>
      <c r="T87" s="157" t="s">
        <v>2584</v>
      </c>
      <c r="U87" s="176"/>
      <c r="W87" s="123">
        <f t="shared" si="1"/>
        <v>770</v>
      </c>
    </row>
    <row r="88" spans="1:23" x14ac:dyDescent="0.3">
      <c r="A88" s="173">
        <v>85</v>
      </c>
      <c r="B88" s="153" t="s">
        <v>2032</v>
      </c>
      <c r="C88" s="153">
        <v>147</v>
      </c>
      <c r="D88" s="153" t="s">
        <v>110</v>
      </c>
      <c r="E88" s="167">
        <v>0.11150462962962963</v>
      </c>
      <c r="F88" s="154">
        <v>1.9432870370370371E-2</v>
      </c>
      <c r="G88" s="154">
        <v>2.1874999999999998E-3</v>
      </c>
      <c r="H88" s="154">
        <v>5.5185185185185191E-2</v>
      </c>
      <c r="I88" s="154">
        <v>2.7152777777777779E-2</v>
      </c>
      <c r="J88" s="154">
        <v>2.8032407407407409E-2</v>
      </c>
      <c r="K88" s="154">
        <v>1.2037037037037038E-3</v>
      </c>
      <c r="L88" s="154">
        <v>3.3460648148148149E-2</v>
      </c>
      <c r="M88" s="154">
        <v>1.9432870370370371E-2</v>
      </c>
      <c r="N88" s="154">
        <v>2.1631944444444443E-2</v>
      </c>
      <c r="O88" s="154">
        <v>4.8784722222222222E-2</v>
      </c>
      <c r="P88" s="154">
        <v>7.6828703703703705E-2</v>
      </c>
      <c r="Q88" s="154">
        <v>7.8032407407407411E-2</v>
      </c>
      <c r="R88" s="154">
        <v>0.11150462962962963</v>
      </c>
      <c r="S88" s="153" t="s">
        <v>149</v>
      </c>
      <c r="T88" s="153" t="s">
        <v>2506</v>
      </c>
      <c r="U88" s="174" t="s">
        <v>2545</v>
      </c>
      <c r="W88" s="123">
        <f t="shared" si="1"/>
        <v>768</v>
      </c>
    </row>
    <row r="89" spans="1:23" x14ac:dyDescent="0.3">
      <c r="A89" s="175">
        <v>86</v>
      </c>
      <c r="B89" s="157" t="s">
        <v>126</v>
      </c>
      <c r="C89" s="157">
        <v>100</v>
      </c>
      <c r="D89" s="157" t="s">
        <v>110</v>
      </c>
      <c r="E89" s="168">
        <v>0.11162037037037037</v>
      </c>
      <c r="F89" s="158">
        <v>1.6828703703703703E-2</v>
      </c>
      <c r="G89" s="158">
        <v>1.3888888888888889E-3</v>
      </c>
      <c r="H89" s="158">
        <v>5.8333333333333327E-2</v>
      </c>
      <c r="I89" s="158">
        <v>2.9513888888888892E-2</v>
      </c>
      <c r="J89" s="158">
        <v>2.8807870370370373E-2</v>
      </c>
      <c r="K89" s="158">
        <v>1.0879629629629629E-3</v>
      </c>
      <c r="L89" s="158">
        <v>3.3958333333333333E-2</v>
      </c>
      <c r="M89" s="158">
        <v>1.6828703703703703E-2</v>
      </c>
      <c r="N89" s="158">
        <v>1.8229166666666668E-2</v>
      </c>
      <c r="O89" s="158">
        <v>4.7743055555555552E-2</v>
      </c>
      <c r="P89" s="158">
        <v>7.6562499999999992E-2</v>
      </c>
      <c r="Q89" s="158">
        <v>7.7650462962962963E-2</v>
      </c>
      <c r="R89" s="158">
        <v>0.11162037037037037</v>
      </c>
      <c r="S89" s="157" t="s">
        <v>8</v>
      </c>
      <c r="T89" s="157" t="s">
        <v>2506</v>
      </c>
      <c r="U89" s="176"/>
      <c r="W89" s="123">
        <f t="shared" si="1"/>
        <v>767</v>
      </c>
    </row>
    <row r="90" spans="1:23" x14ac:dyDescent="0.3">
      <c r="A90" s="173">
        <v>87</v>
      </c>
      <c r="B90" s="153" t="s">
        <v>2585</v>
      </c>
      <c r="C90" s="153">
        <v>121</v>
      </c>
      <c r="D90" s="153" t="s">
        <v>110</v>
      </c>
      <c r="E90" s="167">
        <v>0.11166666666666665</v>
      </c>
      <c r="F90" s="161" t="s">
        <v>183</v>
      </c>
      <c r="G90" s="161" t="s">
        <v>183</v>
      </c>
      <c r="H90" s="154">
        <v>5.7893518518518518E-2</v>
      </c>
      <c r="I90" s="154">
        <v>2.8715277777777781E-2</v>
      </c>
      <c r="J90" s="154">
        <v>2.9178240740740741E-2</v>
      </c>
      <c r="K90" s="154">
        <v>9.0277777777777784E-4</v>
      </c>
      <c r="L90" s="154">
        <v>3.5763888888888887E-2</v>
      </c>
      <c r="M90" s="161" t="s">
        <v>183</v>
      </c>
      <c r="N90" s="154">
        <v>1.7094907407407409E-2</v>
      </c>
      <c r="O90" s="154">
        <v>4.5821759259259263E-2</v>
      </c>
      <c r="P90" s="154">
        <v>7.4999999999999997E-2</v>
      </c>
      <c r="Q90" s="154">
        <v>7.5902777777777777E-2</v>
      </c>
      <c r="R90" s="154">
        <v>0.11166666666666665</v>
      </c>
      <c r="S90" s="153" t="s">
        <v>2513</v>
      </c>
      <c r="T90" s="153" t="s">
        <v>2514</v>
      </c>
      <c r="U90" s="174" t="s">
        <v>2515</v>
      </c>
      <c r="W90" s="123">
        <f t="shared" si="1"/>
        <v>767</v>
      </c>
    </row>
    <row r="91" spans="1:23" x14ac:dyDescent="0.3">
      <c r="A91" s="175">
        <v>88</v>
      </c>
      <c r="B91" s="157" t="s">
        <v>2586</v>
      </c>
      <c r="C91" s="157">
        <v>159</v>
      </c>
      <c r="D91" s="157" t="s">
        <v>110</v>
      </c>
      <c r="E91" s="168">
        <v>0.11182870370370369</v>
      </c>
      <c r="F91" s="158">
        <v>1.5358796296296296E-2</v>
      </c>
      <c r="G91" s="158">
        <v>1.689814814814815E-3</v>
      </c>
      <c r="H91" s="158">
        <v>5.7777777777777782E-2</v>
      </c>
      <c r="I91" s="158">
        <v>2.8287037037037038E-2</v>
      </c>
      <c r="J91" s="158">
        <v>2.9479166666666667E-2</v>
      </c>
      <c r="K91" s="158">
        <v>9.2592592592592585E-4</v>
      </c>
      <c r="L91" s="158">
        <v>3.6076388888888887E-2</v>
      </c>
      <c r="M91" s="158">
        <v>1.5358796296296296E-2</v>
      </c>
      <c r="N91" s="158">
        <v>1.7048611111111112E-2</v>
      </c>
      <c r="O91" s="158">
        <v>4.5347222222222226E-2</v>
      </c>
      <c r="P91" s="158">
        <v>7.4826388888888887E-2</v>
      </c>
      <c r="Q91" s="158">
        <v>7.5752314814814814E-2</v>
      </c>
      <c r="R91" s="158">
        <v>0.11182870370370369</v>
      </c>
      <c r="S91" s="157" t="s">
        <v>8</v>
      </c>
      <c r="T91" s="157" t="s">
        <v>2506</v>
      </c>
      <c r="U91" s="176"/>
      <c r="W91" s="123">
        <f t="shared" si="1"/>
        <v>766</v>
      </c>
    </row>
    <row r="92" spans="1:23" x14ac:dyDescent="0.3">
      <c r="A92" s="173">
        <v>89</v>
      </c>
      <c r="B92" s="153" t="s">
        <v>2587</v>
      </c>
      <c r="C92" s="153">
        <v>12</v>
      </c>
      <c r="D92" s="153" t="s">
        <v>110</v>
      </c>
      <c r="E92" s="167">
        <v>0.111875</v>
      </c>
      <c r="F92" s="154">
        <v>1.9120370370370371E-2</v>
      </c>
      <c r="G92" s="154">
        <v>2.8819444444444444E-3</v>
      </c>
      <c r="H92" s="154">
        <v>5.7731481481481474E-2</v>
      </c>
      <c r="I92" s="154">
        <v>2.7754629629629629E-2</v>
      </c>
      <c r="J92" s="154">
        <v>2.9976851851851852E-2</v>
      </c>
      <c r="K92" s="154">
        <v>4.1666666666666669E-4</v>
      </c>
      <c r="L92" s="154">
        <v>3.170138888888889E-2</v>
      </c>
      <c r="M92" s="154">
        <v>1.9120370370370371E-2</v>
      </c>
      <c r="N92" s="154">
        <v>2.2002314814814818E-2</v>
      </c>
      <c r="O92" s="154">
        <v>4.9768518518518517E-2</v>
      </c>
      <c r="P92" s="154">
        <v>7.9745370370370369E-2</v>
      </c>
      <c r="Q92" s="154">
        <v>8.0162037037037046E-2</v>
      </c>
      <c r="R92" s="154">
        <v>0.111875</v>
      </c>
      <c r="S92" s="153" t="s">
        <v>8</v>
      </c>
      <c r="T92" s="153" t="s">
        <v>2506</v>
      </c>
      <c r="U92" s="174"/>
      <c r="W92" s="123">
        <f t="shared" si="1"/>
        <v>766</v>
      </c>
    </row>
    <row r="93" spans="1:23" x14ac:dyDescent="0.3">
      <c r="A93" s="175">
        <v>90</v>
      </c>
      <c r="B93" s="157" t="s">
        <v>2060</v>
      </c>
      <c r="C93" s="157">
        <v>13</v>
      </c>
      <c r="D93" s="157" t="s">
        <v>110</v>
      </c>
      <c r="E93" s="168">
        <v>0.11237268518518519</v>
      </c>
      <c r="F93" s="158">
        <v>2.1111111111111108E-2</v>
      </c>
      <c r="G93" s="158">
        <v>2.2800925925925927E-3</v>
      </c>
      <c r="H93" s="158">
        <v>5.2534722222222219E-2</v>
      </c>
      <c r="I93" s="158">
        <v>2.5983796296296297E-2</v>
      </c>
      <c r="J93" s="158">
        <v>2.6550925925925926E-2</v>
      </c>
      <c r="K93" s="158">
        <v>1.0532407407407407E-3</v>
      </c>
      <c r="L93" s="158">
        <v>3.5381944444444445E-2</v>
      </c>
      <c r="M93" s="158">
        <v>2.1111111111111108E-2</v>
      </c>
      <c r="N93" s="158">
        <v>2.3391203703703702E-2</v>
      </c>
      <c r="O93" s="158">
        <v>4.9375000000000002E-2</v>
      </c>
      <c r="P93" s="158">
        <v>7.5937500000000005E-2</v>
      </c>
      <c r="Q93" s="158">
        <v>7.6990740740740735E-2</v>
      </c>
      <c r="R93" s="158">
        <v>0.11237268518518519</v>
      </c>
      <c r="S93" s="157" t="s">
        <v>8</v>
      </c>
      <c r="T93" s="157" t="s">
        <v>2506</v>
      </c>
      <c r="U93" s="176" t="s">
        <v>62</v>
      </c>
      <c r="W93" s="123">
        <f t="shared" si="1"/>
        <v>762</v>
      </c>
    </row>
    <row r="94" spans="1:23" x14ac:dyDescent="0.3">
      <c r="A94" s="173">
        <v>91</v>
      </c>
      <c r="B94" s="153" t="s">
        <v>2588</v>
      </c>
      <c r="C94" s="153">
        <v>40</v>
      </c>
      <c r="D94" s="153" t="s">
        <v>110</v>
      </c>
      <c r="E94" s="167">
        <v>0.11324074074074075</v>
      </c>
      <c r="F94" s="154">
        <v>1.726851851851852E-2</v>
      </c>
      <c r="G94" s="154">
        <v>9.3750000000000007E-4</v>
      </c>
      <c r="H94" s="154">
        <v>5.6608796296296303E-2</v>
      </c>
      <c r="I94" s="154">
        <v>2.763888888888889E-2</v>
      </c>
      <c r="J94" s="154">
        <v>2.8969907407407406E-2</v>
      </c>
      <c r="K94" s="154">
        <v>5.4398148148148144E-4</v>
      </c>
      <c r="L94" s="154">
        <v>3.78587962962963E-2</v>
      </c>
      <c r="M94" s="154">
        <v>1.726851851851852E-2</v>
      </c>
      <c r="N94" s="154">
        <v>1.8217592592592594E-2</v>
      </c>
      <c r="O94" s="154">
        <v>4.5856481481481477E-2</v>
      </c>
      <c r="P94" s="154">
        <v>7.4826388888888887E-2</v>
      </c>
      <c r="Q94" s="154">
        <v>7.5381944444444446E-2</v>
      </c>
      <c r="R94" s="154">
        <v>0.11324074074074075</v>
      </c>
      <c r="S94" s="153" t="s">
        <v>28</v>
      </c>
      <c r="T94" s="153" t="s">
        <v>2506</v>
      </c>
      <c r="U94" s="174"/>
      <c r="W94" s="123">
        <f t="shared" si="1"/>
        <v>756</v>
      </c>
    </row>
    <row r="95" spans="1:23" x14ac:dyDescent="0.3">
      <c r="A95" s="175">
        <v>92</v>
      </c>
      <c r="B95" s="157" t="s">
        <v>2589</v>
      </c>
      <c r="C95" s="157">
        <v>112</v>
      </c>
      <c r="D95" s="157" t="s">
        <v>110</v>
      </c>
      <c r="E95" s="168">
        <v>0.11331018518518519</v>
      </c>
      <c r="F95" s="158">
        <v>1.4548611111111111E-2</v>
      </c>
      <c r="G95" s="158">
        <v>1.4814814814814814E-3</v>
      </c>
      <c r="H95" s="158">
        <v>5.7291666666666664E-2</v>
      </c>
      <c r="I95" s="158">
        <v>2.8668981481481479E-2</v>
      </c>
      <c r="J95" s="158">
        <v>2.8611111111111115E-2</v>
      </c>
      <c r="K95" s="158">
        <v>1.1689814814814816E-3</v>
      </c>
      <c r="L95" s="158">
        <v>3.8796296296296294E-2</v>
      </c>
      <c r="M95" s="158">
        <v>1.4548611111111111E-2</v>
      </c>
      <c r="N95" s="158">
        <v>1.6030092592592592E-2</v>
      </c>
      <c r="O95" s="158">
        <v>4.4710648148148152E-2</v>
      </c>
      <c r="P95" s="158">
        <v>7.3333333333333334E-2</v>
      </c>
      <c r="Q95" s="158">
        <v>7.4513888888888893E-2</v>
      </c>
      <c r="R95" s="158">
        <v>0.11331018518518519</v>
      </c>
      <c r="S95" s="157" t="s">
        <v>2590</v>
      </c>
      <c r="T95" s="157" t="s">
        <v>2591</v>
      </c>
      <c r="U95" s="176" t="s">
        <v>2515</v>
      </c>
      <c r="W95" s="123">
        <f t="shared" si="1"/>
        <v>756</v>
      </c>
    </row>
    <row r="96" spans="1:23" x14ac:dyDescent="0.3">
      <c r="A96" s="173">
        <v>93</v>
      </c>
      <c r="B96" s="153" t="s">
        <v>398</v>
      </c>
      <c r="C96" s="153">
        <v>95</v>
      </c>
      <c r="D96" s="153" t="s">
        <v>110</v>
      </c>
      <c r="E96" s="167">
        <v>0.11348379629629629</v>
      </c>
      <c r="F96" s="154">
        <v>2.1041666666666667E-2</v>
      </c>
      <c r="G96" s="154">
        <v>1.7245370370370372E-3</v>
      </c>
      <c r="H96" s="154">
        <v>5.2534722222222219E-2</v>
      </c>
      <c r="I96" s="154">
        <v>2.6296296296296293E-2</v>
      </c>
      <c r="J96" s="154">
        <v>2.6238425925925925E-2</v>
      </c>
      <c r="K96" s="154">
        <v>1.0416666666666667E-3</v>
      </c>
      <c r="L96" s="154">
        <v>3.712962962962963E-2</v>
      </c>
      <c r="M96" s="154">
        <v>2.1041666666666667E-2</v>
      </c>
      <c r="N96" s="154">
        <v>2.2777777777777775E-2</v>
      </c>
      <c r="O96" s="154">
        <v>4.9074074074074076E-2</v>
      </c>
      <c r="P96" s="154">
        <v>7.5312500000000004E-2</v>
      </c>
      <c r="Q96" s="154">
        <v>7.6354166666666667E-2</v>
      </c>
      <c r="R96" s="154">
        <v>0.11348379629629629</v>
      </c>
      <c r="S96" s="153" t="s">
        <v>8</v>
      </c>
      <c r="T96" s="153" t="s">
        <v>2506</v>
      </c>
      <c r="U96" s="174" t="s">
        <v>399</v>
      </c>
      <c r="W96" s="123">
        <f t="shared" si="1"/>
        <v>755</v>
      </c>
    </row>
    <row r="97" spans="1:23" x14ac:dyDescent="0.3">
      <c r="A97" s="175">
        <v>94</v>
      </c>
      <c r="B97" s="157" t="s">
        <v>42</v>
      </c>
      <c r="C97" s="157">
        <v>25</v>
      </c>
      <c r="D97" s="157" t="s">
        <v>110</v>
      </c>
      <c r="E97" s="168">
        <v>0.11434027777777778</v>
      </c>
      <c r="F97" s="158">
        <v>1.5868055555555555E-2</v>
      </c>
      <c r="G97" s="158">
        <v>2.8819444444444444E-3</v>
      </c>
      <c r="H97" s="158">
        <v>5.9976851851851858E-2</v>
      </c>
      <c r="I97" s="158">
        <v>2.9791666666666664E-2</v>
      </c>
      <c r="J97" s="158">
        <v>3.0185185185185186E-2</v>
      </c>
      <c r="K97" s="158">
        <v>3.9351851851851852E-4</v>
      </c>
      <c r="L97" s="158">
        <v>3.5196759259259254E-2</v>
      </c>
      <c r="M97" s="158">
        <v>1.5868055555555555E-2</v>
      </c>
      <c r="N97" s="158">
        <v>1.8761574074074073E-2</v>
      </c>
      <c r="O97" s="158">
        <v>4.8553240740740744E-2</v>
      </c>
      <c r="P97" s="158">
        <v>7.8738425925925934E-2</v>
      </c>
      <c r="Q97" s="158">
        <v>7.9143518518518516E-2</v>
      </c>
      <c r="R97" s="158">
        <v>0.11434027777777778</v>
      </c>
      <c r="S97" s="157" t="s">
        <v>8</v>
      </c>
      <c r="T97" s="157" t="s">
        <v>2506</v>
      </c>
      <c r="U97" s="176" t="s">
        <v>2592</v>
      </c>
      <c r="W97" s="123">
        <f t="shared" si="1"/>
        <v>749</v>
      </c>
    </row>
    <row r="98" spans="1:23" x14ac:dyDescent="0.3">
      <c r="A98" s="173">
        <v>95</v>
      </c>
      <c r="B98" s="153" t="s">
        <v>2593</v>
      </c>
      <c r="C98" s="153">
        <v>114</v>
      </c>
      <c r="D98" s="153" t="s">
        <v>110</v>
      </c>
      <c r="E98" s="167">
        <v>0.11466435185185185</v>
      </c>
      <c r="F98" s="154">
        <v>1.8761574074074073E-2</v>
      </c>
      <c r="G98" s="154">
        <v>2.2222222222222222E-3</v>
      </c>
      <c r="H98" s="154">
        <v>5.9432870370370372E-2</v>
      </c>
      <c r="I98" s="154">
        <v>2.9155092592592594E-2</v>
      </c>
      <c r="J98" s="154">
        <v>3.0277777777777778E-2</v>
      </c>
      <c r="K98" s="154">
        <v>8.564814814814815E-4</v>
      </c>
      <c r="L98" s="154">
        <v>3.3379629629629634E-2</v>
      </c>
      <c r="M98" s="154">
        <v>1.8761574074074073E-2</v>
      </c>
      <c r="N98" s="154">
        <v>2.0983796296296296E-2</v>
      </c>
      <c r="O98" s="154">
        <v>5.0138888888888893E-2</v>
      </c>
      <c r="P98" s="154">
        <v>8.0416666666666664E-2</v>
      </c>
      <c r="Q98" s="154">
        <v>8.1284722222222217E-2</v>
      </c>
      <c r="R98" s="154">
        <v>0.11466435185185185</v>
      </c>
      <c r="S98" s="153" t="s">
        <v>28</v>
      </c>
      <c r="T98" s="153" t="s">
        <v>2594</v>
      </c>
      <c r="U98" s="174" t="s">
        <v>2595</v>
      </c>
      <c r="W98" s="123">
        <f t="shared" si="1"/>
        <v>747</v>
      </c>
    </row>
    <row r="99" spans="1:23" x14ac:dyDescent="0.3">
      <c r="A99" s="175">
        <v>96</v>
      </c>
      <c r="B99" s="157" t="s">
        <v>2596</v>
      </c>
      <c r="C99" s="157">
        <v>76</v>
      </c>
      <c r="D99" s="157" t="s">
        <v>117</v>
      </c>
      <c r="E99" s="168">
        <v>0.11484953703703704</v>
      </c>
      <c r="F99" s="158">
        <v>1.8252314814814815E-2</v>
      </c>
      <c r="G99" s="158">
        <v>7.175925925925927E-4</v>
      </c>
      <c r="H99" s="158">
        <v>6.157407407407408E-2</v>
      </c>
      <c r="I99" s="158">
        <v>3.0324074074074073E-2</v>
      </c>
      <c r="J99" s="158">
        <v>3.123842592592593E-2</v>
      </c>
      <c r="K99" s="158">
        <v>5.4398148148148144E-4</v>
      </c>
      <c r="L99" s="158">
        <v>3.3750000000000002E-2</v>
      </c>
      <c r="M99" s="158">
        <v>1.8252314814814815E-2</v>
      </c>
      <c r="N99" s="158">
        <v>1.8969907407407408E-2</v>
      </c>
      <c r="O99" s="158">
        <v>4.929398148148148E-2</v>
      </c>
      <c r="P99" s="158">
        <v>8.054398148148148E-2</v>
      </c>
      <c r="Q99" s="158">
        <v>8.1087962962962959E-2</v>
      </c>
      <c r="R99" s="158">
        <v>0.11484953703703704</v>
      </c>
      <c r="S99" s="157" t="s">
        <v>2597</v>
      </c>
      <c r="T99" s="157" t="s">
        <v>2591</v>
      </c>
      <c r="U99" s="176" t="s">
        <v>2515</v>
      </c>
      <c r="W99" s="123">
        <f t="shared" si="1"/>
        <v>746</v>
      </c>
    </row>
    <row r="100" spans="1:23" x14ac:dyDescent="0.3">
      <c r="A100" s="173">
        <v>97</v>
      </c>
      <c r="B100" s="153" t="s">
        <v>2064</v>
      </c>
      <c r="C100" s="153">
        <v>1</v>
      </c>
      <c r="D100" s="153" t="s">
        <v>117</v>
      </c>
      <c r="E100" s="167">
        <v>0.1150462962962963</v>
      </c>
      <c r="F100" s="154">
        <v>1.9317129629629629E-2</v>
      </c>
      <c r="G100" s="154">
        <v>1.261574074074074E-3</v>
      </c>
      <c r="H100" s="154">
        <v>5.6574074074074075E-2</v>
      </c>
      <c r="I100" s="154">
        <v>2.7962962962962964E-2</v>
      </c>
      <c r="J100" s="154">
        <v>2.8611111111111115E-2</v>
      </c>
      <c r="K100" s="154">
        <v>5.4398148148148144E-4</v>
      </c>
      <c r="L100" s="154">
        <v>3.7337962962962962E-2</v>
      </c>
      <c r="M100" s="154">
        <v>1.9317129629629629E-2</v>
      </c>
      <c r="N100" s="154">
        <v>2.0578703703703703E-2</v>
      </c>
      <c r="O100" s="154">
        <v>4.8553240740740744E-2</v>
      </c>
      <c r="P100" s="154">
        <v>7.7164351851851845E-2</v>
      </c>
      <c r="Q100" s="154">
        <v>7.7708333333333338E-2</v>
      </c>
      <c r="R100" s="154">
        <v>0.1150462962962963</v>
      </c>
      <c r="S100" s="153" t="s">
        <v>8</v>
      </c>
      <c r="T100" s="153" t="s">
        <v>2506</v>
      </c>
      <c r="U100" s="174"/>
      <c r="W100" s="123">
        <f t="shared" si="1"/>
        <v>744</v>
      </c>
    </row>
    <row r="101" spans="1:23" x14ac:dyDescent="0.3">
      <c r="A101" s="175">
        <v>98</v>
      </c>
      <c r="B101" s="157" t="s">
        <v>2054</v>
      </c>
      <c r="C101" s="157">
        <v>167</v>
      </c>
      <c r="D101" s="157" t="s">
        <v>110</v>
      </c>
      <c r="E101" s="168">
        <v>0.11517361111111112</v>
      </c>
      <c r="F101" s="158">
        <v>1.8877314814814816E-2</v>
      </c>
      <c r="G101" s="158">
        <v>2.2800925925925927E-3</v>
      </c>
      <c r="H101" s="158">
        <v>5.649305555555556E-2</v>
      </c>
      <c r="I101" s="158">
        <v>2.7962962962962964E-2</v>
      </c>
      <c r="J101" s="158">
        <v>2.8530092592592593E-2</v>
      </c>
      <c r="K101" s="158">
        <v>1.2384259259259258E-3</v>
      </c>
      <c r="L101" s="158">
        <v>3.6261574074074078E-2</v>
      </c>
      <c r="M101" s="158">
        <v>1.8877314814814816E-2</v>
      </c>
      <c r="N101" s="158">
        <v>2.1157407407407406E-2</v>
      </c>
      <c r="O101" s="158">
        <v>4.9131944444444443E-2</v>
      </c>
      <c r="P101" s="158">
        <v>7.7662037037037043E-2</v>
      </c>
      <c r="Q101" s="158">
        <v>7.8900462962962964E-2</v>
      </c>
      <c r="R101" s="158">
        <v>0.11517361111111112</v>
      </c>
      <c r="S101" s="157" t="s">
        <v>8</v>
      </c>
      <c r="T101" s="157" t="s">
        <v>2506</v>
      </c>
      <c r="U101" s="176" t="s">
        <v>2598</v>
      </c>
      <c r="W101" s="123">
        <f t="shared" si="1"/>
        <v>744</v>
      </c>
    </row>
    <row r="102" spans="1:23" x14ac:dyDescent="0.3">
      <c r="A102" s="173">
        <v>99</v>
      </c>
      <c r="B102" s="153" t="s">
        <v>2017</v>
      </c>
      <c r="C102" s="153">
        <v>141</v>
      </c>
      <c r="D102" s="153" t="s">
        <v>110</v>
      </c>
      <c r="E102" s="167">
        <v>0.11593750000000001</v>
      </c>
      <c r="F102" s="154">
        <v>2.1261574074074075E-2</v>
      </c>
      <c r="G102" s="154">
        <v>2.8796296296296296E-2</v>
      </c>
      <c r="H102" s="154">
        <v>2.836805555555556E-2</v>
      </c>
      <c r="I102" s="154">
        <v>2.836805555555556E-2</v>
      </c>
      <c r="J102" s="154">
        <v>0</v>
      </c>
      <c r="K102" s="154">
        <v>5.6712962962962956E-4</v>
      </c>
      <c r="L102" s="154">
        <v>3.6909722222222226E-2</v>
      </c>
      <c r="M102" s="154">
        <v>2.1261574074074075E-2</v>
      </c>
      <c r="N102" s="154">
        <v>5.0069444444444444E-2</v>
      </c>
      <c r="O102" s="154">
        <v>7.8437500000000007E-2</v>
      </c>
      <c r="P102" s="154">
        <v>7.8437500000000007E-2</v>
      </c>
      <c r="Q102" s="154">
        <v>7.90162037037037E-2</v>
      </c>
      <c r="R102" s="154">
        <v>0.11593750000000001</v>
      </c>
      <c r="S102" s="153" t="s">
        <v>28</v>
      </c>
      <c r="T102" s="153" t="s">
        <v>2506</v>
      </c>
      <c r="U102" s="174" t="s">
        <v>2302</v>
      </c>
      <c r="W102" s="123">
        <f t="shared" si="1"/>
        <v>739</v>
      </c>
    </row>
    <row r="103" spans="1:23" x14ac:dyDescent="0.3">
      <c r="A103" s="175">
        <v>100</v>
      </c>
      <c r="B103" s="157" t="s">
        <v>2599</v>
      </c>
      <c r="C103" s="157">
        <v>33</v>
      </c>
      <c r="D103" s="157" t="s">
        <v>110</v>
      </c>
      <c r="E103" s="168">
        <v>0.11600694444444444</v>
      </c>
      <c r="F103" s="158">
        <v>2.2442129629629631E-2</v>
      </c>
      <c r="G103" s="158">
        <v>1.1111111111111111E-3</v>
      </c>
      <c r="H103" s="158">
        <v>5.4328703703703705E-2</v>
      </c>
      <c r="I103" s="158">
        <v>2.7245370370370368E-2</v>
      </c>
      <c r="J103" s="158">
        <v>2.7083333333333334E-2</v>
      </c>
      <c r="K103" s="158">
        <v>1.0879629629629629E-3</v>
      </c>
      <c r="L103" s="158">
        <v>3.7025462962962961E-2</v>
      </c>
      <c r="M103" s="158">
        <v>2.2442129629629631E-2</v>
      </c>
      <c r="N103" s="158">
        <v>2.3553240740740739E-2</v>
      </c>
      <c r="O103" s="158">
        <v>5.0810185185185187E-2</v>
      </c>
      <c r="P103" s="158">
        <v>7.7893518518518515E-2</v>
      </c>
      <c r="Q103" s="158">
        <v>7.8981481481481486E-2</v>
      </c>
      <c r="R103" s="158">
        <v>0.11600694444444444</v>
      </c>
      <c r="S103" s="157" t="s">
        <v>2600</v>
      </c>
      <c r="T103" s="157" t="s">
        <v>2506</v>
      </c>
      <c r="U103" s="176" t="s">
        <v>2573</v>
      </c>
      <c r="W103" s="123">
        <f t="shared" si="1"/>
        <v>738</v>
      </c>
    </row>
    <row r="104" spans="1:23" x14ac:dyDescent="0.3">
      <c r="A104" s="173">
        <v>101</v>
      </c>
      <c r="B104" s="153" t="s">
        <v>2601</v>
      </c>
      <c r="C104" s="153">
        <v>55</v>
      </c>
      <c r="D104" s="153" t="s">
        <v>110</v>
      </c>
      <c r="E104" s="167">
        <v>0.11612268518518519</v>
      </c>
      <c r="F104" s="154">
        <v>1.9189814814814816E-2</v>
      </c>
      <c r="G104" s="154">
        <v>1.689814814814815E-3</v>
      </c>
      <c r="H104" s="154">
        <v>5.4664351851851846E-2</v>
      </c>
      <c r="I104" s="154">
        <v>2.7037037037037037E-2</v>
      </c>
      <c r="J104" s="154">
        <v>2.7615740740740743E-2</v>
      </c>
      <c r="K104" s="154">
        <v>5.5555555555555556E-4</v>
      </c>
      <c r="L104" s="154">
        <v>0.04</v>
      </c>
      <c r="M104" s="154">
        <v>1.9189814814814816E-2</v>
      </c>
      <c r="N104" s="154">
        <v>2.0879629629629626E-2</v>
      </c>
      <c r="O104" s="154">
        <v>4.7928240740740737E-2</v>
      </c>
      <c r="P104" s="154">
        <v>7.5555555555555556E-2</v>
      </c>
      <c r="Q104" s="154">
        <v>7.6111111111111115E-2</v>
      </c>
      <c r="R104" s="154">
        <v>0.11612268518518519</v>
      </c>
      <c r="S104" s="153" t="s">
        <v>28</v>
      </c>
      <c r="T104" s="153" t="s">
        <v>2506</v>
      </c>
      <c r="U104" s="174"/>
      <c r="W104" s="123">
        <f t="shared" si="1"/>
        <v>738</v>
      </c>
    </row>
    <row r="105" spans="1:23" x14ac:dyDescent="0.3">
      <c r="A105" s="175">
        <v>102</v>
      </c>
      <c r="B105" s="157" t="s">
        <v>2430</v>
      </c>
      <c r="C105" s="157">
        <v>37</v>
      </c>
      <c r="D105" s="157" t="s">
        <v>110</v>
      </c>
      <c r="E105" s="168">
        <v>0.11684027777777778</v>
      </c>
      <c r="F105" s="158">
        <v>2.0462962962962964E-2</v>
      </c>
      <c r="G105" s="158">
        <v>1.7245370370370372E-3</v>
      </c>
      <c r="H105" s="158">
        <v>5.7615740740740738E-2</v>
      </c>
      <c r="I105" s="158">
        <v>2.8599537037037034E-2</v>
      </c>
      <c r="J105" s="158">
        <v>2.90162037037037E-2</v>
      </c>
      <c r="K105" s="158">
        <v>1.3310185185185185E-3</v>
      </c>
      <c r="L105" s="158">
        <v>3.5682870370370372E-2</v>
      </c>
      <c r="M105" s="158">
        <v>2.0462962962962964E-2</v>
      </c>
      <c r="N105" s="158">
        <v>2.2187499999999999E-2</v>
      </c>
      <c r="O105" s="158">
        <v>5.078703703703704E-2</v>
      </c>
      <c r="P105" s="158">
        <v>7.9803240740740744E-2</v>
      </c>
      <c r="Q105" s="158">
        <v>8.1145833333333334E-2</v>
      </c>
      <c r="R105" s="158">
        <v>0.11684027777777778</v>
      </c>
      <c r="S105" s="157" t="s">
        <v>2225</v>
      </c>
      <c r="T105" s="157" t="s">
        <v>2591</v>
      </c>
      <c r="U105" s="176" t="s">
        <v>2226</v>
      </c>
      <c r="W105" s="123">
        <f t="shared" si="1"/>
        <v>733</v>
      </c>
    </row>
    <row r="106" spans="1:23" x14ac:dyDescent="0.3">
      <c r="A106" s="173">
        <v>103</v>
      </c>
      <c r="B106" s="153" t="s">
        <v>2061</v>
      </c>
      <c r="C106" s="153">
        <v>150</v>
      </c>
      <c r="D106" s="153" t="s">
        <v>110</v>
      </c>
      <c r="E106" s="167">
        <v>0.11712962962962963</v>
      </c>
      <c r="F106" s="154">
        <v>1.7280092592592593E-2</v>
      </c>
      <c r="G106" s="154">
        <v>1.1921296296296296E-3</v>
      </c>
      <c r="H106" s="154">
        <v>5.8287037037037033E-2</v>
      </c>
      <c r="I106" s="154">
        <v>2.9386574074074075E-2</v>
      </c>
      <c r="J106" s="154">
        <v>2.8888888888888891E-2</v>
      </c>
      <c r="K106" s="154">
        <v>7.291666666666667E-4</v>
      </c>
      <c r="L106" s="154">
        <v>3.9629629629629633E-2</v>
      </c>
      <c r="M106" s="154">
        <v>1.7280092592592593E-2</v>
      </c>
      <c r="N106" s="154">
        <v>1.8472222222222223E-2</v>
      </c>
      <c r="O106" s="154">
        <v>4.7870370370370369E-2</v>
      </c>
      <c r="P106" s="154">
        <v>7.677083333333333E-2</v>
      </c>
      <c r="Q106" s="154">
        <v>7.7499999999999999E-2</v>
      </c>
      <c r="R106" s="154">
        <v>0.11712962962962963</v>
      </c>
      <c r="S106" s="153" t="s">
        <v>28</v>
      </c>
      <c r="T106" s="153" t="s">
        <v>2506</v>
      </c>
      <c r="U106" s="174" t="s">
        <v>2602</v>
      </c>
      <c r="W106" s="123">
        <f t="shared" si="1"/>
        <v>731</v>
      </c>
    </row>
    <row r="107" spans="1:23" x14ac:dyDescent="0.3">
      <c r="A107" s="175">
        <v>104</v>
      </c>
      <c r="B107" s="157" t="s">
        <v>20</v>
      </c>
      <c r="C107" s="157">
        <v>162</v>
      </c>
      <c r="D107" s="157" t="s">
        <v>110</v>
      </c>
      <c r="E107" s="168">
        <v>0.11726851851851851</v>
      </c>
      <c r="F107" s="158">
        <v>1.7430555555555557E-2</v>
      </c>
      <c r="G107" s="158">
        <v>2.1643518518518518E-3</v>
      </c>
      <c r="H107" s="158">
        <v>5.9016203703703703E-2</v>
      </c>
      <c r="I107" s="158">
        <v>5.9016203703703703E-2</v>
      </c>
      <c r="J107" s="158">
        <v>0</v>
      </c>
      <c r="K107" s="158">
        <v>1.261574074074074E-3</v>
      </c>
      <c r="L107" s="158">
        <v>3.7361111111111109E-2</v>
      </c>
      <c r="M107" s="158">
        <v>1.7430555555555557E-2</v>
      </c>
      <c r="N107" s="158">
        <v>1.9606481481481482E-2</v>
      </c>
      <c r="O107" s="158">
        <v>7.8634259259259265E-2</v>
      </c>
      <c r="P107" s="158">
        <v>7.8634259259259265E-2</v>
      </c>
      <c r="Q107" s="158">
        <v>7.9895833333333333E-2</v>
      </c>
      <c r="R107" s="158">
        <v>0.11726851851851851</v>
      </c>
      <c r="S107" s="157" t="s">
        <v>8</v>
      </c>
      <c r="T107" s="157" t="s">
        <v>2506</v>
      </c>
      <c r="U107" s="176" t="s">
        <v>207</v>
      </c>
      <c r="W107" s="123">
        <f t="shared" si="1"/>
        <v>730</v>
      </c>
    </row>
    <row r="108" spans="1:23" x14ac:dyDescent="0.3">
      <c r="A108" s="173">
        <v>105</v>
      </c>
      <c r="B108" s="153" t="s">
        <v>2603</v>
      </c>
      <c r="C108" s="153">
        <v>151</v>
      </c>
      <c r="D108" s="153" t="s">
        <v>110</v>
      </c>
      <c r="E108" s="167">
        <v>0.11755787037037037</v>
      </c>
      <c r="F108" s="154">
        <v>2.0601851851851854E-2</v>
      </c>
      <c r="G108" s="154">
        <v>1.8287037037037037E-3</v>
      </c>
      <c r="H108" s="154">
        <v>5.8541666666666665E-2</v>
      </c>
      <c r="I108" s="154">
        <v>2.9178240740740741E-2</v>
      </c>
      <c r="J108" s="154">
        <v>2.9363425925925921E-2</v>
      </c>
      <c r="K108" s="154">
        <v>1.4467592592592594E-3</v>
      </c>
      <c r="L108" s="154">
        <v>3.5127314814814813E-2</v>
      </c>
      <c r="M108" s="154">
        <v>2.0601851851851854E-2</v>
      </c>
      <c r="N108" s="154">
        <v>2.2430555555555554E-2</v>
      </c>
      <c r="O108" s="154">
        <v>5.1620370370370372E-2</v>
      </c>
      <c r="P108" s="154">
        <v>8.0983796296296304E-2</v>
      </c>
      <c r="Q108" s="154">
        <v>8.2430555555555562E-2</v>
      </c>
      <c r="R108" s="154">
        <v>0.11755787037037037</v>
      </c>
      <c r="S108" s="153" t="s">
        <v>28</v>
      </c>
      <c r="T108" s="153" t="s">
        <v>2506</v>
      </c>
      <c r="U108" s="174" t="s">
        <v>2604</v>
      </c>
      <c r="W108" s="123">
        <f t="shared" si="1"/>
        <v>729</v>
      </c>
    </row>
    <row r="109" spans="1:23" x14ac:dyDescent="0.3">
      <c r="A109" s="175">
        <v>106</v>
      </c>
      <c r="B109" s="157" t="s">
        <v>2605</v>
      </c>
      <c r="C109" s="157">
        <v>43</v>
      </c>
      <c r="D109" s="157" t="s">
        <v>110</v>
      </c>
      <c r="E109" s="168">
        <v>0.11766203703703704</v>
      </c>
      <c r="F109" s="158">
        <v>1.9641203703703706E-2</v>
      </c>
      <c r="G109" s="158">
        <v>1.6087962962962963E-3</v>
      </c>
      <c r="H109" s="158">
        <v>5.6770833333333333E-2</v>
      </c>
      <c r="I109" s="158">
        <v>2.7743055555555559E-2</v>
      </c>
      <c r="J109" s="158">
        <v>2.9027777777777777E-2</v>
      </c>
      <c r="K109" s="158">
        <v>7.5231481481481471E-4</v>
      </c>
      <c r="L109" s="158">
        <v>3.8865740740740742E-2</v>
      </c>
      <c r="M109" s="158">
        <v>1.9641203703703706E-2</v>
      </c>
      <c r="N109" s="158">
        <v>2.1250000000000002E-2</v>
      </c>
      <c r="O109" s="158">
        <v>4.9004629629629627E-2</v>
      </c>
      <c r="P109" s="158">
        <v>7.8032407407407411E-2</v>
      </c>
      <c r="Q109" s="158">
        <v>7.8784722222222228E-2</v>
      </c>
      <c r="R109" s="158">
        <v>0.11766203703703704</v>
      </c>
      <c r="S109" s="157" t="s">
        <v>2606</v>
      </c>
      <c r="T109" s="157" t="s">
        <v>2607</v>
      </c>
      <c r="U109" s="176" t="s">
        <v>2608</v>
      </c>
      <c r="W109" s="123">
        <f t="shared" si="1"/>
        <v>728</v>
      </c>
    </row>
    <row r="110" spans="1:23" x14ac:dyDescent="0.3">
      <c r="A110" s="173">
        <v>107</v>
      </c>
      <c r="B110" s="153" t="s">
        <v>2059</v>
      </c>
      <c r="C110" s="153">
        <v>10</v>
      </c>
      <c r="D110" s="153" t="s">
        <v>117</v>
      </c>
      <c r="E110" s="167">
        <v>0.11768518518518518</v>
      </c>
      <c r="F110" s="154">
        <v>2.1400462962962965E-2</v>
      </c>
      <c r="G110" s="154">
        <v>1.261574074074074E-3</v>
      </c>
      <c r="H110" s="154">
        <v>5.7268518518518517E-2</v>
      </c>
      <c r="I110" s="154">
        <v>2.7395833333333338E-2</v>
      </c>
      <c r="J110" s="154">
        <v>2.9872685185185183E-2</v>
      </c>
      <c r="K110" s="154">
        <v>7.5231481481481471E-4</v>
      </c>
      <c r="L110" s="154">
        <v>3.6967592592592594E-2</v>
      </c>
      <c r="M110" s="154">
        <v>2.1400462962962965E-2</v>
      </c>
      <c r="N110" s="154">
        <v>2.2673611111111113E-2</v>
      </c>
      <c r="O110" s="154">
        <v>5.0081018518518518E-2</v>
      </c>
      <c r="P110" s="154">
        <v>7.9953703703703707E-2</v>
      </c>
      <c r="Q110" s="154">
        <v>8.070601851851851E-2</v>
      </c>
      <c r="R110" s="154">
        <v>0.11768518518518518</v>
      </c>
      <c r="S110" s="153" t="s">
        <v>8</v>
      </c>
      <c r="T110" s="153" t="s">
        <v>2506</v>
      </c>
      <c r="U110" s="174" t="s">
        <v>1893</v>
      </c>
      <c r="W110" s="123">
        <f t="shared" si="1"/>
        <v>728</v>
      </c>
    </row>
    <row r="111" spans="1:23" x14ac:dyDescent="0.3">
      <c r="A111" s="175">
        <v>108</v>
      </c>
      <c r="B111" s="157" t="s">
        <v>2609</v>
      </c>
      <c r="C111" s="157">
        <v>166</v>
      </c>
      <c r="D111" s="157" t="s">
        <v>110</v>
      </c>
      <c r="E111" s="168">
        <v>0.11789351851851852</v>
      </c>
      <c r="F111" s="158">
        <v>1.9803240740740739E-2</v>
      </c>
      <c r="G111" s="158">
        <v>1.6087962962962963E-3</v>
      </c>
      <c r="H111" s="158">
        <v>5.7928240740740738E-2</v>
      </c>
      <c r="I111" s="158">
        <v>2.8645833333333332E-2</v>
      </c>
      <c r="J111" s="158">
        <v>2.9270833333333333E-2</v>
      </c>
      <c r="K111" s="158">
        <v>1.1689814814814816E-3</v>
      </c>
      <c r="L111" s="158">
        <v>3.7372685185185189E-2</v>
      </c>
      <c r="M111" s="158">
        <v>1.9803240740740739E-2</v>
      </c>
      <c r="N111" s="158">
        <v>2.1412037037037035E-2</v>
      </c>
      <c r="O111" s="158">
        <v>5.0069444444444444E-2</v>
      </c>
      <c r="P111" s="158">
        <v>7.9340277777777787E-2</v>
      </c>
      <c r="Q111" s="158">
        <v>8.0520833333333333E-2</v>
      </c>
      <c r="R111" s="158">
        <v>0.11789351851851852</v>
      </c>
      <c r="S111" s="157" t="s">
        <v>8</v>
      </c>
      <c r="T111" s="157" t="s">
        <v>2506</v>
      </c>
      <c r="U111" s="176"/>
      <c r="W111" s="123">
        <f t="shared" si="1"/>
        <v>726</v>
      </c>
    </row>
    <row r="112" spans="1:23" x14ac:dyDescent="0.3">
      <c r="A112" s="173">
        <v>109</v>
      </c>
      <c r="B112" s="153" t="s">
        <v>2610</v>
      </c>
      <c r="C112" s="153">
        <v>19</v>
      </c>
      <c r="D112" s="153" t="s">
        <v>110</v>
      </c>
      <c r="E112" s="167">
        <v>0.11813657407407407</v>
      </c>
      <c r="F112" s="154">
        <v>2.0162037037037037E-2</v>
      </c>
      <c r="G112" s="154">
        <v>2.9861111111111113E-3</v>
      </c>
      <c r="H112" s="154">
        <v>5.7962962962962959E-2</v>
      </c>
      <c r="I112" s="154">
        <v>2.854166666666667E-2</v>
      </c>
      <c r="J112" s="154">
        <v>2.9421296296296296E-2</v>
      </c>
      <c r="K112" s="154">
        <v>1.3194444444444443E-3</v>
      </c>
      <c r="L112" s="154">
        <v>3.5671296296296298E-2</v>
      </c>
      <c r="M112" s="154">
        <v>2.0162037037037037E-2</v>
      </c>
      <c r="N112" s="154">
        <v>2.314814814814815E-2</v>
      </c>
      <c r="O112" s="154">
        <v>5.1701388888888887E-2</v>
      </c>
      <c r="P112" s="154">
        <v>8.1122685185185187E-2</v>
      </c>
      <c r="Q112" s="154">
        <v>8.245370370370371E-2</v>
      </c>
      <c r="R112" s="154">
        <v>0.11813657407407407</v>
      </c>
      <c r="S112" s="153" t="s">
        <v>8</v>
      </c>
      <c r="T112" s="153" t="s">
        <v>2506</v>
      </c>
      <c r="U112" s="174" t="s">
        <v>2611</v>
      </c>
      <c r="W112" s="123">
        <f t="shared" si="1"/>
        <v>725</v>
      </c>
    </row>
    <row r="113" spans="1:23" x14ac:dyDescent="0.3">
      <c r="A113" s="175">
        <v>110</v>
      </c>
      <c r="B113" s="157" t="s">
        <v>2612</v>
      </c>
      <c r="C113" s="157">
        <v>113</v>
      </c>
      <c r="D113" s="157" t="s">
        <v>110</v>
      </c>
      <c r="E113" s="168">
        <v>0.11871527777777778</v>
      </c>
      <c r="F113" s="158">
        <v>2.0532407407407405E-2</v>
      </c>
      <c r="G113" s="158">
        <v>2.1990740740740742E-3</v>
      </c>
      <c r="H113" s="158">
        <v>6.0312499999999998E-2</v>
      </c>
      <c r="I113" s="158">
        <v>3.006944444444444E-2</v>
      </c>
      <c r="J113" s="158">
        <v>3.0243055555555554E-2</v>
      </c>
      <c r="K113" s="158">
        <v>1.1805555555555556E-3</v>
      </c>
      <c r="L113" s="158">
        <v>3.4467592592592591E-2</v>
      </c>
      <c r="M113" s="158">
        <v>2.0532407407407405E-2</v>
      </c>
      <c r="N113" s="158">
        <v>2.2731481481481481E-2</v>
      </c>
      <c r="O113" s="158">
        <v>5.2812500000000005E-2</v>
      </c>
      <c r="P113" s="158">
        <v>8.3055555555555563E-2</v>
      </c>
      <c r="Q113" s="158">
        <v>8.4236111111111109E-2</v>
      </c>
      <c r="R113" s="158">
        <v>0.11871527777777778</v>
      </c>
      <c r="S113" s="157" t="s">
        <v>2613</v>
      </c>
      <c r="T113" s="157" t="s">
        <v>2591</v>
      </c>
      <c r="U113" s="176" t="s">
        <v>2515</v>
      </c>
      <c r="W113" s="123">
        <f t="shared" si="1"/>
        <v>721</v>
      </c>
    </row>
    <row r="114" spans="1:23" x14ac:dyDescent="0.3">
      <c r="A114" s="173">
        <v>111</v>
      </c>
      <c r="B114" s="153" t="s">
        <v>2614</v>
      </c>
      <c r="C114" s="153">
        <v>57</v>
      </c>
      <c r="D114" s="153" t="s">
        <v>110</v>
      </c>
      <c r="E114" s="167">
        <v>0.11876157407407407</v>
      </c>
      <c r="F114" s="161" t="s">
        <v>183</v>
      </c>
      <c r="G114" s="161" t="s">
        <v>183</v>
      </c>
      <c r="H114" s="154">
        <v>5.769675925925926E-2</v>
      </c>
      <c r="I114" s="154">
        <v>2.8240740740740736E-2</v>
      </c>
      <c r="J114" s="154">
        <v>2.9456018518518517E-2</v>
      </c>
      <c r="K114" s="154">
        <v>1.0763888888888889E-3</v>
      </c>
      <c r="L114" s="154">
        <v>3.829861111111111E-2</v>
      </c>
      <c r="M114" s="161" t="s">
        <v>183</v>
      </c>
      <c r="N114" s="154">
        <v>2.1678240740740738E-2</v>
      </c>
      <c r="O114" s="154">
        <v>4.9918981481481474E-2</v>
      </c>
      <c r="P114" s="154">
        <v>7.9374999999999987E-2</v>
      </c>
      <c r="Q114" s="154">
        <v>8.0451388888888892E-2</v>
      </c>
      <c r="R114" s="154">
        <v>0.11876157407407407</v>
      </c>
      <c r="S114" s="153" t="s">
        <v>8</v>
      </c>
      <c r="T114" s="153" t="s">
        <v>2506</v>
      </c>
      <c r="U114" s="174"/>
      <c r="W114" s="123">
        <f t="shared" si="1"/>
        <v>721</v>
      </c>
    </row>
    <row r="115" spans="1:23" x14ac:dyDescent="0.3">
      <c r="A115" s="175">
        <v>112</v>
      </c>
      <c r="B115" s="157" t="s">
        <v>2615</v>
      </c>
      <c r="C115" s="157">
        <v>50</v>
      </c>
      <c r="D115" s="157" t="s">
        <v>110</v>
      </c>
      <c r="E115" s="168">
        <v>0.11877314814814814</v>
      </c>
      <c r="F115" s="158">
        <v>1.9212962962962963E-2</v>
      </c>
      <c r="G115" s="158">
        <v>1.9791666666666668E-3</v>
      </c>
      <c r="H115" s="158">
        <v>5.9675925925925931E-2</v>
      </c>
      <c r="I115" s="158">
        <v>2.989583333333333E-2</v>
      </c>
      <c r="J115" s="158">
        <v>2.9780092592592594E-2</v>
      </c>
      <c r="K115" s="158">
        <v>7.175925925925927E-4</v>
      </c>
      <c r="L115" s="158">
        <v>3.7164351851851851E-2</v>
      </c>
      <c r="M115" s="158">
        <v>1.9212962962962963E-2</v>
      </c>
      <c r="N115" s="158">
        <v>2.119212962962963E-2</v>
      </c>
      <c r="O115" s="158">
        <v>5.1087962962962967E-2</v>
      </c>
      <c r="P115" s="158">
        <v>8.0868055555555554E-2</v>
      </c>
      <c r="Q115" s="158">
        <v>8.1597222222222224E-2</v>
      </c>
      <c r="R115" s="158">
        <v>0.11877314814814814</v>
      </c>
      <c r="S115" s="157" t="s">
        <v>8</v>
      </c>
      <c r="T115" s="157" t="s">
        <v>2506</v>
      </c>
      <c r="U115" s="176"/>
      <c r="W115" s="123">
        <f t="shared" si="1"/>
        <v>721</v>
      </c>
    </row>
    <row r="116" spans="1:23" x14ac:dyDescent="0.3">
      <c r="A116" s="173">
        <v>113</v>
      </c>
      <c r="B116" s="153" t="s">
        <v>2616</v>
      </c>
      <c r="C116" s="153">
        <v>8</v>
      </c>
      <c r="D116" s="153" t="s">
        <v>110</v>
      </c>
      <c r="E116" s="167">
        <v>0.11928240740740741</v>
      </c>
      <c r="F116" s="154">
        <v>1.7071759259259259E-2</v>
      </c>
      <c r="G116" s="154">
        <v>1.9675925925925928E-3</v>
      </c>
      <c r="H116" s="154">
        <v>6.1388888888888889E-2</v>
      </c>
      <c r="I116" s="154">
        <v>2.9710648148148149E-2</v>
      </c>
      <c r="J116" s="154">
        <v>3.1678240740740743E-2</v>
      </c>
      <c r="K116" s="154">
        <v>1.2731481481481483E-3</v>
      </c>
      <c r="L116" s="154">
        <v>3.7557870370370373E-2</v>
      </c>
      <c r="M116" s="154">
        <v>1.7071759259259259E-2</v>
      </c>
      <c r="N116" s="154">
        <v>1.9039351851851852E-2</v>
      </c>
      <c r="O116" s="154">
        <v>4.8761574074074075E-2</v>
      </c>
      <c r="P116" s="154">
        <v>8.0439814814814811E-2</v>
      </c>
      <c r="Q116" s="154">
        <v>8.172453703703704E-2</v>
      </c>
      <c r="R116" s="154">
        <v>0.11928240740740741</v>
      </c>
      <c r="S116" s="153" t="s">
        <v>2617</v>
      </c>
      <c r="T116" s="153" t="s">
        <v>2618</v>
      </c>
      <c r="U116" s="174" t="s">
        <v>2619</v>
      </c>
      <c r="W116" s="123">
        <f t="shared" si="1"/>
        <v>718</v>
      </c>
    </row>
    <row r="117" spans="1:23" x14ac:dyDescent="0.3">
      <c r="A117" s="175">
        <v>114</v>
      </c>
      <c r="B117" s="157" t="s">
        <v>2620</v>
      </c>
      <c r="C117" s="157">
        <v>75</v>
      </c>
      <c r="D117" s="157" t="s">
        <v>110</v>
      </c>
      <c r="E117" s="168">
        <v>0.11947916666666665</v>
      </c>
      <c r="F117" s="160" t="s">
        <v>183</v>
      </c>
      <c r="G117" s="160" t="s">
        <v>183</v>
      </c>
      <c r="H117" s="158">
        <v>5.9571759259259262E-2</v>
      </c>
      <c r="I117" s="158">
        <v>2.4976851851851851E-2</v>
      </c>
      <c r="J117" s="158">
        <v>3.4594907407407408E-2</v>
      </c>
      <c r="K117" s="158">
        <v>5.6712962962962956E-4</v>
      </c>
      <c r="L117" s="158">
        <v>3.8101851851851852E-2</v>
      </c>
      <c r="M117" s="160" t="s">
        <v>183</v>
      </c>
      <c r="N117" s="158">
        <v>2.1215277777777777E-2</v>
      </c>
      <c r="O117" s="158">
        <v>4.6203703703703698E-2</v>
      </c>
      <c r="P117" s="158">
        <v>8.0798611111111113E-2</v>
      </c>
      <c r="Q117" s="158">
        <v>8.1365740740740738E-2</v>
      </c>
      <c r="R117" s="158">
        <v>0.11947916666666665</v>
      </c>
      <c r="S117" s="157" t="s">
        <v>8</v>
      </c>
      <c r="T117" s="157" t="s">
        <v>2506</v>
      </c>
      <c r="U117" s="176"/>
      <c r="W117" s="123">
        <f t="shared" si="1"/>
        <v>717</v>
      </c>
    </row>
    <row r="118" spans="1:23" x14ac:dyDescent="0.3">
      <c r="A118" s="173">
        <v>115</v>
      </c>
      <c r="B118" s="153" t="s">
        <v>2621</v>
      </c>
      <c r="C118" s="153">
        <v>170</v>
      </c>
      <c r="D118" s="153" t="s">
        <v>110</v>
      </c>
      <c r="E118" s="167">
        <v>0.11972222222222222</v>
      </c>
      <c r="F118" s="154">
        <v>1.9131944444444444E-2</v>
      </c>
      <c r="G118" s="154">
        <v>4.4212962962962956E-3</v>
      </c>
      <c r="H118" s="154">
        <v>5.8391203703703702E-2</v>
      </c>
      <c r="I118" s="154">
        <v>2.9247685185185186E-2</v>
      </c>
      <c r="J118" s="154">
        <v>2.9131944444444446E-2</v>
      </c>
      <c r="K118" s="154">
        <v>2.0254629629629629E-3</v>
      </c>
      <c r="L118" s="154">
        <v>3.5729166666666666E-2</v>
      </c>
      <c r="M118" s="154">
        <v>1.9131944444444444E-2</v>
      </c>
      <c r="N118" s="154">
        <v>2.3564814814814813E-2</v>
      </c>
      <c r="O118" s="154">
        <v>5.2824074074074079E-2</v>
      </c>
      <c r="P118" s="154">
        <v>8.1967592592592592E-2</v>
      </c>
      <c r="Q118" s="154">
        <v>8.3993055555555543E-2</v>
      </c>
      <c r="R118" s="154">
        <v>0.11972222222222222</v>
      </c>
      <c r="S118" s="153" t="s">
        <v>8</v>
      </c>
      <c r="T118" s="153" t="s">
        <v>2506</v>
      </c>
      <c r="U118" s="174"/>
      <c r="W118" s="123">
        <f t="shared" si="1"/>
        <v>715</v>
      </c>
    </row>
    <row r="119" spans="1:23" x14ac:dyDescent="0.3">
      <c r="A119" s="175">
        <v>116</v>
      </c>
      <c r="B119" s="157" t="s">
        <v>106</v>
      </c>
      <c r="C119" s="157">
        <v>70</v>
      </c>
      <c r="D119" s="157" t="s">
        <v>110</v>
      </c>
      <c r="E119" s="168">
        <v>0.11975694444444444</v>
      </c>
      <c r="F119" s="158">
        <v>1.9895833333333331E-2</v>
      </c>
      <c r="G119" s="158">
        <v>2.5694444444444445E-3</v>
      </c>
      <c r="H119" s="158">
        <v>6.2997685185185184E-2</v>
      </c>
      <c r="I119" s="158">
        <v>3.1747685185185184E-2</v>
      </c>
      <c r="J119" s="158">
        <v>3.123842592592593E-2</v>
      </c>
      <c r="K119" s="158">
        <v>9.9537037037037042E-4</v>
      </c>
      <c r="L119" s="158">
        <v>3.3275462962962958E-2</v>
      </c>
      <c r="M119" s="158">
        <v>1.9895833333333331E-2</v>
      </c>
      <c r="N119" s="158">
        <v>2.2476851851851855E-2</v>
      </c>
      <c r="O119" s="158">
        <v>5.4224537037037036E-2</v>
      </c>
      <c r="P119" s="158">
        <v>8.5474537037037043E-2</v>
      </c>
      <c r="Q119" s="158">
        <v>8.6469907407407412E-2</v>
      </c>
      <c r="R119" s="158">
        <v>0.11975694444444444</v>
      </c>
      <c r="S119" s="157" t="s">
        <v>149</v>
      </c>
      <c r="T119" s="157" t="s">
        <v>2506</v>
      </c>
      <c r="U119" s="176" t="s">
        <v>2622</v>
      </c>
      <c r="W119" s="123">
        <f t="shared" si="1"/>
        <v>715</v>
      </c>
    </row>
    <row r="120" spans="1:23" x14ac:dyDescent="0.3">
      <c r="A120" s="173">
        <v>117</v>
      </c>
      <c r="B120" s="153" t="s">
        <v>2623</v>
      </c>
      <c r="C120" s="153">
        <v>125</v>
      </c>
      <c r="D120" s="153" t="s">
        <v>110</v>
      </c>
      <c r="E120" s="167">
        <v>0.12005787037037037</v>
      </c>
      <c r="F120" s="154">
        <v>1.9317129629629629E-2</v>
      </c>
      <c r="G120" s="154">
        <v>1.7013888888888892E-3</v>
      </c>
      <c r="H120" s="154">
        <v>5.9699074074074071E-2</v>
      </c>
      <c r="I120" s="154">
        <v>2.9664351851851855E-2</v>
      </c>
      <c r="J120" s="154">
        <v>3.0034722222222223E-2</v>
      </c>
      <c r="K120" s="154">
        <v>1.7245370370370372E-3</v>
      </c>
      <c r="L120" s="154">
        <v>3.7592592592592594E-2</v>
      </c>
      <c r="M120" s="154">
        <v>1.9317129629629629E-2</v>
      </c>
      <c r="N120" s="154">
        <v>2.101851851851852E-2</v>
      </c>
      <c r="O120" s="154">
        <v>5.0682870370370371E-2</v>
      </c>
      <c r="P120" s="154">
        <v>8.0729166666666671E-2</v>
      </c>
      <c r="Q120" s="154">
        <v>8.245370370370371E-2</v>
      </c>
      <c r="R120" s="154">
        <v>0.12005787037037037</v>
      </c>
      <c r="S120" s="153" t="s">
        <v>28</v>
      </c>
      <c r="T120" s="153" t="s">
        <v>2506</v>
      </c>
      <c r="U120" s="174" t="s">
        <v>2624</v>
      </c>
      <c r="W120" s="123">
        <f t="shared" si="1"/>
        <v>713</v>
      </c>
    </row>
    <row r="121" spans="1:23" x14ac:dyDescent="0.3">
      <c r="A121" s="175">
        <v>118</v>
      </c>
      <c r="B121" s="157" t="s">
        <v>2625</v>
      </c>
      <c r="C121" s="157">
        <v>148</v>
      </c>
      <c r="D121" s="157" t="s">
        <v>110</v>
      </c>
      <c r="E121" s="168">
        <v>0.12018518518518519</v>
      </c>
      <c r="F121" s="158">
        <v>2.2534722222222223E-2</v>
      </c>
      <c r="G121" s="158">
        <v>2.6620370370370374E-3</v>
      </c>
      <c r="H121" s="158">
        <v>6.0636574074074079E-2</v>
      </c>
      <c r="I121" s="158">
        <v>3.0300925925925926E-2</v>
      </c>
      <c r="J121" s="158">
        <v>3.0335648148148143E-2</v>
      </c>
      <c r="K121" s="158">
        <v>1.6203703703703703E-3</v>
      </c>
      <c r="L121" s="158">
        <v>3.2708333333333332E-2</v>
      </c>
      <c r="M121" s="158">
        <v>2.2534722222222223E-2</v>
      </c>
      <c r="N121" s="158">
        <v>2.5208333333333333E-2</v>
      </c>
      <c r="O121" s="158">
        <v>5.5509259259259258E-2</v>
      </c>
      <c r="P121" s="158">
        <v>8.5844907407407411E-2</v>
      </c>
      <c r="Q121" s="158">
        <v>8.7476851851851847E-2</v>
      </c>
      <c r="R121" s="158">
        <v>0.12018518518518519</v>
      </c>
      <c r="S121" s="157" t="s">
        <v>63</v>
      </c>
      <c r="T121" s="157" t="s">
        <v>2506</v>
      </c>
      <c r="U121" s="176"/>
      <c r="W121" s="123">
        <f t="shared" si="1"/>
        <v>713</v>
      </c>
    </row>
    <row r="122" spans="1:23" x14ac:dyDescent="0.3">
      <c r="A122" s="173">
        <v>119</v>
      </c>
      <c r="B122" s="153" t="s">
        <v>2626</v>
      </c>
      <c r="C122" s="153">
        <v>142</v>
      </c>
      <c r="D122" s="153" t="s">
        <v>110</v>
      </c>
      <c r="E122" s="167">
        <v>0.1213425925925926</v>
      </c>
      <c r="F122" s="154">
        <v>1.9212962962962963E-2</v>
      </c>
      <c r="G122" s="154">
        <v>1.7245370370370372E-3</v>
      </c>
      <c r="H122" s="154">
        <v>5.9606481481481483E-2</v>
      </c>
      <c r="I122" s="154">
        <v>2.8692129629629633E-2</v>
      </c>
      <c r="J122" s="154">
        <v>3.0914351851851849E-2</v>
      </c>
      <c r="K122" s="154">
        <v>7.9861111111111105E-4</v>
      </c>
      <c r="L122" s="154">
        <v>3.9988425925925927E-2</v>
      </c>
      <c r="M122" s="154">
        <v>1.9212962962962963E-2</v>
      </c>
      <c r="N122" s="154">
        <v>2.0937499999999998E-2</v>
      </c>
      <c r="O122" s="154">
        <v>4.9629629629629635E-2</v>
      </c>
      <c r="P122" s="154">
        <v>8.0555555555555561E-2</v>
      </c>
      <c r="Q122" s="154">
        <v>8.1354166666666672E-2</v>
      </c>
      <c r="R122" s="154">
        <v>0.1213425925925926</v>
      </c>
      <c r="S122" s="153" t="s">
        <v>129</v>
      </c>
      <c r="T122" s="153" t="s">
        <v>2506</v>
      </c>
      <c r="U122" s="174"/>
      <c r="W122" s="123">
        <f t="shared" si="1"/>
        <v>706</v>
      </c>
    </row>
    <row r="123" spans="1:23" x14ac:dyDescent="0.3">
      <c r="A123" s="175">
        <v>120</v>
      </c>
      <c r="B123" s="157" t="s">
        <v>2627</v>
      </c>
      <c r="C123" s="157">
        <v>62</v>
      </c>
      <c r="D123" s="157" t="s">
        <v>110</v>
      </c>
      <c r="E123" s="168">
        <v>0.12201388888888888</v>
      </c>
      <c r="F123" s="158">
        <v>2.0462962962962964E-2</v>
      </c>
      <c r="G123" s="158">
        <v>3.0208333333333333E-3</v>
      </c>
      <c r="H123" s="158">
        <v>5.9050925925925923E-2</v>
      </c>
      <c r="I123" s="158">
        <v>2.9328703703703704E-2</v>
      </c>
      <c r="J123" s="158">
        <v>2.9710648148148149E-2</v>
      </c>
      <c r="K123" s="158">
        <v>2.1527777777777778E-3</v>
      </c>
      <c r="L123" s="158">
        <v>3.7303240740740741E-2</v>
      </c>
      <c r="M123" s="158">
        <v>2.0462962962962964E-2</v>
      </c>
      <c r="N123" s="158">
        <v>2.3495370370370371E-2</v>
      </c>
      <c r="O123" s="158">
        <v>5.2824074074074079E-2</v>
      </c>
      <c r="P123" s="158">
        <v>8.2546296296296298E-2</v>
      </c>
      <c r="Q123" s="158">
        <v>8.4710648148148146E-2</v>
      </c>
      <c r="R123" s="158">
        <v>0.12201388888888888</v>
      </c>
      <c r="S123" s="157" t="s">
        <v>28</v>
      </c>
      <c r="T123" s="157" t="s">
        <v>2506</v>
      </c>
      <c r="U123" s="176"/>
      <c r="W123" s="123">
        <f t="shared" si="1"/>
        <v>702</v>
      </c>
    </row>
    <row r="124" spans="1:23" ht="28.2" x14ac:dyDescent="0.3">
      <c r="A124" s="173">
        <v>121</v>
      </c>
      <c r="B124" s="153" t="s">
        <v>2468</v>
      </c>
      <c r="C124" s="153">
        <v>36</v>
      </c>
      <c r="D124" s="153" t="s">
        <v>110</v>
      </c>
      <c r="E124" s="167">
        <v>0.12243055555555556</v>
      </c>
      <c r="F124" s="154">
        <v>2.1539351851851851E-2</v>
      </c>
      <c r="G124" s="154">
        <v>1.6319444444444445E-3</v>
      </c>
      <c r="H124" s="154">
        <v>5.8472222222222224E-2</v>
      </c>
      <c r="I124" s="154">
        <v>2.8703703703703703E-2</v>
      </c>
      <c r="J124" s="154">
        <v>2.9756944444444447E-2</v>
      </c>
      <c r="K124" s="154">
        <v>4.9768518518518521E-4</v>
      </c>
      <c r="L124" s="154">
        <v>4.02662037037037E-2</v>
      </c>
      <c r="M124" s="154">
        <v>2.1539351851851851E-2</v>
      </c>
      <c r="N124" s="154">
        <v>2.3182870370370371E-2</v>
      </c>
      <c r="O124" s="154">
        <v>5.1898148148148145E-2</v>
      </c>
      <c r="P124" s="154">
        <v>8.1666666666666665E-2</v>
      </c>
      <c r="Q124" s="154">
        <v>8.216435185185185E-2</v>
      </c>
      <c r="R124" s="154">
        <v>0.12243055555555556</v>
      </c>
      <c r="S124" s="153" t="s">
        <v>2628</v>
      </c>
      <c r="T124" s="153" t="s">
        <v>2506</v>
      </c>
      <c r="U124" s="174"/>
      <c r="W124" s="123">
        <f t="shared" si="1"/>
        <v>700</v>
      </c>
    </row>
    <row r="125" spans="1:23" x14ac:dyDescent="0.3">
      <c r="A125" s="175">
        <v>122</v>
      </c>
      <c r="B125" s="157" t="s">
        <v>2034</v>
      </c>
      <c r="C125" s="157">
        <v>89</v>
      </c>
      <c r="D125" s="157" t="s">
        <v>110</v>
      </c>
      <c r="E125" s="168">
        <v>0.12265046296296296</v>
      </c>
      <c r="F125" s="158">
        <v>2.3784722222222221E-2</v>
      </c>
      <c r="G125" s="158">
        <v>1.8171296296296297E-3</v>
      </c>
      <c r="H125" s="158">
        <v>5.2696759259259263E-2</v>
      </c>
      <c r="I125" s="158">
        <v>2.6238425925925925E-2</v>
      </c>
      <c r="J125" s="158">
        <v>2.6458333333333334E-2</v>
      </c>
      <c r="K125" s="158">
        <v>1.3310185185185185E-3</v>
      </c>
      <c r="L125" s="158">
        <v>4.2997685185185187E-2</v>
      </c>
      <c r="M125" s="158">
        <v>2.3784722222222221E-2</v>
      </c>
      <c r="N125" s="158">
        <v>2.5613425925925925E-2</v>
      </c>
      <c r="O125" s="158">
        <v>5.185185185185185E-2</v>
      </c>
      <c r="P125" s="158">
        <v>7.8310185185185191E-2</v>
      </c>
      <c r="Q125" s="158">
        <v>7.96412037037037E-2</v>
      </c>
      <c r="R125" s="158">
        <v>0.12265046296296296</v>
      </c>
      <c r="S125" s="157" t="s">
        <v>8</v>
      </c>
      <c r="T125" s="157" t="s">
        <v>2506</v>
      </c>
      <c r="U125" s="176"/>
      <c r="W125" s="123">
        <f t="shared" si="1"/>
        <v>698</v>
      </c>
    </row>
    <row r="126" spans="1:23" x14ac:dyDescent="0.3">
      <c r="A126" s="173">
        <v>123</v>
      </c>
      <c r="B126" s="153" t="s">
        <v>2629</v>
      </c>
      <c r="C126" s="153">
        <v>146</v>
      </c>
      <c r="D126" s="153" t="s">
        <v>110</v>
      </c>
      <c r="E126" s="167">
        <v>0.12428240740740741</v>
      </c>
      <c r="F126" s="154">
        <v>2.1423611111111112E-2</v>
      </c>
      <c r="G126" s="154">
        <v>2.7314814814814819E-3</v>
      </c>
      <c r="H126" s="154">
        <v>6.083333333333333E-2</v>
      </c>
      <c r="I126" s="154">
        <v>3.0659722222222224E-2</v>
      </c>
      <c r="J126" s="154">
        <v>3.0162037037037032E-2</v>
      </c>
      <c r="K126" s="154">
        <v>1.3773148148148147E-3</v>
      </c>
      <c r="L126" s="154">
        <v>3.7893518518518521E-2</v>
      </c>
      <c r="M126" s="154">
        <v>2.1423611111111112E-2</v>
      </c>
      <c r="N126" s="154">
        <v>2.4155092592592589E-2</v>
      </c>
      <c r="O126" s="154">
        <v>5.4814814814814816E-2</v>
      </c>
      <c r="P126" s="154">
        <v>8.4988425925925926E-2</v>
      </c>
      <c r="Q126" s="154">
        <v>8.637731481481481E-2</v>
      </c>
      <c r="R126" s="154">
        <v>0.12428240740740741</v>
      </c>
      <c r="S126" s="153" t="s">
        <v>28</v>
      </c>
      <c r="T126" s="153" t="s">
        <v>2506</v>
      </c>
      <c r="U126" s="174"/>
      <c r="W126" s="123">
        <f t="shared" si="1"/>
        <v>689</v>
      </c>
    </row>
    <row r="127" spans="1:23" x14ac:dyDescent="0.3">
      <c r="A127" s="175">
        <v>124</v>
      </c>
      <c r="B127" s="157" t="s">
        <v>2630</v>
      </c>
      <c r="C127" s="157">
        <v>172</v>
      </c>
      <c r="D127" s="157" t="s">
        <v>110</v>
      </c>
      <c r="E127" s="168">
        <v>0.12430555555555556</v>
      </c>
      <c r="F127" s="158">
        <v>2.3020833333333334E-2</v>
      </c>
      <c r="G127" s="158">
        <v>3.3217592592592591E-3</v>
      </c>
      <c r="H127" s="158">
        <v>5.9467592592592593E-2</v>
      </c>
      <c r="I127" s="158">
        <v>2.9317129629629634E-2</v>
      </c>
      <c r="J127" s="158">
        <v>3.0150462962962962E-2</v>
      </c>
      <c r="K127" s="158">
        <v>1.5624999999999999E-3</v>
      </c>
      <c r="L127" s="158">
        <v>3.6909722222222226E-2</v>
      </c>
      <c r="M127" s="158">
        <v>2.3020833333333334E-2</v>
      </c>
      <c r="N127" s="158">
        <v>2.6354166666666668E-2</v>
      </c>
      <c r="O127" s="158">
        <v>5.5671296296296302E-2</v>
      </c>
      <c r="P127" s="158">
        <v>8.5833333333333331E-2</v>
      </c>
      <c r="Q127" s="158">
        <v>8.7395833333333339E-2</v>
      </c>
      <c r="R127" s="158">
        <v>0.12430555555555556</v>
      </c>
      <c r="S127" s="157" t="s">
        <v>8</v>
      </c>
      <c r="T127" s="157" t="s">
        <v>2506</v>
      </c>
      <c r="U127" s="176"/>
      <c r="W127" s="123">
        <f t="shared" si="1"/>
        <v>689</v>
      </c>
    </row>
    <row r="128" spans="1:23" x14ac:dyDescent="0.3">
      <c r="A128" s="173">
        <v>125</v>
      </c>
      <c r="B128" s="153" t="s">
        <v>2631</v>
      </c>
      <c r="C128" s="153">
        <v>153</v>
      </c>
      <c r="D128" s="153" t="s">
        <v>110</v>
      </c>
      <c r="E128" s="167">
        <v>0.12502314814814816</v>
      </c>
      <c r="F128" s="154">
        <v>2.390046296296296E-2</v>
      </c>
      <c r="G128" s="154">
        <v>3.2291666666666666E-3</v>
      </c>
      <c r="H128" s="154">
        <v>5.8067129629629628E-2</v>
      </c>
      <c r="I128" s="154">
        <v>2.8773148148148145E-2</v>
      </c>
      <c r="J128" s="154">
        <v>2.9282407407407406E-2</v>
      </c>
      <c r="K128" s="154">
        <v>1.8750000000000001E-3</v>
      </c>
      <c r="L128" s="154">
        <v>3.7939814814814815E-2</v>
      </c>
      <c r="M128" s="154">
        <v>2.390046296296296E-2</v>
      </c>
      <c r="N128" s="154">
        <v>2.7129629629629632E-2</v>
      </c>
      <c r="O128" s="154">
        <v>5.5914351851851847E-2</v>
      </c>
      <c r="P128" s="154">
        <v>8.520833333333333E-2</v>
      </c>
      <c r="Q128" s="154">
        <v>8.7083333333333332E-2</v>
      </c>
      <c r="R128" s="154">
        <v>0.12502314814814816</v>
      </c>
      <c r="S128" s="153"/>
      <c r="T128" s="153" t="s">
        <v>2506</v>
      </c>
      <c r="U128" s="174" t="s">
        <v>2632</v>
      </c>
      <c r="W128" s="123">
        <f t="shared" si="1"/>
        <v>685</v>
      </c>
    </row>
    <row r="129" spans="1:23" x14ac:dyDescent="0.3">
      <c r="A129" s="175">
        <v>126</v>
      </c>
      <c r="B129" s="157" t="s">
        <v>2633</v>
      </c>
      <c r="C129" s="157">
        <v>132</v>
      </c>
      <c r="D129" s="157" t="s">
        <v>110</v>
      </c>
      <c r="E129" s="168">
        <v>0.1259837962962963</v>
      </c>
      <c r="F129" s="158">
        <v>2.1527777777777781E-2</v>
      </c>
      <c r="G129" s="158">
        <v>1.8287037037037037E-3</v>
      </c>
      <c r="H129" s="158">
        <v>5.8657407407407408E-2</v>
      </c>
      <c r="I129" s="158">
        <v>2.8969907407407406E-2</v>
      </c>
      <c r="J129" s="158">
        <v>2.9675925925925925E-2</v>
      </c>
      <c r="K129" s="158">
        <v>8.2175925925925917E-4</v>
      </c>
      <c r="L129" s="158">
        <v>4.3124999999999997E-2</v>
      </c>
      <c r="M129" s="158">
        <v>2.1527777777777781E-2</v>
      </c>
      <c r="N129" s="158">
        <v>2.3356481481481482E-2</v>
      </c>
      <c r="O129" s="158">
        <v>5.2337962962962968E-2</v>
      </c>
      <c r="P129" s="158">
        <v>8.2013888888888886E-2</v>
      </c>
      <c r="Q129" s="158">
        <v>8.2847222222222225E-2</v>
      </c>
      <c r="R129" s="158">
        <v>0.1259837962962963</v>
      </c>
      <c r="S129" s="157" t="s">
        <v>156</v>
      </c>
      <c r="T129" s="157" t="s">
        <v>2506</v>
      </c>
      <c r="U129" s="176"/>
      <c r="W129" s="123">
        <f t="shared" si="1"/>
        <v>680</v>
      </c>
    </row>
    <row r="130" spans="1:23" x14ac:dyDescent="0.3">
      <c r="A130" s="173">
        <v>127</v>
      </c>
      <c r="B130" s="153" t="s">
        <v>2634</v>
      </c>
      <c r="C130" s="153">
        <v>161</v>
      </c>
      <c r="D130" s="153" t="s">
        <v>110</v>
      </c>
      <c r="E130" s="167">
        <v>0.1260185185185185</v>
      </c>
      <c r="F130" s="154">
        <v>1.9745370370370371E-2</v>
      </c>
      <c r="G130" s="154">
        <v>2.1064814814814813E-3</v>
      </c>
      <c r="H130" s="154">
        <v>6.5844907407407408E-2</v>
      </c>
      <c r="I130" s="154">
        <v>3.2361111111111111E-2</v>
      </c>
      <c r="J130" s="154">
        <v>3.3472222222222223E-2</v>
      </c>
      <c r="K130" s="154">
        <v>8.564814814814815E-4</v>
      </c>
      <c r="L130" s="154">
        <v>3.7442129629629624E-2</v>
      </c>
      <c r="M130" s="154">
        <v>1.9745370370370371E-2</v>
      </c>
      <c r="N130" s="154">
        <v>2.1863425925925925E-2</v>
      </c>
      <c r="O130" s="154">
        <v>5.4224537037037036E-2</v>
      </c>
      <c r="P130" s="154">
        <v>8.7708333333333333E-2</v>
      </c>
      <c r="Q130" s="154">
        <v>8.8576388888888899E-2</v>
      </c>
      <c r="R130" s="154">
        <v>0.1260185185185185</v>
      </c>
      <c r="S130" s="153" t="s">
        <v>2635</v>
      </c>
      <c r="T130" s="153" t="s">
        <v>2506</v>
      </c>
      <c r="U130" s="174"/>
      <c r="W130" s="123">
        <f t="shared" si="1"/>
        <v>680</v>
      </c>
    </row>
    <row r="131" spans="1:23" x14ac:dyDescent="0.3">
      <c r="A131" s="175">
        <v>128</v>
      </c>
      <c r="B131" s="157" t="s">
        <v>2636</v>
      </c>
      <c r="C131" s="157">
        <v>155</v>
      </c>
      <c r="D131" s="157" t="s">
        <v>110</v>
      </c>
      <c r="E131" s="168">
        <v>0.12646990740740741</v>
      </c>
      <c r="F131" s="158">
        <v>2.1747685185185186E-2</v>
      </c>
      <c r="G131" s="158">
        <v>2.1643518518518518E-3</v>
      </c>
      <c r="H131" s="158">
        <v>6.6469907407407408E-2</v>
      </c>
      <c r="I131" s="158">
        <v>3.3240740740740744E-2</v>
      </c>
      <c r="J131" s="158">
        <v>3.3217592592592597E-2</v>
      </c>
      <c r="K131" s="158">
        <v>1.0995370370370371E-3</v>
      </c>
      <c r="L131" s="158">
        <v>3.4965277777777783E-2</v>
      </c>
      <c r="M131" s="158">
        <v>2.1747685185185186E-2</v>
      </c>
      <c r="N131" s="158">
        <v>2.3923611111111114E-2</v>
      </c>
      <c r="O131" s="158">
        <v>5.7164351851851848E-2</v>
      </c>
      <c r="P131" s="158">
        <v>9.0393518518518512E-2</v>
      </c>
      <c r="Q131" s="158">
        <v>9.150462962962963E-2</v>
      </c>
      <c r="R131" s="158">
        <v>0.12646990740740741</v>
      </c>
      <c r="S131" s="157" t="s">
        <v>28</v>
      </c>
      <c r="T131" s="157" t="s">
        <v>2506</v>
      </c>
      <c r="U131" s="176"/>
      <c r="W131" s="123">
        <f t="shared" si="1"/>
        <v>677</v>
      </c>
    </row>
    <row r="132" spans="1:23" x14ac:dyDescent="0.3">
      <c r="A132" s="173">
        <v>129</v>
      </c>
      <c r="B132" s="153" t="s">
        <v>2637</v>
      </c>
      <c r="C132" s="153">
        <v>105</v>
      </c>
      <c r="D132" s="153" t="s">
        <v>110</v>
      </c>
      <c r="E132" s="167">
        <v>0.12684027777777776</v>
      </c>
      <c r="F132" s="154">
        <v>2.2673611111111113E-2</v>
      </c>
      <c r="G132" s="154">
        <v>2.9745370370370373E-3</v>
      </c>
      <c r="H132" s="154">
        <v>6.1307870370370367E-2</v>
      </c>
      <c r="I132" s="154">
        <v>3.0682870370370371E-2</v>
      </c>
      <c r="J132" s="154">
        <v>3.0613425925925929E-2</v>
      </c>
      <c r="K132" s="154">
        <v>1.5277777777777779E-3</v>
      </c>
      <c r="L132" s="154">
        <v>3.8321759259259257E-2</v>
      </c>
      <c r="M132" s="154">
        <v>2.2673611111111113E-2</v>
      </c>
      <c r="N132" s="154">
        <v>2.5659722222222223E-2</v>
      </c>
      <c r="O132" s="154">
        <v>5.634259259259259E-2</v>
      </c>
      <c r="P132" s="154">
        <v>8.6967592592592582E-2</v>
      </c>
      <c r="Q132" s="154">
        <v>8.8506944444444444E-2</v>
      </c>
      <c r="R132" s="154">
        <v>0.12684027777777776</v>
      </c>
      <c r="S132" s="153" t="s">
        <v>8</v>
      </c>
      <c r="T132" s="153" t="s">
        <v>2506</v>
      </c>
      <c r="U132" s="174" t="s">
        <v>2638</v>
      </c>
      <c r="W132" s="123">
        <f t="shared" si="1"/>
        <v>675</v>
      </c>
    </row>
    <row r="133" spans="1:23" x14ac:dyDescent="0.3">
      <c r="A133" s="175">
        <v>130</v>
      </c>
      <c r="B133" s="157" t="s">
        <v>2639</v>
      </c>
      <c r="C133" s="157">
        <v>78</v>
      </c>
      <c r="D133" s="157" t="s">
        <v>110</v>
      </c>
      <c r="E133" s="168">
        <v>0.1307986111111111</v>
      </c>
      <c r="F133" s="158">
        <v>2.2847222222222224E-2</v>
      </c>
      <c r="G133" s="158">
        <v>3.8078703703703707E-3</v>
      </c>
      <c r="H133" s="158">
        <v>6.1527777777777772E-2</v>
      </c>
      <c r="I133" s="158">
        <v>3.0567129629629628E-2</v>
      </c>
      <c r="J133" s="158">
        <v>3.0949074074074077E-2</v>
      </c>
      <c r="K133" s="158">
        <v>2.6620370370370374E-3</v>
      </c>
      <c r="L133" s="158">
        <v>3.9918981481481479E-2</v>
      </c>
      <c r="M133" s="158">
        <v>2.2847222222222224E-2</v>
      </c>
      <c r="N133" s="158">
        <v>2.6666666666666668E-2</v>
      </c>
      <c r="O133" s="158">
        <v>5.724537037037037E-2</v>
      </c>
      <c r="P133" s="158">
        <v>8.819444444444445E-2</v>
      </c>
      <c r="Q133" s="158">
        <v>9.0868055555555549E-2</v>
      </c>
      <c r="R133" s="158">
        <v>0.1307986111111111</v>
      </c>
      <c r="S133" s="157" t="s">
        <v>8</v>
      </c>
      <c r="T133" s="157" t="s">
        <v>2506</v>
      </c>
      <c r="U133" s="176" t="s">
        <v>2640</v>
      </c>
      <c r="W133" s="123">
        <f t="shared" ref="W133:W152" si="2">ROUND($E$4/E133*1000,0)</f>
        <v>655</v>
      </c>
    </row>
    <row r="134" spans="1:23" x14ac:dyDescent="0.3">
      <c r="A134" s="173">
        <v>131</v>
      </c>
      <c r="B134" s="153" t="s">
        <v>2641</v>
      </c>
      <c r="C134" s="153">
        <v>18</v>
      </c>
      <c r="D134" s="153" t="s">
        <v>110</v>
      </c>
      <c r="E134" s="167">
        <v>0.13089120370370369</v>
      </c>
      <c r="F134" s="154">
        <v>2.9305555555555557E-2</v>
      </c>
      <c r="G134" s="154">
        <v>2.0486111111111113E-3</v>
      </c>
      <c r="H134" s="154">
        <v>6.2928240740740743E-2</v>
      </c>
      <c r="I134" s="154">
        <v>3.0972222222222224E-2</v>
      </c>
      <c r="J134" s="154">
        <v>3.1944444444444449E-2</v>
      </c>
      <c r="K134" s="154">
        <v>9.4907407407407408E-4</v>
      </c>
      <c r="L134" s="154">
        <v>3.5624999999999997E-2</v>
      </c>
      <c r="M134" s="154">
        <v>2.9305555555555557E-2</v>
      </c>
      <c r="N134" s="154">
        <v>3.1365740740740743E-2</v>
      </c>
      <c r="O134" s="154">
        <v>6.2349537037037044E-2</v>
      </c>
      <c r="P134" s="154">
        <v>9.4305555555555545E-2</v>
      </c>
      <c r="Q134" s="154">
        <v>9.525462962962962E-2</v>
      </c>
      <c r="R134" s="154">
        <v>0.13089120370370369</v>
      </c>
      <c r="S134" s="153" t="s">
        <v>8</v>
      </c>
      <c r="T134" s="153" t="s">
        <v>2506</v>
      </c>
      <c r="U134" s="174" t="s">
        <v>2642</v>
      </c>
      <c r="W134" s="123">
        <f t="shared" si="2"/>
        <v>654</v>
      </c>
    </row>
    <row r="135" spans="1:23" x14ac:dyDescent="0.3">
      <c r="A135" s="175">
        <v>132</v>
      </c>
      <c r="B135" s="157" t="s">
        <v>2643</v>
      </c>
      <c r="C135" s="157">
        <v>64</v>
      </c>
      <c r="D135" s="157" t="s">
        <v>110</v>
      </c>
      <c r="E135" s="168">
        <v>0.13148148148148148</v>
      </c>
      <c r="F135" s="158">
        <v>2.5162037037037038E-2</v>
      </c>
      <c r="G135" s="158">
        <v>1.5972222222222221E-3</v>
      </c>
      <c r="H135" s="158">
        <v>5.8437499999999996E-2</v>
      </c>
      <c r="I135" s="160" t="s">
        <v>183</v>
      </c>
      <c r="J135" s="160" t="s">
        <v>183</v>
      </c>
      <c r="K135" s="158">
        <v>5.4398148148148144E-4</v>
      </c>
      <c r="L135" s="158">
        <v>4.5717592592592594E-2</v>
      </c>
      <c r="M135" s="158">
        <v>2.5162037037037038E-2</v>
      </c>
      <c r="N135" s="158">
        <v>2.6770833333333331E-2</v>
      </c>
      <c r="O135" s="160" t="s">
        <v>183</v>
      </c>
      <c r="P135" s="158">
        <v>8.5219907407407411E-2</v>
      </c>
      <c r="Q135" s="158">
        <v>8.5763888888888876E-2</v>
      </c>
      <c r="R135" s="158">
        <v>0.13148148148148148</v>
      </c>
      <c r="S135" s="157" t="s">
        <v>8</v>
      </c>
      <c r="T135" s="157" t="s">
        <v>2506</v>
      </c>
      <c r="U135" s="176" t="s">
        <v>2644</v>
      </c>
      <c r="W135" s="123">
        <f t="shared" si="2"/>
        <v>651</v>
      </c>
    </row>
    <row r="136" spans="1:23" x14ac:dyDescent="0.3">
      <c r="A136" s="173">
        <v>133</v>
      </c>
      <c r="B136" s="153" t="s">
        <v>205</v>
      </c>
      <c r="C136" s="153">
        <v>111</v>
      </c>
      <c r="D136" s="153" t="s">
        <v>117</v>
      </c>
      <c r="E136" s="167">
        <v>0.1325462962962963</v>
      </c>
      <c r="F136" s="154">
        <v>2.4537037037037038E-2</v>
      </c>
      <c r="G136" s="154">
        <v>2.685185185185185E-3</v>
      </c>
      <c r="H136" s="154">
        <v>6.1481481481481477E-2</v>
      </c>
      <c r="I136" s="154">
        <v>3.1168981481481482E-2</v>
      </c>
      <c r="J136" s="154">
        <v>3.0312499999999996E-2</v>
      </c>
      <c r="K136" s="154">
        <v>1.8750000000000001E-3</v>
      </c>
      <c r="L136" s="154">
        <v>4.1956018518518517E-2</v>
      </c>
      <c r="M136" s="154">
        <v>2.4537037037037038E-2</v>
      </c>
      <c r="N136" s="154">
        <v>2.7222222222222228E-2</v>
      </c>
      <c r="O136" s="154">
        <v>5.8391203703703702E-2</v>
      </c>
      <c r="P136" s="154">
        <v>8.8703703703703715E-2</v>
      </c>
      <c r="Q136" s="154">
        <v>9.0590277777777783E-2</v>
      </c>
      <c r="R136" s="154">
        <v>0.1325462962962963</v>
      </c>
      <c r="S136" s="153" t="s">
        <v>28</v>
      </c>
      <c r="T136" s="153" t="s">
        <v>2506</v>
      </c>
      <c r="U136" s="174" t="s">
        <v>2522</v>
      </c>
      <c r="W136" s="123">
        <f t="shared" si="2"/>
        <v>646</v>
      </c>
    </row>
    <row r="137" spans="1:23" x14ac:dyDescent="0.3">
      <c r="A137" s="175">
        <v>134</v>
      </c>
      <c r="B137" s="157" t="s">
        <v>2435</v>
      </c>
      <c r="C137" s="157">
        <v>110</v>
      </c>
      <c r="D137" s="157" t="s">
        <v>110</v>
      </c>
      <c r="E137" s="168">
        <v>0.13256944444444443</v>
      </c>
      <c r="F137" s="158">
        <v>2.4398148148148145E-2</v>
      </c>
      <c r="G137" s="158">
        <v>2.7199074074074074E-3</v>
      </c>
      <c r="H137" s="158">
        <v>6.157407407407408E-2</v>
      </c>
      <c r="I137" s="158">
        <v>3.1319444444444448E-2</v>
      </c>
      <c r="J137" s="158">
        <v>3.0243055555555554E-2</v>
      </c>
      <c r="K137" s="158">
        <v>1.8634259259259261E-3</v>
      </c>
      <c r="L137" s="158">
        <v>4.1990740740740745E-2</v>
      </c>
      <c r="M137" s="158">
        <v>2.4398148148148145E-2</v>
      </c>
      <c r="N137" s="158">
        <v>2.7118055555555552E-2</v>
      </c>
      <c r="O137" s="158">
        <v>5.8437499999999996E-2</v>
      </c>
      <c r="P137" s="158">
        <v>8.8692129629629635E-2</v>
      </c>
      <c r="Q137" s="158">
        <v>9.0567129629629636E-2</v>
      </c>
      <c r="R137" s="158">
        <v>0.13256944444444443</v>
      </c>
      <c r="S137" s="157" t="s">
        <v>28</v>
      </c>
      <c r="T137" s="157" t="s">
        <v>2506</v>
      </c>
      <c r="U137" s="176" t="s">
        <v>2522</v>
      </c>
      <c r="W137" s="123">
        <f t="shared" si="2"/>
        <v>646</v>
      </c>
    </row>
    <row r="138" spans="1:23" x14ac:dyDescent="0.3">
      <c r="A138" s="173">
        <v>135</v>
      </c>
      <c r="B138" s="153" t="s">
        <v>2645</v>
      </c>
      <c r="C138" s="153">
        <v>58</v>
      </c>
      <c r="D138" s="153" t="s">
        <v>110</v>
      </c>
      <c r="E138" s="167">
        <v>0.13311342592592593</v>
      </c>
      <c r="F138" s="154">
        <v>1.9155092592592592E-2</v>
      </c>
      <c r="G138" s="154">
        <v>4.5949074074074078E-3</v>
      </c>
      <c r="H138" s="154">
        <v>7.2928240740740738E-2</v>
      </c>
      <c r="I138" s="161" t="s">
        <v>183</v>
      </c>
      <c r="J138" s="161" t="s">
        <v>183</v>
      </c>
      <c r="K138" s="154">
        <v>1.4583333333333334E-3</v>
      </c>
      <c r="L138" s="154">
        <v>3.4965277777777783E-2</v>
      </c>
      <c r="M138" s="154">
        <v>1.9155092592592592E-2</v>
      </c>
      <c r="N138" s="154">
        <v>2.3750000000000004E-2</v>
      </c>
      <c r="O138" s="161" t="s">
        <v>183</v>
      </c>
      <c r="P138" s="154">
        <v>9.6689814814814812E-2</v>
      </c>
      <c r="Q138" s="154">
        <v>9.8148148148148151E-2</v>
      </c>
      <c r="R138" s="154">
        <v>0.13311342592592593</v>
      </c>
      <c r="S138" s="153" t="s">
        <v>8</v>
      </c>
      <c r="T138" s="153" t="s">
        <v>2506</v>
      </c>
      <c r="U138" s="174" t="s">
        <v>2646</v>
      </c>
      <c r="W138" s="123">
        <f t="shared" si="2"/>
        <v>643</v>
      </c>
    </row>
    <row r="139" spans="1:23" x14ac:dyDescent="0.3">
      <c r="A139" s="175">
        <v>136</v>
      </c>
      <c r="B139" s="157" t="s">
        <v>2021</v>
      </c>
      <c r="C139" s="157">
        <v>126</v>
      </c>
      <c r="D139" s="157" t="s">
        <v>110</v>
      </c>
      <c r="E139" s="168">
        <v>0.13356481481481483</v>
      </c>
      <c r="F139" s="158">
        <v>1.7013888888888887E-2</v>
      </c>
      <c r="G139" s="158">
        <v>1.4120370370370369E-3</v>
      </c>
      <c r="H139" s="158">
        <v>8.1631944444444438E-2</v>
      </c>
      <c r="I139" s="158">
        <v>5.4872685185185184E-2</v>
      </c>
      <c r="J139" s="158">
        <v>2.6759259259259257E-2</v>
      </c>
      <c r="K139" s="158">
        <v>1.9212962962962962E-3</v>
      </c>
      <c r="L139" s="158">
        <v>3.15625E-2</v>
      </c>
      <c r="M139" s="158">
        <v>1.7013888888888887E-2</v>
      </c>
      <c r="N139" s="158">
        <v>1.8437499999999999E-2</v>
      </c>
      <c r="O139" s="158">
        <v>7.3321759259259267E-2</v>
      </c>
      <c r="P139" s="158">
        <v>0.10008101851851851</v>
      </c>
      <c r="Q139" s="158">
        <v>0.10200231481481481</v>
      </c>
      <c r="R139" s="158">
        <v>0.13356481481481483</v>
      </c>
      <c r="S139" s="157" t="s">
        <v>2647</v>
      </c>
      <c r="T139" s="157" t="s">
        <v>2506</v>
      </c>
      <c r="U139" s="176" t="s">
        <v>2648</v>
      </c>
      <c r="W139" s="123">
        <f t="shared" si="2"/>
        <v>641</v>
      </c>
    </row>
    <row r="140" spans="1:23" x14ac:dyDescent="0.3">
      <c r="A140" s="173">
        <v>137</v>
      </c>
      <c r="B140" s="153" t="s">
        <v>22</v>
      </c>
      <c r="C140" s="153">
        <v>160</v>
      </c>
      <c r="D140" s="153" t="s">
        <v>117</v>
      </c>
      <c r="E140" s="167">
        <v>0.13649305555555555</v>
      </c>
      <c r="F140" s="154">
        <v>2.3854166666666666E-2</v>
      </c>
      <c r="G140" s="154">
        <v>1.8518518518518517E-3</v>
      </c>
      <c r="H140" s="154">
        <v>6.2881944444444449E-2</v>
      </c>
      <c r="I140" s="154">
        <v>3.0902777777777779E-2</v>
      </c>
      <c r="J140" s="154">
        <v>3.1967592592592589E-2</v>
      </c>
      <c r="K140" s="154">
        <v>1.1111111111111111E-3</v>
      </c>
      <c r="L140" s="154">
        <v>4.6770833333333338E-2</v>
      </c>
      <c r="M140" s="154">
        <v>2.3854166666666666E-2</v>
      </c>
      <c r="N140" s="154">
        <v>2.5717592592592594E-2</v>
      </c>
      <c r="O140" s="154">
        <v>5.6631944444444443E-2</v>
      </c>
      <c r="P140" s="154">
        <v>8.8611111111111099E-2</v>
      </c>
      <c r="Q140" s="154">
        <v>8.9722222222222217E-2</v>
      </c>
      <c r="R140" s="154">
        <v>0.13649305555555555</v>
      </c>
      <c r="S140" s="153" t="s">
        <v>8</v>
      </c>
      <c r="T140" s="153" t="s">
        <v>2506</v>
      </c>
      <c r="U140" s="174"/>
      <c r="W140" s="123">
        <f t="shared" si="2"/>
        <v>627</v>
      </c>
    </row>
    <row r="141" spans="1:23" x14ac:dyDescent="0.3">
      <c r="A141" s="175">
        <v>138</v>
      </c>
      <c r="B141" s="157" t="s">
        <v>2649</v>
      </c>
      <c r="C141" s="157">
        <v>149</v>
      </c>
      <c r="D141" s="157" t="s">
        <v>110</v>
      </c>
      <c r="E141" s="168">
        <v>0.13696759259259259</v>
      </c>
      <c r="F141" s="158">
        <v>1.7511574074074072E-2</v>
      </c>
      <c r="G141" s="158">
        <v>1.7824074074074072E-3</v>
      </c>
      <c r="H141" s="158">
        <v>7.6435185185185189E-2</v>
      </c>
      <c r="I141" s="158">
        <v>2.6018518518518521E-2</v>
      </c>
      <c r="J141" s="158">
        <v>5.0405092592592592E-2</v>
      </c>
      <c r="K141" s="158">
        <v>1.9560185185185184E-3</v>
      </c>
      <c r="L141" s="158">
        <v>3.9270833333333331E-2</v>
      </c>
      <c r="M141" s="158">
        <v>1.7511574074074072E-2</v>
      </c>
      <c r="N141" s="158">
        <v>1.9293981481481485E-2</v>
      </c>
      <c r="O141" s="158">
        <v>4.5324074074074072E-2</v>
      </c>
      <c r="P141" s="158">
        <v>9.5740740740740737E-2</v>
      </c>
      <c r="Q141" s="158">
        <v>9.7696759259259261E-2</v>
      </c>
      <c r="R141" s="158">
        <v>0.13696759259259259</v>
      </c>
      <c r="S141" s="157" t="s">
        <v>8</v>
      </c>
      <c r="T141" s="157" t="s">
        <v>2506</v>
      </c>
      <c r="U141" s="176" t="s">
        <v>65</v>
      </c>
      <c r="W141" s="123">
        <f t="shared" si="2"/>
        <v>625</v>
      </c>
    </row>
    <row r="142" spans="1:23" x14ac:dyDescent="0.3">
      <c r="A142" s="173">
        <v>139</v>
      </c>
      <c r="B142" s="153" t="s">
        <v>2650</v>
      </c>
      <c r="C142" s="153">
        <v>138</v>
      </c>
      <c r="D142" s="153" t="s">
        <v>110</v>
      </c>
      <c r="E142" s="167">
        <v>0.13829861111111111</v>
      </c>
      <c r="F142" s="154">
        <v>1.9305555555555555E-2</v>
      </c>
      <c r="G142" s="154">
        <v>2.3495370370370371E-3</v>
      </c>
      <c r="H142" s="154">
        <v>7.5416666666666674E-2</v>
      </c>
      <c r="I142" s="154">
        <v>3.7106481481481483E-2</v>
      </c>
      <c r="J142" s="154">
        <v>3.8310185185185183E-2</v>
      </c>
      <c r="K142" s="154">
        <v>5.3240740740740744E-4</v>
      </c>
      <c r="L142" s="154">
        <v>4.0671296296296296E-2</v>
      </c>
      <c r="M142" s="154">
        <v>1.9305555555555555E-2</v>
      </c>
      <c r="N142" s="154">
        <v>2.1666666666666667E-2</v>
      </c>
      <c r="O142" s="154">
        <v>5.8773148148148151E-2</v>
      </c>
      <c r="P142" s="154">
        <v>9.7094907407407408E-2</v>
      </c>
      <c r="Q142" s="154">
        <v>9.7627314814814806E-2</v>
      </c>
      <c r="R142" s="154">
        <v>0.13829861111111111</v>
      </c>
      <c r="S142" s="153" t="s">
        <v>8</v>
      </c>
      <c r="T142" s="153" t="s">
        <v>2506</v>
      </c>
      <c r="U142" s="174"/>
      <c r="W142" s="123">
        <f t="shared" si="2"/>
        <v>619</v>
      </c>
    </row>
    <row r="143" spans="1:23" x14ac:dyDescent="0.3">
      <c r="A143" s="175">
        <v>140</v>
      </c>
      <c r="B143" s="157" t="s">
        <v>2446</v>
      </c>
      <c r="C143" s="157">
        <v>171</v>
      </c>
      <c r="D143" s="157" t="s">
        <v>110</v>
      </c>
      <c r="E143" s="168">
        <v>0.1396412037037037</v>
      </c>
      <c r="F143" s="158">
        <v>1.9560185185185184E-2</v>
      </c>
      <c r="G143" s="158">
        <v>2.5347222222222221E-3</v>
      </c>
      <c r="H143" s="158">
        <v>6.1458333333333337E-2</v>
      </c>
      <c r="I143" s="158">
        <v>3.0034722222222223E-2</v>
      </c>
      <c r="J143" s="158">
        <v>3.142361111111111E-2</v>
      </c>
      <c r="K143" s="158">
        <v>3.0439814814814821E-3</v>
      </c>
      <c r="L143" s="158">
        <v>5.302083333333333E-2</v>
      </c>
      <c r="M143" s="158">
        <v>1.9560185185185184E-2</v>
      </c>
      <c r="N143" s="158">
        <v>2.210648148148148E-2</v>
      </c>
      <c r="O143" s="158">
        <v>5.2152777777777777E-2</v>
      </c>
      <c r="P143" s="158">
        <v>8.3576388888888895E-2</v>
      </c>
      <c r="Q143" s="158">
        <v>8.6620370370370361E-2</v>
      </c>
      <c r="R143" s="158">
        <v>0.1396412037037037</v>
      </c>
      <c r="S143" s="157" t="s">
        <v>8</v>
      </c>
      <c r="T143" s="157" t="s">
        <v>2506</v>
      </c>
      <c r="U143" s="176" t="s">
        <v>2646</v>
      </c>
      <c r="W143" s="123">
        <f t="shared" si="2"/>
        <v>613</v>
      </c>
    </row>
    <row r="144" spans="1:23" x14ac:dyDescent="0.3">
      <c r="A144" s="173">
        <v>141</v>
      </c>
      <c r="B144" s="153" t="s">
        <v>2651</v>
      </c>
      <c r="C144" s="153">
        <v>39</v>
      </c>
      <c r="D144" s="153" t="s">
        <v>110</v>
      </c>
      <c r="E144" s="167">
        <v>0.14002314814814815</v>
      </c>
      <c r="F144" s="154">
        <v>2.659722222222222E-2</v>
      </c>
      <c r="G144" s="154">
        <v>3.5532407407407405E-3</v>
      </c>
      <c r="H144" s="154">
        <v>6.9212962962962962E-2</v>
      </c>
      <c r="I144" s="154">
        <v>3.5046296296296298E-2</v>
      </c>
      <c r="J144" s="154">
        <v>3.4155092592592591E-2</v>
      </c>
      <c r="K144" s="154">
        <v>1.5856481481481479E-3</v>
      </c>
      <c r="L144" s="154">
        <v>3.90625E-2</v>
      </c>
      <c r="M144" s="154">
        <v>2.659722222222222E-2</v>
      </c>
      <c r="N144" s="154">
        <v>3.0162037037037032E-2</v>
      </c>
      <c r="O144" s="154">
        <v>6.5208333333333326E-2</v>
      </c>
      <c r="P144" s="154">
        <v>9.9374999999999991E-2</v>
      </c>
      <c r="Q144" s="154">
        <v>0.10096064814814815</v>
      </c>
      <c r="R144" s="154">
        <v>0.14002314814814815</v>
      </c>
      <c r="S144" s="153" t="s">
        <v>28</v>
      </c>
      <c r="T144" s="153" t="s">
        <v>2506</v>
      </c>
      <c r="U144" s="174"/>
      <c r="W144" s="123">
        <f t="shared" si="2"/>
        <v>612</v>
      </c>
    </row>
    <row r="145" spans="1:23" x14ac:dyDescent="0.3">
      <c r="A145" s="175">
        <v>142</v>
      </c>
      <c r="B145" s="157" t="s">
        <v>2652</v>
      </c>
      <c r="C145" s="157">
        <v>124</v>
      </c>
      <c r="D145" s="157" t="s">
        <v>117</v>
      </c>
      <c r="E145" s="168">
        <v>0.1401273148148148</v>
      </c>
      <c r="F145" s="158">
        <v>2.327546296296296E-2</v>
      </c>
      <c r="G145" s="158">
        <v>1.712962962962963E-3</v>
      </c>
      <c r="H145" s="158">
        <v>6.8993055555555557E-2</v>
      </c>
      <c r="I145" s="158">
        <v>6.8993055555555557E-2</v>
      </c>
      <c r="J145" s="158">
        <v>0</v>
      </c>
      <c r="K145" s="158">
        <v>8.564814814814815E-4</v>
      </c>
      <c r="L145" s="158">
        <v>4.5254629629629624E-2</v>
      </c>
      <c r="M145" s="158">
        <v>2.327546296296296E-2</v>
      </c>
      <c r="N145" s="158">
        <v>2.4988425925925928E-2</v>
      </c>
      <c r="O145" s="158">
        <v>9.3993055555555552E-2</v>
      </c>
      <c r="P145" s="158">
        <v>9.3993055555555552E-2</v>
      </c>
      <c r="Q145" s="158">
        <v>9.4861111111111118E-2</v>
      </c>
      <c r="R145" s="158">
        <v>0.1401273148148148</v>
      </c>
      <c r="S145" s="157" t="s">
        <v>28</v>
      </c>
      <c r="T145" s="157" t="s">
        <v>2565</v>
      </c>
      <c r="U145" s="176"/>
      <c r="W145" s="123">
        <f t="shared" si="2"/>
        <v>611</v>
      </c>
    </row>
    <row r="146" spans="1:23" x14ac:dyDescent="0.3">
      <c r="A146" s="173">
        <v>143</v>
      </c>
      <c r="B146" s="153" t="s">
        <v>2653</v>
      </c>
      <c r="C146" s="153">
        <v>67</v>
      </c>
      <c r="D146" s="153" t="s">
        <v>110</v>
      </c>
      <c r="E146" s="167">
        <v>0.14327546296296298</v>
      </c>
      <c r="F146" s="154">
        <v>2.5451388888888888E-2</v>
      </c>
      <c r="G146" s="154">
        <v>3.0439814814814821E-3</v>
      </c>
      <c r="H146" s="154">
        <v>7.1261574074074074E-2</v>
      </c>
      <c r="I146" s="161" t="s">
        <v>183</v>
      </c>
      <c r="J146" s="161" t="s">
        <v>183</v>
      </c>
      <c r="K146" s="154">
        <v>1.2384259259259258E-3</v>
      </c>
      <c r="L146" s="154">
        <v>4.2268518518518518E-2</v>
      </c>
      <c r="M146" s="154">
        <v>2.5451388888888888E-2</v>
      </c>
      <c r="N146" s="154">
        <v>2.8495370370370369E-2</v>
      </c>
      <c r="O146" s="161" t="s">
        <v>183</v>
      </c>
      <c r="P146" s="154">
        <v>9.976851851851852E-2</v>
      </c>
      <c r="Q146" s="154">
        <v>0.10100694444444445</v>
      </c>
      <c r="R146" s="154">
        <v>0.14327546296296298</v>
      </c>
      <c r="S146" s="153" t="s">
        <v>8</v>
      </c>
      <c r="T146" s="153" t="s">
        <v>2506</v>
      </c>
      <c r="U146" s="174"/>
      <c r="W146" s="123">
        <f t="shared" si="2"/>
        <v>598</v>
      </c>
    </row>
    <row r="147" spans="1:23" x14ac:dyDescent="0.3">
      <c r="A147" s="175">
        <v>144</v>
      </c>
      <c r="B147" s="157" t="s">
        <v>2654</v>
      </c>
      <c r="C147" s="157">
        <v>158</v>
      </c>
      <c r="D147" s="157" t="s">
        <v>110</v>
      </c>
      <c r="E147" s="168">
        <v>0.14348379629629629</v>
      </c>
      <c r="F147" s="158">
        <v>2.6041666666666668E-2</v>
      </c>
      <c r="G147" s="158">
        <v>3.2986111111111111E-3</v>
      </c>
      <c r="H147" s="158">
        <v>5.9756944444444439E-2</v>
      </c>
      <c r="I147" s="158">
        <v>2.9456018518518517E-2</v>
      </c>
      <c r="J147" s="158">
        <v>3.0300925925925926E-2</v>
      </c>
      <c r="K147" s="158">
        <v>2.1643518518518518E-3</v>
      </c>
      <c r="L147" s="158">
        <v>5.2199074074074071E-2</v>
      </c>
      <c r="M147" s="158">
        <v>2.6041666666666668E-2</v>
      </c>
      <c r="N147" s="158">
        <v>2.9340277777777781E-2</v>
      </c>
      <c r="O147" s="158">
        <v>5.8807870370370365E-2</v>
      </c>
      <c r="P147" s="158">
        <v>8.9108796296296297E-2</v>
      </c>
      <c r="Q147" s="158">
        <v>9.1273148148148145E-2</v>
      </c>
      <c r="R147" s="158">
        <v>0.14348379629629629</v>
      </c>
      <c r="S147" s="157" t="s">
        <v>8</v>
      </c>
      <c r="T147" s="157" t="s">
        <v>2506</v>
      </c>
      <c r="U147" s="176"/>
      <c r="W147" s="123">
        <f t="shared" si="2"/>
        <v>597</v>
      </c>
    </row>
    <row r="148" spans="1:23" x14ac:dyDescent="0.3">
      <c r="A148" s="173">
        <v>145</v>
      </c>
      <c r="B148" s="153" t="s">
        <v>2655</v>
      </c>
      <c r="C148" s="153">
        <v>46</v>
      </c>
      <c r="D148" s="153" t="s">
        <v>110</v>
      </c>
      <c r="E148" s="167">
        <v>0.14398148148148149</v>
      </c>
      <c r="F148" s="154">
        <v>2.165509259259259E-2</v>
      </c>
      <c r="G148" s="154">
        <v>2.9513888888888888E-3</v>
      </c>
      <c r="H148" s="154">
        <v>7.5266203703703696E-2</v>
      </c>
      <c r="I148" s="154">
        <v>3.7280092592592594E-2</v>
      </c>
      <c r="J148" s="154">
        <v>3.7974537037037036E-2</v>
      </c>
      <c r="K148" s="154">
        <v>3.3912037037037036E-3</v>
      </c>
      <c r="L148" s="154">
        <v>4.0682870370370376E-2</v>
      </c>
      <c r="M148" s="154">
        <v>2.165509259259259E-2</v>
      </c>
      <c r="N148" s="154">
        <v>2.461805555555556E-2</v>
      </c>
      <c r="O148" s="154">
        <v>6.190972222222222E-2</v>
      </c>
      <c r="P148" s="154">
        <v>9.9884259259259256E-2</v>
      </c>
      <c r="Q148" s="154">
        <v>0.10328703703703705</v>
      </c>
      <c r="R148" s="154">
        <v>0.14398148148148149</v>
      </c>
      <c r="S148" s="153" t="s">
        <v>156</v>
      </c>
      <c r="T148" s="153" t="s">
        <v>2506</v>
      </c>
      <c r="U148" s="174" t="s">
        <v>2352</v>
      </c>
      <c r="W148" s="123">
        <f t="shared" si="2"/>
        <v>595</v>
      </c>
    </row>
    <row r="149" spans="1:23" x14ac:dyDescent="0.3">
      <c r="A149" s="175">
        <v>146</v>
      </c>
      <c r="B149" s="157" t="s">
        <v>2656</v>
      </c>
      <c r="C149" s="157">
        <v>88</v>
      </c>
      <c r="D149" s="157" t="s">
        <v>110</v>
      </c>
      <c r="E149" s="168">
        <v>0.14550925925925925</v>
      </c>
      <c r="F149" s="158">
        <v>3.7777777777777778E-2</v>
      </c>
      <c r="G149" s="158">
        <v>3.9236111111111112E-3</v>
      </c>
      <c r="H149" s="158">
        <v>5.6921296296296296E-2</v>
      </c>
      <c r="I149" s="158">
        <v>2.8125000000000001E-2</v>
      </c>
      <c r="J149" s="158">
        <v>2.8784722222222225E-2</v>
      </c>
      <c r="K149" s="158">
        <v>1.7824074074074072E-3</v>
      </c>
      <c r="L149" s="158">
        <v>4.5069444444444447E-2</v>
      </c>
      <c r="M149" s="158">
        <v>3.7777777777777778E-2</v>
      </c>
      <c r="N149" s="158">
        <v>4.1712962962962959E-2</v>
      </c>
      <c r="O149" s="158">
        <v>6.9849537037037043E-2</v>
      </c>
      <c r="P149" s="158">
        <v>9.8645833333333335E-2</v>
      </c>
      <c r="Q149" s="158">
        <v>0.10042824074074075</v>
      </c>
      <c r="R149" s="158">
        <v>0.14550925925925925</v>
      </c>
      <c r="S149" s="157" t="s">
        <v>2657</v>
      </c>
      <c r="T149" s="157" t="s">
        <v>2506</v>
      </c>
      <c r="U149" s="176"/>
      <c r="W149" s="123">
        <f t="shared" si="2"/>
        <v>589</v>
      </c>
    </row>
    <row r="150" spans="1:23" x14ac:dyDescent="0.3">
      <c r="A150" s="173">
        <v>147</v>
      </c>
      <c r="B150" s="153" t="s">
        <v>2658</v>
      </c>
      <c r="C150" s="153">
        <v>52</v>
      </c>
      <c r="D150" s="153" t="s">
        <v>110</v>
      </c>
      <c r="E150" s="167">
        <v>0.14579861111111111</v>
      </c>
      <c r="F150" s="154">
        <v>2.2638888888888889E-2</v>
      </c>
      <c r="G150" s="154">
        <v>3.0208333333333333E-3</v>
      </c>
      <c r="H150" s="154">
        <v>7.8113425925925919E-2</v>
      </c>
      <c r="I150" s="154">
        <v>3.72337962962963E-2</v>
      </c>
      <c r="J150" s="154">
        <v>4.0879629629629634E-2</v>
      </c>
      <c r="K150" s="154">
        <v>1.4930555555555556E-3</v>
      </c>
      <c r="L150" s="154">
        <v>4.0497685185185185E-2</v>
      </c>
      <c r="M150" s="154">
        <v>2.2638888888888889E-2</v>
      </c>
      <c r="N150" s="154">
        <v>2.56712962962963E-2</v>
      </c>
      <c r="O150" s="154">
        <v>6.2905092592592596E-2</v>
      </c>
      <c r="P150" s="154">
        <v>0.10379629629629629</v>
      </c>
      <c r="Q150" s="154">
        <v>0.10528935185185184</v>
      </c>
      <c r="R150" s="154">
        <v>0.14579861111111111</v>
      </c>
      <c r="S150" s="153" t="s">
        <v>8</v>
      </c>
      <c r="T150" s="153" t="s">
        <v>2506</v>
      </c>
      <c r="U150" s="174" t="s">
        <v>2659</v>
      </c>
      <c r="W150" s="123">
        <f t="shared" si="2"/>
        <v>587</v>
      </c>
    </row>
    <row r="151" spans="1:23" x14ac:dyDescent="0.3">
      <c r="A151" s="175">
        <v>148</v>
      </c>
      <c r="B151" s="157" t="s">
        <v>2660</v>
      </c>
      <c r="C151" s="157">
        <v>27</v>
      </c>
      <c r="D151" s="157" t="s">
        <v>110</v>
      </c>
      <c r="E151" s="168">
        <v>0.14715277777777777</v>
      </c>
      <c r="F151" s="158">
        <v>2.8159722222222221E-2</v>
      </c>
      <c r="G151" s="158">
        <v>1.7824074074074072E-3</v>
      </c>
      <c r="H151" s="158">
        <v>7.0046296296296287E-2</v>
      </c>
      <c r="I151" s="158">
        <v>7.0046296296296287E-2</v>
      </c>
      <c r="J151" s="158">
        <v>0</v>
      </c>
      <c r="K151" s="158">
        <v>1.7824074074074072E-3</v>
      </c>
      <c r="L151" s="158">
        <v>4.5347222222222226E-2</v>
      </c>
      <c r="M151" s="158">
        <v>2.8159722222222221E-2</v>
      </c>
      <c r="N151" s="158">
        <v>2.9953703703703705E-2</v>
      </c>
      <c r="O151" s="158">
        <v>9.9999999999999992E-2</v>
      </c>
      <c r="P151" s="158">
        <v>9.9999999999999992E-2</v>
      </c>
      <c r="Q151" s="158">
        <v>0.10179398148148149</v>
      </c>
      <c r="R151" s="158">
        <v>0.14715277777777777</v>
      </c>
      <c r="S151" s="157" t="s">
        <v>129</v>
      </c>
      <c r="T151" s="157" t="s">
        <v>2506</v>
      </c>
      <c r="U151" s="176" t="s">
        <v>2661</v>
      </c>
      <c r="W151" s="123">
        <f t="shared" si="2"/>
        <v>582</v>
      </c>
    </row>
    <row r="152" spans="1:23" x14ac:dyDescent="0.3">
      <c r="A152" s="178">
        <v>149</v>
      </c>
      <c r="B152" s="179" t="s">
        <v>2662</v>
      </c>
      <c r="C152" s="179">
        <v>123</v>
      </c>
      <c r="D152" s="179" t="s">
        <v>110</v>
      </c>
      <c r="E152" s="180">
        <v>0.1494212962962963</v>
      </c>
      <c r="F152" s="181">
        <v>2.929398148148148E-2</v>
      </c>
      <c r="G152" s="181">
        <v>2.7546296296296294E-3</v>
      </c>
      <c r="H152" s="181">
        <v>7.2175925925925921E-2</v>
      </c>
      <c r="I152" s="181">
        <v>3.5046296296296298E-2</v>
      </c>
      <c r="J152" s="181">
        <v>3.712962962962963E-2</v>
      </c>
      <c r="K152" s="181">
        <v>1.7013888888888892E-3</v>
      </c>
      <c r="L152" s="181">
        <v>4.3472222222222225E-2</v>
      </c>
      <c r="M152" s="181">
        <v>2.929398148148148E-2</v>
      </c>
      <c r="N152" s="181">
        <v>3.2048611111111111E-2</v>
      </c>
      <c r="O152" s="181">
        <v>6.7094907407407409E-2</v>
      </c>
      <c r="P152" s="181">
        <v>0.10423611111111113</v>
      </c>
      <c r="Q152" s="181">
        <v>0.1059375</v>
      </c>
      <c r="R152" s="181">
        <v>0.1494212962962963</v>
      </c>
      <c r="S152" s="179" t="s">
        <v>8</v>
      </c>
      <c r="T152" s="179" t="s">
        <v>2506</v>
      </c>
      <c r="U152" s="182"/>
      <c r="W152" s="123">
        <f t="shared" si="2"/>
        <v>573</v>
      </c>
    </row>
    <row r="153" spans="1:23" x14ac:dyDescent="0.3">
      <c r="A153" s="164"/>
      <c r="B153" s="163"/>
      <c r="C153" s="163"/>
      <c r="D153" s="163"/>
      <c r="E153" s="163"/>
      <c r="F153" s="163"/>
      <c r="G153" s="163"/>
      <c r="H153" s="163"/>
      <c r="I153" s="163"/>
      <c r="J153" s="163"/>
      <c r="K153" s="163"/>
      <c r="L153" s="163"/>
      <c r="M153" s="163"/>
      <c r="N153" s="163"/>
      <c r="O153" s="163"/>
      <c r="P153" s="163"/>
      <c r="Q153" s="163"/>
      <c r="R153" s="163"/>
      <c r="S153" s="163"/>
      <c r="T153" s="163"/>
      <c r="U153" s="163"/>
    </row>
    <row r="159" spans="1:23" x14ac:dyDescent="0.3">
      <c r="A159" s="172" t="s">
        <v>2762</v>
      </c>
    </row>
    <row r="161" spans="1:23" ht="28.2" x14ac:dyDescent="0.3">
      <c r="A161" s="150" t="s">
        <v>2492</v>
      </c>
      <c r="B161" s="151" t="s">
        <v>2493</v>
      </c>
      <c r="C161" s="151" t="s">
        <v>2494</v>
      </c>
      <c r="D161" s="151" t="s">
        <v>2495</v>
      </c>
      <c r="E161" s="151" t="s">
        <v>2496</v>
      </c>
      <c r="F161" s="151" t="s">
        <v>177</v>
      </c>
      <c r="G161" s="151" t="s">
        <v>2485</v>
      </c>
      <c r="H161" s="151" t="s">
        <v>615</v>
      </c>
      <c r="K161" s="151" t="s">
        <v>2489</v>
      </c>
      <c r="L161" s="151" t="s">
        <v>529</v>
      </c>
      <c r="M161" s="151" t="s">
        <v>2499</v>
      </c>
      <c r="N161" s="151" t="s">
        <v>2500</v>
      </c>
      <c r="P161" s="151" t="s">
        <v>2502</v>
      </c>
      <c r="Q161" s="151" t="s">
        <v>2503</v>
      </c>
      <c r="R161" s="151" t="s">
        <v>2504</v>
      </c>
      <c r="S161" s="151" t="s">
        <v>6</v>
      </c>
      <c r="T161" s="151" t="s">
        <v>2505</v>
      </c>
      <c r="U161" s="151" t="s">
        <v>27</v>
      </c>
      <c r="W161" s="187" t="s">
        <v>0</v>
      </c>
    </row>
    <row r="162" spans="1:23" x14ac:dyDescent="0.3">
      <c r="A162" s="152">
        <v>1</v>
      </c>
      <c r="B162" s="153" t="s">
        <v>1811</v>
      </c>
      <c r="C162" s="153">
        <v>583</v>
      </c>
      <c r="D162" s="153" t="s">
        <v>110</v>
      </c>
      <c r="E162" s="154">
        <v>4.4583333333333336E-2</v>
      </c>
      <c r="F162" s="154">
        <v>8.3217592592592596E-3</v>
      </c>
      <c r="G162" s="154">
        <v>5.9027777777777778E-4</v>
      </c>
      <c r="H162" s="154">
        <v>2.2743055555555555E-2</v>
      </c>
      <c r="K162" s="154">
        <v>3.9351851851851852E-4</v>
      </c>
      <c r="L162" s="154">
        <v>1.2916666666666667E-2</v>
      </c>
      <c r="M162" s="154">
        <v>8.3217592592592596E-3</v>
      </c>
      <c r="N162" s="154">
        <v>8.9120370370370378E-3</v>
      </c>
      <c r="P162" s="154">
        <v>3.1666666666666669E-2</v>
      </c>
      <c r="Q162" s="154">
        <v>3.2060185185185185E-2</v>
      </c>
      <c r="R162" s="154">
        <v>4.4583333333333336E-2</v>
      </c>
      <c r="S162" s="153" t="s">
        <v>8</v>
      </c>
      <c r="T162" s="153" t="s">
        <v>2506</v>
      </c>
      <c r="U162" s="153" t="s">
        <v>2664</v>
      </c>
      <c r="V162" s="155"/>
      <c r="W162" s="123">
        <f>ROUND($E$162/E162*900,0)</f>
        <v>900</v>
      </c>
    </row>
    <row r="163" spans="1:23" x14ac:dyDescent="0.3">
      <c r="A163" s="156">
        <v>2</v>
      </c>
      <c r="B163" s="157" t="s">
        <v>38</v>
      </c>
      <c r="C163" s="157">
        <v>589</v>
      </c>
      <c r="D163" s="157" t="s">
        <v>110</v>
      </c>
      <c r="E163" s="158">
        <v>4.5069444444444447E-2</v>
      </c>
      <c r="F163" s="158">
        <v>8.0324074074074065E-3</v>
      </c>
      <c r="G163" s="158">
        <v>4.8611111111111104E-4</v>
      </c>
      <c r="H163" s="158">
        <v>2.3715277777777776E-2</v>
      </c>
      <c r="K163" s="158">
        <v>3.1250000000000001E-4</v>
      </c>
      <c r="L163" s="158">
        <v>1.2812499999999999E-2</v>
      </c>
      <c r="M163" s="158">
        <v>8.0324074074074065E-3</v>
      </c>
      <c r="N163" s="158">
        <v>8.518518518518519E-3</v>
      </c>
      <c r="P163" s="158">
        <v>3.2245370370370369E-2</v>
      </c>
      <c r="Q163" s="158">
        <v>3.2569444444444443E-2</v>
      </c>
      <c r="R163" s="158">
        <v>4.5069444444444447E-2</v>
      </c>
      <c r="S163" s="157" t="s">
        <v>8</v>
      </c>
      <c r="T163" s="157" t="s">
        <v>2506</v>
      </c>
      <c r="U163" s="157" t="s">
        <v>2665</v>
      </c>
      <c r="V163" s="159"/>
      <c r="W163" s="123">
        <f t="shared" ref="W163:W226" si="3">ROUND($E$162/E163*900,0)</f>
        <v>890</v>
      </c>
    </row>
    <row r="164" spans="1:23" x14ac:dyDescent="0.3">
      <c r="A164" s="152">
        <v>3</v>
      </c>
      <c r="B164" s="153" t="s">
        <v>105</v>
      </c>
      <c r="C164" s="153">
        <v>586</v>
      </c>
      <c r="D164" s="153" t="s">
        <v>110</v>
      </c>
      <c r="E164" s="154">
        <v>4.8657407407407406E-2</v>
      </c>
      <c r="F164" s="154">
        <v>7.0717592592592594E-3</v>
      </c>
      <c r="G164" s="154">
        <v>6.5972222222222213E-4</v>
      </c>
      <c r="H164" s="154">
        <v>2.6631944444444444E-2</v>
      </c>
      <c r="K164" s="154">
        <v>3.3564814814814812E-4</v>
      </c>
      <c r="L164" s="154">
        <v>1.4270833333333335E-2</v>
      </c>
      <c r="M164" s="154">
        <v>7.0717592592592594E-3</v>
      </c>
      <c r="N164" s="154">
        <v>7.743055555555556E-3</v>
      </c>
      <c r="P164" s="154">
        <v>3.4386574074074076E-2</v>
      </c>
      <c r="Q164" s="154">
        <v>3.4722222222222224E-2</v>
      </c>
      <c r="R164" s="154">
        <v>4.8657407407407406E-2</v>
      </c>
      <c r="S164" s="153" t="s">
        <v>63</v>
      </c>
      <c r="T164" s="153" t="s">
        <v>2506</v>
      </c>
      <c r="U164" s="153" t="s">
        <v>340</v>
      </c>
      <c r="V164" s="155"/>
      <c r="W164" s="123">
        <f t="shared" si="3"/>
        <v>825</v>
      </c>
    </row>
    <row r="165" spans="1:23" x14ac:dyDescent="0.3">
      <c r="A165" s="156">
        <v>4</v>
      </c>
      <c r="B165" s="157" t="s">
        <v>2666</v>
      </c>
      <c r="C165" s="157">
        <v>576</v>
      </c>
      <c r="D165" s="157" t="s">
        <v>110</v>
      </c>
      <c r="E165" s="158">
        <v>4.927083333333334E-2</v>
      </c>
      <c r="F165" s="158">
        <v>8.4606481481481494E-3</v>
      </c>
      <c r="G165" s="158">
        <v>9.3750000000000007E-4</v>
      </c>
      <c r="H165" s="158">
        <v>2.5509259259259259E-2</v>
      </c>
      <c r="K165" s="158">
        <v>4.6296296296296293E-4</v>
      </c>
      <c r="L165" s="158">
        <v>1.4340277777777776E-2</v>
      </c>
      <c r="M165" s="158">
        <v>8.4606481481481494E-3</v>
      </c>
      <c r="N165" s="158">
        <v>9.3981481481481485E-3</v>
      </c>
      <c r="P165" s="158">
        <v>3.4918981481481481E-2</v>
      </c>
      <c r="Q165" s="158">
        <v>3.5381944444444445E-2</v>
      </c>
      <c r="R165" s="158">
        <v>4.927083333333334E-2</v>
      </c>
      <c r="S165" s="157" t="s">
        <v>8</v>
      </c>
      <c r="T165" s="157" t="s">
        <v>2506</v>
      </c>
      <c r="U165" s="157"/>
      <c r="V165" s="159"/>
      <c r="W165" s="123">
        <f t="shared" si="3"/>
        <v>814</v>
      </c>
    </row>
    <row r="166" spans="1:23" x14ac:dyDescent="0.3">
      <c r="A166" s="152">
        <v>5</v>
      </c>
      <c r="B166" s="153" t="s">
        <v>2046</v>
      </c>
      <c r="C166" s="153">
        <v>608</v>
      </c>
      <c r="D166" s="153" t="s">
        <v>110</v>
      </c>
      <c r="E166" s="154">
        <v>4.9467592592592591E-2</v>
      </c>
      <c r="F166" s="154">
        <v>8.4259259259259253E-3</v>
      </c>
      <c r="G166" s="154">
        <v>6.7129629629629625E-4</v>
      </c>
      <c r="H166" s="154">
        <v>2.4212962962962964E-2</v>
      </c>
      <c r="K166" s="154">
        <v>4.6296296296296293E-4</v>
      </c>
      <c r="L166" s="154">
        <v>1.6145833333333335E-2</v>
      </c>
      <c r="M166" s="154">
        <v>8.4259259259259253E-3</v>
      </c>
      <c r="N166" s="154">
        <v>9.0972222222222218E-3</v>
      </c>
      <c r="P166" s="154">
        <v>3.3321759259259259E-2</v>
      </c>
      <c r="Q166" s="154">
        <v>3.3784722222222223E-2</v>
      </c>
      <c r="R166" s="154">
        <v>4.9467592592592591E-2</v>
      </c>
      <c r="S166" s="153" t="s">
        <v>8</v>
      </c>
      <c r="T166" s="153" t="s">
        <v>2506</v>
      </c>
      <c r="U166" s="153" t="s">
        <v>61</v>
      </c>
      <c r="V166" s="155"/>
      <c r="W166" s="123">
        <f t="shared" si="3"/>
        <v>811</v>
      </c>
    </row>
    <row r="167" spans="1:23" x14ac:dyDescent="0.3">
      <c r="A167" s="156">
        <v>6</v>
      </c>
      <c r="B167" s="157" t="s">
        <v>2072</v>
      </c>
      <c r="C167" s="157">
        <v>581</v>
      </c>
      <c r="D167" s="157" t="s">
        <v>110</v>
      </c>
      <c r="E167" s="158">
        <v>4.9826388888888885E-2</v>
      </c>
      <c r="F167" s="158">
        <v>9.0856481481481483E-3</v>
      </c>
      <c r="G167" s="158">
        <v>9.3750000000000007E-4</v>
      </c>
      <c r="H167" s="158">
        <v>2.4837962962962964E-2</v>
      </c>
      <c r="K167" s="158">
        <v>2.6620370370370372E-4</v>
      </c>
      <c r="L167" s="158">
        <v>1.4953703703703705E-2</v>
      </c>
      <c r="M167" s="158">
        <v>9.0856481481481483E-3</v>
      </c>
      <c r="N167" s="158">
        <v>1.0023148148148147E-2</v>
      </c>
      <c r="P167" s="158">
        <v>3.4872685185185187E-2</v>
      </c>
      <c r="Q167" s="158">
        <v>3.5138888888888893E-2</v>
      </c>
      <c r="R167" s="158">
        <v>4.9826388888888885E-2</v>
      </c>
      <c r="S167" s="157" t="s">
        <v>8</v>
      </c>
      <c r="T167" s="157" t="s">
        <v>2506</v>
      </c>
      <c r="U167" s="157" t="s">
        <v>1893</v>
      </c>
      <c r="V167" s="159"/>
      <c r="W167" s="123">
        <f t="shared" si="3"/>
        <v>805</v>
      </c>
    </row>
    <row r="168" spans="1:23" x14ac:dyDescent="0.3">
      <c r="A168" s="152">
        <v>7</v>
      </c>
      <c r="B168" s="153" t="s">
        <v>498</v>
      </c>
      <c r="C168" s="153">
        <v>612</v>
      </c>
      <c r="D168" s="153" t="s">
        <v>110</v>
      </c>
      <c r="E168" s="154">
        <v>5.1909722222222225E-2</v>
      </c>
      <c r="F168" s="154">
        <v>8.4027777777777781E-3</v>
      </c>
      <c r="G168" s="154">
        <v>1.3310185185185185E-3</v>
      </c>
      <c r="H168" s="154">
        <v>2.7407407407407408E-2</v>
      </c>
      <c r="K168" s="154">
        <v>5.3240740740740744E-4</v>
      </c>
      <c r="L168" s="154">
        <v>1.4756944444444446E-2</v>
      </c>
      <c r="M168" s="154">
        <v>8.4027777777777781E-3</v>
      </c>
      <c r="N168" s="154">
        <v>9.7337962962962977E-3</v>
      </c>
      <c r="P168" s="154">
        <v>3.7152777777777778E-2</v>
      </c>
      <c r="Q168" s="154">
        <v>3.7685185185185183E-2</v>
      </c>
      <c r="R168" s="154">
        <v>5.1909722222222225E-2</v>
      </c>
      <c r="S168" s="153" t="s">
        <v>8</v>
      </c>
      <c r="T168" s="153" t="s">
        <v>2506</v>
      </c>
      <c r="U168" s="153" t="s">
        <v>77</v>
      </c>
      <c r="V168" s="155"/>
      <c r="W168" s="123">
        <f t="shared" si="3"/>
        <v>773</v>
      </c>
    </row>
    <row r="169" spans="1:23" x14ac:dyDescent="0.3">
      <c r="A169" s="156">
        <v>8</v>
      </c>
      <c r="B169" s="157" t="s">
        <v>2667</v>
      </c>
      <c r="C169" s="157">
        <v>563</v>
      </c>
      <c r="D169" s="157" t="s">
        <v>117</v>
      </c>
      <c r="E169" s="158">
        <v>5.2222222222222225E-2</v>
      </c>
      <c r="F169" s="158">
        <v>8.3912037037037045E-3</v>
      </c>
      <c r="G169" s="158">
        <v>1.0185185185185186E-3</v>
      </c>
      <c r="H169" s="158">
        <v>2.7233796296296298E-2</v>
      </c>
      <c r="K169" s="158">
        <v>6.2500000000000001E-4</v>
      </c>
      <c r="L169" s="158">
        <v>1.556712962962963E-2</v>
      </c>
      <c r="M169" s="158">
        <v>8.3912037037037045E-3</v>
      </c>
      <c r="N169" s="158">
        <v>9.4097222222222238E-3</v>
      </c>
      <c r="P169" s="158">
        <v>3.6655092592592593E-2</v>
      </c>
      <c r="Q169" s="158">
        <v>3.7280092592592594E-2</v>
      </c>
      <c r="R169" s="158">
        <v>5.2222222222222225E-2</v>
      </c>
      <c r="S169" s="157" t="s">
        <v>8</v>
      </c>
      <c r="T169" s="157" t="s">
        <v>2506</v>
      </c>
      <c r="U169" s="157" t="s">
        <v>1904</v>
      </c>
      <c r="V169" s="159"/>
      <c r="W169" s="123">
        <f t="shared" si="3"/>
        <v>768</v>
      </c>
    </row>
    <row r="170" spans="1:23" x14ac:dyDescent="0.3">
      <c r="A170" s="152">
        <v>9</v>
      </c>
      <c r="B170" s="153" t="s">
        <v>2668</v>
      </c>
      <c r="C170" s="153">
        <v>593</v>
      </c>
      <c r="D170" s="153" t="s">
        <v>117</v>
      </c>
      <c r="E170" s="154">
        <v>5.2604166666666667E-2</v>
      </c>
      <c r="F170" s="154">
        <v>1.0590277777777777E-2</v>
      </c>
      <c r="G170" s="154">
        <v>9.8379629629629642E-4</v>
      </c>
      <c r="H170" s="154">
        <v>2.6689814814814816E-2</v>
      </c>
      <c r="K170" s="154">
        <v>9.3750000000000007E-4</v>
      </c>
      <c r="L170" s="154">
        <v>1.4328703703703703E-2</v>
      </c>
      <c r="M170" s="154">
        <v>1.0590277777777777E-2</v>
      </c>
      <c r="N170" s="154">
        <v>1.1574074074074075E-2</v>
      </c>
      <c r="P170" s="154">
        <v>3.8275462962962963E-2</v>
      </c>
      <c r="Q170" s="154">
        <v>3.9212962962962963E-2</v>
      </c>
      <c r="R170" s="154">
        <v>5.2604166666666667E-2</v>
      </c>
      <c r="S170" s="153" t="s">
        <v>2635</v>
      </c>
      <c r="T170" s="153" t="s">
        <v>2506</v>
      </c>
      <c r="U170" s="153"/>
      <c r="V170" s="155"/>
      <c r="W170" s="123">
        <f t="shared" si="3"/>
        <v>763</v>
      </c>
    </row>
    <row r="171" spans="1:23" x14ac:dyDescent="0.3">
      <c r="A171" s="156">
        <v>10</v>
      </c>
      <c r="B171" s="157" t="s">
        <v>2669</v>
      </c>
      <c r="C171" s="157">
        <v>614</v>
      </c>
      <c r="D171" s="157" t="s">
        <v>110</v>
      </c>
      <c r="E171" s="158">
        <v>5.2951388888888888E-2</v>
      </c>
      <c r="F171" s="158">
        <v>9.1550925925925931E-3</v>
      </c>
      <c r="G171" s="158">
        <v>1.1805555555555556E-3</v>
      </c>
      <c r="H171" s="158">
        <v>2.6689814814814816E-2</v>
      </c>
      <c r="K171" s="158">
        <v>4.7453703703703704E-4</v>
      </c>
      <c r="L171" s="158">
        <v>1.5914351851851853E-2</v>
      </c>
      <c r="M171" s="158">
        <v>9.1550925925925931E-3</v>
      </c>
      <c r="N171" s="158">
        <v>1.0335648148148148E-2</v>
      </c>
      <c r="P171" s="158">
        <v>3.7037037037037042E-2</v>
      </c>
      <c r="Q171" s="158">
        <v>3.7511574074074072E-2</v>
      </c>
      <c r="R171" s="158">
        <v>5.2951388888888888E-2</v>
      </c>
      <c r="S171" s="157" t="s">
        <v>8</v>
      </c>
      <c r="T171" s="157" t="s">
        <v>2506</v>
      </c>
      <c r="U171" s="157"/>
      <c r="V171" s="159"/>
      <c r="W171" s="123">
        <f t="shared" si="3"/>
        <v>758</v>
      </c>
    </row>
    <row r="172" spans="1:23" x14ac:dyDescent="0.3">
      <c r="A172" s="152">
        <v>11</v>
      </c>
      <c r="B172" s="153" t="s">
        <v>2083</v>
      </c>
      <c r="C172" s="153">
        <v>580</v>
      </c>
      <c r="D172" s="153" t="s">
        <v>110</v>
      </c>
      <c r="E172" s="154">
        <v>5.3831018518518514E-2</v>
      </c>
      <c r="F172" s="154">
        <v>1.1180555555555556E-2</v>
      </c>
      <c r="G172" s="154">
        <v>9.2592592592592585E-4</v>
      </c>
      <c r="H172" s="154">
        <v>2.6643518518518521E-2</v>
      </c>
      <c r="K172" s="154">
        <v>7.0601851851851847E-4</v>
      </c>
      <c r="L172" s="154">
        <v>1.5069444444444443E-2</v>
      </c>
      <c r="M172" s="154">
        <v>1.1180555555555556E-2</v>
      </c>
      <c r="N172" s="154">
        <v>1.2106481481481482E-2</v>
      </c>
      <c r="P172" s="154">
        <v>3.875E-2</v>
      </c>
      <c r="Q172" s="154">
        <v>3.9467592592592596E-2</v>
      </c>
      <c r="R172" s="154">
        <v>5.3831018518518514E-2</v>
      </c>
      <c r="S172" s="153" t="s">
        <v>8</v>
      </c>
      <c r="T172" s="153" t="s">
        <v>2506</v>
      </c>
      <c r="U172" s="153" t="s">
        <v>1951</v>
      </c>
      <c r="V172" s="155"/>
      <c r="W172" s="123">
        <f t="shared" si="3"/>
        <v>745</v>
      </c>
    </row>
    <row r="173" spans="1:23" x14ac:dyDescent="0.3">
      <c r="A173" s="156">
        <v>12</v>
      </c>
      <c r="B173" s="157" t="s">
        <v>2080</v>
      </c>
      <c r="C173" s="157">
        <v>533</v>
      </c>
      <c r="D173" s="157" t="s">
        <v>110</v>
      </c>
      <c r="E173" s="158">
        <v>5.4143518518518514E-2</v>
      </c>
      <c r="F173" s="158">
        <v>9.2708333333333341E-3</v>
      </c>
      <c r="G173" s="158">
        <v>1.0069444444444444E-3</v>
      </c>
      <c r="H173" s="158">
        <v>2.5486111111111112E-2</v>
      </c>
      <c r="K173" s="158">
        <v>5.4398148148148144E-4</v>
      </c>
      <c r="L173" s="158">
        <v>1.8356481481481481E-2</v>
      </c>
      <c r="M173" s="158">
        <v>9.2708333333333341E-3</v>
      </c>
      <c r="N173" s="158">
        <v>1.0289351851851852E-2</v>
      </c>
      <c r="P173" s="158">
        <v>3.577546296296296E-2</v>
      </c>
      <c r="Q173" s="158">
        <v>3.6331018518518519E-2</v>
      </c>
      <c r="R173" s="158">
        <v>5.4143518518518514E-2</v>
      </c>
      <c r="S173" s="157" t="s">
        <v>28</v>
      </c>
      <c r="T173" s="157" t="s">
        <v>2506</v>
      </c>
      <c r="U173" s="157"/>
      <c r="V173" s="159"/>
      <c r="W173" s="123">
        <f t="shared" si="3"/>
        <v>741</v>
      </c>
    </row>
    <row r="174" spans="1:23" x14ac:dyDescent="0.3">
      <c r="A174" s="152">
        <v>13</v>
      </c>
      <c r="B174" s="153" t="s">
        <v>2068</v>
      </c>
      <c r="C174" s="153">
        <v>539</v>
      </c>
      <c r="D174" s="153" t="s">
        <v>110</v>
      </c>
      <c r="E174" s="154">
        <v>5.4155092592592595E-2</v>
      </c>
      <c r="F174" s="154">
        <v>1.1273148148148148E-2</v>
      </c>
      <c r="G174" s="154">
        <v>1.4930555555555556E-3</v>
      </c>
      <c r="H174" s="154">
        <v>2.5798611111111109E-2</v>
      </c>
      <c r="K174" s="154">
        <v>5.6712962962962956E-4</v>
      </c>
      <c r="L174" s="154">
        <v>1.556712962962963E-2</v>
      </c>
      <c r="M174" s="154">
        <v>1.1273148148148148E-2</v>
      </c>
      <c r="N174" s="154">
        <v>1.2766203703703703E-2</v>
      </c>
      <c r="P174" s="154">
        <v>3.8576388888888889E-2</v>
      </c>
      <c r="Q174" s="154">
        <v>3.9155092592592596E-2</v>
      </c>
      <c r="R174" s="154">
        <v>5.4155092592592595E-2</v>
      </c>
      <c r="S174" s="153" t="s">
        <v>8</v>
      </c>
      <c r="T174" s="153" t="s">
        <v>2506</v>
      </c>
      <c r="U174" s="153" t="s">
        <v>1981</v>
      </c>
      <c r="V174" s="155"/>
      <c r="W174" s="123">
        <f t="shared" si="3"/>
        <v>741</v>
      </c>
    </row>
    <row r="175" spans="1:23" x14ac:dyDescent="0.3">
      <c r="A175" s="156">
        <v>14</v>
      </c>
      <c r="B175" s="157" t="s">
        <v>2670</v>
      </c>
      <c r="C175" s="157">
        <v>547</v>
      </c>
      <c r="D175" s="157" t="s">
        <v>110</v>
      </c>
      <c r="E175" s="158">
        <v>5.4166666666666669E-2</v>
      </c>
      <c r="F175" s="158">
        <v>1.3344907407407408E-2</v>
      </c>
      <c r="G175" s="158">
        <v>1.423611111111111E-3</v>
      </c>
      <c r="H175" s="158">
        <v>2.2523148148148143E-2</v>
      </c>
      <c r="K175" s="158">
        <v>1.4583333333333334E-3</v>
      </c>
      <c r="L175" s="158">
        <v>1.6851851851851851E-2</v>
      </c>
      <c r="M175" s="158">
        <v>1.3344907407407408E-2</v>
      </c>
      <c r="N175" s="158">
        <v>1.4768518518518519E-2</v>
      </c>
      <c r="P175" s="158">
        <v>3.7303240740740741E-2</v>
      </c>
      <c r="Q175" s="158">
        <v>3.876157407407408E-2</v>
      </c>
      <c r="R175" s="158">
        <v>5.4166666666666669E-2</v>
      </c>
      <c r="S175" s="157" t="s">
        <v>8</v>
      </c>
      <c r="T175" s="157" t="s">
        <v>2506</v>
      </c>
      <c r="U175" s="157" t="s">
        <v>62</v>
      </c>
      <c r="V175" s="159"/>
      <c r="W175" s="123">
        <f t="shared" si="3"/>
        <v>741</v>
      </c>
    </row>
    <row r="176" spans="1:23" x14ac:dyDescent="0.3">
      <c r="A176" s="152">
        <v>15</v>
      </c>
      <c r="B176" s="153" t="s">
        <v>2671</v>
      </c>
      <c r="C176" s="153">
        <v>572</v>
      </c>
      <c r="D176" s="153" t="s">
        <v>110</v>
      </c>
      <c r="E176" s="154">
        <v>5.5E-2</v>
      </c>
      <c r="F176" s="154">
        <v>1.0034722222222221E-2</v>
      </c>
      <c r="G176" s="154">
        <v>8.449074074074075E-4</v>
      </c>
      <c r="H176" s="154">
        <v>2.8020833333333332E-2</v>
      </c>
      <c r="K176" s="154">
        <v>5.2083333333333333E-4</v>
      </c>
      <c r="L176" s="154">
        <v>1.6076388888888887E-2</v>
      </c>
      <c r="M176" s="154">
        <v>1.0034722222222221E-2</v>
      </c>
      <c r="N176" s="154">
        <v>1.087962962962963E-2</v>
      </c>
      <c r="P176" s="154">
        <v>3.8912037037037037E-2</v>
      </c>
      <c r="Q176" s="154">
        <v>3.9444444444444442E-2</v>
      </c>
      <c r="R176" s="154">
        <v>5.5E-2</v>
      </c>
      <c r="S176" s="153" t="s">
        <v>2672</v>
      </c>
      <c r="T176" s="153" t="s">
        <v>2673</v>
      </c>
      <c r="U176" s="153" t="s">
        <v>2515</v>
      </c>
      <c r="V176" s="155"/>
      <c r="W176" s="123">
        <f t="shared" si="3"/>
        <v>730</v>
      </c>
    </row>
    <row r="177" spans="1:23" x14ac:dyDescent="0.3">
      <c r="A177" s="156">
        <v>16</v>
      </c>
      <c r="B177" s="157" t="s">
        <v>2461</v>
      </c>
      <c r="C177" s="157">
        <v>606</v>
      </c>
      <c r="D177" s="157" t="s">
        <v>110</v>
      </c>
      <c r="E177" s="158">
        <v>5.5543981481481486E-2</v>
      </c>
      <c r="F177" s="158">
        <v>1.1759259259259259E-2</v>
      </c>
      <c r="G177" s="158">
        <v>1.3888888888888889E-3</v>
      </c>
      <c r="H177" s="158">
        <v>2.5891203703703704E-2</v>
      </c>
      <c r="K177" s="158">
        <v>7.9861111111111105E-4</v>
      </c>
      <c r="L177" s="158">
        <v>1.6481481481481482E-2</v>
      </c>
      <c r="M177" s="158">
        <v>1.1759259259259259E-2</v>
      </c>
      <c r="N177" s="158">
        <v>1.3148148148148147E-2</v>
      </c>
      <c r="P177" s="158">
        <v>3.9050925925925926E-2</v>
      </c>
      <c r="Q177" s="158">
        <v>3.9861111111111111E-2</v>
      </c>
      <c r="R177" s="158">
        <v>5.5543981481481486E-2</v>
      </c>
      <c r="S177" s="157" t="s">
        <v>8</v>
      </c>
      <c r="T177" s="157" t="s">
        <v>2506</v>
      </c>
      <c r="U177" s="157" t="s">
        <v>62</v>
      </c>
      <c r="V177" s="159"/>
      <c r="W177" s="123">
        <f t="shared" si="3"/>
        <v>722</v>
      </c>
    </row>
    <row r="178" spans="1:23" x14ac:dyDescent="0.3">
      <c r="A178" s="152">
        <v>17</v>
      </c>
      <c r="B178" s="153" t="s">
        <v>2035</v>
      </c>
      <c r="C178" s="153">
        <v>579</v>
      </c>
      <c r="D178" s="153" t="s">
        <v>110</v>
      </c>
      <c r="E178" s="154">
        <v>5.5555555555555552E-2</v>
      </c>
      <c r="F178" s="154">
        <v>1.1261574074074071E-2</v>
      </c>
      <c r="G178" s="154">
        <v>1.4467592592592594E-3</v>
      </c>
      <c r="H178" s="154">
        <v>2.6608796296296297E-2</v>
      </c>
      <c r="K178" s="154">
        <v>4.7453703703703704E-4</v>
      </c>
      <c r="L178" s="154">
        <v>1.622685185185185E-2</v>
      </c>
      <c r="M178" s="154">
        <v>1.1261574074074071E-2</v>
      </c>
      <c r="N178" s="154">
        <v>1.2708333333333334E-2</v>
      </c>
      <c r="P178" s="154">
        <v>3.9328703703703706E-2</v>
      </c>
      <c r="Q178" s="154">
        <v>3.9803240740740743E-2</v>
      </c>
      <c r="R178" s="154">
        <v>5.5555555555555552E-2</v>
      </c>
      <c r="S178" s="153" t="s">
        <v>8</v>
      </c>
      <c r="T178" s="153" t="s">
        <v>2506</v>
      </c>
      <c r="U178" s="153" t="s">
        <v>1893</v>
      </c>
      <c r="V178" s="155"/>
      <c r="W178" s="123">
        <f t="shared" si="3"/>
        <v>722</v>
      </c>
    </row>
    <row r="179" spans="1:23" x14ac:dyDescent="0.3">
      <c r="A179" s="156">
        <v>18</v>
      </c>
      <c r="B179" s="157" t="s">
        <v>2441</v>
      </c>
      <c r="C179" s="157">
        <v>508</v>
      </c>
      <c r="D179" s="157" t="s">
        <v>110</v>
      </c>
      <c r="E179" s="158">
        <v>5.5833333333333325E-2</v>
      </c>
      <c r="F179" s="158">
        <v>1.1921296296296298E-2</v>
      </c>
      <c r="G179" s="158">
        <v>1.3194444444444443E-3</v>
      </c>
      <c r="H179" s="158">
        <v>2.6087962962962966E-2</v>
      </c>
      <c r="K179" s="158">
        <v>6.9444444444444447E-4</v>
      </c>
      <c r="L179" s="158">
        <v>1.6481481481481482E-2</v>
      </c>
      <c r="M179" s="158">
        <v>1.1921296296296298E-2</v>
      </c>
      <c r="N179" s="158">
        <v>1.3252314814814814E-2</v>
      </c>
      <c r="P179" s="158">
        <v>3.9351851851851853E-2</v>
      </c>
      <c r="Q179" s="158">
        <v>4.0046296296296295E-2</v>
      </c>
      <c r="R179" s="158">
        <v>5.5833333333333325E-2</v>
      </c>
      <c r="S179" s="157" t="s">
        <v>8</v>
      </c>
      <c r="T179" s="157" t="s">
        <v>2506</v>
      </c>
      <c r="U179" s="157"/>
      <c r="V179" s="159"/>
      <c r="W179" s="123">
        <f t="shared" si="3"/>
        <v>719</v>
      </c>
    </row>
    <row r="180" spans="1:23" x14ac:dyDescent="0.3">
      <c r="A180" s="152">
        <v>19</v>
      </c>
      <c r="B180" s="153" t="s">
        <v>2437</v>
      </c>
      <c r="C180" s="153">
        <v>594</v>
      </c>
      <c r="D180" s="153" t="s">
        <v>110</v>
      </c>
      <c r="E180" s="154">
        <v>5.6053240740740744E-2</v>
      </c>
      <c r="F180" s="154">
        <v>1.0729166666666666E-2</v>
      </c>
      <c r="G180" s="154">
        <v>1.9097222222222222E-3</v>
      </c>
      <c r="H180" s="154">
        <v>2.7303240740740743E-2</v>
      </c>
      <c r="K180" s="154">
        <v>9.8379629629629642E-4</v>
      </c>
      <c r="L180" s="154">
        <v>1.6087962962962964E-2</v>
      </c>
      <c r="M180" s="154">
        <v>1.0729166666666666E-2</v>
      </c>
      <c r="N180" s="154">
        <v>1.2650462962962962E-2</v>
      </c>
      <c r="P180" s="154">
        <v>3.9965277777777773E-2</v>
      </c>
      <c r="Q180" s="154">
        <v>4.0949074074074075E-2</v>
      </c>
      <c r="R180" s="154">
        <v>5.6053240740740744E-2</v>
      </c>
      <c r="S180" s="153" t="s">
        <v>8</v>
      </c>
      <c r="T180" s="153" t="s">
        <v>2506</v>
      </c>
      <c r="U180" s="153"/>
      <c r="V180" s="155"/>
      <c r="W180" s="123">
        <f t="shared" si="3"/>
        <v>716</v>
      </c>
    </row>
    <row r="181" spans="1:23" x14ac:dyDescent="0.3">
      <c r="A181" s="156">
        <v>20</v>
      </c>
      <c r="B181" s="157" t="s">
        <v>2047</v>
      </c>
      <c r="C181" s="157">
        <v>555</v>
      </c>
      <c r="D181" s="157" t="s">
        <v>110</v>
      </c>
      <c r="E181" s="158">
        <v>5.6099537037037038E-2</v>
      </c>
      <c r="F181" s="158">
        <v>1.1122685185185185E-2</v>
      </c>
      <c r="G181" s="158">
        <v>1.0763888888888889E-3</v>
      </c>
      <c r="H181" s="158">
        <v>2.5717592592592594E-2</v>
      </c>
      <c r="K181" s="158">
        <v>1.0069444444444444E-3</v>
      </c>
      <c r="L181" s="158">
        <v>1.8171296296296297E-2</v>
      </c>
      <c r="M181" s="158">
        <v>1.1122685185185185E-2</v>
      </c>
      <c r="N181" s="158">
        <v>1.2199074074074072E-2</v>
      </c>
      <c r="P181" s="158">
        <v>3.7928240740740742E-2</v>
      </c>
      <c r="Q181" s="158">
        <v>3.8935185185185191E-2</v>
      </c>
      <c r="R181" s="158">
        <v>5.6099537037037038E-2</v>
      </c>
      <c r="S181" s="157" t="s">
        <v>8</v>
      </c>
      <c r="T181" s="157" t="s">
        <v>2506</v>
      </c>
      <c r="U181" s="157" t="s">
        <v>1893</v>
      </c>
      <c r="V181" s="159"/>
      <c r="W181" s="123">
        <f t="shared" si="3"/>
        <v>715</v>
      </c>
    </row>
    <row r="182" spans="1:23" x14ac:dyDescent="0.3">
      <c r="A182" s="152">
        <v>21</v>
      </c>
      <c r="B182" s="153" t="s">
        <v>2674</v>
      </c>
      <c r="C182" s="153">
        <v>573</v>
      </c>
      <c r="D182" s="153" t="s">
        <v>110</v>
      </c>
      <c r="E182" s="154">
        <v>5.6944444444444443E-2</v>
      </c>
      <c r="F182" s="154">
        <v>1.1666666666666667E-2</v>
      </c>
      <c r="G182" s="154">
        <v>2.3958333333333336E-3</v>
      </c>
      <c r="H182" s="154">
        <v>2.6574074074074073E-2</v>
      </c>
      <c r="K182" s="154">
        <v>5.6712962962962956E-4</v>
      </c>
      <c r="L182" s="154">
        <v>1.6296296296296295E-2</v>
      </c>
      <c r="M182" s="154">
        <v>1.1666666666666667E-2</v>
      </c>
      <c r="N182" s="154">
        <v>1.40625E-2</v>
      </c>
      <c r="P182" s="154">
        <v>4.0648148148148149E-2</v>
      </c>
      <c r="Q182" s="154">
        <v>4.1215277777777774E-2</v>
      </c>
      <c r="R182" s="154">
        <v>5.6944444444444443E-2</v>
      </c>
      <c r="S182" s="153" t="s">
        <v>8</v>
      </c>
      <c r="T182" s="153" t="s">
        <v>2506</v>
      </c>
      <c r="U182" s="153" t="s">
        <v>2675</v>
      </c>
      <c r="V182" s="155"/>
      <c r="W182" s="123">
        <f t="shared" si="3"/>
        <v>705</v>
      </c>
    </row>
    <row r="183" spans="1:23" x14ac:dyDescent="0.3">
      <c r="A183" s="156">
        <v>22</v>
      </c>
      <c r="B183" s="157" t="s">
        <v>2676</v>
      </c>
      <c r="C183" s="157">
        <v>558</v>
      </c>
      <c r="D183" s="157" t="s">
        <v>110</v>
      </c>
      <c r="E183" s="158">
        <v>5.6956018518518524E-2</v>
      </c>
      <c r="F183" s="158">
        <v>9.7106481481481471E-3</v>
      </c>
      <c r="G183" s="158">
        <v>1.4930555555555556E-3</v>
      </c>
      <c r="H183" s="158">
        <v>2.8946759259259255E-2</v>
      </c>
      <c r="K183" s="158">
        <v>7.5231481481481471E-4</v>
      </c>
      <c r="L183" s="158">
        <v>1.6782407407407409E-2</v>
      </c>
      <c r="M183" s="158">
        <v>9.7106481481481471E-3</v>
      </c>
      <c r="N183" s="158">
        <v>1.1215277777777777E-2</v>
      </c>
      <c r="P183" s="158">
        <v>4.0173611111111111E-2</v>
      </c>
      <c r="Q183" s="158">
        <v>4.0925925925925928E-2</v>
      </c>
      <c r="R183" s="158">
        <v>5.6956018518518524E-2</v>
      </c>
      <c r="S183" s="157" t="s">
        <v>2677</v>
      </c>
      <c r="T183" s="157" t="s">
        <v>2533</v>
      </c>
      <c r="U183" s="157" t="s">
        <v>2678</v>
      </c>
      <c r="V183" s="159"/>
      <c r="W183" s="123">
        <f t="shared" si="3"/>
        <v>704</v>
      </c>
    </row>
    <row r="184" spans="1:23" x14ac:dyDescent="0.3">
      <c r="A184" s="152">
        <v>23</v>
      </c>
      <c r="B184" s="153" t="s">
        <v>2679</v>
      </c>
      <c r="C184" s="153">
        <v>553</v>
      </c>
      <c r="D184" s="153" t="s">
        <v>110</v>
      </c>
      <c r="E184" s="154">
        <v>5.7337962962962959E-2</v>
      </c>
      <c r="F184" s="154">
        <v>1.1018518518518518E-2</v>
      </c>
      <c r="G184" s="154">
        <v>1.2268518518518518E-3</v>
      </c>
      <c r="H184" s="154">
        <v>2.9571759259259259E-2</v>
      </c>
      <c r="K184" s="154">
        <v>9.6064814814814808E-4</v>
      </c>
      <c r="L184" s="154">
        <v>1.5486111111111112E-2</v>
      </c>
      <c r="M184" s="154">
        <v>1.1018518518518518E-2</v>
      </c>
      <c r="N184" s="154">
        <v>1.2256944444444444E-2</v>
      </c>
      <c r="P184" s="154">
        <v>4.1840277777777775E-2</v>
      </c>
      <c r="Q184" s="154">
        <v>4.280092592592593E-2</v>
      </c>
      <c r="R184" s="154">
        <v>5.7337962962962959E-2</v>
      </c>
      <c r="S184" s="153" t="s">
        <v>2513</v>
      </c>
      <c r="T184" s="153" t="s">
        <v>2514</v>
      </c>
      <c r="U184" s="153" t="s">
        <v>2515</v>
      </c>
      <c r="V184" s="155"/>
      <c r="W184" s="123">
        <f t="shared" si="3"/>
        <v>700</v>
      </c>
    </row>
    <row r="185" spans="1:23" x14ac:dyDescent="0.3">
      <c r="A185" s="156">
        <v>24</v>
      </c>
      <c r="B185" s="157" t="s">
        <v>2680</v>
      </c>
      <c r="C185" s="157">
        <v>544</v>
      </c>
      <c r="D185" s="157" t="s">
        <v>110</v>
      </c>
      <c r="E185" s="158">
        <v>5.7476851851851855E-2</v>
      </c>
      <c r="F185" s="158">
        <v>8.2523148148148148E-3</v>
      </c>
      <c r="G185" s="158">
        <v>1.9328703703703704E-3</v>
      </c>
      <c r="H185" s="158">
        <v>2.9131944444444446E-2</v>
      </c>
      <c r="K185" s="158">
        <v>1.1458333333333333E-3</v>
      </c>
      <c r="L185" s="158">
        <v>1.8148148148148146E-2</v>
      </c>
      <c r="M185" s="158">
        <v>8.2523148148148148E-3</v>
      </c>
      <c r="N185" s="158">
        <v>1.0185185185185184E-2</v>
      </c>
      <c r="P185" s="158">
        <v>3.9328703703703706E-2</v>
      </c>
      <c r="Q185" s="158">
        <v>4.0486111111111105E-2</v>
      </c>
      <c r="R185" s="158">
        <v>5.7476851851851855E-2</v>
      </c>
      <c r="S185" s="157" t="s">
        <v>2204</v>
      </c>
      <c r="T185" s="157" t="s">
        <v>2506</v>
      </c>
      <c r="U185" s="157" t="s">
        <v>1897</v>
      </c>
      <c r="V185" s="159"/>
      <c r="W185" s="123">
        <f t="shared" si="3"/>
        <v>698</v>
      </c>
    </row>
    <row r="186" spans="1:23" x14ac:dyDescent="0.3">
      <c r="A186" s="152">
        <v>25</v>
      </c>
      <c r="B186" s="153" t="s">
        <v>2681</v>
      </c>
      <c r="C186" s="153">
        <v>613</v>
      </c>
      <c r="D186" s="153" t="s">
        <v>110</v>
      </c>
      <c r="E186" s="154">
        <v>5.7569444444444444E-2</v>
      </c>
      <c r="F186" s="154">
        <v>1.1504629629629629E-2</v>
      </c>
      <c r="G186" s="154">
        <v>1.7592592592592592E-3</v>
      </c>
      <c r="H186" s="154">
        <v>2.8252314814814813E-2</v>
      </c>
      <c r="K186" s="154">
        <v>4.0509259259259258E-4</v>
      </c>
      <c r="L186" s="154">
        <v>1.6030092592592592E-2</v>
      </c>
      <c r="M186" s="154">
        <v>1.1504629629629629E-2</v>
      </c>
      <c r="N186" s="154">
        <v>1.3275462962962963E-2</v>
      </c>
      <c r="P186" s="154">
        <v>4.1539351851851855E-2</v>
      </c>
      <c r="Q186" s="154">
        <v>4.1944444444444444E-2</v>
      </c>
      <c r="R186" s="154">
        <v>5.7569444444444444E-2</v>
      </c>
      <c r="S186" s="153" t="s">
        <v>80</v>
      </c>
      <c r="T186" s="153" t="s">
        <v>2506</v>
      </c>
      <c r="U186" s="153"/>
      <c r="V186" s="155"/>
      <c r="W186" s="123">
        <f t="shared" si="3"/>
        <v>697</v>
      </c>
    </row>
    <row r="187" spans="1:23" x14ac:dyDescent="0.3">
      <c r="A187" s="156">
        <v>26</v>
      </c>
      <c r="B187" s="157" t="s">
        <v>2682</v>
      </c>
      <c r="C187" s="157">
        <v>512</v>
      </c>
      <c r="D187" s="157" t="s">
        <v>110</v>
      </c>
      <c r="E187" s="158">
        <v>5.7581018518518517E-2</v>
      </c>
      <c r="F187" s="158">
        <v>1.2199074074074072E-2</v>
      </c>
      <c r="G187" s="158">
        <v>1.8865740740740742E-3</v>
      </c>
      <c r="H187" s="158">
        <v>2.6435185185185187E-2</v>
      </c>
      <c r="K187" s="158">
        <v>7.5231481481481471E-4</v>
      </c>
      <c r="L187" s="158">
        <v>1.7048611111111112E-2</v>
      </c>
      <c r="M187" s="158">
        <v>1.2199074074074072E-2</v>
      </c>
      <c r="N187" s="158">
        <v>1.4085648148148151E-2</v>
      </c>
      <c r="P187" s="158">
        <v>4.0520833333333332E-2</v>
      </c>
      <c r="Q187" s="158">
        <v>4.1284722222222223E-2</v>
      </c>
      <c r="R187" s="158">
        <v>5.7581018518518517E-2</v>
      </c>
      <c r="S187" s="157" t="s">
        <v>28</v>
      </c>
      <c r="T187" s="157" t="s">
        <v>2506</v>
      </c>
      <c r="U187" s="157"/>
      <c r="V187" s="159"/>
      <c r="W187" s="123">
        <f t="shared" si="3"/>
        <v>697</v>
      </c>
    </row>
    <row r="188" spans="1:23" x14ac:dyDescent="0.3">
      <c r="A188" s="152">
        <v>27</v>
      </c>
      <c r="B188" s="153" t="s">
        <v>2443</v>
      </c>
      <c r="C188" s="153">
        <v>605</v>
      </c>
      <c r="D188" s="153" t="s">
        <v>110</v>
      </c>
      <c r="E188" s="154">
        <v>5.7870370370370371E-2</v>
      </c>
      <c r="F188" s="154">
        <v>1.0902777777777777E-2</v>
      </c>
      <c r="G188" s="154">
        <v>9.3750000000000007E-4</v>
      </c>
      <c r="H188" s="154">
        <v>2.8055555555555556E-2</v>
      </c>
      <c r="K188" s="154">
        <v>5.9027777777777778E-4</v>
      </c>
      <c r="L188" s="154">
        <v>1.7951388888888888E-2</v>
      </c>
      <c r="M188" s="154">
        <v>1.0902777777777777E-2</v>
      </c>
      <c r="N188" s="154">
        <v>1.1851851851851851E-2</v>
      </c>
      <c r="P188" s="154">
        <v>3.9918981481481479E-2</v>
      </c>
      <c r="Q188" s="154">
        <v>4.0509259259259259E-2</v>
      </c>
      <c r="R188" s="154">
        <v>5.7870370370370371E-2</v>
      </c>
      <c r="S188" s="153" t="s">
        <v>8</v>
      </c>
      <c r="T188" s="153" t="s">
        <v>2506</v>
      </c>
      <c r="U188" s="153"/>
      <c r="V188" s="155"/>
      <c r="W188" s="123">
        <f t="shared" si="3"/>
        <v>693</v>
      </c>
    </row>
    <row r="189" spans="1:23" x14ac:dyDescent="0.3">
      <c r="A189" s="156">
        <v>28</v>
      </c>
      <c r="B189" s="157" t="s">
        <v>2683</v>
      </c>
      <c r="C189" s="157">
        <v>541</v>
      </c>
      <c r="D189" s="157" t="s">
        <v>110</v>
      </c>
      <c r="E189" s="158">
        <v>5.7997685185185187E-2</v>
      </c>
      <c r="F189" s="158">
        <v>1.0949074074074075E-2</v>
      </c>
      <c r="G189" s="158">
        <v>1.7708333333333332E-3</v>
      </c>
      <c r="H189" s="158">
        <v>2.6226851851851852E-2</v>
      </c>
      <c r="K189" s="158">
        <v>9.8379629629629642E-4</v>
      </c>
      <c r="L189" s="158">
        <v>1.9027777777777779E-2</v>
      </c>
      <c r="M189" s="158">
        <v>1.0949074074074075E-2</v>
      </c>
      <c r="N189" s="158">
        <v>1.2731481481481481E-2</v>
      </c>
      <c r="P189" s="158">
        <v>3.8969907407407404E-2</v>
      </c>
      <c r="Q189" s="158">
        <v>3.9953703703703707E-2</v>
      </c>
      <c r="R189" s="158">
        <v>5.7997685185185187E-2</v>
      </c>
      <c r="S189" s="157" t="s">
        <v>8</v>
      </c>
      <c r="T189" s="157" t="s">
        <v>2506</v>
      </c>
      <c r="U189" s="157"/>
      <c r="V189" s="159"/>
      <c r="W189" s="123">
        <f t="shared" si="3"/>
        <v>692</v>
      </c>
    </row>
    <row r="190" spans="1:23" x14ac:dyDescent="0.3">
      <c r="A190" s="152">
        <v>29</v>
      </c>
      <c r="B190" s="153" t="s">
        <v>2066</v>
      </c>
      <c r="C190" s="153">
        <v>571</v>
      </c>
      <c r="D190" s="153" t="s">
        <v>110</v>
      </c>
      <c r="E190" s="154">
        <v>5.7997685185185187E-2</v>
      </c>
      <c r="F190" s="154">
        <v>9.2129629629629627E-3</v>
      </c>
      <c r="G190" s="154">
        <v>1.0879629629629629E-3</v>
      </c>
      <c r="H190" s="154">
        <v>2.8252314814814813E-2</v>
      </c>
      <c r="K190" s="154">
        <v>7.0601851851851847E-4</v>
      </c>
      <c r="L190" s="154">
        <v>1.9432870370370371E-2</v>
      </c>
      <c r="M190" s="154">
        <v>9.2129629629629627E-3</v>
      </c>
      <c r="N190" s="154">
        <v>1.0300925925925927E-2</v>
      </c>
      <c r="P190" s="154">
        <v>3.8564814814814816E-2</v>
      </c>
      <c r="Q190" s="154">
        <v>3.9270833333333331E-2</v>
      </c>
      <c r="R190" s="154">
        <v>5.7997685185185187E-2</v>
      </c>
      <c r="S190" s="153" t="s">
        <v>8</v>
      </c>
      <c r="T190" s="153" t="s">
        <v>2506</v>
      </c>
      <c r="U190" s="153" t="s">
        <v>65</v>
      </c>
      <c r="V190" s="155"/>
      <c r="W190" s="123">
        <f t="shared" si="3"/>
        <v>692</v>
      </c>
    </row>
    <row r="191" spans="1:23" x14ac:dyDescent="0.3">
      <c r="A191" s="156">
        <v>30</v>
      </c>
      <c r="B191" s="157" t="s">
        <v>2684</v>
      </c>
      <c r="C191" s="157">
        <v>518</v>
      </c>
      <c r="D191" s="157" t="s">
        <v>110</v>
      </c>
      <c r="E191" s="158">
        <v>5.8321759259259261E-2</v>
      </c>
      <c r="F191" s="158">
        <v>1.119212962962963E-2</v>
      </c>
      <c r="G191" s="158">
        <v>1.4930555555555556E-3</v>
      </c>
      <c r="H191" s="158">
        <v>2.9120370370370366E-2</v>
      </c>
      <c r="K191" s="158">
        <v>4.1666666666666669E-4</v>
      </c>
      <c r="L191" s="158">
        <v>1.650462962962963E-2</v>
      </c>
      <c r="M191" s="158">
        <v>1.119212962962963E-2</v>
      </c>
      <c r="N191" s="158">
        <v>1.2685185185185183E-2</v>
      </c>
      <c r="P191" s="158">
        <v>4.1805555555555561E-2</v>
      </c>
      <c r="Q191" s="158">
        <v>4.2222222222222223E-2</v>
      </c>
      <c r="R191" s="158">
        <v>5.8321759259259261E-2</v>
      </c>
      <c r="S191" s="157" t="s">
        <v>28</v>
      </c>
      <c r="T191" s="157" t="s">
        <v>2506</v>
      </c>
      <c r="U191" s="157"/>
      <c r="V191" s="159"/>
      <c r="W191" s="123">
        <f t="shared" si="3"/>
        <v>688</v>
      </c>
    </row>
    <row r="192" spans="1:23" x14ac:dyDescent="0.3">
      <c r="A192" s="152">
        <v>31</v>
      </c>
      <c r="B192" s="153" t="s">
        <v>2685</v>
      </c>
      <c r="C192" s="153">
        <v>542</v>
      </c>
      <c r="D192" s="153" t="s">
        <v>110</v>
      </c>
      <c r="E192" s="154">
        <v>5.8414351851851849E-2</v>
      </c>
      <c r="F192" s="154">
        <v>1.2326388888888888E-2</v>
      </c>
      <c r="G192" s="154">
        <v>1.7245370370370372E-3</v>
      </c>
      <c r="H192" s="154">
        <v>2.8055555555555556E-2</v>
      </c>
      <c r="K192" s="154">
        <v>6.5972222222222213E-4</v>
      </c>
      <c r="L192" s="154">
        <v>1.6273148148148148E-2</v>
      </c>
      <c r="M192" s="154">
        <v>1.2326388888888888E-2</v>
      </c>
      <c r="N192" s="154">
        <v>1.40625E-2</v>
      </c>
      <c r="P192" s="154">
        <v>4.2129629629629628E-2</v>
      </c>
      <c r="Q192" s="154">
        <v>4.2789351851851849E-2</v>
      </c>
      <c r="R192" s="154">
        <v>5.8414351851851849E-2</v>
      </c>
      <c r="S192" s="153" t="s">
        <v>2686</v>
      </c>
      <c r="T192" s="153" t="s">
        <v>2687</v>
      </c>
      <c r="U192" s="153" t="s">
        <v>2688</v>
      </c>
      <c r="V192" s="155"/>
      <c r="W192" s="123">
        <f t="shared" si="3"/>
        <v>687</v>
      </c>
    </row>
    <row r="193" spans="1:23" x14ac:dyDescent="0.3">
      <c r="A193" s="156">
        <v>32</v>
      </c>
      <c r="B193" s="157" t="s">
        <v>2689</v>
      </c>
      <c r="C193" s="157">
        <v>591</v>
      </c>
      <c r="D193" s="157" t="s">
        <v>110</v>
      </c>
      <c r="E193" s="158">
        <v>5.844907407407407E-2</v>
      </c>
      <c r="F193" s="158">
        <v>1.2766203703703703E-2</v>
      </c>
      <c r="G193" s="158">
        <v>2.5694444444444445E-3</v>
      </c>
      <c r="H193" s="158">
        <v>2.7002314814814812E-2</v>
      </c>
      <c r="K193" s="158">
        <v>6.5972222222222213E-4</v>
      </c>
      <c r="L193" s="158">
        <v>1.6087962962962964E-2</v>
      </c>
      <c r="M193" s="158">
        <v>1.2766203703703703E-2</v>
      </c>
      <c r="N193" s="158">
        <v>1.5347222222222222E-2</v>
      </c>
      <c r="P193" s="158">
        <v>4.2361111111111106E-2</v>
      </c>
      <c r="Q193" s="158">
        <v>4.3020833333333335E-2</v>
      </c>
      <c r="R193" s="158">
        <v>5.844907407407407E-2</v>
      </c>
      <c r="S193" s="157" t="s">
        <v>2513</v>
      </c>
      <c r="T193" s="157" t="s">
        <v>2514</v>
      </c>
      <c r="U193" s="157" t="s">
        <v>2515</v>
      </c>
      <c r="V193" s="159"/>
      <c r="W193" s="123">
        <f t="shared" si="3"/>
        <v>686</v>
      </c>
    </row>
    <row r="194" spans="1:23" x14ac:dyDescent="0.3">
      <c r="A194" s="152">
        <v>33</v>
      </c>
      <c r="B194" s="153" t="s">
        <v>2055</v>
      </c>
      <c r="C194" s="153">
        <v>588</v>
      </c>
      <c r="D194" s="153" t="s">
        <v>110</v>
      </c>
      <c r="E194" s="154">
        <v>5.8807870370370365E-2</v>
      </c>
      <c r="F194" s="154">
        <v>1.1099537037037038E-2</v>
      </c>
      <c r="G194" s="154">
        <v>1.0995370370370371E-3</v>
      </c>
      <c r="H194" s="154">
        <v>2.732638888888889E-2</v>
      </c>
      <c r="K194" s="154">
        <v>5.5555555555555556E-4</v>
      </c>
      <c r="L194" s="154">
        <v>1.9259259259259261E-2</v>
      </c>
      <c r="M194" s="154">
        <v>1.1099537037037038E-2</v>
      </c>
      <c r="N194" s="154">
        <v>1.2210648148148146E-2</v>
      </c>
      <c r="P194" s="154">
        <v>3.953703703703703E-2</v>
      </c>
      <c r="Q194" s="154">
        <v>4.010416666666667E-2</v>
      </c>
      <c r="R194" s="154">
        <v>5.8807870370370365E-2</v>
      </c>
      <c r="S194" s="153" t="s">
        <v>28</v>
      </c>
      <c r="T194" s="153" t="s">
        <v>2506</v>
      </c>
      <c r="U194" s="153" t="s">
        <v>1918</v>
      </c>
      <c r="V194" s="155"/>
      <c r="W194" s="123">
        <f t="shared" si="3"/>
        <v>682</v>
      </c>
    </row>
    <row r="195" spans="1:23" x14ac:dyDescent="0.3">
      <c r="A195" s="156">
        <v>34</v>
      </c>
      <c r="B195" s="157" t="s">
        <v>2448</v>
      </c>
      <c r="C195" s="157">
        <v>582</v>
      </c>
      <c r="D195" s="157" t="s">
        <v>110</v>
      </c>
      <c r="E195" s="158">
        <v>5.8993055555555556E-2</v>
      </c>
      <c r="F195" s="158">
        <v>1.2800925925925926E-2</v>
      </c>
      <c r="G195" s="158">
        <v>1.3541666666666667E-3</v>
      </c>
      <c r="H195" s="160" t="s">
        <v>183</v>
      </c>
      <c r="K195" s="160" t="s">
        <v>183</v>
      </c>
      <c r="L195" s="160" t="s">
        <v>183</v>
      </c>
      <c r="M195" s="158">
        <v>1.2800925925925926E-2</v>
      </c>
      <c r="N195" s="158">
        <v>1.4155092592592592E-2</v>
      </c>
      <c r="P195" s="160" t="s">
        <v>183</v>
      </c>
      <c r="Q195" s="158">
        <v>4.3530092592592599E-2</v>
      </c>
      <c r="R195" s="158">
        <v>5.8993055555555556E-2</v>
      </c>
      <c r="S195" s="157" t="s">
        <v>8</v>
      </c>
      <c r="T195" s="157" t="s">
        <v>2506</v>
      </c>
      <c r="U195" s="157"/>
      <c r="V195" s="159"/>
      <c r="W195" s="123">
        <f t="shared" si="3"/>
        <v>680</v>
      </c>
    </row>
    <row r="196" spans="1:23" x14ac:dyDescent="0.3">
      <c r="A196" s="152">
        <v>35</v>
      </c>
      <c r="B196" s="153" t="s">
        <v>2690</v>
      </c>
      <c r="C196" s="153">
        <v>598</v>
      </c>
      <c r="D196" s="153" t="s">
        <v>110</v>
      </c>
      <c r="E196" s="154">
        <v>5.9074074074074077E-2</v>
      </c>
      <c r="F196" s="154">
        <v>1.2349537037037039E-2</v>
      </c>
      <c r="G196" s="154">
        <v>1.8287037037037037E-3</v>
      </c>
      <c r="H196" s="154">
        <v>2.6770833333333331E-2</v>
      </c>
      <c r="K196" s="154">
        <v>1.0069444444444444E-3</v>
      </c>
      <c r="L196" s="154">
        <v>1.8113425925925925E-2</v>
      </c>
      <c r="M196" s="154">
        <v>1.2349537037037039E-2</v>
      </c>
      <c r="N196" s="154">
        <v>1.4178240740740741E-2</v>
      </c>
      <c r="P196" s="154">
        <v>4.0960648148148149E-2</v>
      </c>
      <c r="Q196" s="154">
        <v>4.1967592592592591E-2</v>
      </c>
      <c r="R196" s="154">
        <v>5.9074074074074077E-2</v>
      </c>
      <c r="S196" s="153" t="s">
        <v>2691</v>
      </c>
      <c r="T196" s="153" t="s">
        <v>2506</v>
      </c>
      <c r="U196" s="153"/>
      <c r="V196" s="155"/>
      <c r="W196" s="123">
        <f t="shared" si="3"/>
        <v>679</v>
      </c>
    </row>
    <row r="197" spans="1:23" x14ac:dyDescent="0.3">
      <c r="A197" s="156">
        <v>36</v>
      </c>
      <c r="B197" s="157" t="s">
        <v>2087</v>
      </c>
      <c r="C197" s="157">
        <v>585</v>
      </c>
      <c r="D197" s="157" t="s">
        <v>110</v>
      </c>
      <c r="E197" s="158">
        <v>5.9224537037037041E-2</v>
      </c>
      <c r="F197" s="158">
        <v>1.3657407407407408E-2</v>
      </c>
      <c r="G197" s="158">
        <v>1.25E-3</v>
      </c>
      <c r="H197" s="158">
        <v>2.6493055555555558E-2</v>
      </c>
      <c r="K197" s="158">
        <v>6.2500000000000001E-4</v>
      </c>
      <c r="L197" s="158">
        <v>1.7812499999999998E-2</v>
      </c>
      <c r="M197" s="158">
        <v>1.3657407407407408E-2</v>
      </c>
      <c r="N197" s="158">
        <v>1.4907407407407406E-2</v>
      </c>
      <c r="P197" s="158">
        <v>4.1412037037037039E-2</v>
      </c>
      <c r="Q197" s="158">
        <v>4.2037037037037039E-2</v>
      </c>
      <c r="R197" s="158">
        <v>5.9224537037037041E-2</v>
      </c>
      <c r="S197" s="157" t="s">
        <v>8</v>
      </c>
      <c r="T197" s="157" t="s">
        <v>2506</v>
      </c>
      <c r="U197" s="157" t="s">
        <v>2692</v>
      </c>
      <c r="V197" s="159"/>
      <c r="W197" s="123">
        <f t="shared" si="3"/>
        <v>678</v>
      </c>
    </row>
    <row r="198" spans="1:23" x14ac:dyDescent="0.3">
      <c r="A198" s="152">
        <v>37</v>
      </c>
      <c r="B198" s="153" t="s">
        <v>2693</v>
      </c>
      <c r="C198" s="153">
        <v>615</v>
      </c>
      <c r="D198" s="153" t="s">
        <v>110</v>
      </c>
      <c r="E198" s="154">
        <v>5.9953703703703703E-2</v>
      </c>
      <c r="F198" s="154">
        <v>1.2233796296296296E-2</v>
      </c>
      <c r="G198" s="154">
        <v>1.0069444444444444E-3</v>
      </c>
      <c r="H198" s="154">
        <v>2.8391203703703707E-2</v>
      </c>
      <c r="K198" s="154">
        <v>7.291666666666667E-4</v>
      </c>
      <c r="L198" s="154">
        <v>1.8298611111111113E-2</v>
      </c>
      <c r="M198" s="154">
        <v>1.2233796296296296E-2</v>
      </c>
      <c r="N198" s="154">
        <v>1.324074074074074E-2</v>
      </c>
      <c r="P198" s="154">
        <v>4.1643518518518517E-2</v>
      </c>
      <c r="Q198" s="154">
        <v>4.2372685185185187E-2</v>
      </c>
      <c r="R198" s="154">
        <v>5.9953703703703703E-2</v>
      </c>
      <c r="S198" s="153" t="s">
        <v>8</v>
      </c>
      <c r="T198" s="153" t="s">
        <v>2506</v>
      </c>
      <c r="U198" s="153"/>
      <c r="V198" s="155"/>
      <c r="W198" s="123">
        <f t="shared" si="3"/>
        <v>669</v>
      </c>
    </row>
    <row r="199" spans="1:23" x14ac:dyDescent="0.3">
      <c r="A199" s="156">
        <v>38</v>
      </c>
      <c r="B199" s="157" t="s">
        <v>1870</v>
      </c>
      <c r="C199" s="157">
        <v>567</v>
      </c>
      <c r="D199" s="157" t="s">
        <v>117</v>
      </c>
      <c r="E199" s="158">
        <v>6.0057870370370366E-2</v>
      </c>
      <c r="F199" s="158">
        <v>1.1331018518518518E-2</v>
      </c>
      <c r="G199" s="158">
        <v>1.2847222222222223E-3</v>
      </c>
      <c r="H199" s="158">
        <v>2.8217592592592589E-2</v>
      </c>
      <c r="K199" s="158">
        <v>7.291666666666667E-4</v>
      </c>
      <c r="L199" s="158">
        <v>1.9201388888888889E-2</v>
      </c>
      <c r="M199" s="158">
        <v>1.1331018518518518E-2</v>
      </c>
      <c r="N199" s="158">
        <v>1.2615740740740742E-2</v>
      </c>
      <c r="P199" s="158">
        <v>4.0844907407407406E-2</v>
      </c>
      <c r="Q199" s="158">
        <v>4.1585648148148149E-2</v>
      </c>
      <c r="R199" s="158">
        <v>6.0057870370370366E-2</v>
      </c>
      <c r="S199" s="157" t="s">
        <v>8</v>
      </c>
      <c r="T199" s="157" t="s">
        <v>2506</v>
      </c>
      <c r="U199" s="157" t="s">
        <v>1904</v>
      </c>
      <c r="V199" s="159"/>
      <c r="W199" s="123">
        <f t="shared" si="3"/>
        <v>668</v>
      </c>
    </row>
    <row r="200" spans="1:23" x14ac:dyDescent="0.3">
      <c r="A200" s="152">
        <v>39</v>
      </c>
      <c r="B200" s="153" t="s">
        <v>2694</v>
      </c>
      <c r="C200" s="153">
        <v>590</v>
      </c>
      <c r="D200" s="153" t="s">
        <v>110</v>
      </c>
      <c r="E200" s="154">
        <v>6.0277777777777784E-2</v>
      </c>
      <c r="F200" s="154">
        <v>1.3344907407407408E-2</v>
      </c>
      <c r="G200" s="154">
        <v>1.4930555555555556E-3</v>
      </c>
      <c r="H200" s="154">
        <v>2.7407407407407408E-2</v>
      </c>
      <c r="K200" s="154">
        <v>9.1435185185185185E-4</v>
      </c>
      <c r="L200" s="154">
        <v>1.800925925925926E-2</v>
      </c>
      <c r="M200" s="154">
        <v>1.3344907407407408E-2</v>
      </c>
      <c r="N200" s="154">
        <v>1.4849537037037036E-2</v>
      </c>
      <c r="P200" s="154">
        <v>4.2268518518518518E-2</v>
      </c>
      <c r="Q200" s="154">
        <v>4.3182870370370365E-2</v>
      </c>
      <c r="R200" s="154">
        <v>6.0277777777777784E-2</v>
      </c>
      <c r="S200" s="153" t="s">
        <v>8</v>
      </c>
      <c r="T200" s="153" t="s">
        <v>2506</v>
      </c>
      <c r="U200" s="153" t="s">
        <v>62</v>
      </c>
      <c r="V200" s="155"/>
      <c r="W200" s="123">
        <f t="shared" si="3"/>
        <v>666</v>
      </c>
    </row>
    <row r="201" spans="1:23" x14ac:dyDescent="0.3">
      <c r="A201" s="156">
        <v>40</v>
      </c>
      <c r="B201" s="157" t="s">
        <v>2695</v>
      </c>
      <c r="C201" s="157">
        <v>569</v>
      </c>
      <c r="D201" s="157" t="s">
        <v>110</v>
      </c>
      <c r="E201" s="158">
        <v>6.0370370370370373E-2</v>
      </c>
      <c r="F201" s="158">
        <v>1.2291666666666666E-2</v>
      </c>
      <c r="G201" s="158">
        <v>1.5972222222222221E-3</v>
      </c>
      <c r="H201" s="158">
        <v>2.8796296296296296E-2</v>
      </c>
      <c r="K201" s="158">
        <v>3.0092592592592595E-4</v>
      </c>
      <c r="L201" s="158">
        <v>1.7673611111111109E-2</v>
      </c>
      <c r="M201" s="158">
        <v>1.2291666666666666E-2</v>
      </c>
      <c r="N201" s="158">
        <v>1.3888888888888888E-2</v>
      </c>
      <c r="P201" s="158">
        <v>4.2685185185185187E-2</v>
      </c>
      <c r="Q201" s="158">
        <v>4.2997685185185187E-2</v>
      </c>
      <c r="R201" s="158">
        <v>6.0370370370370373E-2</v>
      </c>
      <c r="S201" s="157" t="s">
        <v>129</v>
      </c>
      <c r="T201" s="157" t="s">
        <v>2506</v>
      </c>
      <c r="U201" s="157" t="s">
        <v>2696</v>
      </c>
      <c r="V201" s="159"/>
      <c r="W201" s="123">
        <f t="shared" si="3"/>
        <v>665</v>
      </c>
    </row>
    <row r="202" spans="1:23" x14ac:dyDescent="0.3">
      <c r="A202" s="152">
        <v>41</v>
      </c>
      <c r="B202" s="153" t="s">
        <v>2697</v>
      </c>
      <c r="C202" s="153">
        <v>528</v>
      </c>
      <c r="D202" s="153" t="s">
        <v>110</v>
      </c>
      <c r="E202" s="154">
        <v>6.0567129629629624E-2</v>
      </c>
      <c r="F202" s="154">
        <v>1.2268518518518519E-2</v>
      </c>
      <c r="G202" s="154">
        <v>2.2222222222222222E-3</v>
      </c>
      <c r="H202" s="154">
        <v>2.9270833333333333E-2</v>
      </c>
      <c r="K202" s="154">
        <v>5.0925925925925921E-4</v>
      </c>
      <c r="L202" s="154">
        <v>1.6793981481481483E-2</v>
      </c>
      <c r="M202" s="154">
        <v>1.2268518518518519E-2</v>
      </c>
      <c r="N202" s="154">
        <v>1.4490740740740742E-2</v>
      </c>
      <c r="P202" s="154">
        <v>4.3773148148148144E-2</v>
      </c>
      <c r="Q202" s="154">
        <v>4.4282407407407409E-2</v>
      </c>
      <c r="R202" s="154">
        <v>6.0567129629629624E-2</v>
      </c>
      <c r="S202" s="153" t="s">
        <v>28</v>
      </c>
      <c r="T202" s="153" t="s">
        <v>2506</v>
      </c>
      <c r="U202" s="153" t="s">
        <v>2698</v>
      </c>
      <c r="V202" s="155"/>
      <c r="W202" s="123">
        <f t="shared" si="3"/>
        <v>662</v>
      </c>
    </row>
    <row r="203" spans="1:23" x14ac:dyDescent="0.3">
      <c r="A203" s="156">
        <v>42</v>
      </c>
      <c r="B203" s="157" t="s">
        <v>2464</v>
      </c>
      <c r="C203" s="157">
        <v>577</v>
      </c>
      <c r="D203" s="157" t="s">
        <v>117</v>
      </c>
      <c r="E203" s="158">
        <v>6.0717592592592594E-2</v>
      </c>
      <c r="F203" s="158">
        <v>1.2442129629629629E-2</v>
      </c>
      <c r="G203" s="158">
        <v>1.0995370370370371E-3</v>
      </c>
      <c r="H203" s="158">
        <v>2.9178240740740741E-2</v>
      </c>
      <c r="K203" s="158">
        <v>6.2500000000000001E-4</v>
      </c>
      <c r="L203" s="158">
        <v>1.7974537037037035E-2</v>
      </c>
      <c r="M203" s="158">
        <v>1.2442129629629629E-2</v>
      </c>
      <c r="N203" s="158">
        <v>1.3553240740740741E-2</v>
      </c>
      <c r="P203" s="158">
        <v>4.2743055555555555E-2</v>
      </c>
      <c r="Q203" s="158">
        <v>4.3368055555555556E-2</v>
      </c>
      <c r="R203" s="158">
        <v>6.0717592592592594E-2</v>
      </c>
      <c r="S203" s="157" t="s">
        <v>8</v>
      </c>
      <c r="T203" s="157" t="s">
        <v>2506</v>
      </c>
      <c r="U203" s="157" t="s">
        <v>1893</v>
      </c>
      <c r="V203" s="159"/>
      <c r="W203" s="123">
        <f t="shared" si="3"/>
        <v>661</v>
      </c>
    </row>
    <row r="204" spans="1:23" x14ac:dyDescent="0.3">
      <c r="A204" s="152">
        <v>43</v>
      </c>
      <c r="B204" s="153" t="s">
        <v>2699</v>
      </c>
      <c r="C204" s="153">
        <v>600</v>
      </c>
      <c r="D204" s="153" t="s">
        <v>117</v>
      </c>
      <c r="E204" s="154">
        <v>6.1041666666666661E-2</v>
      </c>
      <c r="F204" s="154">
        <v>1.0486111111111111E-2</v>
      </c>
      <c r="G204" s="154">
        <v>1.4120370370370369E-3</v>
      </c>
      <c r="H204" s="154">
        <v>2.9027777777777777E-2</v>
      </c>
      <c r="K204" s="154">
        <v>1.2152777777777778E-3</v>
      </c>
      <c r="L204" s="154">
        <v>2.0092592592592592E-2</v>
      </c>
      <c r="M204" s="154">
        <v>1.0486111111111111E-2</v>
      </c>
      <c r="N204" s="154">
        <v>1.1898148148148149E-2</v>
      </c>
      <c r="P204" s="154">
        <v>4.0937500000000002E-2</v>
      </c>
      <c r="Q204" s="154">
        <v>4.2152777777777782E-2</v>
      </c>
      <c r="R204" s="154">
        <v>6.1041666666666661E-2</v>
      </c>
      <c r="S204" s="153" t="s">
        <v>2700</v>
      </c>
      <c r="T204" s="153" t="s">
        <v>2618</v>
      </c>
      <c r="U204" s="153" t="s">
        <v>2701</v>
      </c>
      <c r="V204" s="155"/>
      <c r="W204" s="123">
        <f t="shared" si="3"/>
        <v>657</v>
      </c>
    </row>
    <row r="205" spans="1:23" x14ac:dyDescent="0.3">
      <c r="A205" s="156">
        <v>44</v>
      </c>
      <c r="B205" s="157" t="s">
        <v>2702</v>
      </c>
      <c r="C205" s="157">
        <v>516</v>
      </c>
      <c r="D205" s="157" t="s">
        <v>117</v>
      </c>
      <c r="E205" s="158">
        <v>6.1215277777777778E-2</v>
      </c>
      <c r="F205" s="158">
        <v>1.3680555555555555E-2</v>
      </c>
      <c r="G205" s="158">
        <v>1.4351851851851854E-3</v>
      </c>
      <c r="H205" s="158">
        <v>3.0173611111111113E-2</v>
      </c>
      <c r="K205" s="158">
        <v>7.5231481481481471E-4</v>
      </c>
      <c r="L205" s="158">
        <v>1.5902777777777776E-2</v>
      </c>
      <c r="M205" s="158">
        <v>1.3680555555555555E-2</v>
      </c>
      <c r="N205" s="158">
        <v>1.511574074074074E-2</v>
      </c>
      <c r="P205" s="158">
        <v>4.5300925925925932E-2</v>
      </c>
      <c r="Q205" s="158">
        <v>4.6053240740740742E-2</v>
      </c>
      <c r="R205" s="158">
        <v>6.1215277777777778E-2</v>
      </c>
      <c r="S205" s="157" t="s">
        <v>8</v>
      </c>
      <c r="T205" s="157" t="s">
        <v>2506</v>
      </c>
      <c r="U205" s="157"/>
      <c r="V205" s="159"/>
      <c r="W205" s="123">
        <f t="shared" si="3"/>
        <v>655</v>
      </c>
    </row>
    <row r="206" spans="1:23" x14ac:dyDescent="0.3">
      <c r="A206" s="152">
        <v>45</v>
      </c>
      <c r="B206" s="153" t="s">
        <v>2078</v>
      </c>
      <c r="C206" s="153">
        <v>532</v>
      </c>
      <c r="D206" s="153" t="s">
        <v>110</v>
      </c>
      <c r="E206" s="154">
        <v>6.1712962962962963E-2</v>
      </c>
      <c r="F206" s="154">
        <v>1.1157407407407408E-2</v>
      </c>
      <c r="G206" s="154">
        <v>2.7083333333333334E-3</v>
      </c>
      <c r="H206" s="154">
        <v>2.929398148148148E-2</v>
      </c>
      <c r="K206" s="154">
        <v>1.0532407407407407E-3</v>
      </c>
      <c r="L206" s="154">
        <v>1.8530092592592595E-2</v>
      </c>
      <c r="M206" s="154">
        <v>1.1157407407407408E-2</v>
      </c>
      <c r="N206" s="154">
        <v>1.3865740740740739E-2</v>
      </c>
      <c r="P206" s="154">
        <v>4.3171296296296298E-2</v>
      </c>
      <c r="Q206" s="154">
        <v>4.4236111111111115E-2</v>
      </c>
      <c r="R206" s="154">
        <v>6.1712962962962963E-2</v>
      </c>
      <c r="S206" s="153" t="s">
        <v>8</v>
      </c>
      <c r="T206" s="153" t="s">
        <v>2506</v>
      </c>
      <c r="U206" s="153"/>
      <c r="V206" s="155"/>
      <c r="W206" s="123">
        <f t="shared" si="3"/>
        <v>650</v>
      </c>
    </row>
    <row r="207" spans="1:23" x14ac:dyDescent="0.3">
      <c r="A207" s="156">
        <v>46</v>
      </c>
      <c r="B207" s="157" t="s">
        <v>2703</v>
      </c>
      <c r="C207" s="157">
        <v>556</v>
      </c>
      <c r="D207" s="157" t="s">
        <v>110</v>
      </c>
      <c r="E207" s="158">
        <v>6.1805555555555558E-2</v>
      </c>
      <c r="F207" s="158">
        <v>1.2141203703703704E-2</v>
      </c>
      <c r="G207" s="158">
        <v>1.9097222222222222E-3</v>
      </c>
      <c r="H207" s="160" t="s">
        <v>183</v>
      </c>
      <c r="K207" s="160" t="s">
        <v>183</v>
      </c>
      <c r="L207" s="160" t="s">
        <v>183</v>
      </c>
      <c r="M207" s="158">
        <v>1.2141203703703704E-2</v>
      </c>
      <c r="N207" s="158">
        <v>1.4050925925925927E-2</v>
      </c>
      <c r="P207" s="160" t="s">
        <v>183</v>
      </c>
      <c r="Q207" s="158">
        <v>4.3842592592592593E-2</v>
      </c>
      <c r="R207" s="158">
        <v>6.1805555555555558E-2</v>
      </c>
      <c r="S207" s="157" t="s">
        <v>28</v>
      </c>
      <c r="T207" s="157" t="s">
        <v>2506</v>
      </c>
      <c r="U207" s="157" t="s">
        <v>2302</v>
      </c>
      <c r="V207" s="159"/>
      <c r="W207" s="123">
        <f t="shared" si="3"/>
        <v>649</v>
      </c>
    </row>
    <row r="208" spans="1:23" x14ac:dyDescent="0.3">
      <c r="A208" s="152">
        <v>47</v>
      </c>
      <c r="B208" s="153" t="s">
        <v>2704</v>
      </c>
      <c r="C208" s="153">
        <v>604</v>
      </c>
      <c r="D208" s="153" t="s">
        <v>110</v>
      </c>
      <c r="E208" s="154">
        <v>6.1875000000000006E-2</v>
      </c>
      <c r="F208" s="154">
        <v>1.4004629629629631E-2</v>
      </c>
      <c r="G208" s="154">
        <v>2.1527777777777778E-3</v>
      </c>
      <c r="H208" s="154">
        <v>2.9618055555555554E-2</v>
      </c>
      <c r="K208" s="154">
        <v>3.7037037037037035E-4</v>
      </c>
      <c r="L208" s="154">
        <v>1.6087962962962964E-2</v>
      </c>
      <c r="M208" s="154">
        <v>1.4004629629629631E-2</v>
      </c>
      <c r="N208" s="154">
        <v>1.6157407407407409E-2</v>
      </c>
      <c r="P208" s="154">
        <v>4.5787037037037036E-2</v>
      </c>
      <c r="Q208" s="154">
        <v>4.6157407407407404E-2</v>
      </c>
      <c r="R208" s="154">
        <v>6.1875000000000006E-2</v>
      </c>
      <c r="S208" s="153" t="s">
        <v>8</v>
      </c>
      <c r="T208" s="153" t="s">
        <v>2506</v>
      </c>
      <c r="U208" s="153" t="s">
        <v>2705</v>
      </c>
      <c r="V208" s="155"/>
      <c r="W208" s="123">
        <f t="shared" si="3"/>
        <v>648</v>
      </c>
    </row>
    <row r="209" spans="1:23" x14ac:dyDescent="0.3">
      <c r="A209" s="156">
        <v>48</v>
      </c>
      <c r="B209" s="157" t="s">
        <v>2480</v>
      </c>
      <c r="C209" s="157">
        <v>564</v>
      </c>
      <c r="D209" s="157" t="s">
        <v>110</v>
      </c>
      <c r="E209" s="158">
        <v>6.1944444444444441E-2</v>
      </c>
      <c r="F209" s="158">
        <v>1.5914351851851853E-2</v>
      </c>
      <c r="G209" s="158">
        <v>1.2152777777777778E-3</v>
      </c>
      <c r="H209" s="158">
        <v>2.5439814814814814E-2</v>
      </c>
      <c r="K209" s="158">
        <v>6.4814814814814813E-4</v>
      </c>
      <c r="L209" s="158">
        <v>1.9363425925925926E-2</v>
      </c>
      <c r="M209" s="158">
        <v>1.5914351851851853E-2</v>
      </c>
      <c r="N209" s="158">
        <v>1.7141203703703704E-2</v>
      </c>
      <c r="P209" s="158">
        <v>4.2581018518518525E-2</v>
      </c>
      <c r="Q209" s="158">
        <v>4.3240740740740739E-2</v>
      </c>
      <c r="R209" s="158">
        <v>6.1944444444444441E-2</v>
      </c>
      <c r="S209" s="157" t="s">
        <v>8</v>
      </c>
      <c r="T209" s="157" t="s">
        <v>2506</v>
      </c>
      <c r="U209" s="157" t="s">
        <v>1904</v>
      </c>
      <c r="V209" s="159"/>
      <c r="W209" s="123">
        <f t="shared" si="3"/>
        <v>648</v>
      </c>
    </row>
    <row r="210" spans="1:23" x14ac:dyDescent="0.3">
      <c r="A210" s="152">
        <v>49</v>
      </c>
      <c r="B210" s="153" t="s">
        <v>2453</v>
      </c>
      <c r="C210" s="153">
        <v>601</v>
      </c>
      <c r="D210" s="153" t="s">
        <v>110</v>
      </c>
      <c r="E210" s="154">
        <v>6.2384259259259257E-2</v>
      </c>
      <c r="F210" s="154">
        <v>1.255787037037037E-2</v>
      </c>
      <c r="G210" s="154">
        <v>1.9560185185185184E-3</v>
      </c>
      <c r="H210" s="154">
        <v>3.1192129629629629E-2</v>
      </c>
      <c r="K210" s="154">
        <v>2.199074074074074E-4</v>
      </c>
      <c r="L210" s="154">
        <v>1.6666666666666666E-2</v>
      </c>
      <c r="M210" s="154">
        <v>1.255787037037037E-2</v>
      </c>
      <c r="N210" s="154">
        <v>1.4513888888888889E-2</v>
      </c>
      <c r="P210" s="154">
        <v>4.5717592592592594E-2</v>
      </c>
      <c r="Q210" s="154">
        <v>4.5937499999999999E-2</v>
      </c>
      <c r="R210" s="154">
        <v>6.2384259259259257E-2</v>
      </c>
      <c r="S210" s="153" t="s">
        <v>8</v>
      </c>
      <c r="T210" s="153" t="s">
        <v>2506</v>
      </c>
      <c r="U210" s="153"/>
      <c r="V210" s="155"/>
      <c r="W210" s="123">
        <f t="shared" si="3"/>
        <v>643</v>
      </c>
    </row>
    <row r="211" spans="1:23" x14ac:dyDescent="0.3">
      <c r="A211" s="156">
        <v>50</v>
      </c>
      <c r="B211" s="157" t="s">
        <v>2706</v>
      </c>
      <c r="C211" s="157">
        <v>599</v>
      </c>
      <c r="D211" s="157" t="s">
        <v>117</v>
      </c>
      <c r="E211" s="158">
        <v>6.2442129629629632E-2</v>
      </c>
      <c r="F211" s="158">
        <v>1.4328703703703703E-2</v>
      </c>
      <c r="G211" s="158">
        <v>1.7476851851851852E-3</v>
      </c>
      <c r="H211" s="158">
        <v>2.6689814814814816E-2</v>
      </c>
      <c r="K211" s="158">
        <v>5.7870370370370378E-4</v>
      </c>
      <c r="L211" s="158">
        <v>1.9664351851851853E-2</v>
      </c>
      <c r="M211" s="158">
        <v>1.4328703703703703E-2</v>
      </c>
      <c r="N211" s="158">
        <v>1.6076388888888887E-2</v>
      </c>
      <c r="P211" s="158">
        <v>4.2777777777777776E-2</v>
      </c>
      <c r="Q211" s="158">
        <v>4.3356481481481475E-2</v>
      </c>
      <c r="R211" s="158">
        <v>6.2442129629629632E-2</v>
      </c>
      <c r="S211" s="157" t="s">
        <v>8</v>
      </c>
      <c r="T211" s="157" t="s">
        <v>2506</v>
      </c>
      <c r="U211" s="157" t="s">
        <v>2701</v>
      </c>
      <c r="V211" s="159"/>
      <c r="W211" s="123">
        <f t="shared" si="3"/>
        <v>643</v>
      </c>
    </row>
    <row r="212" spans="1:23" x14ac:dyDescent="0.3">
      <c r="A212" s="152">
        <v>51</v>
      </c>
      <c r="B212" s="153" t="s">
        <v>2707</v>
      </c>
      <c r="C212" s="153">
        <v>611</v>
      </c>
      <c r="D212" s="153" t="s">
        <v>110</v>
      </c>
      <c r="E212" s="154">
        <v>6.2511574074074081E-2</v>
      </c>
      <c r="F212" s="154">
        <v>1.3657407407407408E-2</v>
      </c>
      <c r="G212" s="154">
        <v>1.8634259259259261E-3</v>
      </c>
      <c r="H212" s="154">
        <v>2.7847222222222221E-2</v>
      </c>
      <c r="K212" s="154">
        <v>1.736111111111111E-3</v>
      </c>
      <c r="L212" s="154">
        <v>1.9131944444444444E-2</v>
      </c>
      <c r="M212" s="154">
        <v>1.3657407407407408E-2</v>
      </c>
      <c r="N212" s="154">
        <v>1.5520833333333333E-2</v>
      </c>
      <c r="P212" s="154">
        <v>4.3379629629629629E-2</v>
      </c>
      <c r="Q212" s="154">
        <v>4.5115740740740741E-2</v>
      </c>
      <c r="R212" s="154">
        <v>6.2511574074074081E-2</v>
      </c>
      <c r="S212" s="153" t="s">
        <v>8</v>
      </c>
      <c r="T212" s="153" t="s">
        <v>2506</v>
      </c>
      <c r="U212" s="153" t="s">
        <v>62</v>
      </c>
      <c r="V212" s="155"/>
      <c r="W212" s="123">
        <f t="shared" si="3"/>
        <v>642</v>
      </c>
    </row>
    <row r="213" spans="1:23" x14ac:dyDescent="0.3">
      <c r="A213" s="156">
        <v>52</v>
      </c>
      <c r="B213" s="157" t="s">
        <v>2708</v>
      </c>
      <c r="C213" s="157">
        <v>548</v>
      </c>
      <c r="D213" s="157" t="s">
        <v>110</v>
      </c>
      <c r="E213" s="158">
        <v>6.2511574074074081E-2</v>
      </c>
      <c r="F213" s="158">
        <v>1.1863425925925925E-2</v>
      </c>
      <c r="G213" s="158">
        <v>2.8009259259259259E-3</v>
      </c>
      <c r="H213" s="158">
        <v>3.0277777777777778E-2</v>
      </c>
      <c r="K213" s="158">
        <v>5.5555555555555556E-4</v>
      </c>
      <c r="L213" s="158">
        <v>1.7546296296296296E-2</v>
      </c>
      <c r="M213" s="158">
        <v>1.1863425925925925E-2</v>
      </c>
      <c r="N213" s="158">
        <v>1.4675925925925926E-2</v>
      </c>
      <c r="P213" s="158">
        <v>4.4965277777777778E-2</v>
      </c>
      <c r="Q213" s="158">
        <v>4.5520833333333337E-2</v>
      </c>
      <c r="R213" s="158">
        <v>6.2511574074074081E-2</v>
      </c>
      <c r="S213" s="157" t="s">
        <v>8</v>
      </c>
      <c r="T213" s="157" t="s">
        <v>2506</v>
      </c>
      <c r="U213" s="157" t="s">
        <v>2709</v>
      </c>
      <c r="V213" s="159"/>
      <c r="W213" s="123">
        <f t="shared" si="3"/>
        <v>642</v>
      </c>
    </row>
    <row r="214" spans="1:23" x14ac:dyDescent="0.3">
      <c r="A214" s="152">
        <v>53</v>
      </c>
      <c r="B214" s="153" t="s">
        <v>2710</v>
      </c>
      <c r="C214" s="153">
        <v>550</v>
      </c>
      <c r="D214" s="153" t="s">
        <v>110</v>
      </c>
      <c r="E214" s="154">
        <v>6.3634259259259265E-2</v>
      </c>
      <c r="F214" s="154">
        <v>1.4351851851851852E-2</v>
      </c>
      <c r="G214" s="154">
        <v>1.9907407407407408E-3</v>
      </c>
      <c r="H214" s="154">
        <v>2.8310185185185185E-2</v>
      </c>
      <c r="K214" s="154">
        <v>9.1435185185185185E-4</v>
      </c>
      <c r="L214" s="154">
        <v>1.8958333333333334E-2</v>
      </c>
      <c r="M214" s="154">
        <v>1.4351851851851852E-2</v>
      </c>
      <c r="N214" s="154">
        <v>1.6354166666666666E-2</v>
      </c>
      <c r="P214" s="154">
        <v>4.4675925925925924E-2</v>
      </c>
      <c r="Q214" s="154">
        <v>4.5590277777777778E-2</v>
      </c>
      <c r="R214" s="154">
        <v>6.3634259259259265E-2</v>
      </c>
      <c r="S214" s="153" t="s">
        <v>8</v>
      </c>
      <c r="T214" s="153" t="s">
        <v>2506</v>
      </c>
      <c r="U214" s="153"/>
      <c r="V214" s="155"/>
      <c r="W214" s="123">
        <f t="shared" si="3"/>
        <v>631</v>
      </c>
    </row>
    <row r="215" spans="1:23" x14ac:dyDescent="0.3">
      <c r="A215" s="156">
        <v>54</v>
      </c>
      <c r="B215" s="157" t="s">
        <v>2711</v>
      </c>
      <c r="C215" s="157">
        <v>538</v>
      </c>
      <c r="D215" s="157" t="s">
        <v>110</v>
      </c>
      <c r="E215" s="158">
        <v>6.3726851851851854E-2</v>
      </c>
      <c r="F215" s="158">
        <v>1.2314814814814815E-2</v>
      </c>
      <c r="G215" s="158">
        <v>3.3101851851851851E-3</v>
      </c>
      <c r="H215" s="158">
        <v>3.0752314814814816E-2</v>
      </c>
      <c r="K215" s="158">
        <v>4.6296296296296293E-4</v>
      </c>
      <c r="L215" s="158">
        <v>1.7337962962962961E-2</v>
      </c>
      <c r="M215" s="158">
        <v>1.2314814814814815E-2</v>
      </c>
      <c r="N215" s="158">
        <v>1.5625E-2</v>
      </c>
      <c r="P215" s="158">
        <v>4.6388888888888889E-2</v>
      </c>
      <c r="Q215" s="158">
        <v>4.6851851851851846E-2</v>
      </c>
      <c r="R215" s="158">
        <v>6.3726851851851854E-2</v>
      </c>
      <c r="S215" s="157" t="s">
        <v>28</v>
      </c>
      <c r="T215" s="157" t="s">
        <v>2506</v>
      </c>
      <c r="U215" s="157"/>
      <c r="V215" s="159"/>
      <c r="W215" s="123">
        <f t="shared" si="3"/>
        <v>630</v>
      </c>
    </row>
    <row r="216" spans="1:23" x14ac:dyDescent="0.3">
      <c r="A216" s="152">
        <v>55</v>
      </c>
      <c r="B216" s="153" t="s">
        <v>492</v>
      </c>
      <c r="C216" s="153">
        <v>565</v>
      </c>
      <c r="D216" s="153" t="s">
        <v>110</v>
      </c>
      <c r="E216" s="154">
        <v>6.3993055555555553E-2</v>
      </c>
      <c r="F216" s="154">
        <v>1.4594907407407405E-2</v>
      </c>
      <c r="G216" s="154">
        <v>2.0023148148148148E-3</v>
      </c>
      <c r="H216" s="154">
        <v>2.9178240740740741E-2</v>
      </c>
      <c r="K216" s="154">
        <v>2.4305555555555552E-4</v>
      </c>
      <c r="L216" s="154">
        <v>1.8206018518518517E-2</v>
      </c>
      <c r="M216" s="154">
        <v>1.4594907407407405E-2</v>
      </c>
      <c r="N216" s="154">
        <v>1.6597222222222222E-2</v>
      </c>
      <c r="P216" s="154">
        <v>4.5787037037037036E-2</v>
      </c>
      <c r="Q216" s="154">
        <v>4.6030092592592588E-2</v>
      </c>
      <c r="R216" s="154">
        <v>6.3993055555555553E-2</v>
      </c>
      <c r="S216" s="153" t="s">
        <v>28</v>
      </c>
      <c r="T216" s="153" t="s">
        <v>2506</v>
      </c>
      <c r="U216" s="153"/>
      <c r="V216" s="155"/>
      <c r="W216" s="123">
        <f t="shared" si="3"/>
        <v>627</v>
      </c>
    </row>
    <row r="217" spans="1:23" x14ac:dyDescent="0.3">
      <c r="A217" s="156">
        <v>56</v>
      </c>
      <c r="B217" s="157" t="s">
        <v>2712</v>
      </c>
      <c r="C217" s="157">
        <v>616</v>
      </c>
      <c r="D217" s="157" t="s">
        <v>110</v>
      </c>
      <c r="E217" s="158">
        <v>6.4432870370370363E-2</v>
      </c>
      <c r="F217" s="158">
        <v>1.1087962962962964E-2</v>
      </c>
      <c r="G217" s="158">
        <v>9.1435185185185185E-4</v>
      </c>
      <c r="H217" s="158">
        <v>3.4155092592592591E-2</v>
      </c>
      <c r="K217" s="158">
        <v>6.134259259259259E-4</v>
      </c>
      <c r="L217" s="158">
        <v>1.8252314814814815E-2</v>
      </c>
      <c r="M217" s="158">
        <v>1.1087962962962964E-2</v>
      </c>
      <c r="N217" s="158">
        <v>1.2013888888888888E-2</v>
      </c>
      <c r="P217" s="158">
        <v>4.6168981481481484E-2</v>
      </c>
      <c r="Q217" s="158">
        <v>4.6793981481481478E-2</v>
      </c>
      <c r="R217" s="158">
        <v>6.4432870370370363E-2</v>
      </c>
      <c r="S217" s="157" t="s">
        <v>2513</v>
      </c>
      <c r="T217" s="157" t="s">
        <v>2506</v>
      </c>
      <c r="U217" s="157"/>
      <c r="V217" s="159"/>
      <c r="W217" s="123">
        <f t="shared" si="3"/>
        <v>623</v>
      </c>
    </row>
    <row r="218" spans="1:23" x14ac:dyDescent="0.3">
      <c r="A218" s="152">
        <v>57</v>
      </c>
      <c r="B218" s="153" t="s">
        <v>2713</v>
      </c>
      <c r="C218" s="153">
        <v>602</v>
      </c>
      <c r="D218" s="153" t="s">
        <v>110</v>
      </c>
      <c r="E218" s="154">
        <v>6.474537037037037E-2</v>
      </c>
      <c r="F218" s="154">
        <v>1.3657407407407408E-2</v>
      </c>
      <c r="G218" s="154">
        <v>1.5972222222222221E-3</v>
      </c>
      <c r="H218" s="154">
        <v>3.0497685185185183E-2</v>
      </c>
      <c r="K218" s="154">
        <v>8.6805555555555551E-4</v>
      </c>
      <c r="L218" s="154">
        <v>1.8981481481481481E-2</v>
      </c>
      <c r="M218" s="154">
        <v>1.3657407407407408E-2</v>
      </c>
      <c r="N218" s="154">
        <v>1.525462962962963E-2</v>
      </c>
      <c r="P218" s="154">
        <v>4.5763888888888889E-2</v>
      </c>
      <c r="Q218" s="154">
        <v>4.6631944444444441E-2</v>
      </c>
      <c r="R218" s="154">
        <v>6.474537037037037E-2</v>
      </c>
      <c r="S218" s="153" t="s">
        <v>28</v>
      </c>
      <c r="T218" s="153" t="s">
        <v>2506</v>
      </c>
      <c r="U218" s="153" t="s">
        <v>155</v>
      </c>
      <c r="V218" s="155"/>
      <c r="W218" s="123">
        <f t="shared" si="3"/>
        <v>620</v>
      </c>
    </row>
    <row r="219" spans="1:23" x14ac:dyDescent="0.3">
      <c r="A219" s="156">
        <v>58</v>
      </c>
      <c r="B219" s="157" t="s">
        <v>2714</v>
      </c>
      <c r="C219" s="157">
        <v>534</v>
      </c>
      <c r="D219" s="157" t="s">
        <v>110</v>
      </c>
      <c r="E219" s="158">
        <v>6.5057870370370363E-2</v>
      </c>
      <c r="F219" s="158">
        <v>1.4733796296296295E-2</v>
      </c>
      <c r="G219" s="158">
        <v>3.0439814814814821E-3</v>
      </c>
      <c r="H219" s="158">
        <v>2.989583333333333E-2</v>
      </c>
      <c r="K219" s="158">
        <v>9.0277777777777784E-4</v>
      </c>
      <c r="L219" s="158">
        <v>1.7361111111111112E-2</v>
      </c>
      <c r="M219" s="158">
        <v>1.4733796296296295E-2</v>
      </c>
      <c r="N219" s="158">
        <v>1.7789351851851851E-2</v>
      </c>
      <c r="P219" s="158">
        <v>4.7696759259259258E-2</v>
      </c>
      <c r="Q219" s="158">
        <v>4.8599537037037038E-2</v>
      </c>
      <c r="R219" s="158">
        <v>6.5057870370370363E-2</v>
      </c>
      <c r="S219" s="157" t="s">
        <v>8</v>
      </c>
      <c r="T219" s="157" t="s">
        <v>2506</v>
      </c>
      <c r="U219" s="157" t="s">
        <v>430</v>
      </c>
      <c r="V219" s="159"/>
      <c r="W219" s="123">
        <f t="shared" si="3"/>
        <v>617</v>
      </c>
    </row>
    <row r="220" spans="1:23" x14ac:dyDescent="0.3">
      <c r="A220" s="152">
        <v>59</v>
      </c>
      <c r="B220" s="153" t="s">
        <v>2715</v>
      </c>
      <c r="C220" s="153">
        <v>546</v>
      </c>
      <c r="D220" s="153" t="s">
        <v>110</v>
      </c>
      <c r="E220" s="154">
        <v>6.5254629629629635E-2</v>
      </c>
      <c r="F220" s="154">
        <v>1.1875000000000002E-2</v>
      </c>
      <c r="G220" s="154">
        <v>2.9282407407407412E-3</v>
      </c>
      <c r="H220" s="154">
        <v>3.5474537037037041E-2</v>
      </c>
      <c r="K220" s="154">
        <v>4.3981481481481481E-4</v>
      </c>
      <c r="L220" s="154">
        <v>1.4965277777777779E-2</v>
      </c>
      <c r="M220" s="154">
        <v>1.1875000000000002E-2</v>
      </c>
      <c r="N220" s="154">
        <v>1.480324074074074E-2</v>
      </c>
      <c r="P220" s="154">
        <v>5.0289351851851849E-2</v>
      </c>
      <c r="Q220" s="154">
        <v>5.0729166666666665E-2</v>
      </c>
      <c r="R220" s="154">
        <v>6.5254629629629635E-2</v>
      </c>
      <c r="S220" s="153" t="s">
        <v>28</v>
      </c>
      <c r="T220" s="153" t="s">
        <v>2506</v>
      </c>
      <c r="U220" s="153"/>
      <c r="V220" s="155"/>
      <c r="W220" s="123">
        <f t="shared" si="3"/>
        <v>615</v>
      </c>
    </row>
    <row r="221" spans="1:23" x14ac:dyDescent="0.3">
      <c r="A221" s="156">
        <v>60</v>
      </c>
      <c r="B221" s="157" t="s">
        <v>2716</v>
      </c>
      <c r="C221" s="157">
        <v>566</v>
      </c>
      <c r="D221" s="157" t="s">
        <v>110</v>
      </c>
      <c r="E221" s="158">
        <v>6.5393518518518517E-2</v>
      </c>
      <c r="F221" s="158">
        <v>1.4039351851851851E-2</v>
      </c>
      <c r="G221" s="158">
        <v>1.7824074074074072E-3</v>
      </c>
      <c r="H221" s="158">
        <v>2.8773148148148145E-2</v>
      </c>
      <c r="K221" s="158">
        <v>9.0277777777777784E-4</v>
      </c>
      <c r="L221" s="158">
        <v>2.0775462962962964E-2</v>
      </c>
      <c r="M221" s="158">
        <v>1.4039351851851851E-2</v>
      </c>
      <c r="N221" s="158">
        <v>1.5833333333333335E-2</v>
      </c>
      <c r="P221" s="158">
        <v>4.4618055555555557E-2</v>
      </c>
      <c r="Q221" s="158">
        <v>4.5520833333333337E-2</v>
      </c>
      <c r="R221" s="158">
        <v>6.5393518518518517E-2</v>
      </c>
      <c r="S221" s="157" t="s">
        <v>8</v>
      </c>
      <c r="T221" s="157" t="s">
        <v>2506</v>
      </c>
      <c r="U221" s="157"/>
      <c r="V221" s="159"/>
      <c r="W221" s="123">
        <f t="shared" si="3"/>
        <v>614</v>
      </c>
    </row>
    <row r="222" spans="1:23" x14ac:dyDescent="0.3">
      <c r="A222" s="152">
        <v>61</v>
      </c>
      <c r="B222" s="153" t="s">
        <v>2717</v>
      </c>
      <c r="C222" s="153">
        <v>536</v>
      </c>
      <c r="D222" s="153" t="s">
        <v>110</v>
      </c>
      <c r="E222" s="154">
        <v>6.5462962962962959E-2</v>
      </c>
      <c r="F222" s="154">
        <v>1.2731481481481481E-2</v>
      </c>
      <c r="G222" s="154">
        <v>2.4305555555555556E-3</v>
      </c>
      <c r="H222" s="154">
        <v>3.1064814814814812E-2</v>
      </c>
      <c r="K222" s="154">
        <v>1.4467592592592594E-3</v>
      </c>
      <c r="L222" s="154">
        <v>1.9224537037037037E-2</v>
      </c>
      <c r="M222" s="154">
        <v>1.2731481481481481E-2</v>
      </c>
      <c r="N222" s="154">
        <v>1.5162037037037036E-2</v>
      </c>
      <c r="P222" s="154">
        <v>4.6238425925925926E-2</v>
      </c>
      <c r="Q222" s="154">
        <v>4.7685185185185185E-2</v>
      </c>
      <c r="R222" s="154">
        <v>6.5462962962962959E-2</v>
      </c>
      <c r="S222" s="153" t="s">
        <v>8</v>
      </c>
      <c r="T222" s="153" t="s">
        <v>2506</v>
      </c>
      <c r="U222" s="153"/>
      <c r="V222" s="155"/>
      <c r="W222" s="123">
        <f t="shared" si="3"/>
        <v>613</v>
      </c>
    </row>
    <row r="223" spans="1:23" x14ac:dyDescent="0.3">
      <c r="A223" s="156">
        <v>62</v>
      </c>
      <c r="B223" s="157" t="s">
        <v>2718</v>
      </c>
      <c r="C223" s="157">
        <v>526</v>
      </c>
      <c r="D223" s="157" t="s">
        <v>110</v>
      </c>
      <c r="E223" s="158">
        <v>6.5613425925925936E-2</v>
      </c>
      <c r="F223" s="158">
        <v>1.7222222222222222E-2</v>
      </c>
      <c r="G223" s="158">
        <v>1.6203703703703703E-3</v>
      </c>
      <c r="H223" s="158">
        <v>2.8958333333333336E-2</v>
      </c>
      <c r="K223" s="158">
        <v>4.0509259259259258E-4</v>
      </c>
      <c r="L223" s="158">
        <v>1.7800925925925925E-2</v>
      </c>
      <c r="M223" s="158">
        <v>1.7222222222222222E-2</v>
      </c>
      <c r="N223" s="158">
        <v>1.8842592592592591E-2</v>
      </c>
      <c r="P223" s="158">
        <v>4.7812500000000001E-2</v>
      </c>
      <c r="Q223" s="158">
        <v>4.821759259259259E-2</v>
      </c>
      <c r="R223" s="158">
        <v>6.5613425925925936E-2</v>
      </c>
      <c r="S223" s="157" t="s">
        <v>28</v>
      </c>
      <c r="T223" s="157" t="s">
        <v>2506</v>
      </c>
      <c r="U223" s="157" t="s">
        <v>2719</v>
      </c>
      <c r="V223" s="159"/>
      <c r="W223" s="123">
        <f t="shared" si="3"/>
        <v>612</v>
      </c>
    </row>
    <row r="224" spans="1:23" x14ac:dyDescent="0.3">
      <c r="A224" s="152">
        <v>63</v>
      </c>
      <c r="B224" s="153" t="s">
        <v>2720</v>
      </c>
      <c r="C224" s="153">
        <v>570</v>
      </c>
      <c r="D224" s="153" t="s">
        <v>110</v>
      </c>
      <c r="E224" s="154">
        <v>6.5729166666666672E-2</v>
      </c>
      <c r="F224" s="154">
        <v>1.2604166666666666E-2</v>
      </c>
      <c r="G224" s="154">
        <v>1.2268518518518518E-3</v>
      </c>
      <c r="H224" s="154">
        <v>3.2002314814814817E-2</v>
      </c>
      <c r="K224" s="154">
        <v>3.9351851851851852E-4</v>
      </c>
      <c r="L224" s="154">
        <v>1.9884259259259258E-2</v>
      </c>
      <c r="M224" s="154">
        <v>1.2604166666666666E-2</v>
      </c>
      <c r="N224" s="154">
        <v>1.383101851851852E-2</v>
      </c>
      <c r="P224" s="154">
        <v>4.5833333333333337E-2</v>
      </c>
      <c r="Q224" s="154">
        <v>4.6238425925925926E-2</v>
      </c>
      <c r="R224" s="154">
        <v>6.5729166666666672E-2</v>
      </c>
      <c r="S224" s="153" t="s">
        <v>28</v>
      </c>
      <c r="T224" s="153" t="s">
        <v>2506</v>
      </c>
      <c r="U224" s="153"/>
      <c r="V224" s="155"/>
      <c r="W224" s="123">
        <f t="shared" si="3"/>
        <v>610</v>
      </c>
    </row>
    <row r="225" spans="1:23" x14ac:dyDescent="0.3">
      <c r="A225" s="156">
        <v>64</v>
      </c>
      <c r="B225" s="157" t="s">
        <v>2721</v>
      </c>
      <c r="C225" s="157">
        <v>525</v>
      </c>
      <c r="D225" s="157" t="s">
        <v>110</v>
      </c>
      <c r="E225" s="158">
        <v>6.6365740740740739E-2</v>
      </c>
      <c r="F225" s="158">
        <v>1.5694444444444445E-2</v>
      </c>
      <c r="G225" s="158">
        <v>1.8518518518518517E-3</v>
      </c>
      <c r="H225" s="158">
        <v>2.9791666666666664E-2</v>
      </c>
      <c r="K225" s="158">
        <v>4.5138888888888892E-4</v>
      </c>
      <c r="L225" s="158">
        <v>1.9016203703703705E-2</v>
      </c>
      <c r="M225" s="158">
        <v>1.5694444444444445E-2</v>
      </c>
      <c r="N225" s="158">
        <v>1.7557870370370373E-2</v>
      </c>
      <c r="P225" s="158">
        <v>4.7349537037037037E-2</v>
      </c>
      <c r="Q225" s="158">
        <v>4.780092592592592E-2</v>
      </c>
      <c r="R225" s="158">
        <v>6.6365740740740739E-2</v>
      </c>
      <c r="S225" s="157" t="s">
        <v>8</v>
      </c>
      <c r="T225" s="157" t="s">
        <v>2506</v>
      </c>
      <c r="U225" s="157"/>
      <c r="V225" s="159"/>
      <c r="W225" s="123">
        <f t="shared" si="3"/>
        <v>605</v>
      </c>
    </row>
    <row r="226" spans="1:23" x14ac:dyDescent="0.3">
      <c r="A226" s="152">
        <v>65</v>
      </c>
      <c r="B226" s="153" t="s">
        <v>2722</v>
      </c>
      <c r="C226" s="153">
        <v>530</v>
      </c>
      <c r="D226" s="153" t="s">
        <v>110</v>
      </c>
      <c r="E226" s="154">
        <v>6.6956018518518512E-2</v>
      </c>
      <c r="F226" s="154">
        <v>1.1354166666666667E-2</v>
      </c>
      <c r="G226" s="154">
        <v>3.2407407407407406E-3</v>
      </c>
      <c r="H226" s="154">
        <v>3.2916666666666664E-2</v>
      </c>
      <c r="K226" s="154">
        <v>1.2962962962962963E-3</v>
      </c>
      <c r="L226" s="154">
        <v>1.9432870370370371E-2</v>
      </c>
      <c r="M226" s="154">
        <v>1.1354166666666667E-2</v>
      </c>
      <c r="N226" s="154">
        <v>1.4594907407407405E-2</v>
      </c>
      <c r="P226" s="154">
        <v>4.7523148148148148E-2</v>
      </c>
      <c r="Q226" s="154">
        <v>4.8819444444444443E-2</v>
      </c>
      <c r="R226" s="154">
        <v>6.6956018518518512E-2</v>
      </c>
      <c r="S226" s="153" t="s">
        <v>8</v>
      </c>
      <c r="T226" s="153" t="s">
        <v>2506</v>
      </c>
      <c r="U226" s="153" t="s">
        <v>2723</v>
      </c>
      <c r="V226" s="155"/>
      <c r="W226" s="123">
        <f t="shared" si="3"/>
        <v>599</v>
      </c>
    </row>
    <row r="227" spans="1:23" x14ac:dyDescent="0.3">
      <c r="A227" s="156">
        <v>66</v>
      </c>
      <c r="B227" s="157" t="s">
        <v>2724</v>
      </c>
      <c r="C227" s="157">
        <v>503</v>
      </c>
      <c r="D227" s="157" t="s">
        <v>110</v>
      </c>
      <c r="E227" s="158">
        <v>6.7025462962962967E-2</v>
      </c>
      <c r="F227" s="158">
        <v>1.5601851851851851E-2</v>
      </c>
      <c r="G227" s="158">
        <v>1.6087962962962963E-3</v>
      </c>
      <c r="H227" s="158">
        <v>3.2662037037037038E-2</v>
      </c>
      <c r="K227" s="158">
        <v>3.8194444444444446E-4</v>
      </c>
      <c r="L227" s="158">
        <v>1.7141203703703704E-2</v>
      </c>
      <c r="M227" s="158">
        <v>1.5601851851851851E-2</v>
      </c>
      <c r="N227" s="158">
        <v>1.7210648148148149E-2</v>
      </c>
      <c r="P227" s="158">
        <v>4.988425925925926E-2</v>
      </c>
      <c r="Q227" s="158">
        <v>5.0266203703703709E-2</v>
      </c>
      <c r="R227" s="158">
        <v>6.7025462962962967E-2</v>
      </c>
      <c r="S227" s="157" t="s">
        <v>8</v>
      </c>
      <c r="T227" s="157" t="s">
        <v>2506</v>
      </c>
      <c r="U227" s="157"/>
      <c r="V227" s="159"/>
      <c r="W227" s="123">
        <f t="shared" ref="W227:W255" si="4">ROUND($E$162/E227*900,0)</f>
        <v>599</v>
      </c>
    </row>
    <row r="228" spans="1:23" x14ac:dyDescent="0.3">
      <c r="A228" s="152">
        <v>67</v>
      </c>
      <c r="B228" s="153" t="s">
        <v>2725</v>
      </c>
      <c r="C228" s="153">
        <v>607</v>
      </c>
      <c r="D228" s="153" t="s">
        <v>110</v>
      </c>
      <c r="E228" s="154">
        <v>6.7106481481481475E-2</v>
      </c>
      <c r="F228" s="154">
        <v>1.1435185185185185E-2</v>
      </c>
      <c r="G228" s="154">
        <v>4.155092592592593E-3</v>
      </c>
      <c r="H228" s="154">
        <v>3.2731481481481479E-2</v>
      </c>
      <c r="K228" s="154">
        <v>4.9768518518518521E-4</v>
      </c>
      <c r="L228" s="154">
        <v>1.8749999999999999E-2</v>
      </c>
      <c r="M228" s="154">
        <v>1.1435185185185185E-2</v>
      </c>
      <c r="N228" s="154">
        <v>1.5601851851851851E-2</v>
      </c>
      <c r="P228" s="154">
        <v>4.8344907407407406E-2</v>
      </c>
      <c r="Q228" s="154">
        <v>4.8842592592592597E-2</v>
      </c>
      <c r="R228" s="154">
        <v>6.7106481481481475E-2</v>
      </c>
      <c r="S228" s="153" t="s">
        <v>114</v>
      </c>
      <c r="T228" s="153" t="s">
        <v>2506</v>
      </c>
      <c r="U228" s="153"/>
      <c r="V228" s="155"/>
      <c r="W228" s="123">
        <f t="shared" si="4"/>
        <v>598</v>
      </c>
    </row>
    <row r="229" spans="1:23" x14ac:dyDescent="0.3">
      <c r="A229" s="156">
        <v>68</v>
      </c>
      <c r="B229" s="157" t="s">
        <v>2726</v>
      </c>
      <c r="C229" s="157">
        <v>545</v>
      </c>
      <c r="D229" s="157" t="s">
        <v>110</v>
      </c>
      <c r="E229" s="158">
        <v>6.8078703703703711E-2</v>
      </c>
      <c r="F229" s="158">
        <v>1.3206018518518518E-2</v>
      </c>
      <c r="G229" s="158">
        <v>2.4421296296296296E-3</v>
      </c>
      <c r="H229" s="158">
        <v>3.3738425925925929E-2</v>
      </c>
      <c r="K229" s="158">
        <v>4.5138888888888892E-4</v>
      </c>
      <c r="L229" s="158">
        <v>1.8680555555555554E-2</v>
      </c>
      <c r="M229" s="158">
        <v>1.3206018518518518E-2</v>
      </c>
      <c r="N229" s="158">
        <v>1.5648148148148151E-2</v>
      </c>
      <c r="P229" s="158">
        <v>4.9398148148148142E-2</v>
      </c>
      <c r="Q229" s="158">
        <v>4.9849537037037039E-2</v>
      </c>
      <c r="R229" s="158">
        <v>6.8078703703703711E-2</v>
      </c>
      <c r="S229" s="157" t="s">
        <v>8</v>
      </c>
      <c r="T229" s="157" t="s">
        <v>2506</v>
      </c>
      <c r="U229" s="157" t="s">
        <v>2727</v>
      </c>
      <c r="V229" s="159"/>
      <c r="W229" s="123">
        <f t="shared" si="4"/>
        <v>589</v>
      </c>
    </row>
    <row r="230" spans="1:23" x14ac:dyDescent="0.3">
      <c r="A230" s="152">
        <v>69</v>
      </c>
      <c r="B230" s="153" t="s">
        <v>2728</v>
      </c>
      <c r="C230" s="153">
        <v>592</v>
      </c>
      <c r="D230" s="153" t="s">
        <v>110</v>
      </c>
      <c r="E230" s="154">
        <v>6.8159722222222219E-2</v>
      </c>
      <c r="F230" s="154">
        <v>1.511574074074074E-2</v>
      </c>
      <c r="G230" s="154">
        <v>2.1064814814814813E-3</v>
      </c>
      <c r="H230" s="154">
        <v>3.3229166666666664E-2</v>
      </c>
      <c r="K230" s="154">
        <v>7.291666666666667E-4</v>
      </c>
      <c r="L230" s="154">
        <v>1.7696759259259259E-2</v>
      </c>
      <c r="M230" s="154">
        <v>1.511574074074074E-2</v>
      </c>
      <c r="N230" s="154">
        <v>1.7222222222222222E-2</v>
      </c>
      <c r="P230" s="154">
        <v>5.0462962962962959E-2</v>
      </c>
      <c r="Q230" s="154">
        <v>5.1203703703703703E-2</v>
      </c>
      <c r="R230" s="154">
        <v>6.8159722222222219E-2</v>
      </c>
      <c r="S230" s="153" t="s">
        <v>28</v>
      </c>
      <c r="T230" s="153" t="s">
        <v>2506</v>
      </c>
      <c r="U230" s="153"/>
      <c r="V230" s="155"/>
      <c r="W230" s="123">
        <f t="shared" si="4"/>
        <v>589</v>
      </c>
    </row>
    <row r="231" spans="1:23" x14ac:dyDescent="0.3">
      <c r="A231" s="156">
        <v>70</v>
      </c>
      <c r="B231" s="157" t="s">
        <v>2729</v>
      </c>
      <c r="C231" s="157">
        <v>519</v>
      </c>
      <c r="D231" s="157" t="s">
        <v>110</v>
      </c>
      <c r="E231" s="158">
        <v>6.8668981481481484E-2</v>
      </c>
      <c r="F231" s="158">
        <v>1.6168981481481482E-2</v>
      </c>
      <c r="G231" s="158">
        <v>3.0324074074074073E-3</v>
      </c>
      <c r="H231" s="158">
        <v>2.9803240740740741E-2</v>
      </c>
      <c r="K231" s="158">
        <v>1.3194444444444443E-3</v>
      </c>
      <c r="L231" s="158">
        <v>1.9652777777777779E-2</v>
      </c>
      <c r="M231" s="158">
        <v>1.6168981481481482E-2</v>
      </c>
      <c r="N231" s="158">
        <v>1.9201388888888889E-2</v>
      </c>
      <c r="P231" s="158">
        <v>4.9016203703703708E-2</v>
      </c>
      <c r="Q231" s="158">
        <v>5.033564814814815E-2</v>
      </c>
      <c r="R231" s="158">
        <v>6.8668981481481484E-2</v>
      </c>
      <c r="S231" s="157" t="s">
        <v>8</v>
      </c>
      <c r="T231" s="157" t="s">
        <v>2506</v>
      </c>
      <c r="U231" s="157" t="s">
        <v>2730</v>
      </c>
      <c r="V231" s="159"/>
      <c r="W231" s="123">
        <f t="shared" si="4"/>
        <v>584</v>
      </c>
    </row>
    <row r="232" spans="1:23" x14ac:dyDescent="0.3">
      <c r="A232" s="152">
        <v>71</v>
      </c>
      <c r="B232" s="153" t="s">
        <v>2731</v>
      </c>
      <c r="C232" s="153">
        <v>506</v>
      </c>
      <c r="D232" s="153" t="s">
        <v>110</v>
      </c>
      <c r="E232" s="154">
        <v>6.9178240740740735E-2</v>
      </c>
      <c r="F232" s="154">
        <v>1.4768518518518519E-2</v>
      </c>
      <c r="G232" s="154">
        <v>3.9004629629629632E-3</v>
      </c>
      <c r="H232" s="154">
        <v>3.2835648148148149E-2</v>
      </c>
      <c r="K232" s="154">
        <v>1.1574074074074073E-3</v>
      </c>
      <c r="L232" s="154">
        <v>1.7650462962962962E-2</v>
      </c>
      <c r="M232" s="154">
        <v>1.4768518518518519E-2</v>
      </c>
      <c r="N232" s="154">
        <v>1.8668981481481481E-2</v>
      </c>
      <c r="P232" s="154">
        <v>5.151620370370371E-2</v>
      </c>
      <c r="Q232" s="154">
        <v>5.2685185185185189E-2</v>
      </c>
      <c r="R232" s="154">
        <v>6.9178240740740735E-2</v>
      </c>
      <c r="S232" s="153" t="s">
        <v>8</v>
      </c>
      <c r="T232" s="153" t="s">
        <v>2506</v>
      </c>
      <c r="U232" s="153"/>
      <c r="V232" s="155"/>
      <c r="W232" s="123">
        <f t="shared" si="4"/>
        <v>580</v>
      </c>
    </row>
    <row r="233" spans="1:23" x14ac:dyDescent="0.3">
      <c r="A233" s="156">
        <v>72</v>
      </c>
      <c r="B233" s="157" t="s">
        <v>2732</v>
      </c>
      <c r="C233" s="157">
        <v>551</v>
      </c>
      <c r="D233" s="157" t="s">
        <v>110</v>
      </c>
      <c r="E233" s="158">
        <v>6.9386574074074073E-2</v>
      </c>
      <c r="F233" s="158">
        <v>1.4479166666666668E-2</v>
      </c>
      <c r="G233" s="158">
        <v>2.4305555555555556E-3</v>
      </c>
      <c r="H233" s="158">
        <v>3.2245370370370369E-2</v>
      </c>
      <c r="K233" s="158">
        <v>1.261574074074074E-3</v>
      </c>
      <c r="L233" s="158">
        <v>2.0208333333333335E-2</v>
      </c>
      <c r="M233" s="158">
        <v>1.4479166666666668E-2</v>
      </c>
      <c r="N233" s="158">
        <v>1.6921296296296299E-2</v>
      </c>
      <c r="P233" s="158">
        <v>4.9178240740740738E-2</v>
      </c>
      <c r="Q233" s="158">
        <v>5.0439814814814819E-2</v>
      </c>
      <c r="R233" s="158">
        <v>6.9386574074074073E-2</v>
      </c>
      <c r="S233" s="157" t="s">
        <v>8</v>
      </c>
      <c r="T233" s="157" t="s">
        <v>2506</v>
      </c>
      <c r="U233" s="157" t="s">
        <v>2733</v>
      </c>
      <c r="V233" s="159"/>
      <c r="W233" s="123">
        <f t="shared" si="4"/>
        <v>578</v>
      </c>
    </row>
    <row r="234" spans="1:23" x14ac:dyDescent="0.3">
      <c r="A234" s="152">
        <v>73</v>
      </c>
      <c r="B234" s="153" t="s">
        <v>2734</v>
      </c>
      <c r="C234" s="153">
        <v>505</v>
      </c>
      <c r="D234" s="153" t="s">
        <v>117</v>
      </c>
      <c r="E234" s="154">
        <v>6.9398148148148139E-2</v>
      </c>
      <c r="F234" s="154">
        <v>1.4976851851851852E-2</v>
      </c>
      <c r="G234" s="154">
        <v>2.2453703703703702E-3</v>
      </c>
      <c r="H234" s="154">
        <v>3.2511574074074075E-2</v>
      </c>
      <c r="K234" s="154">
        <v>1.4699074074074074E-3</v>
      </c>
      <c r="L234" s="154">
        <v>1.9641203703703706E-2</v>
      </c>
      <c r="M234" s="154">
        <v>1.4976851851851852E-2</v>
      </c>
      <c r="N234" s="154">
        <v>1.7233796296296296E-2</v>
      </c>
      <c r="P234" s="154">
        <v>4.9756944444444444E-2</v>
      </c>
      <c r="Q234" s="154">
        <v>5.122685185185185E-2</v>
      </c>
      <c r="R234" s="154">
        <v>6.9398148148148139E-2</v>
      </c>
      <c r="S234" s="153" t="s">
        <v>8</v>
      </c>
      <c r="T234" s="153" t="s">
        <v>2506</v>
      </c>
      <c r="U234" s="153" t="s">
        <v>2735</v>
      </c>
      <c r="V234" s="155"/>
      <c r="W234" s="123">
        <f t="shared" si="4"/>
        <v>578</v>
      </c>
    </row>
    <row r="235" spans="1:23" x14ac:dyDescent="0.3">
      <c r="A235" s="156">
        <v>74</v>
      </c>
      <c r="B235" s="157" t="s">
        <v>2736</v>
      </c>
      <c r="C235" s="157">
        <v>521</v>
      </c>
      <c r="D235" s="157" t="s">
        <v>110</v>
      </c>
      <c r="E235" s="158">
        <v>6.9722222222222227E-2</v>
      </c>
      <c r="F235" s="158">
        <v>1.7696759259259259E-2</v>
      </c>
      <c r="G235" s="158">
        <v>1.2847222222222223E-3</v>
      </c>
      <c r="H235" s="158">
        <v>3.1481481481481485E-2</v>
      </c>
      <c r="K235" s="158">
        <v>6.018518518518519E-4</v>
      </c>
      <c r="L235" s="158">
        <v>1.923611111111111E-2</v>
      </c>
      <c r="M235" s="158">
        <v>1.7696759259259259E-2</v>
      </c>
      <c r="N235" s="158">
        <v>1.8993055555555558E-2</v>
      </c>
      <c r="P235" s="158">
        <v>5.0486111111111114E-2</v>
      </c>
      <c r="Q235" s="158">
        <v>5.1099537037037041E-2</v>
      </c>
      <c r="R235" s="158">
        <v>6.9722222222222227E-2</v>
      </c>
      <c r="S235" s="157" t="s">
        <v>8</v>
      </c>
      <c r="T235" s="157" t="s">
        <v>2506</v>
      </c>
      <c r="U235" s="157" t="s">
        <v>2730</v>
      </c>
      <c r="V235" s="159"/>
      <c r="W235" s="123">
        <f t="shared" si="4"/>
        <v>575</v>
      </c>
    </row>
    <row r="236" spans="1:23" x14ac:dyDescent="0.3">
      <c r="A236" s="152">
        <v>75</v>
      </c>
      <c r="B236" s="153" t="s">
        <v>2457</v>
      </c>
      <c r="C236" s="153">
        <v>587</v>
      </c>
      <c r="D236" s="153" t="s">
        <v>110</v>
      </c>
      <c r="E236" s="154">
        <v>6.997685185185186E-2</v>
      </c>
      <c r="F236" s="154">
        <v>1.3368055555555557E-2</v>
      </c>
      <c r="G236" s="154">
        <v>1.0648148148148147E-3</v>
      </c>
      <c r="H236" s="154">
        <v>3.5277777777777776E-2</v>
      </c>
      <c r="K236" s="154">
        <v>5.0925925925925921E-4</v>
      </c>
      <c r="L236" s="154">
        <v>2.0243055555555552E-2</v>
      </c>
      <c r="M236" s="154">
        <v>1.3368055555555557E-2</v>
      </c>
      <c r="N236" s="154">
        <v>1.4432870370370372E-2</v>
      </c>
      <c r="P236" s="154">
        <v>4.9722222222222223E-2</v>
      </c>
      <c r="Q236" s="154">
        <v>5.0231481481481481E-2</v>
      </c>
      <c r="R236" s="154">
        <v>6.997685185185186E-2</v>
      </c>
      <c r="S236" s="153" t="s">
        <v>28</v>
      </c>
      <c r="T236" s="153" t="s">
        <v>2506</v>
      </c>
      <c r="U236" s="153" t="s">
        <v>2302</v>
      </c>
      <c r="V236" s="155"/>
      <c r="W236" s="123">
        <f t="shared" si="4"/>
        <v>573</v>
      </c>
    </row>
    <row r="237" spans="1:23" x14ac:dyDescent="0.3">
      <c r="A237" s="156">
        <v>76</v>
      </c>
      <c r="B237" s="157" t="s">
        <v>2737</v>
      </c>
      <c r="C237" s="157">
        <v>540</v>
      </c>
      <c r="D237" s="157" t="s">
        <v>117</v>
      </c>
      <c r="E237" s="158">
        <v>7.0567129629629632E-2</v>
      </c>
      <c r="F237" s="158">
        <v>1.7256944444444446E-2</v>
      </c>
      <c r="G237" s="158">
        <v>2.0717592592592593E-3</v>
      </c>
      <c r="H237" s="158">
        <v>3.1284722222222221E-2</v>
      </c>
      <c r="K237" s="158">
        <v>1.3773148148148147E-3</v>
      </c>
      <c r="L237" s="158">
        <v>1.9930555555555556E-2</v>
      </c>
      <c r="M237" s="158">
        <v>1.7256944444444446E-2</v>
      </c>
      <c r="N237" s="158">
        <v>1.9340277777777779E-2</v>
      </c>
      <c r="P237" s="158">
        <v>5.063657407407407E-2</v>
      </c>
      <c r="Q237" s="158">
        <v>5.2013888888888887E-2</v>
      </c>
      <c r="R237" s="158">
        <v>7.0567129629629632E-2</v>
      </c>
      <c r="S237" s="157" t="s">
        <v>8</v>
      </c>
      <c r="T237" s="157" t="s">
        <v>2506</v>
      </c>
      <c r="U237" s="157"/>
      <c r="V237" s="159"/>
      <c r="W237" s="123">
        <f t="shared" si="4"/>
        <v>569</v>
      </c>
    </row>
    <row r="238" spans="1:23" x14ac:dyDescent="0.3">
      <c r="A238" s="152">
        <v>77</v>
      </c>
      <c r="B238" s="153" t="s">
        <v>206</v>
      </c>
      <c r="C238" s="153">
        <v>501</v>
      </c>
      <c r="D238" s="153" t="s">
        <v>110</v>
      </c>
      <c r="E238" s="154">
        <v>7.0659722222222221E-2</v>
      </c>
      <c r="F238" s="154">
        <v>1.3715277777777778E-2</v>
      </c>
      <c r="G238" s="154">
        <v>1.9675925925925928E-3</v>
      </c>
      <c r="H238" s="154">
        <v>3.4236111111111113E-2</v>
      </c>
      <c r="K238" s="154">
        <v>1.9675925925925926E-4</v>
      </c>
      <c r="L238" s="154">
        <v>2.0729166666666667E-2</v>
      </c>
      <c r="M238" s="154">
        <v>1.3715277777777778E-2</v>
      </c>
      <c r="N238" s="154">
        <v>1.5682870370370371E-2</v>
      </c>
      <c r="P238" s="154">
        <v>4.9930555555555554E-2</v>
      </c>
      <c r="Q238" s="154">
        <v>5.0127314814814812E-2</v>
      </c>
      <c r="R238" s="154">
        <v>7.0659722222222221E-2</v>
      </c>
      <c r="S238" s="153" t="s">
        <v>8</v>
      </c>
      <c r="T238" s="153" t="s">
        <v>2506</v>
      </c>
      <c r="U238" s="153" t="s">
        <v>2738</v>
      </c>
      <c r="V238" s="155"/>
      <c r="W238" s="123">
        <f t="shared" si="4"/>
        <v>568</v>
      </c>
    </row>
    <row r="239" spans="1:23" x14ac:dyDescent="0.3">
      <c r="A239" s="156">
        <v>78</v>
      </c>
      <c r="B239" s="157" t="s">
        <v>2739</v>
      </c>
      <c r="C239" s="157">
        <v>549</v>
      </c>
      <c r="D239" s="157" t="s">
        <v>117</v>
      </c>
      <c r="E239" s="158">
        <v>7.075231481481481E-2</v>
      </c>
      <c r="F239" s="158">
        <v>1.5335648148148147E-2</v>
      </c>
      <c r="G239" s="158">
        <v>1.8865740740740742E-3</v>
      </c>
      <c r="H239" s="158">
        <v>3.4791666666666672E-2</v>
      </c>
      <c r="K239" s="158">
        <v>2.5462962962962961E-4</v>
      </c>
      <c r="L239" s="158">
        <v>1.8726851851851852E-2</v>
      </c>
      <c r="M239" s="158">
        <v>1.5335648148148147E-2</v>
      </c>
      <c r="N239" s="158">
        <v>1.7222222222222222E-2</v>
      </c>
      <c r="P239" s="158">
        <v>5.2025462962962961E-2</v>
      </c>
      <c r="Q239" s="158">
        <v>5.2280092592592593E-2</v>
      </c>
      <c r="R239" s="158">
        <v>7.075231481481481E-2</v>
      </c>
      <c r="S239" s="157" t="s">
        <v>8</v>
      </c>
      <c r="T239" s="157" t="s">
        <v>2506</v>
      </c>
      <c r="U239" s="157" t="s">
        <v>2740</v>
      </c>
      <c r="V239" s="159"/>
      <c r="W239" s="123">
        <f t="shared" si="4"/>
        <v>567</v>
      </c>
    </row>
    <row r="240" spans="1:23" x14ac:dyDescent="0.3">
      <c r="A240" s="152">
        <v>79</v>
      </c>
      <c r="B240" s="153" t="s">
        <v>2741</v>
      </c>
      <c r="C240" s="153">
        <v>531</v>
      </c>
      <c r="D240" s="153" t="s">
        <v>110</v>
      </c>
      <c r="E240" s="154">
        <v>7.105324074074075E-2</v>
      </c>
      <c r="F240" s="154">
        <v>1.5289351851851851E-2</v>
      </c>
      <c r="G240" s="154">
        <v>2.6967592592592594E-3</v>
      </c>
      <c r="H240" s="154">
        <v>3.2407407407407406E-2</v>
      </c>
      <c r="K240" s="154">
        <v>7.5231481481481471E-4</v>
      </c>
      <c r="L240" s="154">
        <v>2.0648148148148148E-2</v>
      </c>
      <c r="M240" s="154">
        <v>1.5289351851851851E-2</v>
      </c>
      <c r="N240" s="154">
        <v>1.7986111111111109E-2</v>
      </c>
      <c r="P240" s="154">
        <v>5.0405092592592592E-2</v>
      </c>
      <c r="Q240" s="154">
        <v>5.1157407407407408E-2</v>
      </c>
      <c r="R240" s="154">
        <v>7.105324074074075E-2</v>
      </c>
      <c r="S240" s="153" t="s">
        <v>8</v>
      </c>
      <c r="T240" s="153" t="s">
        <v>2506</v>
      </c>
      <c r="U240" s="153" t="s">
        <v>2698</v>
      </c>
      <c r="V240" s="155"/>
      <c r="W240" s="123">
        <f t="shared" si="4"/>
        <v>565</v>
      </c>
    </row>
    <row r="241" spans="1:23" x14ac:dyDescent="0.3">
      <c r="A241" s="156">
        <v>80</v>
      </c>
      <c r="B241" s="157" t="s">
        <v>2742</v>
      </c>
      <c r="C241" s="157">
        <v>575</v>
      </c>
      <c r="D241" s="157" t="s">
        <v>110</v>
      </c>
      <c r="E241" s="158">
        <v>7.1747685185185192E-2</v>
      </c>
      <c r="F241" s="158">
        <v>1.3888888888888888E-2</v>
      </c>
      <c r="G241" s="158">
        <v>4.1319444444444442E-3</v>
      </c>
      <c r="H241" s="158">
        <v>3.5405092592592592E-2</v>
      </c>
      <c r="K241" s="158">
        <v>4.2824074074074075E-4</v>
      </c>
      <c r="L241" s="158">
        <v>1.8298611111111113E-2</v>
      </c>
      <c r="M241" s="158">
        <v>1.3888888888888888E-2</v>
      </c>
      <c r="N241" s="158">
        <v>1.8032407407407407E-2</v>
      </c>
      <c r="P241" s="158">
        <v>5.3449074074074072E-2</v>
      </c>
      <c r="Q241" s="158">
        <v>5.3877314814814815E-2</v>
      </c>
      <c r="R241" s="158">
        <v>7.1747685185185192E-2</v>
      </c>
      <c r="S241" s="157" t="s">
        <v>8</v>
      </c>
      <c r="T241" s="157" t="s">
        <v>2506</v>
      </c>
      <c r="U241" s="157" t="s">
        <v>2743</v>
      </c>
      <c r="V241" s="159"/>
      <c r="W241" s="123">
        <f t="shared" si="4"/>
        <v>559</v>
      </c>
    </row>
    <row r="242" spans="1:23" x14ac:dyDescent="0.3">
      <c r="A242" s="152">
        <v>81</v>
      </c>
      <c r="B242" s="153" t="s">
        <v>2744</v>
      </c>
      <c r="C242" s="153">
        <v>609</v>
      </c>
      <c r="D242" s="153" t="s">
        <v>117</v>
      </c>
      <c r="E242" s="154">
        <v>7.1990740740740744E-2</v>
      </c>
      <c r="F242" s="154">
        <v>1.3935185185185184E-2</v>
      </c>
      <c r="G242" s="154">
        <v>1.3310185185185185E-3</v>
      </c>
      <c r="H242" s="154">
        <v>3.4351851851851849E-2</v>
      </c>
      <c r="K242" s="154">
        <v>1.0648148148148147E-3</v>
      </c>
      <c r="L242" s="154">
        <v>2.2349537037037032E-2</v>
      </c>
      <c r="M242" s="154">
        <v>1.3935185185185184E-2</v>
      </c>
      <c r="N242" s="154">
        <v>1.5266203703703705E-2</v>
      </c>
      <c r="P242" s="154">
        <v>4.9629629629629635E-2</v>
      </c>
      <c r="Q242" s="154">
        <v>5.0694444444444452E-2</v>
      </c>
      <c r="R242" s="154">
        <v>7.1990740740740744E-2</v>
      </c>
      <c r="S242" s="153" t="s">
        <v>8</v>
      </c>
      <c r="T242" s="153" t="s">
        <v>2506</v>
      </c>
      <c r="U242" s="153"/>
      <c r="V242" s="155"/>
      <c r="W242" s="123">
        <f t="shared" si="4"/>
        <v>557</v>
      </c>
    </row>
    <row r="243" spans="1:23" x14ac:dyDescent="0.3">
      <c r="A243" s="156">
        <v>82</v>
      </c>
      <c r="B243" s="157" t="s">
        <v>2745</v>
      </c>
      <c r="C243" s="157">
        <v>552</v>
      </c>
      <c r="D243" s="157" t="s">
        <v>117</v>
      </c>
      <c r="E243" s="158">
        <v>7.2430555555555554E-2</v>
      </c>
      <c r="F243" s="158">
        <v>1.1724537037037035E-2</v>
      </c>
      <c r="G243" s="158">
        <v>2.1874999999999998E-3</v>
      </c>
      <c r="H243" s="158">
        <v>3.4363425925925929E-2</v>
      </c>
      <c r="K243" s="158">
        <v>1.2268518518518518E-3</v>
      </c>
      <c r="L243" s="158">
        <v>2.4131944444444445E-2</v>
      </c>
      <c r="M243" s="158">
        <v>1.1724537037037035E-2</v>
      </c>
      <c r="N243" s="158">
        <v>1.3923611111111111E-2</v>
      </c>
      <c r="P243" s="158">
        <v>4.8298611111111112E-2</v>
      </c>
      <c r="Q243" s="158">
        <v>4.9525462962962959E-2</v>
      </c>
      <c r="R243" s="158">
        <v>7.2430555555555554E-2</v>
      </c>
      <c r="S243" s="157" t="s">
        <v>2179</v>
      </c>
      <c r="T243" s="157" t="s">
        <v>2506</v>
      </c>
      <c r="U243" s="157"/>
      <c r="V243" s="159"/>
      <c r="W243" s="123">
        <f t="shared" si="4"/>
        <v>554</v>
      </c>
    </row>
    <row r="244" spans="1:23" x14ac:dyDescent="0.3">
      <c r="A244" s="152">
        <v>83</v>
      </c>
      <c r="B244" s="153" t="s">
        <v>2746</v>
      </c>
      <c r="C244" s="153">
        <v>578</v>
      </c>
      <c r="D244" s="153" t="s">
        <v>110</v>
      </c>
      <c r="E244" s="154">
        <v>7.2928240740740738E-2</v>
      </c>
      <c r="F244" s="154">
        <v>1.375E-2</v>
      </c>
      <c r="G244" s="154">
        <v>2.1412037037037038E-3</v>
      </c>
      <c r="H244" s="154">
        <v>3.6249999999999998E-2</v>
      </c>
      <c r="K244" s="154">
        <v>7.9861111111111105E-4</v>
      </c>
      <c r="L244" s="154">
        <v>2.0763888888888887E-2</v>
      </c>
      <c r="M244" s="154">
        <v>1.375E-2</v>
      </c>
      <c r="N244" s="154">
        <v>1.5891203703703703E-2</v>
      </c>
      <c r="P244" s="154">
        <v>5.2152777777777777E-2</v>
      </c>
      <c r="Q244" s="154">
        <v>5.2951388888888888E-2</v>
      </c>
      <c r="R244" s="154">
        <v>7.2928240740740738E-2</v>
      </c>
      <c r="S244" s="153" t="s">
        <v>8</v>
      </c>
      <c r="T244" s="153" t="s">
        <v>2506</v>
      </c>
      <c r="U244" s="153" t="s">
        <v>2698</v>
      </c>
      <c r="V244" s="155"/>
      <c r="W244" s="123">
        <f t="shared" si="4"/>
        <v>550</v>
      </c>
    </row>
    <row r="245" spans="1:23" x14ac:dyDescent="0.3">
      <c r="A245" s="156">
        <v>84</v>
      </c>
      <c r="B245" s="157" t="s">
        <v>2747</v>
      </c>
      <c r="C245" s="157">
        <v>529</v>
      </c>
      <c r="D245" s="157" t="s">
        <v>110</v>
      </c>
      <c r="E245" s="158">
        <v>7.3101851851851848E-2</v>
      </c>
      <c r="F245" s="158">
        <v>1.5092592592592593E-2</v>
      </c>
      <c r="G245" s="158">
        <v>2.9050925925925928E-3</v>
      </c>
      <c r="H245" s="158">
        <v>0</v>
      </c>
      <c r="K245" s="158">
        <v>0</v>
      </c>
      <c r="L245" s="158">
        <v>0</v>
      </c>
      <c r="M245" s="158">
        <v>1.5092592592592593E-2</v>
      </c>
      <c r="N245" s="158">
        <v>1.7997685185185186E-2</v>
      </c>
      <c r="P245" s="158">
        <v>0</v>
      </c>
      <c r="Q245" s="158">
        <v>5.2106481481481483E-2</v>
      </c>
      <c r="R245" s="158">
        <v>7.3101851851851848E-2</v>
      </c>
      <c r="S245" s="157" t="s">
        <v>8</v>
      </c>
      <c r="T245" s="157" t="s">
        <v>2506</v>
      </c>
      <c r="U245" s="157" t="s">
        <v>2698</v>
      </c>
      <c r="V245" s="159"/>
      <c r="W245" s="123">
        <f t="shared" si="4"/>
        <v>549</v>
      </c>
    </row>
    <row r="246" spans="1:23" x14ac:dyDescent="0.3">
      <c r="A246" s="152">
        <v>85</v>
      </c>
      <c r="B246" s="153" t="s">
        <v>2748</v>
      </c>
      <c r="C246" s="153">
        <v>554</v>
      </c>
      <c r="D246" s="153" t="s">
        <v>110</v>
      </c>
      <c r="E246" s="154">
        <v>7.3148148148148143E-2</v>
      </c>
      <c r="F246" s="154">
        <v>1.892361111111111E-2</v>
      </c>
      <c r="G246" s="154">
        <v>2.1874999999999998E-3</v>
      </c>
      <c r="H246" s="154">
        <v>3.1446759259259258E-2</v>
      </c>
      <c r="K246" s="154">
        <v>5.5555555555555556E-4</v>
      </c>
      <c r="L246" s="154">
        <v>2.0578703703703703E-2</v>
      </c>
      <c r="M246" s="154">
        <v>1.892361111111111E-2</v>
      </c>
      <c r="N246" s="154">
        <v>2.1111111111111108E-2</v>
      </c>
      <c r="P246" s="154">
        <v>5.2569444444444446E-2</v>
      </c>
      <c r="Q246" s="154">
        <v>5.3124999999999999E-2</v>
      </c>
      <c r="R246" s="154">
        <v>7.3148148148148143E-2</v>
      </c>
      <c r="S246" s="153" t="s">
        <v>28</v>
      </c>
      <c r="T246" s="153" t="s">
        <v>2618</v>
      </c>
      <c r="U246" s="153"/>
      <c r="V246" s="155"/>
      <c r="W246" s="123">
        <f t="shared" si="4"/>
        <v>549</v>
      </c>
    </row>
    <row r="247" spans="1:23" x14ac:dyDescent="0.3">
      <c r="A247" s="156">
        <v>86</v>
      </c>
      <c r="B247" s="157" t="s">
        <v>2749</v>
      </c>
      <c r="C247" s="157">
        <v>574</v>
      </c>
      <c r="D247" s="157" t="s">
        <v>110</v>
      </c>
      <c r="E247" s="158">
        <v>7.3368055555555547E-2</v>
      </c>
      <c r="F247" s="158">
        <v>1.6331018518518519E-2</v>
      </c>
      <c r="G247" s="158">
        <v>4.4444444444444444E-3</v>
      </c>
      <c r="H247" s="158">
        <v>3.2916666666666664E-2</v>
      </c>
      <c r="K247" s="158">
        <v>9.7222222222222209E-4</v>
      </c>
      <c r="L247" s="158">
        <v>1.9664351851851853E-2</v>
      </c>
      <c r="M247" s="158">
        <v>1.6331018518518519E-2</v>
      </c>
      <c r="N247" s="158">
        <v>2.0775462962962964E-2</v>
      </c>
      <c r="P247" s="158">
        <v>5.3703703703703698E-2</v>
      </c>
      <c r="Q247" s="158">
        <v>5.4675925925925926E-2</v>
      </c>
      <c r="R247" s="158">
        <v>7.3368055555555547E-2</v>
      </c>
      <c r="S247" s="157" t="s">
        <v>8</v>
      </c>
      <c r="T247" s="157" t="s">
        <v>2506</v>
      </c>
      <c r="U247" s="157"/>
      <c r="V247" s="159"/>
      <c r="W247" s="123">
        <f t="shared" si="4"/>
        <v>547</v>
      </c>
    </row>
    <row r="248" spans="1:23" x14ac:dyDescent="0.3">
      <c r="A248" s="152">
        <v>87</v>
      </c>
      <c r="B248" s="153" t="s">
        <v>2750</v>
      </c>
      <c r="C248" s="153">
        <v>568</v>
      </c>
      <c r="D248" s="153" t="s">
        <v>110</v>
      </c>
      <c r="E248" s="154">
        <v>7.3368055555555547E-2</v>
      </c>
      <c r="F248" s="154">
        <v>2.0590277777777777E-2</v>
      </c>
      <c r="G248" s="154">
        <v>1.9444444444444442E-3</v>
      </c>
      <c r="H248" s="154">
        <v>3.1145833333333334E-2</v>
      </c>
      <c r="K248" s="154">
        <v>7.291666666666667E-4</v>
      </c>
      <c r="L248" s="154">
        <v>1.9664351851851853E-2</v>
      </c>
      <c r="M248" s="154">
        <v>2.0590277777777777E-2</v>
      </c>
      <c r="N248" s="154">
        <v>2.2546296296296297E-2</v>
      </c>
      <c r="P248" s="154">
        <v>5.3703703703703698E-2</v>
      </c>
      <c r="Q248" s="154">
        <v>5.4432870370370368E-2</v>
      </c>
      <c r="R248" s="154">
        <v>7.3368055555555547E-2</v>
      </c>
      <c r="S248" s="153" t="s">
        <v>121</v>
      </c>
      <c r="T248" s="153" t="s">
        <v>2506</v>
      </c>
      <c r="U248" s="153" t="s">
        <v>2698</v>
      </c>
      <c r="V248" s="155"/>
      <c r="W248" s="123">
        <f t="shared" si="4"/>
        <v>547</v>
      </c>
    </row>
    <row r="249" spans="1:23" x14ac:dyDescent="0.3">
      <c r="A249" s="156">
        <v>88</v>
      </c>
      <c r="B249" s="157" t="s">
        <v>2751</v>
      </c>
      <c r="C249" s="157">
        <v>507</v>
      </c>
      <c r="D249" s="157" t="s">
        <v>110</v>
      </c>
      <c r="E249" s="158">
        <v>7.4305555555555555E-2</v>
      </c>
      <c r="F249" s="158">
        <v>1.3819444444444445E-2</v>
      </c>
      <c r="G249" s="158">
        <v>4.5949074074074078E-3</v>
      </c>
      <c r="H249" s="158">
        <v>3.155092592592592E-2</v>
      </c>
      <c r="K249" s="158">
        <v>3.1944444444444442E-3</v>
      </c>
      <c r="L249" s="158">
        <v>2.4328703703703703E-2</v>
      </c>
      <c r="M249" s="158">
        <v>1.3819444444444445E-2</v>
      </c>
      <c r="N249" s="158">
        <v>1.8414351851851852E-2</v>
      </c>
      <c r="P249" s="158">
        <v>4.9976851851851856E-2</v>
      </c>
      <c r="Q249" s="158">
        <v>5.31712962962963E-2</v>
      </c>
      <c r="R249" s="158">
        <v>7.4305555555555555E-2</v>
      </c>
      <c r="S249" s="157" t="s">
        <v>8</v>
      </c>
      <c r="T249" s="157" t="s">
        <v>2506</v>
      </c>
      <c r="U249" s="157" t="s">
        <v>2752</v>
      </c>
      <c r="V249" s="159"/>
      <c r="W249" s="123">
        <f t="shared" si="4"/>
        <v>540</v>
      </c>
    </row>
    <row r="250" spans="1:23" x14ac:dyDescent="0.3">
      <c r="A250" s="152">
        <v>89</v>
      </c>
      <c r="B250" s="153" t="s">
        <v>2753</v>
      </c>
      <c r="C250" s="153">
        <v>517</v>
      </c>
      <c r="D250" s="153" t="s">
        <v>110</v>
      </c>
      <c r="E250" s="154">
        <v>7.6689814814814808E-2</v>
      </c>
      <c r="F250" s="154">
        <v>8.5416666666666679E-3</v>
      </c>
      <c r="G250" s="154">
        <v>2.7546296296296294E-3</v>
      </c>
      <c r="H250" s="154">
        <v>4.2939814814814813E-2</v>
      </c>
      <c r="K250" s="154">
        <v>2.5115740740740741E-3</v>
      </c>
      <c r="L250" s="154">
        <v>2.2442129629629631E-2</v>
      </c>
      <c r="M250" s="154">
        <v>8.5416666666666679E-3</v>
      </c>
      <c r="N250" s="154">
        <v>1.1307870370370371E-2</v>
      </c>
      <c r="P250" s="154">
        <v>5.424768518518519E-2</v>
      </c>
      <c r="Q250" s="154">
        <v>5.6759259259259259E-2</v>
      </c>
      <c r="R250" s="154">
        <v>7.6689814814814808E-2</v>
      </c>
      <c r="S250" s="153" t="s">
        <v>8</v>
      </c>
      <c r="T250" s="153" t="s">
        <v>2506</v>
      </c>
      <c r="U250" s="153"/>
      <c r="V250" s="155"/>
      <c r="W250" s="123">
        <f t="shared" si="4"/>
        <v>523</v>
      </c>
    </row>
    <row r="251" spans="1:23" x14ac:dyDescent="0.3">
      <c r="A251" s="156">
        <v>90</v>
      </c>
      <c r="B251" s="157" t="s">
        <v>2754</v>
      </c>
      <c r="C251" s="157">
        <v>543</v>
      </c>
      <c r="D251" s="157" t="s">
        <v>110</v>
      </c>
      <c r="E251" s="158">
        <v>8.1863425925925923E-2</v>
      </c>
      <c r="F251" s="158">
        <v>2.3912037037037034E-2</v>
      </c>
      <c r="G251" s="158">
        <v>5.185185185185185E-3</v>
      </c>
      <c r="H251" s="158">
        <v>3.5636574074074077E-2</v>
      </c>
      <c r="K251" s="158">
        <v>9.0277777777777784E-4</v>
      </c>
      <c r="L251" s="158">
        <v>1.7106481481481483E-2</v>
      </c>
      <c r="M251" s="158">
        <v>2.3912037037037034E-2</v>
      </c>
      <c r="N251" s="158">
        <v>2.9108796296296296E-2</v>
      </c>
      <c r="P251" s="158">
        <v>6.475694444444445E-2</v>
      </c>
      <c r="Q251" s="158">
        <v>6.5659722222222217E-2</v>
      </c>
      <c r="R251" s="158">
        <v>8.1863425925925923E-2</v>
      </c>
      <c r="S251" s="157" t="s">
        <v>8</v>
      </c>
      <c r="T251" s="157" t="s">
        <v>2506</v>
      </c>
      <c r="U251" s="157" t="s">
        <v>2755</v>
      </c>
      <c r="V251" s="159"/>
      <c r="W251" s="123">
        <f t="shared" si="4"/>
        <v>490</v>
      </c>
    </row>
    <row r="252" spans="1:23" x14ac:dyDescent="0.3">
      <c r="A252" s="152">
        <v>91</v>
      </c>
      <c r="B252" s="153" t="s">
        <v>2756</v>
      </c>
      <c r="C252" s="153">
        <v>617</v>
      </c>
      <c r="D252" s="153" t="s">
        <v>110</v>
      </c>
      <c r="E252" s="154">
        <v>8.2650462962962967E-2</v>
      </c>
      <c r="F252" s="154">
        <v>1.4178240740740741E-2</v>
      </c>
      <c r="G252" s="154">
        <v>5.6249999999999989E-3</v>
      </c>
      <c r="H252" s="154">
        <v>3.7118055555555557E-2</v>
      </c>
      <c r="K252" s="154">
        <v>1.9560185185185184E-3</v>
      </c>
      <c r="L252" s="154">
        <v>2.5706018518518517E-2</v>
      </c>
      <c r="M252" s="154">
        <v>1.4178240740740741E-2</v>
      </c>
      <c r="N252" s="154">
        <v>1.9814814814814816E-2</v>
      </c>
      <c r="P252" s="154">
        <v>5.6944444444444443E-2</v>
      </c>
      <c r="Q252" s="154">
        <v>5.8900462962962967E-2</v>
      </c>
      <c r="R252" s="154">
        <v>8.2650462962962967E-2</v>
      </c>
      <c r="S252" s="153" t="s">
        <v>8</v>
      </c>
      <c r="T252" s="153" t="s">
        <v>2506</v>
      </c>
      <c r="U252" s="153" t="s">
        <v>2757</v>
      </c>
      <c r="V252" s="155"/>
      <c r="W252" s="123">
        <f t="shared" si="4"/>
        <v>485</v>
      </c>
    </row>
    <row r="253" spans="1:23" x14ac:dyDescent="0.3">
      <c r="A253" s="156">
        <v>92</v>
      </c>
      <c r="B253" s="157" t="s">
        <v>2758</v>
      </c>
      <c r="C253" s="157">
        <v>527</v>
      </c>
      <c r="D253" s="157" t="s">
        <v>117</v>
      </c>
      <c r="E253" s="158">
        <v>8.4351851851851845E-2</v>
      </c>
      <c r="F253" s="158">
        <v>1.4780092592592595E-2</v>
      </c>
      <c r="G253" s="158">
        <v>3.7962962962962963E-3</v>
      </c>
      <c r="H253" s="158">
        <v>4.2592592592592592E-2</v>
      </c>
      <c r="K253" s="158">
        <v>8.3333333333333339E-4</v>
      </c>
      <c r="L253" s="158">
        <v>2.3171296296296297E-2</v>
      </c>
      <c r="M253" s="158">
        <v>1.4780092592592595E-2</v>
      </c>
      <c r="N253" s="158">
        <v>1.8576388888888889E-2</v>
      </c>
      <c r="P253" s="158">
        <v>6.1180555555555551E-2</v>
      </c>
      <c r="Q253" s="158">
        <v>6.2013888888888889E-2</v>
      </c>
      <c r="R253" s="158">
        <v>8.4351851851851845E-2</v>
      </c>
      <c r="S253" s="157" t="s">
        <v>2179</v>
      </c>
      <c r="T253" s="157" t="s">
        <v>2506</v>
      </c>
      <c r="U253" s="157"/>
      <c r="V253" s="159"/>
      <c r="W253" s="123">
        <f t="shared" si="4"/>
        <v>476</v>
      </c>
    </row>
    <row r="254" spans="1:23" x14ac:dyDescent="0.3">
      <c r="A254" s="152">
        <v>93</v>
      </c>
      <c r="B254" s="153" t="s">
        <v>2759</v>
      </c>
      <c r="C254" s="153">
        <v>610</v>
      </c>
      <c r="D254" s="153" t="s">
        <v>110</v>
      </c>
      <c r="E254" s="154">
        <v>8.4386574074074072E-2</v>
      </c>
      <c r="F254" s="154">
        <v>1.8217592592592594E-2</v>
      </c>
      <c r="G254" s="154">
        <v>1.8402777777777777E-3</v>
      </c>
      <c r="H254" s="154">
        <v>4.071759259259259E-2</v>
      </c>
      <c r="K254" s="154">
        <v>7.0601851851851847E-4</v>
      </c>
      <c r="L254" s="154">
        <v>2.3587962962962963E-2</v>
      </c>
      <c r="M254" s="154">
        <v>1.8217592592592594E-2</v>
      </c>
      <c r="N254" s="154">
        <v>2.0069444444444442E-2</v>
      </c>
      <c r="P254" s="154">
        <v>6.0798611111111116E-2</v>
      </c>
      <c r="Q254" s="154">
        <v>6.1504629629629631E-2</v>
      </c>
      <c r="R254" s="154">
        <v>8.4386574074074072E-2</v>
      </c>
      <c r="S254" s="153" t="s">
        <v>28</v>
      </c>
      <c r="T254" s="153" t="s">
        <v>2506</v>
      </c>
      <c r="U254" s="153" t="s">
        <v>2302</v>
      </c>
      <c r="V254" s="155"/>
      <c r="W254" s="123">
        <f t="shared" si="4"/>
        <v>475</v>
      </c>
    </row>
    <row r="255" spans="1:23" x14ac:dyDescent="0.3">
      <c r="A255" s="169">
        <v>94</v>
      </c>
      <c r="B255" s="170" t="s">
        <v>2760</v>
      </c>
      <c r="C255" s="170">
        <v>504</v>
      </c>
      <c r="D255" s="170" t="s">
        <v>110</v>
      </c>
      <c r="E255" s="171">
        <v>8.5370370370370374E-2</v>
      </c>
      <c r="F255" s="171">
        <v>1.4386574074074072E-2</v>
      </c>
      <c r="G255" s="171">
        <v>4.155092592592593E-3</v>
      </c>
      <c r="H255" s="171">
        <v>3.9745370370370368E-2</v>
      </c>
      <c r="K255" s="171">
        <v>3.2060185185185191E-3</v>
      </c>
      <c r="L255" s="171">
        <v>2.7060185185185187E-2</v>
      </c>
      <c r="M255" s="171">
        <v>1.4386574074074072E-2</v>
      </c>
      <c r="N255" s="171">
        <v>1.8553240740740742E-2</v>
      </c>
      <c r="P255" s="171">
        <v>5.8310185185185187E-2</v>
      </c>
      <c r="Q255" s="171">
        <v>6.1516203703703698E-2</v>
      </c>
      <c r="R255" s="171">
        <v>8.5370370370370374E-2</v>
      </c>
      <c r="S255" s="170" t="s">
        <v>8</v>
      </c>
      <c r="T255" s="170" t="s">
        <v>2506</v>
      </c>
      <c r="U255" s="170" t="s">
        <v>2761</v>
      </c>
      <c r="V255" s="162"/>
      <c r="W255" s="123">
        <f t="shared" si="4"/>
        <v>470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69"/>
  <sheetViews>
    <sheetView tabSelected="1" zoomScale="90" zoomScaleNormal="90" workbookViewId="0">
      <pane xSplit="6" ySplit="3" topLeftCell="G4" activePane="bottomRight" state="frozen"/>
      <selection pane="topRight" activeCell="G1" sqref="G1"/>
      <selection pane="bottomLeft" activeCell="A4" sqref="A4"/>
      <selection pane="bottomRight" activeCell="N30" sqref="N30"/>
    </sheetView>
  </sheetViews>
  <sheetFormatPr defaultRowHeight="14.4" x14ac:dyDescent="0.3"/>
  <cols>
    <col min="1" max="1" width="5" customWidth="1"/>
    <col min="2" max="2" width="24.33203125" customWidth="1"/>
    <col min="3" max="6" width="11.109375" hidden="1" customWidth="1"/>
    <col min="7" max="8" width="10.6640625" customWidth="1"/>
    <col min="9" max="9" width="11.109375" customWidth="1"/>
    <col min="10" max="13" width="10.6640625" customWidth="1"/>
    <col min="14" max="14" width="10.88671875" customWidth="1"/>
    <col min="15" max="19" width="10.6640625" customWidth="1"/>
    <col min="20" max="20" width="10.88671875" customWidth="1"/>
    <col min="21" max="24" width="10.6640625" style="3" customWidth="1"/>
    <col min="25" max="25" width="12.44140625" customWidth="1"/>
    <col min="26" max="26" width="1.88671875" customWidth="1"/>
  </cols>
  <sheetData>
    <row r="1" spans="1:27" ht="15.6" x14ac:dyDescent="0.3">
      <c r="B1" s="4" t="s">
        <v>55</v>
      </c>
    </row>
    <row r="3" spans="1:27" s="36" customFormat="1" ht="75.599999999999994" customHeight="1" thickBot="1" x14ac:dyDescent="0.35">
      <c r="A3" s="29" t="s">
        <v>7</v>
      </c>
      <c r="B3" s="30" t="s">
        <v>2</v>
      </c>
      <c r="C3" s="31" t="s">
        <v>3</v>
      </c>
      <c r="D3" s="31" t="s">
        <v>4</v>
      </c>
      <c r="E3" s="31" t="s">
        <v>5</v>
      </c>
      <c r="F3" s="32" t="s">
        <v>6</v>
      </c>
      <c r="G3" s="37" t="s">
        <v>233</v>
      </c>
      <c r="H3" s="8" t="s">
        <v>234</v>
      </c>
      <c r="I3" s="8" t="s">
        <v>235</v>
      </c>
      <c r="J3" s="8" t="s">
        <v>236</v>
      </c>
      <c r="K3" s="8" t="s">
        <v>237</v>
      </c>
      <c r="L3" s="8" t="s">
        <v>238</v>
      </c>
      <c r="M3" s="8" t="s">
        <v>243</v>
      </c>
      <c r="N3" s="8" t="s">
        <v>244</v>
      </c>
      <c r="O3" s="8" t="s">
        <v>239</v>
      </c>
      <c r="P3" s="8" t="s">
        <v>240</v>
      </c>
      <c r="Q3" s="38" t="s">
        <v>241</v>
      </c>
      <c r="R3" s="8" t="s">
        <v>245</v>
      </c>
      <c r="S3" s="8" t="s">
        <v>242</v>
      </c>
      <c r="T3" s="39" t="s">
        <v>246</v>
      </c>
      <c r="U3" s="33" t="s">
        <v>51</v>
      </c>
      <c r="V3" s="34" t="s">
        <v>52</v>
      </c>
      <c r="W3" s="34" t="s">
        <v>53</v>
      </c>
      <c r="X3" s="34" t="s">
        <v>54</v>
      </c>
      <c r="Y3" s="35" t="s">
        <v>187</v>
      </c>
    </row>
    <row r="4" spans="1:27" x14ac:dyDescent="0.3">
      <c r="A4" s="15">
        <v>1</v>
      </c>
      <c r="B4" s="9" t="s">
        <v>175</v>
      </c>
      <c r="C4" s="1"/>
      <c r="D4" s="1"/>
      <c r="E4" s="1"/>
      <c r="F4" s="2"/>
      <c r="G4" s="12">
        <f>IFERROR(INDEX('03-25'!X:X,MATCH(B4,'03-25'!Y:Y,0),0),"")</f>
        <v>826</v>
      </c>
      <c r="H4" s="11">
        <f>IFERROR(INDEX('04-08'!N:N,MATCH(B4,'04-08'!C:C,0),0),"")</f>
        <v>854</v>
      </c>
      <c r="I4" s="11">
        <f>IFERROR(INDEX('04-29'!M:M,MATCH(B4,'04-29'!L:L,0),0),"")</f>
        <v>871</v>
      </c>
      <c r="J4" s="11">
        <f>IFERROR(INDEX('05-27'!F:F,MATCH(B4,'05-27'!H:H,0),0),"")</f>
        <v>842</v>
      </c>
      <c r="K4" s="11">
        <f>IFERROR(INDEX('06-17'!U:U,MATCH(B4,'06-17'!W:W,0),0),"")</f>
        <v>838</v>
      </c>
      <c r="L4" s="11">
        <f>IFERROR(INDEX('07-02'!W:W,MATCH(B4,'07-02'!B:B,0),0),"")</f>
        <v>868</v>
      </c>
      <c r="M4" s="11" t="str">
        <f>IFERROR(INDEX(#REF!,MATCH(B4,#REF!,0),0),"")</f>
        <v/>
      </c>
      <c r="N4" s="11" t="str">
        <f>IFERROR(INDEX(#REF!,MATCH(B4,#REF!,0),0),"")</f>
        <v/>
      </c>
      <c r="O4" s="11" t="str">
        <f>IFERROR(INDEX(#REF!,MATCH(B4,#REF!,0),0),"")</f>
        <v/>
      </c>
      <c r="P4" s="11" t="str">
        <f>IFERROR(INDEX(#REF!,MATCH(B4,#REF!,0),0),"")</f>
        <v/>
      </c>
      <c r="Q4" s="11" t="str">
        <f>IFERROR(INDEX(#REF!,MATCH(B4,#REF!,0),0),"")</f>
        <v/>
      </c>
      <c r="R4" s="11" t="str">
        <f>IFERROR(INDEX(#REF!,MATCH(B4,#REF!,0),0),"")</f>
        <v/>
      </c>
      <c r="S4" s="11" t="str">
        <f>IFERROR(INDEX(#REF!,MATCH(B4,#REF!,0),0),"")</f>
        <v/>
      </c>
      <c r="T4" s="5" t="str">
        <f>IFERROR(INDEX(#REF!,MATCH(B4,#REF!,0),0),"")</f>
        <v/>
      </c>
      <c r="U4" s="10">
        <f t="shared" ref="U4:U66" si="0">COUNTIF(G4:T4,"&gt;0")</f>
        <v>6</v>
      </c>
      <c r="V4" s="188">
        <f t="shared" ref="V4:V66" si="1">SUM(G4:T4)</f>
        <v>5099</v>
      </c>
      <c r="W4" s="188">
        <f>V4/U4</f>
        <v>849.83333333333337</v>
      </c>
      <c r="X4" s="188">
        <f>IFERROR(SUMPRODUCT(LARGE(G4:T4,{1;2;3;4;5})),"NA")</f>
        <v>4273</v>
      </c>
      <c r="Y4" s="189" t="str">
        <f>IFERROR(SUMPRODUCT(LARGE(G4:T4,{1;2;3;4;5;6;7;8;9;10})),"NA")</f>
        <v>NA</v>
      </c>
      <c r="Z4" s="23"/>
      <c r="AA4" s="24"/>
    </row>
    <row r="5" spans="1:27" x14ac:dyDescent="0.3">
      <c r="A5" s="15">
        <v>2</v>
      </c>
      <c r="B5" s="9" t="s">
        <v>11</v>
      </c>
      <c r="C5" s="1"/>
      <c r="D5" s="1"/>
      <c r="E5" s="1"/>
      <c r="F5" s="2"/>
      <c r="G5" s="10">
        <f>IFERROR(INDEX('03-25'!X:X,MATCH(B5,'03-25'!Y:Y,0),0),"")</f>
        <v>945</v>
      </c>
      <c r="H5" s="11" t="str">
        <f>IFERROR(INDEX('04-08'!N:N,MATCH(B5,'04-08'!C:C,0),0),"")</f>
        <v/>
      </c>
      <c r="I5" s="11">
        <f>IFERROR(INDEX('04-29'!M:M,MATCH(B5,'04-29'!L:L,0),0),"")</f>
        <v>915</v>
      </c>
      <c r="J5" s="11">
        <f>IFERROR(INDEX('05-27'!F:F,MATCH(B5,'05-27'!H:H,0),0),"")</f>
        <v>971</v>
      </c>
      <c r="K5" s="11">
        <f>IFERROR(INDEX('06-17'!U:U,MATCH(B5,'06-17'!W:W,0),0),"")</f>
        <v>973</v>
      </c>
      <c r="L5" s="11">
        <f>IFERROR(INDEX('07-02'!W:W,MATCH(B5,'07-02'!B:B,0),0),"")</f>
        <v>954</v>
      </c>
      <c r="M5" s="11" t="str">
        <f>IFERROR(INDEX(#REF!,MATCH(B5,#REF!,0),0),"")</f>
        <v/>
      </c>
      <c r="N5" s="11" t="str">
        <f>IFERROR(INDEX(#REF!,MATCH(B5,#REF!,0),0),"")</f>
        <v/>
      </c>
      <c r="O5" s="11" t="str">
        <f>IFERROR(INDEX(#REF!,MATCH(B5,#REF!,0),0),"")</f>
        <v/>
      </c>
      <c r="P5" s="11" t="str">
        <f>IFERROR(INDEX(#REF!,MATCH(B5,#REF!,0),0),"")</f>
        <v/>
      </c>
      <c r="Q5" s="11" t="str">
        <f>IFERROR(INDEX(#REF!,MATCH(B5,#REF!,0),0),"")</f>
        <v/>
      </c>
      <c r="R5" s="11" t="str">
        <f>IFERROR(INDEX(#REF!,MATCH(B5,#REF!,0),0),"")</f>
        <v/>
      </c>
      <c r="S5" s="11" t="str">
        <f>IFERROR(INDEX(#REF!,MATCH(B5,#REF!,0),0),"")</f>
        <v/>
      </c>
      <c r="T5" s="5" t="str">
        <f>IFERROR(INDEX(#REF!,MATCH(B5,#REF!,0),0),"")</f>
        <v/>
      </c>
      <c r="U5" s="10">
        <f t="shared" si="0"/>
        <v>5</v>
      </c>
      <c r="V5" s="188">
        <f t="shared" si="1"/>
        <v>4758</v>
      </c>
      <c r="W5" s="188">
        <f t="shared" ref="W5:W67" si="2">V5/U5</f>
        <v>951.6</v>
      </c>
      <c r="X5" s="188">
        <f>IFERROR(SUMPRODUCT(LARGE(G5:T5,{1;2;3;4;5})),"NA")</f>
        <v>4758</v>
      </c>
      <c r="Y5" s="189" t="str">
        <f>IFERROR(SUMPRODUCT(LARGE(G5:T5,{1;2;3;4;5;6;7;8;9;10})),"NA")</f>
        <v>NA</v>
      </c>
      <c r="AA5" s="25"/>
    </row>
    <row r="6" spans="1:27" x14ac:dyDescent="0.3">
      <c r="A6" s="15">
        <v>3</v>
      </c>
      <c r="B6" s="9" t="s">
        <v>26</v>
      </c>
      <c r="C6" s="1"/>
      <c r="D6" s="1"/>
      <c r="E6" s="1"/>
      <c r="F6" s="2"/>
      <c r="G6" s="10">
        <f>IFERROR(INDEX('03-25'!X:X,MATCH(B6,'03-25'!Y:Y,0),0),"")</f>
        <v>716</v>
      </c>
      <c r="H6" s="11">
        <f>IFERROR(INDEX('04-08'!N:N,MATCH(B6,'04-08'!C:C,0),0),"")</f>
        <v>761</v>
      </c>
      <c r="I6" s="11">
        <f>IFERROR(INDEX('04-29'!M:M,MATCH(B6,'04-29'!L:L,0),0),"")</f>
        <v>736</v>
      </c>
      <c r="J6" s="11">
        <f>IFERROR(INDEX('05-27'!F:F,MATCH(B6,'05-27'!H:H,0),0),"")</f>
        <v>775</v>
      </c>
      <c r="K6" s="11">
        <f>IFERROR(INDEX('06-17'!U:U,MATCH(B6,'06-17'!W:W,0),0),"")</f>
        <v>774</v>
      </c>
      <c r="L6" s="11">
        <f>IFERROR(INDEX('07-02'!W:W,MATCH(B6,'07-02'!B:B,0),0),"")</f>
        <v>783</v>
      </c>
      <c r="M6" s="11" t="str">
        <f>IFERROR(INDEX(#REF!,MATCH(B6,#REF!,0),0),"")</f>
        <v/>
      </c>
      <c r="N6" s="11" t="str">
        <f>IFERROR(INDEX(#REF!,MATCH(B6,#REF!,0),0),"")</f>
        <v/>
      </c>
      <c r="O6" s="11" t="str">
        <f>IFERROR(INDEX(#REF!,MATCH(B6,#REF!,0),0),"")</f>
        <v/>
      </c>
      <c r="P6" s="11" t="str">
        <f>IFERROR(INDEX(#REF!,MATCH(B6,#REF!,0),0),"")</f>
        <v/>
      </c>
      <c r="Q6" s="11" t="str">
        <f>IFERROR(INDEX(#REF!,MATCH(B6,#REF!,0),0),"")</f>
        <v/>
      </c>
      <c r="R6" s="11" t="str">
        <f>IFERROR(INDEX(#REF!,MATCH(B6,#REF!,0),0),"")</f>
        <v/>
      </c>
      <c r="S6" s="11" t="str">
        <f>IFERROR(INDEX(#REF!,MATCH(B6,#REF!,0),0),"")</f>
        <v/>
      </c>
      <c r="T6" s="5" t="str">
        <f>IFERROR(INDEX(#REF!,MATCH(B6,#REF!,0),0),"")</f>
        <v/>
      </c>
      <c r="U6" s="10">
        <f t="shared" si="0"/>
        <v>6</v>
      </c>
      <c r="V6" s="188">
        <f t="shared" si="1"/>
        <v>4545</v>
      </c>
      <c r="W6" s="188">
        <f t="shared" si="2"/>
        <v>757.5</v>
      </c>
      <c r="X6" s="188">
        <f>IFERROR(SUMPRODUCT(LARGE(G6:T6,{1;2;3;4;5})),"NA")</f>
        <v>3829</v>
      </c>
      <c r="Y6" s="189" t="str">
        <f>IFERROR(SUMPRODUCT(LARGE(G6:T6,{1;2;3;4;5;6;7;8;9;10})),"NA")</f>
        <v>NA</v>
      </c>
      <c r="AA6" s="26"/>
    </row>
    <row r="7" spans="1:27" x14ac:dyDescent="0.3">
      <c r="A7" s="15">
        <v>4</v>
      </c>
      <c r="B7" s="9" t="s">
        <v>1816</v>
      </c>
      <c r="C7" s="1"/>
      <c r="D7" s="1"/>
      <c r="E7" s="1"/>
      <c r="F7" s="2"/>
      <c r="G7" s="10">
        <f>IFERROR(INDEX('03-25'!X:X,MATCH(B7,'03-25'!Y:Y,0),0),"")</f>
        <v>806</v>
      </c>
      <c r="H7" s="11" t="str">
        <f>IFERROR(INDEX('04-08'!N:N,MATCH(B7,'04-08'!C:C,0),0),"")</f>
        <v/>
      </c>
      <c r="I7" s="11">
        <f>IFERROR(INDEX('04-29'!M:M,MATCH(B7,'04-29'!L:L,0),0),"")</f>
        <v>823</v>
      </c>
      <c r="J7" s="11">
        <f>IFERROR(INDEX('05-27'!F:F,MATCH(B7,'05-27'!H:H,0),0),"")</f>
        <v>931</v>
      </c>
      <c r="K7" s="11">
        <f>IFERROR(INDEX('06-17'!U:U,MATCH(B7,'06-17'!W:W,0),0),"")</f>
        <v>946</v>
      </c>
      <c r="L7" s="11">
        <f>IFERROR(INDEX('07-02'!W:W,MATCH(B7,'07-02'!B:B,0),0),"")</f>
        <v>939</v>
      </c>
      <c r="M7" s="11" t="str">
        <f>IFERROR(INDEX(#REF!,MATCH(B7,#REF!,0),0),"")</f>
        <v/>
      </c>
      <c r="N7" s="11" t="str">
        <f>IFERROR(INDEX(#REF!,MATCH(B7,#REF!,0),0),"")</f>
        <v/>
      </c>
      <c r="O7" s="11" t="str">
        <f>IFERROR(INDEX(#REF!,MATCH(B7,#REF!,0),0),"")</f>
        <v/>
      </c>
      <c r="P7" s="11" t="str">
        <f>IFERROR(INDEX(#REF!,MATCH(B7,#REF!,0),0),"")</f>
        <v/>
      </c>
      <c r="Q7" s="11" t="str">
        <f>IFERROR(INDEX(#REF!,MATCH(B7,#REF!,0),0),"")</f>
        <v/>
      </c>
      <c r="R7" s="11" t="str">
        <f>IFERROR(INDEX(#REF!,MATCH(B7,#REF!,0),0),"")</f>
        <v/>
      </c>
      <c r="S7" s="11" t="str">
        <f>IFERROR(INDEX(#REF!,MATCH(B7,#REF!,0),0),"")</f>
        <v/>
      </c>
      <c r="T7" s="5" t="str">
        <f>IFERROR(INDEX(#REF!,MATCH(B7,#REF!,0),0),"")</f>
        <v/>
      </c>
      <c r="U7" s="10">
        <f t="shared" si="0"/>
        <v>5</v>
      </c>
      <c r="V7" s="188">
        <f t="shared" si="1"/>
        <v>4445</v>
      </c>
      <c r="W7" s="188">
        <f t="shared" si="2"/>
        <v>889</v>
      </c>
      <c r="X7" s="188">
        <f>IFERROR(SUMPRODUCT(LARGE(G7:T7,{1;2;3;4;5})),"NA")</f>
        <v>4445</v>
      </c>
      <c r="Y7" s="189" t="str">
        <f>IFERROR(SUMPRODUCT(LARGE(G7:T7,{1;2;3;4;5;6;7;8;9;10})),"NA")</f>
        <v>NA</v>
      </c>
    </row>
    <row r="8" spans="1:27" x14ac:dyDescent="0.3">
      <c r="A8" s="15">
        <v>5</v>
      </c>
      <c r="B8" s="9" t="s">
        <v>105</v>
      </c>
      <c r="C8" s="1"/>
      <c r="D8" s="1"/>
      <c r="E8" s="1"/>
      <c r="F8" s="2"/>
      <c r="G8" s="10">
        <f>IFERROR(INDEX('03-25'!X:X,MATCH(B8,'03-25'!Y:Y,0),0),"")</f>
        <v>932</v>
      </c>
      <c r="H8" s="11" t="str">
        <f>IFERROR(INDEX('04-08'!N:N,MATCH(B8,'04-08'!C:C,0),0),"")</f>
        <v/>
      </c>
      <c r="I8" s="11">
        <f>IFERROR(INDEX('04-29'!M:M,MATCH(B8,'04-29'!L:L,0),0),"")</f>
        <v>859</v>
      </c>
      <c r="J8" s="11">
        <f>IFERROR(INDEX('05-27'!F:F,MATCH(B8,'05-27'!H:H,0),0),"")</f>
        <v>877</v>
      </c>
      <c r="K8" s="11">
        <f>IFERROR(INDEX('06-17'!U:U,MATCH(B8,'06-17'!W:W,0),0),"")</f>
        <v>853</v>
      </c>
      <c r="L8" s="11">
        <f>IFERROR(INDEX('07-02'!W:W,MATCH(B8,'07-02'!B:B,0),0),"")</f>
        <v>825</v>
      </c>
      <c r="M8" s="11" t="str">
        <f>IFERROR(INDEX(#REF!,MATCH(B8,#REF!,0),0),"")</f>
        <v/>
      </c>
      <c r="N8" s="11" t="str">
        <f>IFERROR(INDEX(#REF!,MATCH(B8,#REF!,0),0),"")</f>
        <v/>
      </c>
      <c r="O8" s="11" t="str">
        <f>IFERROR(INDEX(#REF!,MATCH(B8,#REF!,0),0),"")</f>
        <v/>
      </c>
      <c r="P8" s="11" t="str">
        <f>IFERROR(INDEX(#REF!,MATCH(B8,#REF!,0),0),"")</f>
        <v/>
      </c>
      <c r="Q8" s="11" t="str">
        <f>IFERROR(INDEX(#REF!,MATCH(B8,#REF!,0),0),"")</f>
        <v/>
      </c>
      <c r="R8" s="11" t="str">
        <f>IFERROR(INDEX(#REF!,MATCH(B8,#REF!,0),0),"")</f>
        <v/>
      </c>
      <c r="S8" s="11" t="str">
        <f>IFERROR(INDEX(#REF!,MATCH(B8,#REF!,0),0),"")</f>
        <v/>
      </c>
      <c r="T8" s="5" t="str">
        <f>IFERROR(INDEX(#REF!,MATCH(B8,#REF!,0),0),"")</f>
        <v/>
      </c>
      <c r="U8" s="10">
        <f t="shared" si="0"/>
        <v>5</v>
      </c>
      <c r="V8" s="188">
        <f t="shared" si="1"/>
        <v>4346</v>
      </c>
      <c r="W8" s="188">
        <f t="shared" si="2"/>
        <v>869.2</v>
      </c>
      <c r="X8" s="188">
        <f>IFERROR(SUMPRODUCT(LARGE(G8:T8,{1;2;3;4;5})),"NA")</f>
        <v>4346</v>
      </c>
      <c r="Y8" s="189" t="str">
        <f>IFERROR(SUMPRODUCT(LARGE(G8:T8,{1;2;3;4;5;6;7;8;9;10})),"NA")</f>
        <v>NA</v>
      </c>
    </row>
    <row r="9" spans="1:27" x14ac:dyDescent="0.3">
      <c r="A9" s="15">
        <v>6</v>
      </c>
      <c r="B9" s="9" t="s">
        <v>204</v>
      </c>
      <c r="C9" s="1"/>
      <c r="D9" s="1"/>
      <c r="E9" s="1"/>
      <c r="F9" s="2"/>
      <c r="G9" s="10">
        <f>IFERROR(INDEX('03-25'!X:X,MATCH(B9,'03-25'!Y:Y,0),0),"")</f>
        <v>735</v>
      </c>
      <c r="H9" s="11" t="str">
        <f>IFERROR(INDEX('04-08'!N:N,MATCH(B9,'04-08'!C:C,0),0),"")</f>
        <v/>
      </c>
      <c r="I9" s="11">
        <f>IFERROR(INDEX('04-29'!M:M,MATCH(B9,'04-29'!L:L,0),0),"")</f>
        <v>813</v>
      </c>
      <c r="J9" s="11">
        <f>IFERROR(INDEX('05-27'!F:F,MATCH(B9,'05-27'!H:H,0),0),"")</f>
        <v>873</v>
      </c>
      <c r="K9" s="11">
        <f>IFERROR(INDEX('06-17'!U:U,MATCH(B9,'06-17'!W:W,0),0),"")</f>
        <v>819</v>
      </c>
      <c r="L9" s="11">
        <f>IFERROR(INDEX('07-02'!W:W,MATCH(B9,'07-02'!B:B,0),0),"")</f>
        <v>780</v>
      </c>
      <c r="M9" s="11" t="str">
        <f>IFERROR(INDEX(#REF!,MATCH(B9,#REF!,0),0),"")</f>
        <v/>
      </c>
      <c r="N9" s="11" t="str">
        <f>IFERROR(INDEX(#REF!,MATCH(B9,#REF!,0),0),"")</f>
        <v/>
      </c>
      <c r="O9" s="11" t="str">
        <f>IFERROR(INDEX(#REF!,MATCH(B9,#REF!,0),0),"")</f>
        <v/>
      </c>
      <c r="P9" s="11" t="str">
        <f>IFERROR(INDEX(#REF!,MATCH(B9,#REF!,0),0),"")</f>
        <v/>
      </c>
      <c r="Q9" s="11" t="str">
        <f>IFERROR(INDEX(#REF!,MATCH(B9,#REF!,0),0),"")</f>
        <v/>
      </c>
      <c r="R9" s="11" t="str">
        <f>IFERROR(INDEX(#REF!,MATCH(B9,#REF!,0),0),"")</f>
        <v/>
      </c>
      <c r="S9" s="11" t="str">
        <f>IFERROR(INDEX(#REF!,MATCH(B9,#REF!,0),0),"")</f>
        <v/>
      </c>
      <c r="T9" s="5" t="str">
        <f>IFERROR(INDEX(#REF!,MATCH(B9,#REF!,0),0),"")</f>
        <v/>
      </c>
      <c r="U9" s="10">
        <f t="shared" si="0"/>
        <v>5</v>
      </c>
      <c r="V9" s="188">
        <f t="shared" si="1"/>
        <v>4020</v>
      </c>
      <c r="W9" s="188">
        <f t="shared" si="2"/>
        <v>804</v>
      </c>
      <c r="X9" s="188">
        <f>IFERROR(SUMPRODUCT(LARGE(G9:T9,{1;2;3;4;5})),"NA")</f>
        <v>4020</v>
      </c>
      <c r="Y9" s="189" t="str">
        <f>IFERROR(SUMPRODUCT(LARGE(G9:T9,{1;2;3;4;5;6;7;8;9;10})),"NA")</f>
        <v>NA</v>
      </c>
    </row>
    <row r="10" spans="1:27" x14ac:dyDescent="0.3">
      <c r="A10" s="15">
        <v>7</v>
      </c>
      <c r="B10" s="9" t="s">
        <v>9</v>
      </c>
      <c r="C10" s="1"/>
      <c r="D10" s="1"/>
      <c r="E10" s="1"/>
      <c r="F10" s="2"/>
      <c r="G10" s="10" t="str">
        <f>IFERROR(INDEX('03-25'!X:X,MATCH(B10,'03-25'!Y:Y,0),0),"")</f>
        <v/>
      </c>
      <c r="H10" s="11">
        <f>IFERROR(INDEX('04-08'!N:N,MATCH(B10,'04-08'!C:C,0),0),"")</f>
        <v>1000</v>
      </c>
      <c r="I10" s="11" t="str">
        <f>IFERROR(INDEX('04-29'!M:M,MATCH(B10,'04-29'!L:L,0),0),"")</f>
        <v/>
      </c>
      <c r="J10" s="11">
        <f>IFERROR(INDEX('05-27'!F:F,MATCH(B10,'05-27'!H:H,0),0),"")</f>
        <v>984</v>
      </c>
      <c r="K10" s="11">
        <f>IFERROR(INDEX('06-17'!U:U,MATCH(B10,'06-17'!W:W,0),0),"")</f>
        <v>926</v>
      </c>
      <c r="L10" s="11">
        <f>IFERROR(INDEX('07-02'!W:W,MATCH(B10,'07-02'!B:B,0),0),"")</f>
        <v>1000</v>
      </c>
      <c r="M10" s="11" t="str">
        <f>IFERROR(INDEX(#REF!,MATCH(B10,#REF!,0),0),"")</f>
        <v/>
      </c>
      <c r="N10" s="11" t="str">
        <f>IFERROR(INDEX(#REF!,MATCH(B10,#REF!,0),0),"")</f>
        <v/>
      </c>
      <c r="O10" s="11" t="str">
        <f>IFERROR(INDEX(#REF!,MATCH(B10,#REF!,0),0),"")</f>
        <v/>
      </c>
      <c r="P10" s="11" t="str">
        <f>IFERROR(INDEX(#REF!,MATCH(B10,#REF!,0),0),"")</f>
        <v/>
      </c>
      <c r="Q10" s="11" t="str">
        <f>IFERROR(INDEX(#REF!,MATCH(B10,#REF!,0),0),"")</f>
        <v/>
      </c>
      <c r="R10" s="11" t="str">
        <f>IFERROR(INDEX(#REF!,MATCH(B10,#REF!,0),0),"")</f>
        <v/>
      </c>
      <c r="S10" s="11" t="str">
        <f>IFERROR(INDEX(#REF!,MATCH(B10,#REF!,0),0),"")</f>
        <v/>
      </c>
      <c r="T10" s="5" t="str">
        <f>IFERROR(INDEX(#REF!,MATCH(B10,#REF!,0),0),"")</f>
        <v/>
      </c>
      <c r="U10" s="10">
        <f t="shared" si="0"/>
        <v>4</v>
      </c>
      <c r="V10" s="188">
        <f t="shared" si="1"/>
        <v>3910</v>
      </c>
      <c r="W10" s="188">
        <f t="shared" si="2"/>
        <v>977.5</v>
      </c>
      <c r="X10" s="188" t="str">
        <f>IFERROR(SUMPRODUCT(LARGE(G10:T10,{1;2;3;4;5})),"NA")</f>
        <v>NA</v>
      </c>
      <c r="Y10" s="189" t="str">
        <f>IFERROR(SUMPRODUCT(LARGE(G10:T10,{1;2;3;4;5;6;7;8;9;10})),"NA")</f>
        <v>NA</v>
      </c>
    </row>
    <row r="11" spans="1:27" x14ac:dyDescent="0.3">
      <c r="A11" s="15">
        <v>8</v>
      </c>
      <c r="B11" s="9" t="s">
        <v>21</v>
      </c>
      <c r="C11" s="1"/>
      <c r="D11" s="1"/>
      <c r="E11" s="1"/>
      <c r="F11" s="2"/>
      <c r="G11" s="10">
        <f>IFERROR(INDEX('03-25'!X:X,MATCH(B11,'03-25'!Y:Y,0),0),"")</f>
        <v>736</v>
      </c>
      <c r="H11" s="11" t="str">
        <f>IFERROR(INDEX('04-08'!N:N,MATCH(B11,'04-08'!C:C,0),0),"")</f>
        <v/>
      </c>
      <c r="I11" s="11">
        <f>IFERROR(INDEX('04-29'!M:M,MATCH(B11,'04-29'!L:L,0),0),"")</f>
        <v>788</v>
      </c>
      <c r="J11" s="11">
        <f>IFERROR(INDEX('05-27'!F:F,MATCH(B11,'05-27'!H:H,0),0),"")</f>
        <v>796</v>
      </c>
      <c r="K11" s="11">
        <f>IFERROR(INDEX('06-17'!U:U,MATCH(B11,'06-17'!W:W,0),0),"")</f>
        <v>741</v>
      </c>
      <c r="L11" s="11">
        <f>IFERROR(INDEX('07-02'!W:W,MATCH(B11,'07-02'!B:B,0),0),"")</f>
        <v>781</v>
      </c>
      <c r="M11" s="11" t="str">
        <f>IFERROR(INDEX(#REF!,MATCH(B11,#REF!,0),0),"")</f>
        <v/>
      </c>
      <c r="N11" s="11" t="str">
        <f>IFERROR(INDEX(#REF!,MATCH(B11,#REF!,0),0),"")</f>
        <v/>
      </c>
      <c r="O11" s="11" t="str">
        <f>IFERROR(INDEX(#REF!,MATCH(B11,#REF!,0),0),"")</f>
        <v/>
      </c>
      <c r="P11" s="11" t="str">
        <f>IFERROR(INDEX(#REF!,MATCH(B11,#REF!,0),0),"")</f>
        <v/>
      </c>
      <c r="Q11" s="11" t="str">
        <f>IFERROR(INDEX(#REF!,MATCH(B11,#REF!,0),0),"")</f>
        <v/>
      </c>
      <c r="R11" s="11" t="str">
        <f>IFERROR(INDEX(#REF!,MATCH(B11,#REF!,0),0),"")</f>
        <v/>
      </c>
      <c r="S11" s="11" t="str">
        <f>IFERROR(INDEX(#REF!,MATCH(B11,#REF!,0),0),"")</f>
        <v/>
      </c>
      <c r="T11" s="5" t="str">
        <f>IFERROR(INDEX(#REF!,MATCH(B11,#REF!,0),0),"")</f>
        <v/>
      </c>
      <c r="U11" s="10">
        <f t="shared" si="0"/>
        <v>5</v>
      </c>
      <c r="V11" s="188">
        <f t="shared" si="1"/>
        <v>3842</v>
      </c>
      <c r="W11" s="188">
        <f t="shared" si="2"/>
        <v>768.4</v>
      </c>
      <c r="X11" s="188">
        <f>IFERROR(SUMPRODUCT(LARGE(G11:T11,{1;2;3;4;5})),"NA")</f>
        <v>3842</v>
      </c>
      <c r="Y11" s="189" t="str">
        <f>IFERROR(SUMPRODUCT(LARGE(G11:T11,{1;2;3;4;5;6;7;8;9;10})),"NA")</f>
        <v>NA</v>
      </c>
    </row>
    <row r="12" spans="1:27" x14ac:dyDescent="0.3">
      <c r="A12" s="15">
        <v>9</v>
      </c>
      <c r="B12" s="9" t="s">
        <v>1836</v>
      </c>
      <c r="C12" s="1"/>
      <c r="D12" s="1"/>
      <c r="E12" s="1"/>
      <c r="F12" s="2"/>
      <c r="G12" s="10" t="str">
        <f>IFERROR(INDEX('03-25'!X:X,MATCH(B12,'03-25'!Y:Y,0),0),"")</f>
        <v/>
      </c>
      <c r="H12" s="11" t="str">
        <f>IFERROR(INDEX('04-08'!N:N,MATCH(B12,'04-08'!C:C,0),0),"")</f>
        <v/>
      </c>
      <c r="I12" s="11">
        <f>IFERROR(INDEX('04-29'!M:M,MATCH(B12,'04-29'!L:L,0),0),"")</f>
        <v>916</v>
      </c>
      <c r="J12" s="11">
        <f>IFERROR(INDEX('05-27'!F:F,MATCH(B12,'05-27'!H:H,0),0),"")</f>
        <v>930</v>
      </c>
      <c r="K12" s="11">
        <f>IFERROR(INDEX('06-17'!U:U,MATCH(B12,'06-17'!W:W,0),0),"")</f>
        <v>957</v>
      </c>
      <c r="L12" s="11">
        <f>IFERROR(INDEX('07-02'!W:W,MATCH(B12,'07-02'!B:B,0),0),"")</f>
        <v>947</v>
      </c>
      <c r="M12" s="11" t="str">
        <f>IFERROR(INDEX(#REF!,MATCH(B12,#REF!,0),0),"")</f>
        <v/>
      </c>
      <c r="N12" s="11" t="str">
        <f>IFERROR(INDEX(#REF!,MATCH(B12,#REF!,0),0),"")</f>
        <v/>
      </c>
      <c r="O12" s="11" t="str">
        <f>IFERROR(INDEX(#REF!,MATCH(B12,#REF!,0),0),"")</f>
        <v/>
      </c>
      <c r="P12" s="11" t="str">
        <f>IFERROR(INDEX(#REF!,MATCH(B12,#REF!,0),0),"")</f>
        <v/>
      </c>
      <c r="Q12" s="11" t="str">
        <f>IFERROR(INDEX(#REF!,MATCH(B12,#REF!,0),0),"")</f>
        <v/>
      </c>
      <c r="R12" s="11" t="str">
        <f>IFERROR(INDEX(#REF!,MATCH(B12,#REF!,0),0),"")</f>
        <v/>
      </c>
      <c r="S12" s="11" t="str">
        <f>IFERROR(INDEX(#REF!,MATCH(B12,#REF!,0),0),"")</f>
        <v/>
      </c>
      <c r="T12" s="5" t="str">
        <f>IFERROR(INDEX(#REF!,MATCH(B12,#REF!,0),0),"")</f>
        <v/>
      </c>
      <c r="U12" s="10">
        <f t="shared" si="0"/>
        <v>4</v>
      </c>
      <c r="V12" s="188">
        <f t="shared" si="1"/>
        <v>3750</v>
      </c>
      <c r="W12" s="188">
        <f t="shared" si="2"/>
        <v>937.5</v>
      </c>
      <c r="X12" s="188" t="str">
        <f>IFERROR(SUMPRODUCT(LARGE(G12:T12,{1;2;3;4;5})),"NA")</f>
        <v>NA</v>
      </c>
      <c r="Y12" s="189" t="str">
        <f>IFERROR(SUMPRODUCT(LARGE(G12:T12,{1;2;3;4;5;6;7;8;9;10})),"NA")</f>
        <v>NA</v>
      </c>
    </row>
    <row r="13" spans="1:27" x14ac:dyDescent="0.3">
      <c r="A13" s="15">
        <v>10</v>
      </c>
      <c r="B13" s="9" t="s">
        <v>12</v>
      </c>
      <c r="C13" s="1"/>
      <c r="D13" s="1"/>
      <c r="E13" s="1"/>
      <c r="F13" s="2"/>
      <c r="G13" s="10">
        <f>IFERROR(INDEX('03-25'!X:X,MATCH(B13,'03-25'!Y:Y,0),0),"")</f>
        <v>889</v>
      </c>
      <c r="H13" s="11">
        <f>IFERROR(INDEX('04-08'!N:N,MATCH(B13,'04-08'!C:C,0),0),"")</f>
        <v>838</v>
      </c>
      <c r="I13" s="11">
        <f>IFERROR(INDEX('04-29'!M:M,MATCH(B13,'04-29'!L:L,0),0),"")</f>
        <v>888</v>
      </c>
      <c r="J13" s="11" t="str">
        <f>IFERROR(INDEX('05-27'!F:F,MATCH(B13,'05-27'!H:H,0),0),"")</f>
        <v/>
      </c>
      <c r="K13" s="11" t="str">
        <f>IFERROR(INDEX('06-17'!U:U,MATCH(B13,'06-17'!W:W,0),0),"")</f>
        <v/>
      </c>
      <c r="L13" s="11">
        <f>IFERROR(INDEX('07-02'!W:W,MATCH(B13,'07-02'!B:B,0),0),"")</f>
        <v>947</v>
      </c>
      <c r="M13" s="11" t="str">
        <f>IFERROR(INDEX(#REF!,MATCH(B13,#REF!,0),0),"")</f>
        <v/>
      </c>
      <c r="N13" s="11" t="str">
        <f>IFERROR(INDEX(#REF!,MATCH(B13,#REF!,0),0),"")</f>
        <v/>
      </c>
      <c r="O13" s="11" t="str">
        <f>IFERROR(INDEX(#REF!,MATCH(B13,#REF!,0),0),"")</f>
        <v/>
      </c>
      <c r="P13" s="11" t="str">
        <f>IFERROR(INDEX(#REF!,MATCH(B13,#REF!,0),0),"")</f>
        <v/>
      </c>
      <c r="Q13" s="11" t="str">
        <f>IFERROR(INDEX(#REF!,MATCH(B13,#REF!,0),0),"")</f>
        <v/>
      </c>
      <c r="R13" s="11" t="str">
        <f>IFERROR(INDEX(#REF!,MATCH(B13,#REF!,0),0),"")</f>
        <v/>
      </c>
      <c r="S13" s="11" t="str">
        <f>IFERROR(INDEX(#REF!,MATCH(B13,#REF!,0),0),"")</f>
        <v/>
      </c>
      <c r="T13" s="5" t="str">
        <f>IFERROR(INDEX(#REF!,MATCH(B13,#REF!,0),0),"")</f>
        <v/>
      </c>
      <c r="U13" s="10">
        <f t="shared" si="0"/>
        <v>4</v>
      </c>
      <c r="V13" s="188">
        <f t="shared" si="1"/>
        <v>3562</v>
      </c>
      <c r="W13" s="188">
        <f t="shared" si="2"/>
        <v>890.5</v>
      </c>
      <c r="X13" s="188" t="str">
        <f>IFERROR(SUMPRODUCT(LARGE(G13:T13,{1;2;3;4;5})),"NA")</f>
        <v>NA</v>
      </c>
      <c r="Y13" s="189" t="str">
        <f>IFERROR(SUMPRODUCT(LARGE(G13:T13,{1;2;3;4;5;6;7;8;9;10})),"NA")</f>
        <v>NA</v>
      </c>
    </row>
    <row r="14" spans="1:27" x14ac:dyDescent="0.3">
      <c r="A14" s="15">
        <v>11</v>
      </c>
      <c r="B14" s="9" t="s">
        <v>100</v>
      </c>
      <c r="C14" s="1"/>
      <c r="D14" s="1"/>
      <c r="E14" s="1"/>
      <c r="F14" s="2"/>
      <c r="G14" s="10">
        <f>IFERROR(INDEX('03-25'!X:X,MATCH(B14,'03-25'!Y:Y,0),0),"")</f>
        <v>863</v>
      </c>
      <c r="H14" s="11" t="str">
        <f>IFERROR(INDEX('04-08'!N:N,MATCH(B14,'04-08'!C:C,0),0),"")</f>
        <v/>
      </c>
      <c r="I14" s="11">
        <f>IFERROR(INDEX('04-29'!M:M,MATCH(B14,'04-29'!L:L,0),0),"")</f>
        <v>917</v>
      </c>
      <c r="J14" s="11">
        <f>IFERROR(INDEX('05-27'!F:F,MATCH(B14,'05-27'!H:H,0),0),"")</f>
        <v>900</v>
      </c>
      <c r="K14" s="11">
        <f>IFERROR(INDEX('06-17'!U:U,MATCH(B14,'06-17'!W:W,0),0),"")</f>
        <v>881</v>
      </c>
      <c r="L14" s="11" t="str">
        <f>IFERROR(INDEX('07-02'!W:W,MATCH(B14,'07-02'!B:B,0),0),"")</f>
        <v/>
      </c>
      <c r="M14" s="11" t="str">
        <f>IFERROR(INDEX(#REF!,MATCH(B14,#REF!,0),0),"")</f>
        <v/>
      </c>
      <c r="N14" s="11" t="str">
        <f>IFERROR(INDEX(#REF!,MATCH(B14,#REF!,0),0),"")</f>
        <v/>
      </c>
      <c r="O14" s="11" t="str">
        <f>IFERROR(INDEX(#REF!,MATCH(B14,#REF!,0),0),"")</f>
        <v/>
      </c>
      <c r="P14" s="11" t="str">
        <f>IFERROR(INDEX(#REF!,MATCH(B14,#REF!,0),0),"")</f>
        <v/>
      </c>
      <c r="Q14" s="11" t="str">
        <f>IFERROR(INDEX(#REF!,MATCH(B14,#REF!,0),0),"")</f>
        <v/>
      </c>
      <c r="R14" s="11" t="str">
        <f>IFERROR(INDEX(#REF!,MATCH(B14,#REF!,0),0),"")</f>
        <v/>
      </c>
      <c r="S14" s="11" t="str">
        <f>IFERROR(INDEX(#REF!,MATCH(B14,#REF!,0),0),"")</f>
        <v/>
      </c>
      <c r="T14" s="5" t="str">
        <f>IFERROR(INDEX(#REF!,MATCH(B14,#REF!,0),0),"")</f>
        <v/>
      </c>
      <c r="U14" s="10">
        <f t="shared" si="0"/>
        <v>4</v>
      </c>
      <c r="V14" s="188">
        <f t="shared" si="1"/>
        <v>3561</v>
      </c>
      <c r="W14" s="188">
        <f t="shared" si="2"/>
        <v>890.25</v>
      </c>
      <c r="X14" s="188" t="str">
        <f>IFERROR(SUMPRODUCT(LARGE(G14:T14,{1;2;3;4;5})),"NA")</f>
        <v>NA</v>
      </c>
      <c r="Y14" s="189" t="str">
        <f>IFERROR(SUMPRODUCT(LARGE(G14:T14,{1;2;3;4;5;6;7;8;9;10})),"NA")</f>
        <v>NA</v>
      </c>
    </row>
    <row r="15" spans="1:27" x14ac:dyDescent="0.3">
      <c r="A15" s="15">
        <v>12</v>
      </c>
      <c r="B15" s="9" t="s">
        <v>185</v>
      </c>
      <c r="C15" s="1"/>
      <c r="D15" s="1"/>
      <c r="E15" s="1"/>
      <c r="F15" s="2"/>
      <c r="G15" s="10" t="str">
        <f>IFERROR(INDEX('03-25'!X:X,MATCH(B15,'03-25'!Y:Y,0),0),"")</f>
        <v/>
      </c>
      <c r="H15" s="11">
        <f>IFERROR(INDEX('04-08'!N:N,MATCH(B15,'04-08'!C:C,0),0),"")</f>
        <v>834</v>
      </c>
      <c r="I15" s="11" t="str">
        <f>IFERROR(INDEX('04-29'!M:M,MATCH(B15,'04-29'!L:L,0),0),"")</f>
        <v/>
      </c>
      <c r="J15" s="11">
        <f>IFERROR(INDEX('05-27'!F:F,MATCH(B15,'05-27'!H:H,0),0),"")</f>
        <v>894</v>
      </c>
      <c r="K15" s="11">
        <f>IFERROR(INDEX('06-17'!U:U,MATCH(B15,'06-17'!W:W,0),0),"")</f>
        <v>893</v>
      </c>
      <c r="L15" s="11">
        <f>IFERROR(INDEX('07-02'!W:W,MATCH(B15,'07-02'!B:B,0),0),"")</f>
        <v>932</v>
      </c>
      <c r="M15" s="11" t="str">
        <f>IFERROR(INDEX(#REF!,MATCH(B15,#REF!,0),0),"")</f>
        <v/>
      </c>
      <c r="N15" s="11" t="str">
        <f>IFERROR(INDEX(#REF!,MATCH(B15,#REF!,0),0),"")</f>
        <v/>
      </c>
      <c r="O15" s="11" t="str">
        <f>IFERROR(INDEX(#REF!,MATCH(B15,#REF!,0),0),"")</f>
        <v/>
      </c>
      <c r="P15" s="11" t="str">
        <f>IFERROR(INDEX(#REF!,MATCH(B15,#REF!,0),0),"")</f>
        <v/>
      </c>
      <c r="Q15" s="11" t="str">
        <f>IFERROR(INDEX(#REF!,MATCH(B15,#REF!,0),0),"")</f>
        <v/>
      </c>
      <c r="R15" s="11" t="str">
        <f>IFERROR(INDEX(#REF!,MATCH(B15,#REF!,0),0),"")</f>
        <v/>
      </c>
      <c r="S15" s="11" t="str">
        <f>IFERROR(INDEX(#REF!,MATCH(B15,#REF!,0),0),"")</f>
        <v/>
      </c>
      <c r="T15" s="5" t="str">
        <f>IFERROR(INDEX(#REF!,MATCH(B15,#REF!,0),0),"")</f>
        <v/>
      </c>
      <c r="U15" s="10">
        <f t="shared" si="0"/>
        <v>4</v>
      </c>
      <c r="V15" s="188">
        <f t="shared" si="1"/>
        <v>3553</v>
      </c>
      <c r="W15" s="188">
        <f t="shared" si="2"/>
        <v>888.25</v>
      </c>
      <c r="X15" s="188" t="str">
        <f>IFERROR(SUMPRODUCT(LARGE(G15:T15,{1;2;3;4;5})),"NA")</f>
        <v>NA</v>
      </c>
      <c r="Y15" s="189" t="str">
        <f>IFERROR(SUMPRODUCT(LARGE(G15:T15,{1;2;3;4;5;6;7;8;9;10})),"NA")</f>
        <v>NA</v>
      </c>
    </row>
    <row r="16" spans="1:27" x14ac:dyDescent="0.3">
      <c r="A16" s="15">
        <v>13</v>
      </c>
      <c r="B16" s="9" t="s">
        <v>16</v>
      </c>
      <c r="C16" s="1"/>
      <c r="D16" s="1"/>
      <c r="E16" s="1"/>
      <c r="F16" s="2"/>
      <c r="G16" s="10">
        <f>IFERROR(INDEX('03-25'!X:X,MATCH(B16,'03-25'!Y:Y,0),0),"")</f>
        <v>807</v>
      </c>
      <c r="H16" s="11" t="str">
        <f>IFERROR(INDEX('04-08'!N:N,MATCH(B16,'04-08'!C:C,0),0),"")</f>
        <v/>
      </c>
      <c r="I16" s="11" t="str">
        <f>IFERROR(INDEX('04-29'!M:M,MATCH(B16,'04-29'!L:L,0),0),"")</f>
        <v/>
      </c>
      <c r="J16" s="11">
        <f>IFERROR(INDEX('05-27'!F:F,MATCH(B16,'05-27'!H:H,0),0),"")</f>
        <v>842</v>
      </c>
      <c r="K16" s="11">
        <f>IFERROR(INDEX('06-17'!U:U,MATCH(B16,'06-17'!W:W,0),0),"")</f>
        <v>846</v>
      </c>
      <c r="L16" s="11">
        <f>IFERROR(INDEX('07-02'!W:W,MATCH(B16,'07-02'!B:B,0),0),"")</f>
        <v>861</v>
      </c>
      <c r="M16" s="11" t="str">
        <f>IFERROR(INDEX(#REF!,MATCH(B16,#REF!,0),0),"")</f>
        <v/>
      </c>
      <c r="N16" s="11" t="str">
        <f>IFERROR(INDEX(#REF!,MATCH(B16,#REF!,0),0),"")</f>
        <v/>
      </c>
      <c r="O16" s="11" t="str">
        <f>IFERROR(INDEX(#REF!,MATCH(B16,#REF!,0),0),"")</f>
        <v/>
      </c>
      <c r="P16" s="11" t="str">
        <f>IFERROR(INDEX(#REF!,MATCH(B16,#REF!,0),0),"")</f>
        <v/>
      </c>
      <c r="Q16" s="11" t="str">
        <f>IFERROR(INDEX(#REF!,MATCH(B16,#REF!,0),0),"")</f>
        <v/>
      </c>
      <c r="R16" s="11" t="str">
        <f>IFERROR(INDEX(#REF!,MATCH(B16,#REF!,0),0),"")</f>
        <v/>
      </c>
      <c r="S16" s="11" t="str">
        <f>IFERROR(INDEX(#REF!,MATCH(B16,#REF!,0),0),"")</f>
        <v/>
      </c>
      <c r="T16" s="5" t="str">
        <f>IFERROR(INDEX(#REF!,MATCH(B16,#REF!,0),0),"")</f>
        <v/>
      </c>
      <c r="U16" s="10">
        <f t="shared" si="0"/>
        <v>4</v>
      </c>
      <c r="V16" s="188">
        <f t="shared" si="1"/>
        <v>3356</v>
      </c>
      <c r="W16" s="188">
        <f t="shared" si="2"/>
        <v>839</v>
      </c>
      <c r="X16" s="188" t="str">
        <f>IFERROR(SUMPRODUCT(LARGE(G16:T16,{1;2;3;4;5})),"NA")</f>
        <v>NA</v>
      </c>
      <c r="Y16" s="189" t="str">
        <f>IFERROR(SUMPRODUCT(LARGE(G16:T16,{1;2;3;4;5;6;7;8;9;10})),"NA")</f>
        <v>NA</v>
      </c>
    </row>
    <row r="17" spans="1:25" x14ac:dyDescent="0.3">
      <c r="A17" s="15">
        <v>14</v>
      </c>
      <c r="B17" s="9" t="s">
        <v>1798</v>
      </c>
      <c r="C17" s="1"/>
      <c r="D17" s="1"/>
      <c r="E17" s="1"/>
      <c r="F17" s="2"/>
      <c r="G17" s="10" t="str">
        <f>IFERROR(INDEX('03-25'!X:X,MATCH(B17,'03-25'!Y:Y,0),0),"")</f>
        <v/>
      </c>
      <c r="H17" s="11" t="str">
        <f>IFERROR(INDEX('04-08'!N:N,MATCH(B17,'04-08'!C:C,0),0),"")</f>
        <v/>
      </c>
      <c r="I17" s="11">
        <f>IFERROR(INDEX('04-29'!M:M,MATCH(B17,'04-29'!L:L,0),0),"")</f>
        <v>829</v>
      </c>
      <c r="J17" s="11">
        <f>IFERROR(INDEX('05-27'!F:F,MATCH(B17,'05-27'!H:H,0),0),"")</f>
        <v>790</v>
      </c>
      <c r="K17" s="11">
        <f>IFERROR(INDEX('06-17'!U:U,MATCH(B17,'06-17'!W:W,0),0),"")</f>
        <v>828</v>
      </c>
      <c r="L17" s="11">
        <f>IFERROR(INDEX('07-02'!W:W,MATCH(B17,'07-02'!B:B,0),0),"")</f>
        <v>834</v>
      </c>
      <c r="M17" s="11" t="str">
        <f>IFERROR(INDEX(#REF!,MATCH(B17,#REF!,0),0),"")</f>
        <v/>
      </c>
      <c r="N17" s="11" t="str">
        <f>IFERROR(INDEX(#REF!,MATCH(B17,#REF!,0),0),"")</f>
        <v/>
      </c>
      <c r="O17" s="11" t="str">
        <f>IFERROR(INDEX(#REF!,MATCH(B17,#REF!,0),0),"")</f>
        <v/>
      </c>
      <c r="P17" s="11" t="str">
        <f>IFERROR(INDEX(#REF!,MATCH(B17,#REF!,0),0),"")</f>
        <v/>
      </c>
      <c r="Q17" s="11" t="str">
        <f>IFERROR(INDEX(#REF!,MATCH(B17,#REF!,0),0),"")</f>
        <v/>
      </c>
      <c r="R17" s="11" t="str">
        <f>IFERROR(INDEX(#REF!,MATCH(B17,#REF!,0),0),"")</f>
        <v/>
      </c>
      <c r="S17" s="11" t="str">
        <f>IFERROR(INDEX(#REF!,MATCH(B17,#REF!,0),0),"")</f>
        <v/>
      </c>
      <c r="T17" s="5" t="str">
        <f>IFERROR(INDEX(#REF!,MATCH(B17,#REF!,0),0),"")</f>
        <v/>
      </c>
      <c r="U17" s="10">
        <f t="shared" si="0"/>
        <v>4</v>
      </c>
      <c r="V17" s="188">
        <f t="shared" si="1"/>
        <v>3281</v>
      </c>
      <c r="W17" s="188">
        <f t="shared" si="2"/>
        <v>820.25</v>
      </c>
      <c r="X17" s="188" t="str">
        <f>IFERROR(SUMPRODUCT(LARGE(G17:T17,{1;2;3;4;5})),"NA")</f>
        <v>NA</v>
      </c>
      <c r="Y17" s="189" t="str">
        <f>IFERROR(SUMPRODUCT(LARGE(G17:T17,{1;2;3;4;5;6;7;8;9;10})),"NA")</f>
        <v>NA</v>
      </c>
    </row>
    <row r="18" spans="1:25" x14ac:dyDescent="0.3">
      <c r="A18" s="15">
        <v>15</v>
      </c>
      <c r="B18" s="9" t="s">
        <v>1860</v>
      </c>
      <c r="C18" s="1"/>
      <c r="D18" s="1"/>
      <c r="E18" s="1"/>
      <c r="F18" s="2"/>
      <c r="G18" s="10" t="str">
        <f>IFERROR(INDEX('03-25'!X:X,MATCH(B18,'03-25'!Y:Y,0),0),"")</f>
        <v/>
      </c>
      <c r="H18" s="11" t="str">
        <f>IFERROR(INDEX('04-08'!N:N,MATCH(B18,'04-08'!C:C,0),0),"")</f>
        <v/>
      </c>
      <c r="I18" s="11">
        <f>IFERROR(INDEX('04-29'!M:M,MATCH(B18,'04-29'!L:L,0),0),"")</f>
        <v>817</v>
      </c>
      <c r="J18" s="11">
        <f>IFERROR(INDEX('05-27'!F:F,MATCH(B18,'05-27'!H:H,0),0),"")</f>
        <v>807</v>
      </c>
      <c r="K18" s="11">
        <f>IFERROR(INDEX('06-17'!U:U,MATCH(B18,'06-17'!W:W,0),0),"")</f>
        <v>796</v>
      </c>
      <c r="L18" s="11">
        <f>IFERROR(INDEX('07-02'!W:W,MATCH(B18,'07-02'!B:B,0),0),"")</f>
        <v>790</v>
      </c>
      <c r="M18" s="11" t="str">
        <f>IFERROR(INDEX(#REF!,MATCH(B18,#REF!,0),0),"")</f>
        <v/>
      </c>
      <c r="N18" s="11" t="str">
        <f>IFERROR(INDEX(#REF!,MATCH(B18,#REF!,0),0),"")</f>
        <v/>
      </c>
      <c r="O18" s="11" t="str">
        <f>IFERROR(INDEX(#REF!,MATCH(B18,#REF!,0),0),"")</f>
        <v/>
      </c>
      <c r="P18" s="11" t="str">
        <f>IFERROR(INDEX(#REF!,MATCH(B18,#REF!,0),0),"")</f>
        <v/>
      </c>
      <c r="Q18" s="11" t="str">
        <f>IFERROR(INDEX(#REF!,MATCH(B18,#REF!,0),0),"")</f>
        <v/>
      </c>
      <c r="R18" s="11" t="str">
        <f>IFERROR(INDEX(#REF!,MATCH(B18,#REF!,0),0),"")</f>
        <v/>
      </c>
      <c r="S18" s="11" t="str">
        <f>IFERROR(INDEX(#REF!,MATCH(B18,#REF!,0),0),"")</f>
        <v/>
      </c>
      <c r="T18" s="5" t="str">
        <f>IFERROR(INDEX(#REF!,MATCH(B18,#REF!,0),0),"")</f>
        <v/>
      </c>
      <c r="U18" s="10">
        <f t="shared" si="0"/>
        <v>4</v>
      </c>
      <c r="V18" s="188">
        <f t="shared" si="1"/>
        <v>3210</v>
      </c>
      <c r="W18" s="188">
        <f t="shared" si="2"/>
        <v>802.5</v>
      </c>
      <c r="X18" s="188" t="str">
        <f>IFERROR(SUMPRODUCT(LARGE(G18:T18,{1;2;3;4;5})),"NA")</f>
        <v>NA</v>
      </c>
      <c r="Y18" s="189" t="str">
        <f>IFERROR(SUMPRODUCT(LARGE(G18:T18,{1;2;3;4;5;6;7;8;9;10})),"NA")</f>
        <v>NA</v>
      </c>
    </row>
    <row r="19" spans="1:25" x14ac:dyDescent="0.3">
      <c r="A19" s="15">
        <v>16</v>
      </c>
      <c r="B19" s="9" t="s">
        <v>2667</v>
      </c>
      <c r="C19" s="1"/>
      <c r="D19" s="1"/>
      <c r="E19" s="1"/>
      <c r="F19" s="2"/>
      <c r="G19" s="10" t="str">
        <f>IFERROR(INDEX('03-25'!X:X,MATCH(B19,'03-25'!Y:Y,0),0),"")</f>
        <v/>
      </c>
      <c r="H19" s="11" t="str">
        <f>IFERROR(INDEX('04-08'!N:N,MATCH(B19,'04-08'!C:C,0),0),"")</f>
        <v/>
      </c>
      <c r="I19" s="11">
        <f>IFERROR(INDEX('04-29'!M:M,MATCH(B19,'04-29'!L:L,0),0),"")</f>
        <v>808</v>
      </c>
      <c r="J19" s="11">
        <f>IFERROR(INDEX('05-27'!F:F,MATCH(B19,'05-27'!H:H,0),0),"")</f>
        <v>808</v>
      </c>
      <c r="K19" s="11">
        <f>IFERROR(INDEX('06-17'!U:U,MATCH(B19,'06-17'!W:W,0),0),"")</f>
        <v>815</v>
      </c>
      <c r="L19" s="11">
        <f>IFERROR(INDEX('07-02'!W:W,MATCH(B19,'07-02'!B:B,0),0),"")</f>
        <v>768</v>
      </c>
      <c r="M19" s="11" t="str">
        <f>IFERROR(INDEX(#REF!,MATCH(B19,#REF!,0),0),"")</f>
        <v/>
      </c>
      <c r="N19" s="11" t="str">
        <f>IFERROR(INDEX(#REF!,MATCH(B19,#REF!,0),0),"")</f>
        <v/>
      </c>
      <c r="O19" s="11" t="str">
        <f>IFERROR(INDEX(#REF!,MATCH(B19,#REF!,0),0),"")</f>
        <v/>
      </c>
      <c r="P19" s="11" t="str">
        <f>IFERROR(INDEX(#REF!,MATCH(B19,#REF!,0),0),"")</f>
        <v/>
      </c>
      <c r="Q19" s="11" t="str">
        <f>IFERROR(INDEX(#REF!,MATCH(B19,#REF!,0),0),"")</f>
        <v/>
      </c>
      <c r="R19" s="11" t="str">
        <f>IFERROR(INDEX(#REF!,MATCH(B19,#REF!,0),0),"")</f>
        <v/>
      </c>
      <c r="S19" s="11" t="str">
        <f>IFERROR(INDEX(#REF!,MATCH(B19,#REF!,0),0),"")</f>
        <v/>
      </c>
      <c r="T19" s="5" t="str">
        <f>IFERROR(INDEX(#REF!,MATCH(B19,#REF!,0),0),"")</f>
        <v/>
      </c>
      <c r="U19" s="10">
        <f t="shared" si="0"/>
        <v>4</v>
      </c>
      <c r="V19" s="188">
        <f t="shared" si="1"/>
        <v>3199</v>
      </c>
      <c r="W19" s="188">
        <f t="shared" si="2"/>
        <v>799.75</v>
      </c>
      <c r="X19" s="188" t="str">
        <f>IFERROR(SUMPRODUCT(LARGE(G19:T19,{1;2;3;4;5})),"NA")</f>
        <v>NA</v>
      </c>
      <c r="Y19" s="189" t="str">
        <f>IFERROR(SUMPRODUCT(LARGE(G19:T19,{1;2;3;4;5;6;7;8;9;10})),"NA")</f>
        <v>NA</v>
      </c>
    </row>
    <row r="20" spans="1:25" x14ac:dyDescent="0.3">
      <c r="A20" s="15">
        <v>17</v>
      </c>
      <c r="B20" s="9" t="s">
        <v>36</v>
      </c>
      <c r="C20" s="1"/>
      <c r="D20" s="1"/>
      <c r="E20" s="1"/>
      <c r="F20" s="2"/>
      <c r="G20" s="10">
        <f>IFERROR(INDEX('03-25'!X:X,MATCH(B20,'03-25'!Y:Y,0),0),"")</f>
        <v>772</v>
      </c>
      <c r="H20" s="11" t="str">
        <f>IFERROR(INDEX('04-08'!N:N,MATCH(B20,'04-08'!C:C,0),0),"")</f>
        <v/>
      </c>
      <c r="I20" s="11">
        <f>IFERROR(INDEX('04-29'!M:M,MATCH(B20,'04-29'!L:L,0),0),"")</f>
        <v>776</v>
      </c>
      <c r="J20" s="11">
        <f>IFERROR(INDEX('05-27'!F:F,MATCH(B20,'05-27'!H:H,0),0),"")</f>
        <v>803</v>
      </c>
      <c r="K20" s="11">
        <f>IFERROR(INDEX('06-17'!U:U,MATCH(B20,'06-17'!W:W,0),0),"")</f>
        <v>777</v>
      </c>
      <c r="L20" s="11" t="str">
        <f>IFERROR(INDEX('07-02'!W:W,MATCH(B20,'07-02'!B:B,0),0),"")</f>
        <v/>
      </c>
      <c r="M20" s="11" t="str">
        <f>IFERROR(INDEX(#REF!,MATCH(B20,#REF!,0),0),"")</f>
        <v/>
      </c>
      <c r="N20" s="11" t="str">
        <f>IFERROR(INDEX(#REF!,MATCH(B20,#REF!,0),0),"")</f>
        <v/>
      </c>
      <c r="O20" s="11" t="str">
        <f>IFERROR(INDEX(#REF!,MATCH(B20,#REF!,0),0),"")</f>
        <v/>
      </c>
      <c r="P20" s="11" t="str">
        <f>IFERROR(INDEX(#REF!,MATCH(B20,#REF!,0),0),"")</f>
        <v/>
      </c>
      <c r="Q20" s="11" t="str">
        <f>IFERROR(INDEX(#REF!,MATCH(B20,#REF!,0),0),"")</f>
        <v/>
      </c>
      <c r="R20" s="11" t="str">
        <f>IFERROR(INDEX(#REF!,MATCH(B20,#REF!,0),0),"")</f>
        <v/>
      </c>
      <c r="S20" s="11" t="str">
        <f>IFERROR(INDEX(#REF!,MATCH(B20,#REF!,0),0),"")</f>
        <v/>
      </c>
      <c r="T20" s="5" t="str">
        <f>IFERROR(INDEX(#REF!,MATCH(B20,#REF!,0),0),"")</f>
        <v/>
      </c>
      <c r="U20" s="10">
        <f t="shared" si="0"/>
        <v>4</v>
      </c>
      <c r="V20" s="188">
        <f t="shared" si="1"/>
        <v>3128</v>
      </c>
      <c r="W20" s="188">
        <f t="shared" si="2"/>
        <v>782</v>
      </c>
      <c r="X20" s="188" t="str">
        <f>IFERROR(SUMPRODUCT(LARGE(G20:T20,{1;2;3;4;5})),"NA")</f>
        <v>NA</v>
      </c>
      <c r="Y20" s="189" t="str">
        <f>IFERROR(SUMPRODUCT(LARGE(G20:T20,{1;2;3;4;5;6;7;8;9;10})),"NA")</f>
        <v>NA</v>
      </c>
    </row>
    <row r="21" spans="1:25" x14ac:dyDescent="0.3">
      <c r="A21" s="15">
        <v>18</v>
      </c>
      <c r="B21" s="9" t="s">
        <v>99</v>
      </c>
      <c r="C21" s="1"/>
      <c r="D21" s="1"/>
      <c r="E21" s="1"/>
      <c r="F21" s="2"/>
      <c r="G21" s="10">
        <f>IFERROR(INDEX('03-25'!X:X,MATCH(B21,'03-25'!Y:Y,0),0),"")</f>
        <v>784</v>
      </c>
      <c r="H21" s="11" t="str">
        <f>IFERROR(INDEX('04-08'!N:N,MATCH(B21,'04-08'!C:C,0),0),"")</f>
        <v/>
      </c>
      <c r="I21" s="11">
        <f>IFERROR(INDEX('04-29'!M:M,MATCH(B21,'04-29'!L:L,0),0),"")</f>
        <v>794</v>
      </c>
      <c r="J21" s="11">
        <f>IFERROR(INDEX('05-27'!F:F,MATCH(B21,'05-27'!H:H,0),0),"")</f>
        <v>807</v>
      </c>
      <c r="K21" s="11">
        <f>IFERROR(INDEX('06-17'!U:U,MATCH(B21,'06-17'!W:W,0),0),"")</f>
        <v>735</v>
      </c>
      <c r="L21" s="11" t="str">
        <f>IFERROR(INDEX('07-02'!W:W,MATCH(B21,'07-02'!B:B,0),0),"")</f>
        <v/>
      </c>
      <c r="M21" s="11" t="str">
        <f>IFERROR(INDEX(#REF!,MATCH(B21,#REF!,0),0),"")</f>
        <v/>
      </c>
      <c r="N21" s="11" t="str">
        <f>IFERROR(INDEX(#REF!,MATCH(B21,#REF!,0),0),"")</f>
        <v/>
      </c>
      <c r="O21" s="11" t="str">
        <f>IFERROR(INDEX(#REF!,MATCH(B21,#REF!,0),0),"")</f>
        <v/>
      </c>
      <c r="P21" s="11" t="str">
        <f>IFERROR(INDEX(#REF!,MATCH(B21,#REF!,0),0),"")</f>
        <v/>
      </c>
      <c r="Q21" s="11" t="str">
        <f>IFERROR(INDEX(#REF!,MATCH(B21,#REF!,0),0),"")</f>
        <v/>
      </c>
      <c r="R21" s="11" t="str">
        <f>IFERROR(INDEX(#REF!,MATCH(B21,#REF!,0),0),"")</f>
        <v/>
      </c>
      <c r="S21" s="11" t="str">
        <f>IFERROR(INDEX(#REF!,MATCH(B21,#REF!,0),0),"")</f>
        <v/>
      </c>
      <c r="T21" s="5" t="str">
        <f>IFERROR(INDEX(#REF!,MATCH(B21,#REF!,0),0),"")</f>
        <v/>
      </c>
      <c r="U21" s="10">
        <f t="shared" si="0"/>
        <v>4</v>
      </c>
      <c r="V21" s="188">
        <f t="shared" si="1"/>
        <v>3120</v>
      </c>
      <c r="W21" s="188">
        <f t="shared" si="2"/>
        <v>780</v>
      </c>
      <c r="X21" s="188" t="str">
        <f>IFERROR(SUMPRODUCT(LARGE(G21:T21,{1;2;3;4;5})),"NA")</f>
        <v>NA</v>
      </c>
      <c r="Y21" s="189" t="str">
        <f>IFERROR(SUMPRODUCT(LARGE(G21:T21,{1;2;3;4;5;6;7;8;9;10})),"NA")</f>
        <v>NA</v>
      </c>
    </row>
    <row r="22" spans="1:25" x14ac:dyDescent="0.3">
      <c r="A22" s="15">
        <v>19</v>
      </c>
      <c r="B22" s="9" t="s">
        <v>96</v>
      </c>
      <c r="C22" s="1"/>
      <c r="D22" s="1"/>
      <c r="E22" s="1"/>
      <c r="F22" s="2"/>
      <c r="G22" s="10">
        <f>IFERROR(INDEX('03-25'!X:X,MATCH(B22,'03-25'!Y:Y,0),0),"")</f>
        <v>724</v>
      </c>
      <c r="H22" s="11" t="str">
        <f>IFERROR(INDEX('04-08'!N:N,MATCH(B22,'04-08'!C:C,0),0),"")</f>
        <v/>
      </c>
      <c r="I22" s="11" t="str">
        <f>IFERROR(INDEX('04-29'!M:M,MATCH(B22,'04-29'!L:L,0),0),"")</f>
        <v/>
      </c>
      <c r="J22" s="11">
        <f>IFERROR(INDEX('05-27'!F:F,MATCH(B22,'05-27'!H:H,0),0),"")</f>
        <v>805</v>
      </c>
      <c r="K22" s="11">
        <f>IFERROR(INDEX('06-17'!U:U,MATCH(B22,'06-17'!W:W,0),0),"")</f>
        <v>762</v>
      </c>
      <c r="L22" s="11">
        <f>IFERROR(INDEX('07-02'!W:W,MATCH(B22,'07-02'!B:B,0),0),"")</f>
        <v>776</v>
      </c>
      <c r="M22" s="11" t="str">
        <f>IFERROR(INDEX(#REF!,MATCH(B22,#REF!,0),0),"")</f>
        <v/>
      </c>
      <c r="N22" s="11" t="str">
        <f>IFERROR(INDEX(#REF!,MATCH(B22,#REF!,0),0),"")</f>
        <v/>
      </c>
      <c r="O22" s="11" t="str">
        <f>IFERROR(INDEX(#REF!,MATCH(B22,#REF!,0),0),"")</f>
        <v/>
      </c>
      <c r="P22" s="11" t="str">
        <f>IFERROR(INDEX(#REF!,MATCH(B22,#REF!,0),0),"")</f>
        <v/>
      </c>
      <c r="Q22" s="11" t="str">
        <f>IFERROR(INDEX(#REF!,MATCH(B22,#REF!,0),0),"")</f>
        <v/>
      </c>
      <c r="R22" s="11" t="str">
        <f>IFERROR(INDEX(#REF!,MATCH(B22,#REF!,0),0),"")</f>
        <v/>
      </c>
      <c r="S22" s="11" t="str">
        <f>IFERROR(INDEX(#REF!,MATCH(B22,#REF!,0),0),"")</f>
        <v/>
      </c>
      <c r="T22" s="5" t="str">
        <f>IFERROR(INDEX(#REF!,MATCH(B22,#REF!,0),0),"")</f>
        <v/>
      </c>
      <c r="U22" s="10">
        <f t="shared" si="0"/>
        <v>4</v>
      </c>
      <c r="V22" s="188">
        <f t="shared" si="1"/>
        <v>3067</v>
      </c>
      <c r="W22" s="188">
        <f t="shared" si="2"/>
        <v>766.75</v>
      </c>
      <c r="X22" s="188" t="str">
        <f>IFERROR(SUMPRODUCT(LARGE(G22:T22,{1;2;3;4;5})),"NA")</f>
        <v>NA</v>
      </c>
      <c r="Y22" s="189" t="str">
        <f>IFERROR(SUMPRODUCT(LARGE(G22:T22,{1;2;3;4;5;6;7;8;9;10})),"NA")</f>
        <v>NA</v>
      </c>
    </row>
    <row r="23" spans="1:25" x14ac:dyDescent="0.3">
      <c r="A23" s="15">
        <v>20</v>
      </c>
      <c r="B23" s="9" t="s">
        <v>398</v>
      </c>
      <c r="C23" s="1"/>
      <c r="D23" s="1"/>
      <c r="E23" s="1"/>
      <c r="F23" s="2"/>
      <c r="G23" s="10" t="str">
        <f>IFERROR(INDEX('03-25'!X:X,MATCH(B23,'03-25'!Y:Y,0),0),"")</f>
        <v/>
      </c>
      <c r="H23" s="11">
        <f>IFERROR(INDEX('04-08'!N:N,MATCH(B23,'04-08'!C:C,0),0),"")</f>
        <v>792</v>
      </c>
      <c r="I23" s="11" t="str">
        <f>IFERROR(INDEX('04-29'!M:M,MATCH(B23,'04-29'!L:L,0),0),"")</f>
        <v/>
      </c>
      <c r="J23" s="11">
        <f>IFERROR(INDEX('05-27'!F:F,MATCH(B23,'05-27'!H:H,0),0),"")</f>
        <v>749</v>
      </c>
      <c r="K23" s="11">
        <f>IFERROR(INDEX('06-17'!U:U,MATCH(B23,'06-17'!W:W,0),0),"")</f>
        <v>755</v>
      </c>
      <c r="L23" s="11">
        <f>IFERROR(INDEX('07-02'!W:W,MATCH(B23,'07-02'!B:B,0),0),"")</f>
        <v>755</v>
      </c>
      <c r="M23" s="11" t="str">
        <f>IFERROR(INDEX(#REF!,MATCH(B23,#REF!,0),0),"")</f>
        <v/>
      </c>
      <c r="N23" s="11" t="str">
        <f>IFERROR(INDEX(#REF!,MATCH(B23,#REF!,0),0),"")</f>
        <v/>
      </c>
      <c r="O23" s="11" t="str">
        <f>IFERROR(INDEX(#REF!,MATCH(B23,#REF!,0),0),"")</f>
        <v/>
      </c>
      <c r="P23" s="11" t="str">
        <f>IFERROR(INDEX(#REF!,MATCH(B23,#REF!,0),0),"")</f>
        <v/>
      </c>
      <c r="Q23" s="11" t="str">
        <f>IFERROR(INDEX(#REF!,MATCH(B23,#REF!,0),0),"")</f>
        <v/>
      </c>
      <c r="R23" s="11" t="str">
        <f>IFERROR(INDEX(#REF!,MATCH(B23,#REF!,0),0),"")</f>
        <v/>
      </c>
      <c r="S23" s="11" t="str">
        <f>IFERROR(INDEX(#REF!,MATCH(B23,#REF!,0),0),"")</f>
        <v/>
      </c>
      <c r="T23" s="5" t="str">
        <f>IFERROR(INDEX(#REF!,MATCH(B23,#REF!,0),0),"")</f>
        <v/>
      </c>
      <c r="U23" s="10">
        <f t="shared" si="0"/>
        <v>4</v>
      </c>
      <c r="V23" s="188">
        <f t="shared" si="1"/>
        <v>3051</v>
      </c>
      <c r="W23" s="188">
        <f t="shared" si="2"/>
        <v>762.75</v>
      </c>
      <c r="X23" s="188" t="str">
        <f>IFERROR(SUMPRODUCT(LARGE(G23:T23,{1;2;3;4;5})),"NA")</f>
        <v>NA</v>
      </c>
      <c r="Y23" s="189" t="str">
        <f>IFERROR(SUMPRODUCT(LARGE(G23:T23,{1;2;3;4;5;6;7;8;9;10})),"NA")</f>
        <v>NA</v>
      </c>
    </row>
    <row r="24" spans="1:25" x14ac:dyDescent="0.3">
      <c r="A24" s="15">
        <v>21</v>
      </c>
      <c r="B24" s="9" t="s">
        <v>178</v>
      </c>
      <c r="C24" s="1"/>
      <c r="D24" s="1"/>
      <c r="E24" s="1"/>
      <c r="F24" s="2"/>
      <c r="G24" s="10">
        <f>IFERROR(INDEX('03-25'!X:X,MATCH(B24,'03-25'!Y:Y,0),0),"")</f>
        <v>747</v>
      </c>
      <c r="H24" s="11" t="str">
        <f>IFERROR(INDEX('04-08'!N:N,MATCH(B24,'04-08'!C:C,0),0),"")</f>
        <v/>
      </c>
      <c r="I24" s="11">
        <f>IFERROR(INDEX('04-29'!M:M,MATCH(B24,'04-29'!L:L,0),0),"")</f>
        <v>721</v>
      </c>
      <c r="J24" s="11">
        <f>IFERROR(INDEX('05-27'!F:F,MATCH(B24,'05-27'!H:H,0),0),"")</f>
        <v>800</v>
      </c>
      <c r="K24" s="11">
        <f>IFERROR(INDEX('06-17'!U:U,MATCH(B24,'06-17'!W:W,0),0),"")</f>
        <v>749</v>
      </c>
      <c r="L24" s="11" t="str">
        <f>IFERROR(INDEX('07-02'!W:W,MATCH(B24,'07-02'!B:B,0),0),"")</f>
        <v/>
      </c>
      <c r="M24" s="11" t="str">
        <f>IFERROR(INDEX(#REF!,MATCH(B24,#REF!,0),0),"")</f>
        <v/>
      </c>
      <c r="N24" s="11" t="str">
        <f>IFERROR(INDEX(#REF!,MATCH(B24,#REF!,0),0),"")</f>
        <v/>
      </c>
      <c r="O24" s="11" t="str">
        <f>IFERROR(INDEX(#REF!,MATCH(B24,#REF!,0),0),"")</f>
        <v/>
      </c>
      <c r="P24" s="11" t="str">
        <f>IFERROR(INDEX(#REF!,MATCH(B24,#REF!,0),0),"")</f>
        <v/>
      </c>
      <c r="Q24" s="11" t="str">
        <f>IFERROR(INDEX(#REF!,MATCH(B24,#REF!,0),0),"")</f>
        <v/>
      </c>
      <c r="R24" s="11" t="str">
        <f>IFERROR(INDEX(#REF!,MATCH(B24,#REF!,0),0),"")</f>
        <v/>
      </c>
      <c r="S24" s="11" t="str">
        <f>IFERROR(INDEX(#REF!,MATCH(B24,#REF!,0),0),"")</f>
        <v/>
      </c>
      <c r="T24" s="5" t="str">
        <f>IFERROR(INDEX(#REF!,MATCH(B24,#REF!,0),0),"")</f>
        <v/>
      </c>
      <c r="U24" s="10">
        <f t="shared" si="0"/>
        <v>4</v>
      </c>
      <c r="V24" s="188">
        <f t="shared" si="1"/>
        <v>3017</v>
      </c>
      <c r="W24" s="188">
        <f t="shared" si="2"/>
        <v>754.25</v>
      </c>
      <c r="X24" s="188" t="str">
        <f>IFERROR(SUMPRODUCT(LARGE(G24:T24,{1;2;3;4;5})),"NA")</f>
        <v>NA</v>
      </c>
      <c r="Y24" s="189" t="str">
        <f>IFERROR(SUMPRODUCT(LARGE(G24:T24,{1;2;3;4;5;6;7;8;9;10})),"NA")</f>
        <v>NA</v>
      </c>
    </row>
    <row r="25" spans="1:25" x14ac:dyDescent="0.3">
      <c r="A25" s="15">
        <v>22</v>
      </c>
      <c r="B25" s="9" t="s">
        <v>1850</v>
      </c>
      <c r="C25" s="1"/>
      <c r="D25" s="1"/>
      <c r="E25" s="1"/>
      <c r="F25" s="2"/>
      <c r="G25" s="10">
        <f>IFERROR(INDEX('03-25'!X:X,MATCH(B25,'03-25'!Y:Y,0),0),"")</f>
        <v>741</v>
      </c>
      <c r="H25" s="11" t="str">
        <f>IFERROR(INDEX('04-08'!N:N,MATCH(B25,'04-08'!C:C,0),0),"")</f>
        <v/>
      </c>
      <c r="I25" s="11">
        <f>IFERROR(INDEX('04-29'!M:M,MATCH(B25,'04-29'!L:L,0),0),"")</f>
        <v>750</v>
      </c>
      <c r="J25" s="11">
        <f>IFERROR(INDEX('05-27'!F:F,MATCH(B25,'05-27'!H:H,0),0),"")</f>
        <v>770</v>
      </c>
      <c r="K25" s="11">
        <f>IFERROR(INDEX('06-17'!U:U,MATCH(B25,'06-17'!W:W,0),0),"")</f>
        <v>736</v>
      </c>
      <c r="L25" s="11" t="str">
        <f>IFERROR(INDEX('07-02'!W:W,MATCH(B25,'07-02'!B:B,0),0),"")</f>
        <v/>
      </c>
      <c r="M25" s="11" t="str">
        <f>IFERROR(INDEX(#REF!,MATCH(B25,#REF!,0),0),"")</f>
        <v/>
      </c>
      <c r="N25" s="11" t="str">
        <f>IFERROR(INDEX(#REF!,MATCH(B25,#REF!,0),0),"")</f>
        <v/>
      </c>
      <c r="O25" s="11" t="str">
        <f>IFERROR(INDEX(#REF!,MATCH(B25,#REF!,0),0),"")</f>
        <v/>
      </c>
      <c r="P25" s="11" t="str">
        <f>IFERROR(INDEX(#REF!,MATCH(B25,#REF!,0),0),"")</f>
        <v/>
      </c>
      <c r="Q25" s="11" t="str">
        <f>IFERROR(INDEX(#REF!,MATCH(B25,#REF!,0),0),"")</f>
        <v/>
      </c>
      <c r="R25" s="11" t="str">
        <f>IFERROR(INDEX(#REF!,MATCH(B25,#REF!,0),0),"")</f>
        <v/>
      </c>
      <c r="S25" s="11" t="str">
        <f>IFERROR(INDEX(#REF!,MATCH(B25,#REF!,0),0),"")</f>
        <v/>
      </c>
      <c r="T25" s="5" t="str">
        <f>IFERROR(INDEX(#REF!,MATCH(B25,#REF!,0),0),"")</f>
        <v/>
      </c>
      <c r="U25" s="10">
        <f t="shared" si="0"/>
        <v>4</v>
      </c>
      <c r="V25" s="188">
        <f t="shared" si="1"/>
        <v>2997</v>
      </c>
      <c r="W25" s="188">
        <f t="shared" si="2"/>
        <v>749.25</v>
      </c>
      <c r="X25" s="188" t="str">
        <f>IFERROR(SUMPRODUCT(LARGE(G25:T25,{1;2;3;4;5})),"NA")</f>
        <v>NA</v>
      </c>
      <c r="Y25" s="189" t="str">
        <f>IFERROR(SUMPRODUCT(LARGE(G25:T25,{1;2;3;4;5;6;7;8;9;10})),"NA")</f>
        <v>NA</v>
      </c>
    </row>
    <row r="26" spans="1:25" x14ac:dyDescent="0.3">
      <c r="A26" s="15">
        <v>23</v>
      </c>
      <c r="B26" s="9" t="s">
        <v>104</v>
      </c>
      <c r="C26" s="1"/>
      <c r="D26" s="1"/>
      <c r="E26" s="1"/>
      <c r="F26" s="2"/>
      <c r="G26" s="10">
        <f>IFERROR(INDEX('03-25'!X:X,MATCH(B26,'03-25'!Y:Y,0),0),"")</f>
        <v>722</v>
      </c>
      <c r="H26" s="11" t="str">
        <f>IFERROR(INDEX('04-08'!N:N,MATCH(B26,'04-08'!C:C,0),0),"")</f>
        <v/>
      </c>
      <c r="I26" s="11">
        <f>IFERROR(INDEX('04-29'!M:M,MATCH(B26,'04-29'!L:L,0),0),"")</f>
        <v>756</v>
      </c>
      <c r="J26" s="11">
        <f>IFERROR(INDEX('05-27'!F:F,MATCH(B26,'05-27'!H:H,0),0),"")</f>
        <v>768</v>
      </c>
      <c r="K26" s="11">
        <f>IFERROR(INDEX('06-17'!U:U,MATCH(B26,'06-17'!W:W,0),0),"")</f>
        <v>730</v>
      </c>
      <c r="L26" s="11" t="str">
        <f>IFERROR(INDEX('07-02'!W:W,MATCH(B26,'07-02'!B:B,0),0),"")</f>
        <v/>
      </c>
      <c r="M26" s="11" t="str">
        <f>IFERROR(INDEX(#REF!,MATCH(B26,#REF!,0),0),"")</f>
        <v/>
      </c>
      <c r="N26" s="11" t="str">
        <f>IFERROR(INDEX(#REF!,MATCH(B26,#REF!,0),0),"")</f>
        <v/>
      </c>
      <c r="O26" s="11" t="str">
        <f>IFERROR(INDEX(#REF!,MATCH(B26,#REF!,0),0),"")</f>
        <v/>
      </c>
      <c r="P26" s="11" t="str">
        <f>IFERROR(INDEX(#REF!,MATCH(B26,#REF!,0),0),"")</f>
        <v/>
      </c>
      <c r="Q26" s="11" t="str">
        <f>IFERROR(INDEX(#REF!,MATCH(B26,#REF!,0),0),"")</f>
        <v/>
      </c>
      <c r="R26" s="11" t="str">
        <f>IFERROR(INDEX(#REF!,MATCH(B26,#REF!,0),0),"")</f>
        <v/>
      </c>
      <c r="S26" s="11" t="str">
        <f>IFERROR(INDEX(#REF!,MATCH(B26,#REF!,0),0),"")</f>
        <v/>
      </c>
      <c r="T26" s="5" t="str">
        <f>IFERROR(INDEX(#REF!,MATCH(B26,#REF!,0),0),"")</f>
        <v/>
      </c>
      <c r="U26" s="10">
        <f t="shared" si="0"/>
        <v>4</v>
      </c>
      <c r="V26" s="188">
        <f t="shared" si="1"/>
        <v>2976</v>
      </c>
      <c r="W26" s="188">
        <f t="shared" si="2"/>
        <v>744</v>
      </c>
      <c r="X26" s="188" t="str">
        <f>IFERROR(SUMPRODUCT(LARGE(G26:T26,{1;2;3;4;5})),"NA")</f>
        <v>NA</v>
      </c>
      <c r="Y26" s="189" t="str">
        <f>IFERROR(SUMPRODUCT(LARGE(G26:T26,{1;2;3;4;5;6;7;8;9;10})),"NA")</f>
        <v>NA</v>
      </c>
    </row>
    <row r="27" spans="1:25" x14ac:dyDescent="0.3">
      <c r="A27" s="15">
        <v>24</v>
      </c>
      <c r="B27" s="9" t="s">
        <v>2076</v>
      </c>
      <c r="C27" s="1"/>
      <c r="D27" s="1"/>
      <c r="E27" s="1"/>
      <c r="F27" s="2"/>
      <c r="G27" s="10" t="str">
        <f>IFERROR(INDEX('03-25'!X:X,MATCH(B27,'03-25'!Y:Y,0),0),"")</f>
        <v/>
      </c>
      <c r="H27" s="11" t="str">
        <f>IFERROR(INDEX('04-08'!N:N,MATCH(B27,'04-08'!C:C,0),0),"")</f>
        <v/>
      </c>
      <c r="I27" s="11" t="str">
        <f>IFERROR(INDEX('04-29'!M:M,MATCH(B27,'04-29'!L:L,0),0),"")</f>
        <v/>
      </c>
      <c r="J27" s="11">
        <f>IFERROR(INDEX('05-27'!F:F,MATCH(B27,'05-27'!H:H,0),0),"")</f>
        <v>987</v>
      </c>
      <c r="K27" s="11">
        <f>IFERROR(INDEX('06-17'!U:U,MATCH(B27,'06-17'!W:W,0),0),"")</f>
        <v>1000</v>
      </c>
      <c r="L27" s="11">
        <f>IFERROR(INDEX('07-02'!W:W,MATCH(B27,'07-02'!B:B,0),0),"")</f>
        <v>986</v>
      </c>
      <c r="M27" s="11" t="str">
        <f>IFERROR(INDEX(#REF!,MATCH(B27,#REF!,0),0),"")</f>
        <v/>
      </c>
      <c r="N27" s="11" t="str">
        <f>IFERROR(INDEX(#REF!,MATCH(B27,#REF!,0),0),"")</f>
        <v/>
      </c>
      <c r="O27" s="11" t="str">
        <f>IFERROR(INDEX(#REF!,MATCH(B27,#REF!,0),0),"")</f>
        <v/>
      </c>
      <c r="P27" s="11" t="str">
        <f>IFERROR(INDEX(#REF!,MATCH(B27,#REF!,0),0),"")</f>
        <v/>
      </c>
      <c r="Q27" s="11" t="str">
        <f>IFERROR(INDEX(#REF!,MATCH(B27,#REF!,0),0),"")</f>
        <v/>
      </c>
      <c r="R27" s="11" t="str">
        <f>IFERROR(INDEX(#REF!,MATCH(B27,#REF!,0),0),"")</f>
        <v/>
      </c>
      <c r="S27" s="11" t="str">
        <f>IFERROR(INDEX(#REF!,MATCH(B27,#REF!,0),0),"")</f>
        <v/>
      </c>
      <c r="T27" s="5" t="str">
        <f>IFERROR(INDEX(#REF!,MATCH(B27,#REF!,0),0),"")</f>
        <v/>
      </c>
      <c r="U27" s="10">
        <f t="shared" si="0"/>
        <v>3</v>
      </c>
      <c r="V27" s="188">
        <f t="shared" si="1"/>
        <v>2973</v>
      </c>
      <c r="W27" s="188">
        <f t="shared" si="2"/>
        <v>991</v>
      </c>
      <c r="X27" s="188" t="str">
        <f>IFERROR(SUMPRODUCT(LARGE(G27:T27,{1;2;3;4;5})),"NA")</f>
        <v>NA</v>
      </c>
      <c r="Y27" s="189" t="str">
        <f>IFERROR(SUMPRODUCT(LARGE(G27:T27,{1;2;3;4;5;6;7;8;9;10})),"NA")</f>
        <v>NA</v>
      </c>
    </row>
    <row r="28" spans="1:25" x14ac:dyDescent="0.3">
      <c r="A28" s="15">
        <v>25</v>
      </c>
      <c r="B28" s="9" t="s">
        <v>31</v>
      </c>
      <c r="C28" s="1"/>
      <c r="D28" s="1"/>
      <c r="E28" s="1"/>
      <c r="F28" s="2"/>
      <c r="G28" s="10">
        <f>IFERROR(INDEX('03-25'!X:X,MATCH(B28,'03-25'!Y:Y,0),0),"")</f>
        <v>1000</v>
      </c>
      <c r="H28" s="11" t="str">
        <f>IFERROR(INDEX('04-08'!N:N,MATCH(B28,'04-08'!C:C,0),0),"")</f>
        <v/>
      </c>
      <c r="I28" s="11" t="str">
        <f>IFERROR(INDEX('04-29'!M:M,MATCH(B28,'04-29'!L:L,0),0),"")</f>
        <v/>
      </c>
      <c r="J28" s="11">
        <f>IFERROR(INDEX('05-27'!F:F,MATCH(B28,'05-27'!H:H,0),0),"")</f>
        <v>1000</v>
      </c>
      <c r="K28" s="11" t="str">
        <f>IFERROR(INDEX('06-17'!U:U,MATCH(B28,'06-17'!W:W,0),0),"")</f>
        <v/>
      </c>
      <c r="L28" s="11">
        <f>IFERROR(INDEX('07-02'!W:W,MATCH(B28,'07-02'!B:B,0),0),"")</f>
        <v>972</v>
      </c>
      <c r="M28" s="11" t="str">
        <f>IFERROR(INDEX(#REF!,MATCH(B28,#REF!,0),0),"")</f>
        <v/>
      </c>
      <c r="N28" s="11" t="str">
        <f>IFERROR(INDEX(#REF!,MATCH(B28,#REF!,0),0),"")</f>
        <v/>
      </c>
      <c r="O28" s="11" t="str">
        <f>IFERROR(INDEX(#REF!,MATCH(B28,#REF!,0),0),"")</f>
        <v/>
      </c>
      <c r="P28" s="11" t="str">
        <f>IFERROR(INDEX(#REF!,MATCH(B28,#REF!,0),0),"")</f>
        <v/>
      </c>
      <c r="Q28" s="11" t="str">
        <f>IFERROR(INDEX(#REF!,MATCH(B28,#REF!,0),0),"")</f>
        <v/>
      </c>
      <c r="R28" s="11" t="str">
        <f>IFERROR(INDEX(#REF!,MATCH(B28,#REF!,0),0),"")</f>
        <v/>
      </c>
      <c r="S28" s="11" t="str">
        <f>IFERROR(INDEX(#REF!,MATCH(B28,#REF!,0),0),"")</f>
        <v/>
      </c>
      <c r="T28" s="5" t="str">
        <f>IFERROR(INDEX(#REF!,MATCH(B28,#REF!,0),0),"")</f>
        <v/>
      </c>
      <c r="U28" s="10">
        <f t="shared" si="0"/>
        <v>3</v>
      </c>
      <c r="V28" s="188">
        <f t="shared" si="1"/>
        <v>2972</v>
      </c>
      <c r="W28" s="188">
        <f t="shared" si="2"/>
        <v>990.66666666666663</v>
      </c>
      <c r="X28" s="188" t="str">
        <f>IFERROR(SUMPRODUCT(LARGE(G28:T28,{1;2;3;4;5})),"NA")</f>
        <v>NA</v>
      </c>
      <c r="Y28" s="189" t="str">
        <f>IFERROR(SUMPRODUCT(LARGE(G28:T28,{1;2;3;4;5;6;7;8;9;10})),"NA")</f>
        <v>NA</v>
      </c>
    </row>
    <row r="29" spans="1:25" x14ac:dyDescent="0.3">
      <c r="A29" s="15">
        <v>26</v>
      </c>
      <c r="B29" s="9" t="s">
        <v>205</v>
      </c>
      <c r="C29" s="1"/>
      <c r="D29" s="1"/>
      <c r="E29" s="1"/>
      <c r="F29" s="2"/>
      <c r="G29" s="10">
        <f>IFERROR(INDEX('03-25'!X:X,MATCH(B29,'03-25'!Y:Y,0),0),"")</f>
        <v>560</v>
      </c>
      <c r="H29" s="11">
        <f>IFERROR(INDEX('04-08'!N:N,MATCH(B29,'04-08'!C:C,0),0),"")</f>
        <v>587</v>
      </c>
      <c r="I29" s="11" t="str">
        <f>IFERROR(INDEX('04-29'!M:M,MATCH(B29,'04-29'!L:L,0),0),"")</f>
        <v/>
      </c>
      <c r="J29" s="11">
        <f>IFERROR(INDEX('05-27'!F:F,MATCH(B29,'05-27'!H:H,0),0),"")</f>
        <v>605</v>
      </c>
      <c r="K29" s="11">
        <f>IFERROR(INDEX('06-17'!U:U,MATCH(B29,'06-17'!W:W,0),0),"")</f>
        <v>513</v>
      </c>
      <c r="L29" s="11">
        <f>IFERROR(INDEX('07-02'!W:W,MATCH(B29,'07-02'!B:B,0),0),"")</f>
        <v>646</v>
      </c>
      <c r="M29" s="11" t="str">
        <f>IFERROR(INDEX(#REF!,MATCH(B29,#REF!,0),0),"")</f>
        <v/>
      </c>
      <c r="N29" s="11" t="str">
        <f>IFERROR(INDEX(#REF!,MATCH(B29,#REF!,0),0),"")</f>
        <v/>
      </c>
      <c r="O29" s="11" t="str">
        <f>IFERROR(INDEX(#REF!,MATCH(B29,#REF!,0),0),"")</f>
        <v/>
      </c>
      <c r="P29" s="11" t="str">
        <f>IFERROR(INDEX(#REF!,MATCH(B29,#REF!,0),0),"")</f>
        <v/>
      </c>
      <c r="Q29" s="11" t="str">
        <f>IFERROR(INDEX(#REF!,MATCH(B29,#REF!,0),0),"")</f>
        <v/>
      </c>
      <c r="R29" s="11" t="str">
        <f>IFERROR(INDEX(#REF!,MATCH(B29,#REF!,0),0),"")</f>
        <v/>
      </c>
      <c r="S29" s="11" t="str">
        <f>IFERROR(INDEX(#REF!,MATCH(B29,#REF!,0),0),"")</f>
        <v/>
      </c>
      <c r="T29" s="5" t="str">
        <f>IFERROR(INDEX(#REF!,MATCH(B29,#REF!,0),0),"")</f>
        <v/>
      </c>
      <c r="U29" s="10">
        <f t="shared" si="0"/>
        <v>5</v>
      </c>
      <c r="V29" s="188">
        <f t="shared" si="1"/>
        <v>2911</v>
      </c>
      <c r="W29" s="188">
        <f t="shared" si="2"/>
        <v>582.20000000000005</v>
      </c>
      <c r="X29" s="188">
        <f>IFERROR(SUMPRODUCT(LARGE(G29:T29,{1;2;3;4;5})),"NA")</f>
        <v>2911</v>
      </c>
      <c r="Y29" s="189" t="str">
        <f>IFERROR(SUMPRODUCT(LARGE(G29:T29,{1;2;3;4;5;6;7;8;9;10})),"NA")</f>
        <v>NA</v>
      </c>
    </row>
    <row r="30" spans="1:25" x14ac:dyDescent="0.3">
      <c r="A30" s="15">
        <v>27</v>
      </c>
      <c r="B30" s="9" t="s">
        <v>106</v>
      </c>
      <c r="C30" s="1"/>
      <c r="D30" s="1"/>
      <c r="E30" s="1"/>
      <c r="F30" s="2"/>
      <c r="G30" s="10">
        <f>IFERROR(INDEX('03-25'!X:X,MATCH(B30,'03-25'!Y:Y,0),0),"")</f>
        <v>719</v>
      </c>
      <c r="H30" s="11" t="str">
        <f>IFERROR(INDEX('04-08'!N:N,MATCH(B30,'04-08'!C:C,0),0),"")</f>
        <v/>
      </c>
      <c r="I30" s="11" t="str">
        <f>IFERROR(INDEX('04-29'!M:M,MATCH(B30,'04-29'!L:L,0),0),"")</f>
        <v/>
      </c>
      <c r="J30" s="11">
        <f>IFERROR(INDEX('05-27'!F:F,MATCH(B30,'05-27'!H:H,0),0),"")</f>
        <v>739</v>
      </c>
      <c r="K30" s="11">
        <f>IFERROR(INDEX('06-17'!U:U,MATCH(B30,'06-17'!W:W,0),0),"")</f>
        <v>717</v>
      </c>
      <c r="L30" s="11">
        <f>IFERROR(INDEX('07-02'!W:W,MATCH(B30,'07-02'!B:B,0),0),"")</f>
        <v>715</v>
      </c>
      <c r="M30" s="11" t="str">
        <f>IFERROR(INDEX(#REF!,MATCH(B30,#REF!,0),0),"")</f>
        <v/>
      </c>
      <c r="N30" s="11" t="str">
        <f>IFERROR(INDEX(#REF!,MATCH(B30,#REF!,0),0),"")</f>
        <v/>
      </c>
      <c r="O30" s="11" t="str">
        <f>IFERROR(INDEX(#REF!,MATCH(B30,#REF!,0),0),"")</f>
        <v/>
      </c>
      <c r="P30" s="11" t="str">
        <f>IFERROR(INDEX(#REF!,MATCH(B30,#REF!,0),0),"")</f>
        <v/>
      </c>
      <c r="Q30" s="11" t="str">
        <f>IFERROR(INDEX(#REF!,MATCH(B30,#REF!,0),0),"")</f>
        <v/>
      </c>
      <c r="R30" s="11" t="str">
        <f>IFERROR(INDEX(#REF!,MATCH(B30,#REF!,0),0),"")</f>
        <v/>
      </c>
      <c r="S30" s="11" t="str">
        <f>IFERROR(INDEX(#REF!,MATCH(B30,#REF!,0),0),"")</f>
        <v/>
      </c>
      <c r="T30" s="5" t="str">
        <f>IFERROR(INDEX(#REF!,MATCH(B30,#REF!,0),0),"")</f>
        <v/>
      </c>
      <c r="U30" s="10">
        <f t="shared" si="0"/>
        <v>4</v>
      </c>
      <c r="V30" s="188">
        <f t="shared" si="1"/>
        <v>2890</v>
      </c>
      <c r="W30" s="188">
        <f t="shared" si="2"/>
        <v>722.5</v>
      </c>
      <c r="X30" s="188" t="str">
        <f>IFERROR(SUMPRODUCT(LARGE(G30:T30,{1;2;3;4;5})),"NA")</f>
        <v>NA</v>
      </c>
      <c r="Y30" s="189" t="str">
        <f>IFERROR(SUMPRODUCT(LARGE(G30:T30,{1;2;3;4;5;6;7;8;9;10})),"NA")</f>
        <v>NA</v>
      </c>
    </row>
    <row r="31" spans="1:25" x14ac:dyDescent="0.3">
      <c r="A31" s="15">
        <v>28</v>
      </c>
      <c r="B31" s="9" t="s">
        <v>20</v>
      </c>
      <c r="C31" s="1"/>
      <c r="D31" s="1"/>
      <c r="E31" s="1"/>
      <c r="F31" s="2"/>
      <c r="G31" s="10">
        <f>IFERROR(INDEX('03-25'!X:X,MATCH(B31,'03-25'!Y:Y,0),0),"")</f>
        <v>723</v>
      </c>
      <c r="H31" s="11" t="str">
        <f>IFERROR(INDEX('04-08'!N:N,MATCH(B31,'04-08'!C:C,0),0),"")</f>
        <v/>
      </c>
      <c r="I31" s="11" t="str">
        <f>IFERROR(INDEX('04-29'!M:M,MATCH(B31,'04-29'!L:L,0),0),"")</f>
        <v/>
      </c>
      <c r="J31" s="11">
        <f>IFERROR(INDEX('05-27'!F:F,MATCH(B31,'05-27'!H:H,0),0),"")</f>
        <v>688</v>
      </c>
      <c r="K31" s="11">
        <f>IFERROR(INDEX('06-17'!U:U,MATCH(B31,'06-17'!W:W,0),0),"")</f>
        <v>721</v>
      </c>
      <c r="L31" s="11">
        <f>IFERROR(INDEX('07-02'!W:W,MATCH(B31,'07-02'!B:B,0),0),"")</f>
        <v>730</v>
      </c>
      <c r="M31" s="11" t="str">
        <f>IFERROR(INDEX(#REF!,MATCH(B31,#REF!,0),0),"")</f>
        <v/>
      </c>
      <c r="N31" s="11" t="str">
        <f>IFERROR(INDEX(#REF!,MATCH(B31,#REF!,0),0),"")</f>
        <v/>
      </c>
      <c r="O31" s="11" t="str">
        <f>IFERROR(INDEX(#REF!,MATCH(B31,#REF!,0),0),"")</f>
        <v/>
      </c>
      <c r="P31" s="11" t="str">
        <f>IFERROR(INDEX(#REF!,MATCH(B31,#REF!,0),0),"")</f>
        <v/>
      </c>
      <c r="Q31" s="11" t="str">
        <f>IFERROR(INDEX(#REF!,MATCH(B31,#REF!,0),0),"")</f>
        <v/>
      </c>
      <c r="R31" s="11" t="str">
        <f>IFERROR(INDEX(#REF!,MATCH(B31,#REF!,0),0),"")</f>
        <v/>
      </c>
      <c r="S31" s="11" t="str">
        <f>IFERROR(INDEX(#REF!,MATCH(B31,#REF!,0),0),"")</f>
        <v/>
      </c>
      <c r="T31" s="5" t="str">
        <f>IFERROR(INDEX(#REF!,MATCH(B31,#REF!,0),0),"")</f>
        <v/>
      </c>
      <c r="U31" s="10">
        <f t="shared" si="0"/>
        <v>4</v>
      </c>
      <c r="V31" s="188">
        <f t="shared" si="1"/>
        <v>2862</v>
      </c>
      <c r="W31" s="188">
        <f t="shared" si="2"/>
        <v>715.5</v>
      </c>
      <c r="X31" s="188" t="str">
        <f>IFERROR(SUMPRODUCT(LARGE(G31:T31,{1;2;3;4;5})),"NA")</f>
        <v>NA</v>
      </c>
      <c r="Y31" s="189" t="str">
        <f>IFERROR(SUMPRODUCT(LARGE(G31:T31,{1;2;3;4;5;6;7;8;9;10})),"NA")</f>
        <v>NA</v>
      </c>
    </row>
    <row r="32" spans="1:25" x14ac:dyDescent="0.3">
      <c r="A32" s="15">
        <v>29</v>
      </c>
      <c r="B32" s="9" t="s">
        <v>38</v>
      </c>
      <c r="C32" s="1"/>
      <c r="D32" s="1"/>
      <c r="E32" s="1"/>
      <c r="F32" s="2"/>
      <c r="G32" s="10">
        <f>IFERROR(INDEX('03-25'!X:X,MATCH(B32,'03-25'!Y:Y,0),0),"")</f>
        <v>945</v>
      </c>
      <c r="H32" s="11" t="str">
        <f>IFERROR(INDEX('04-08'!N:N,MATCH(B32,'04-08'!C:C,0),0),"")</f>
        <v/>
      </c>
      <c r="I32" s="11">
        <f>IFERROR(INDEX('04-29'!M:M,MATCH(B32,'04-29'!L:L,0),0),"")</f>
        <v>950</v>
      </c>
      <c r="J32" s="11" t="str">
        <f>IFERROR(INDEX('05-27'!F:F,MATCH(B32,'05-27'!H:H,0),0),"")</f>
        <v/>
      </c>
      <c r="K32" s="11" t="str">
        <f>IFERROR(INDEX('06-17'!U:U,MATCH(B32,'06-17'!W:W,0),0),"")</f>
        <v/>
      </c>
      <c r="L32" s="11">
        <f>IFERROR(INDEX('07-02'!W:W,MATCH(B32,'07-02'!B:B,0),0),"")</f>
        <v>890</v>
      </c>
      <c r="M32" s="11" t="str">
        <f>IFERROR(INDEX(#REF!,MATCH(B32,#REF!,0),0),"")</f>
        <v/>
      </c>
      <c r="N32" s="11" t="str">
        <f>IFERROR(INDEX(#REF!,MATCH(B32,#REF!,0),0),"")</f>
        <v/>
      </c>
      <c r="O32" s="11" t="str">
        <f>IFERROR(INDEX(#REF!,MATCH(B32,#REF!,0),0),"")</f>
        <v/>
      </c>
      <c r="P32" s="11" t="str">
        <f>IFERROR(INDEX(#REF!,MATCH(B32,#REF!,0),0),"")</f>
        <v/>
      </c>
      <c r="Q32" s="11" t="str">
        <f>IFERROR(INDEX(#REF!,MATCH(B32,#REF!,0),0),"")</f>
        <v/>
      </c>
      <c r="R32" s="11" t="str">
        <f>IFERROR(INDEX(#REF!,MATCH(B32,#REF!,0),0),"")</f>
        <v/>
      </c>
      <c r="S32" s="11" t="str">
        <f>IFERROR(INDEX(#REF!,MATCH(B32,#REF!,0),0),"")</f>
        <v/>
      </c>
      <c r="T32" s="5" t="str">
        <f>IFERROR(INDEX(#REF!,MATCH(B32,#REF!,0),0),"")</f>
        <v/>
      </c>
      <c r="U32" s="10">
        <f t="shared" si="0"/>
        <v>3</v>
      </c>
      <c r="V32" s="188">
        <f t="shared" si="1"/>
        <v>2785</v>
      </c>
      <c r="W32" s="188">
        <f t="shared" si="2"/>
        <v>928.33333333333337</v>
      </c>
      <c r="X32" s="188" t="str">
        <f>IFERROR(SUMPRODUCT(LARGE(G32:T32,{1;2;3;4;5})),"NA")</f>
        <v>NA</v>
      </c>
      <c r="Y32" s="189" t="str">
        <f>IFERROR(SUMPRODUCT(LARGE(G32:T32,{1;2;3;4;5;6;7;8;9;10})),"NA")</f>
        <v>NA</v>
      </c>
    </row>
    <row r="33" spans="1:25" x14ac:dyDescent="0.3">
      <c r="A33" s="15">
        <v>30</v>
      </c>
      <c r="B33" s="9" t="s">
        <v>1811</v>
      </c>
      <c r="C33" s="1"/>
      <c r="D33" s="1"/>
      <c r="E33" s="1"/>
      <c r="F33" s="2"/>
      <c r="G33" s="10" t="str">
        <f>IFERROR(INDEX('03-25'!X:X,MATCH(B33,'03-25'!Y:Y,0),0),"")</f>
        <v/>
      </c>
      <c r="H33" s="11" t="str">
        <f>IFERROR(INDEX('04-08'!N:N,MATCH(B33,'04-08'!C:C,0),0),"")</f>
        <v/>
      </c>
      <c r="I33" s="11">
        <f>IFERROR(INDEX('04-29'!M:M,MATCH(B33,'04-29'!L:L,0),0),"")</f>
        <v>936</v>
      </c>
      <c r="J33" s="11" t="str">
        <f>IFERROR(INDEX('05-27'!F:F,MATCH(B33,'05-27'!H:H,0),0),"")</f>
        <v/>
      </c>
      <c r="K33" s="11">
        <f>IFERROR(INDEX('06-17'!U:U,MATCH(B33,'06-17'!W:W,0),0),"")</f>
        <v>900</v>
      </c>
      <c r="L33" s="11">
        <f>IFERROR(INDEX('07-02'!W:W,MATCH(B33,'07-02'!B:B,0),0),"")</f>
        <v>900</v>
      </c>
      <c r="M33" s="11" t="str">
        <f>IFERROR(INDEX(#REF!,MATCH(B33,#REF!,0),0),"")</f>
        <v/>
      </c>
      <c r="N33" s="11" t="str">
        <f>IFERROR(INDEX(#REF!,MATCH(B33,#REF!,0),0),"")</f>
        <v/>
      </c>
      <c r="O33" s="11" t="str">
        <f>IFERROR(INDEX(#REF!,MATCH(B33,#REF!,0),0),"")</f>
        <v/>
      </c>
      <c r="P33" s="11" t="str">
        <f>IFERROR(INDEX(#REF!,MATCH(B33,#REF!,0),0),"")</f>
        <v/>
      </c>
      <c r="Q33" s="11" t="str">
        <f>IFERROR(INDEX(#REF!,MATCH(B33,#REF!,0),0),"")</f>
        <v/>
      </c>
      <c r="R33" s="11" t="str">
        <f>IFERROR(INDEX(#REF!,MATCH(B33,#REF!,0),0),"")</f>
        <v/>
      </c>
      <c r="S33" s="11" t="str">
        <f>IFERROR(INDEX(#REF!,MATCH(B33,#REF!,0),0),"")</f>
        <v/>
      </c>
      <c r="T33" s="5" t="str">
        <f>IFERROR(INDEX(#REF!,MATCH(B33,#REF!,0),0),"")</f>
        <v/>
      </c>
      <c r="U33" s="10">
        <f t="shared" si="0"/>
        <v>3</v>
      </c>
      <c r="V33" s="188">
        <f t="shared" si="1"/>
        <v>2736</v>
      </c>
      <c r="W33" s="188">
        <f t="shared" si="2"/>
        <v>912</v>
      </c>
      <c r="X33" s="188" t="str">
        <f>IFERROR(SUMPRODUCT(LARGE(G33:T33,{1;2;3;4;5})),"NA")</f>
        <v>NA</v>
      </c>
      <c r="Y33" s="189" t="str">
        <f>IFERROR(SUMPRODUCT(LARGE(G33:T33,{1;2;3;4;5;6;7;8;9;10})),"NA")</f>
        <v>NA</v>
      </c>
    </row>
    <row r="34" spans="1:25" x14ac:dyDescent="0.3">
      <c r="A34" s="15">
        <v>31</v>
      </c>
      <c r="B34" s="9" t="s">
        <v>46</v>
      </c>
      <c r="C34" s="1"/>
      <c r="D34" s="1"/>
      <c r="E34" s="1"/>
      <c r="F34" s="2"/>
      <c r="G34" s="10">
        <f>IFERROR(INDEX('03-25'!X:X,MATCH(B34,'03-25'!Y:Y,0),0),"")</f>
        <v>997</v>
      </c>
      <c r="H34" s="11" t="str">
        <f>IFERROR(INDEX('04-08'!N:N,MATCH(B34,'04-08'!C:C,0),0),"")</f>
        <v/>
      </c>
      <c r="I34" s="11">
        <f>IFERROR(INDEX('04-29'!M:M,MATCH(B34,'04-29'!L:L,0),0),"")</f>
        <v>938</v>
      </c>
      <c r="J34" s="11" t="str">
        <f>IFERROR(INDEX('05-27'!F:F,MATCH(B34,'05-27'!H:H,0),0),"")</f>
        <v/>
      </c>
      <c r="K34" s="11">
        <f>IFERROR(INDEX('06-17'!U:U,MATCH(B34,'06-17'!W:W,0),0),"")</f>
        <v>800</v>
      </c>
      <c r="L34" s="11" t="str">
        <f>IFERROR(INDEX('07-02'!W:W,MATCH(B34,'07-02'!B:B,0),0),"")</f>
        <v/>
      </c>
      <c r="M34" s="11" t="str">
        <f>IFERROR(INDEX(#REF!,MATCH(B34,#REF!,0),0),"")</f>
        <v/>
      </c>
      <c r="N34" s="11" t="str">
        <f>IFERROR(INDEX(#REF!,MATCH(B34,#REF!,0),0),"")</f>
        <v/>
      </c>
      <c r="O34" s="11" t="str">
        <f>IFERROR(INDEX(#REF!,MATCH(B34,#REF!,0),0),"")</f>
        <v/>
      </c>
      <c r="P34" s="11" t="str">
        <f>IFERROR(INDEX(#REF!,MATCH(B34,#REF!,0),0),"")</f>
        <v/>
      </c>
      <c r="Q34" s="11" t="str">
        <f>IFERROR(INDEX(#REF!,MATCH(B34,#REF!,0),0),"")</f>
        <v/>
      </c>
      <c r="R34" s="11" t="str">
        <f>IFERROR(INDEX(#REF!,MATCH(B34,#REF!,0),0),"")</f>
        <v/>
      </c>
      <c r="S34" s="11" t="str">
        <f>IFERROR(INDEX(#REF!,MATCH(B34,#REF!,0),0),"")</f>
        <v/>
      </c>
      <c r="T34" s="5" t="str">
        <f>IFERROR(INDEX(#REF!,MATCH(B34,#REF!,0),0),"")</f>
        <v/>
      </c>
      <c r="U34" s="10">
        <f t="shared" si="0"/>
        <v>3</v>
      </c>
      <c r="V34" s="188">
        <f t="shared" si="1"/>
        <v>2735</v>
      </c>
      <c r="W34" s="188">
        <f t="shared" si="2"/>
        <v>911.66666666666663</v>
      </c>
      <c r="X34" s="188" t="str">
        <f>IFERROR(SUMPRODUCT(LARGE(G34:T34,{1;2;3;4;5})),"NA")</f>
        <v>NA</v>
      </c>
      <c r="Y34" s="189" t="str">
        <f>IFERROR(SUMPRODUCT(LARGE(G34:T34,{1;2;3;4;5;6;7;8;9;10})),"NA")</f>
        <v>NA</v>
      </c>
    </row>
    <row r="35" spans="1:25" x14ac:dyDescent="0.3">
      <c r="A35" s="15">
        <v>32</v>
      </c>
      <c r="B35" s="9" t="s">
        <v>2424</v>
      </c>
      <c r="C35" s="1"/>
      <c r="D35" s="1"/>
      <c r="E35" s="1"/>
      <c r="F35" s="2"/>
      <c r="G35" s="10" t="str">
        <f>IFERROR(INDEX('03-25'!X:X,MATCH(B35,'03-25'!Y:Y,0),0),"")</f>
        <v/>
      </c>
      <c r="H35" s="11" t="str">
        <f>IFERROR(INDEX('04-08'!N:N,MATCH(B35,'04-08'!C:C,0),0),"")</f>
        <v/>
      </c>
      <c r="I35" s="11" t="str">
        <f>IFERROR(INDEX('04-29'!M:M,MATCH(B35,'04-29'!L:L,0),0),"")</f>
        <v/>
      </c>
      <c r="J35" s="11">
        <f>IFERROR(INDEX('05-27'!F:F,MATCH(B35,'05-27'!H:H,0),0),"")</f>
        <v>896</v>
      </c>
      <c r="K35" s="11">
        <f>IFERROR(INDEX('06-17'!U:U,MATCH(B35,'06-17'!W:W,0),0),"")</f>
        <v>880</v>
      </c>
      <c r="L35" s="11">
        <f>IFERROR(INDEX('07-02'!W:W,MATCH(B35,'07-02'!B:B,0),0),"")</f>
        <v>942</v>
      </c>
      <c r="M35" s="11" t="str">
        <f>IFERROR(INDEX(#REF!,MATCH(B35,#REF!,0),0),"")</f>
        <v/>
      </c>
      <c r="N35" s="11" t="str">
        <f>IFERROR(INDEX(#REF!,MATCH(B35,#REF!,0),0),"")</f>
        <v/>
      </c>
      <c r="O35" s="11" t="str">
        <f>IFERROR(INDEX(#REF!,MATCH(B35,#REF!,0),0),"")</f>
        <v/>
      </c>
      <c r="P35" s="11" t="str">
        <f>IFERROR(INDEX(#REF!,MATCH(B35,#REF!,0),0),"")</f>
        <v/>
      </c>
      <c r="Q35" s="11" t="str">
        <f>IFERROR(INDEX(#REF!,MATCH(B35,#REF!,0),0),"")</f>
        <v/>
      </c>
      <c r="R35" s="11" t="str">
        <f>IFERROR(INDEX(#REF!,MATCH(B35,#REF!,0),0),"")</f>
        <v/>
      </c>
      <c r="S35" s="11" t="str">
        <f>IFERROR(INDEX(#REF!,MATCH(B35,#REF!,0),0),"")</f>
        <v/>
      </c>
      <c r="T35" s="5" t="str">
        <f>IFERROR(INDEX(#REF!,MATCH(B35,#REF!,0),0),"")</f>
        <v/>
      </c>
      <c r="U35" s="10">
        <f t="shared" si="0"/>
        <v>3</v>
      </c>
      <c r="V35" s="188">
        <f t="shared" si="1"/>
        <v>2718</v>
      </c>
      <c r="W35" s="188">
        <f t="shared" si="2"/>
        <v>906</v>
      </c>
      <c r="X35" s="188" t="str">
        <f>IFERROR(SUMPRODUCT(LARGE(G35:T35,{1;2;3;4;5})),"NA")</f>
        <v>NA</v>
      </c>
      <c r="Y35" s="189" t="str">
        <f>IFERROR(SUMPRODUCT(LARGE(G35:T35,{1;2;3;4;5;6;7;8;9;10})),"NA")</f>
        <v>NA</v>
      </c>
    </row>
    <row r="36" spans="1:25" x14ac:dyDescent="0.3">
      <c r="A36" s="15">
        <v>33</v>
      </c>
      <c r="B36" s="9" t="s">
        <v>2045</v>
      </c>
      <c r="C36" s="1"/>
      <c r="D36" s="1"/>
      <c r="E36" s="1"/>
      <c r="F36" s="2"/>
      <c r="G36" s="10" t="str">
        <f>IFERROR(INDEX('03-25'!X:X,MATCH(B36,'03-25'!Y:Y,0),0),"")</f>
        <v/>
      </c>
      <c r="H36" s="11" t="str">
        <f>IFERROR(INDEX('04-08'!N:N,MATCH(B36,'04-08'!C:C,0),0),"")</f>
        <v/>
      </c>
      <c r="I36" s="11" t="str">
        <f>IFERROR(INDEX('04-29'!M:M,MATCH(B36,'04-29'!L:L,0),0),"")</f>
        <v/>
      </c>
      <c r="J36" s="11">
        <f>IFERROR(INDEX('05-27'!F:F,MATCH(B36,'05-27'!H:H,0),0),"")</f>
        <v>863</v>
      </c>
      <c r="K36" s="11">
        <f>IFERROR(INDEX('06-17'!U:U,MATCH(B36,'06-17'!W:W,0),0),"")</f>
        <v>911</v>
      </c>
      <c r="L36" s="11">
        <f>IFERROR(INDEX('07-02'!W:W,MATCH(B36,'07-02'!B:B,0),0),"")</f>
        <v>936</v>
      </c>
      <c r="M36" s="11" t="str">
        <f>IFERROR(INDEX(#REF!,MATCH(B36,#REF!,0),0),"")</f>
        <v/>
      </c>
      <c r="N36" s="11" t="str">
        <f>IFERROR(INDEX(#REF!,MATCH(B36,#REF!,0),0),"")</f>
        <v/>
      </c>
      <c r="O36" s="11" t="str">
        <f>IFERROR(INDEX(#REF!,MATCH(B36,#REF!,0),0),"")</f>
        <v/>
      </c>
      <c r="P36" s="11" t="str">
        <f>IFERROR(INDEX(#REF!,MATCH(B36,#REF!,0),0),"")</f>
        <v/>
      </c>
      <c r="Q36" s="11" t="str">
        <f>IFERROR(INDEX(#REF!,MATCH(B36,#REF!,0),0),"")</f>
        <v/>
      </c>
      <c r="R36" s="11" t="str">
        <f>IFERROR(INDEX(#REF!,MATCH(B36,#REF!,0),0),"")</f>
        <v/>
      </c>
      <c r="S36" s="11" t="str">
        <f>IFERROR(INDEX(#REF!,MATCH(B36,#REF!,0),0),"")</f>
        <v/>
      </c>
      <c r="T36" s="5" t="str">
        <f>IFERROR(INDEX(#REF!,MATCH(B36,#REF!,0),0),"")</f>
        <v/>
      </c>
      <c r="U36" s="10">
        <f t="shared" si="0"/>
        <v>3</v>
      </c>
      <c r="V36" s="188">
        <f t="shared" si="1"/>
        <v>2710</v>
      </c>
      <c r="W36" s="188">
        <f t="shared" si="2"/>
        <v>903.33333333333337</v>
      </c>
      <c r="X36" s="188" t="str">
        <f>IFERROR(SUMPRODUCT(LARGE(G36:T36,{1;2;3;4;5})),"NA")</f>
        <v>NA</v>
      </c>
      <c r="Y36" s="189" t="str">
        <f>IFERROR(SUMPRODUCT(LARGE(G36:T36,{1;2;3;4;5;6;7;8;9;10})),"NA")</f>
        <v>NA</v>
      </c>
    </row>
    <row r="37" spans="1:25" x14ac:dyDescent="0.3">
      <c r="A37" s="15">
        <v>34</v>
      </c>
      <c r="B37" s="9" t="s">
        <v>1870</v>
      </c>
      <c r="C37" s="1"/>
      <c r="D37" s="1"/>
      <c r="E37" s="1"/>
      <c r="F37" s="2"/>
      <c r="G37" s="10" t="str">
        <f>IFERROR(INDEX('03-25'!X:X,MATCH(B37,'03-25'!Y:Y,0),0),"")</f>
        <v/>
      </c>
      <c r="H37" s="11" t="str">
        <f>IFERROR(INDEX('04-08'!N:N,MATCH(B37,'04-08'!C:C,0),0),"")</f>
        <v/>
      </c>
      <c r="I37" s="11">
        <f>IFERROR(INDEX('04-29'!M:M,MATCH(B37,'04-29'!L:L,0),0),"")</f>
        <v>665</v>
      </c>
      <c r="J37" s="11">
        <f>IFERROR(INDEX('05-27'!F:F,MATCH(B37,'05-27'!H:H,0),0),"")</f>
        <v>701</v>
      </c>
      <c r="K37" s="11">
        <f>IFERROR(INDEX('06-17'!U:U,MATCH(B37,'06-17'!W:W,0),0),"")</f>
        <v>672</v>
      </c>
      <c r="L37" s="11">
        <f>IFERROR(INDEX('07-02'!W:W,MATCH(B37,'07-02'!B:B,0),0),"")</f>
        <v>668</v>
      </c>
      <c r="M37" s="11" t="str">
        <f>IFERROR(INDEX(#REF!,MATCH(B37,#REF!,0),0),"")</f>
        <v/>
      </c>
      <c r="N37" s="11" t="str">
        <f>IFERROR(INDEX(#REF!,MATCH(B37,#REF!,0),0),"")</f>
        <v/>
      </c>
      <c r="O37" s="11" t="str">
        <f>IFERROR(INDEX(#REF!,MATCH(B37,#REF!,0),0),"")</f>
        <v/>
      </c>
      <c r="P37" s="11" t="str">
        <f>IFERROR(INDEX(#REF!,MATCH(B37,#REF!,0),0),"")</f>
        <v/>
      </c>
      <c r="Q37" s="11" t="str">
        <f>IFERROR(INDEX(#REF!,MATCH(B37,#REF!,0),0),"")</f>
        <v/>
      </c>
      <c r="R37" s="11" t="str">
        <f>IFERROR(INDEX(#REF!,MATCH(B37,#REF!,0),0),"")</f>
        <v/>
      </c>
      <c r="S37" s="11" t="str">
        <f>IFERROR(INDEX(#REF!,MATCH(B37,#REF!,0),0),"")</f>
        <v/>
      </c>
      <c r="T37" s="5" t="str">
        <f>IFERROR(INDEX(#REF!,MATCH(B37,#REF!,0),0),"")</f>
        <v/>
      </c>
      <c r="U37" s="10">
        <f t="shared" si="0"/>
        <v>4</v>
      </c>
      <c r="V37" s="188">
        <f t="shared" si="1"/>
        <v>2706</v>
      </c>
      <c r="W37" s="188">
        <f t="shared" si="2"/>
        <v>676.5</v>
      </c>
      <c r="X37" s="188" t="str">
        <f>IFERROR(SUMPRODUCT(LARGE(G37:T37,{1;2;3;4;5})),"NA")</f>
        <v>NA</v>
      </c>
      <c r="Y37" s="189" t="str">
        <f>IFERROR(SUMPRODUCT(LARGE(G37:T37,{1;2;3;4;5;6;7;8;9;10})),"NA")</f>
        <v>NA</v>
      </c>
    </row>
    <row r="38" spans="1:25" x14ac:dyDescent="0.3">
      <c r="A38" s="15">
        <v>35</v>
      </c>
      <c r="B38" s="9" t="s">
        <v>184</v>
      </c>
      <c r="C38" s="1"/>
      <c r="D38" s="1"/>
      <c r="E38" s="1"/>
      <c r="F38" s="2"/>
      <c r="G38" s="10" t="str">
        <f>IFERROR(INDEX('03-25'!X:X,MATCH(B38,'03-25'!Y:Y,0),0),"")</f>
        <v/>
      </c>
      <c r="H38" s="11">
        <f>IFERROR(INDEX('04-08'!N:N,MATCH(B38,'04-08'!C:C,0),0),"")</f>
        <v>902</v>
      </c>
      <c r="I38" s="11" t="str">
        <f>IFERROR(INDEX('04-29'!M:M,MATCH(B38,'04-29'!L:L,0),0),"")</f>
        <v/>
      </c>
      <c r="J38" s="11" t="str">
        <f>IFERROR(INDEX('05-27'!F:F,MATCH(B38,'05-27'!H:H,0),0),"")</f>
        <v/>
      </c>
      <c r="K38" s="11">
        <f>IFERROR(INDEX('06-17'!U:U,MATCH(B38,'06-17'!W:W,0),0),"")</f>
        <v>865</v>
      </c>
      <c r="L38" s="11">
        <f>IFERROR(INDEX('07-02'!W:W,MATCH(B38,'07-02'!B:B,0),0),"")</f>
        <v>933</v>
      </c>
      <c r="M38" s="11" t="str">
        <f>IFERROR(INDEX(#REF!,MATCH(B38,#REF!,0),0),"")</f>
        <v/>
      </c>
      <c r="N38" s="11" t="str">
        <f>IFERROR(INDEX(#REF!,MATCH(B38,#REF!,0),0),"")</f>
        <v/>
      </c>
      <c r="O38" s="11" t="str">
        <f>IFERROR(INDEX(#REF!,MATCH(B38,#REF!,0),0),"")</f>
        <v/>
      </c>
      <c r="P38" s="11" t="str">
        <f>IFERROR(INDEX(#REF!,MATCH(B38,#REF!,0),0),"")</f>
        <v/>
      </c>
      <c r="Q38" s="11" t="str">
        <f>IFERROR(INDEX(#REF!,MATCH(B38,#REF!,0),0),"")</f>
        <v/>
      </c>
      <c r="R38" s="11" t="str">
        <f>IFERROR(INDEX(#REF!,MATCH(B38,#REF!,0),0),"")</f>
        <v/>
      </c>
      <c r="S38" s="11" t="str">
        <f>IFERROR(INDEX(#REF!,MATCH(B38,#REF!,0),0),"")</f>
        <v/>
      </c>
      <c r="T38" s="5" t="str">
        <f>IFERROR(INDEX(#REF!,MATCH(B38,#REF!,0),0),"")</f>
        <v/>
      </c>
      <c r="U38" s="10">
        <f t="shared" si="0"/>
        <v>3</v>
      </c>
      <c r="V38" s="188">
        <f t="shared" si="1"/>
        <v>2700</v>
      </c>
      <c r="W38" s="188">
        <f t="shared" si="2"/>
        <v>900</v>
      </c>
      <c r="X38" s="188" t="str">
        <f>IFERROR(SUMPRODUCT(LARGE(G38:T38,{1;2;3;4;5})),"NA")</f>
        <v>NA</v>
      </c>
      <c r="Y38" s="189" t="str">
        <f>IFERROR(SUMPRODUCT(LARGE(G38:T38,{1;2;3;4;5;6;7;8;9;10})),"NA")</f>
        <v>NA</v>
      </c>
    </row>
    <row r="39" spans="1:25" x14ac:dyDescent="0.3">
      <c r="A39" s="15">
        <v>36</v>
      </c>
      <c r="B39" s="9" t="s">
        <v>2516</v>
      </c>
      <c r="C39" s="1"/>
      <c r="D39" s="1"/>
      <c r="E39" s="1"/>
      <c r="F39" s="2"/>
      <c r="G39" s="10" t="str">
        <f>IFERROR(INDEX('03-25'!X:X,MATCH(B39,'03-25'!Y:Y,0),0),"")</f>
        <v/>
      </c>
      <c r="H39" s="11" t="str">
        <f>IFERROR(INDEX('04-08'!N:N,MATCH(B39,'04-08'!C:C,0),0),"")</f>
        <v/>
      </c>
      <c r="I39" s="11" t="str">
        <f>IFERROR(INDEX('04-29'!M:M,MATCH(B39,'04-29'!L:L,0),0),"")</f>
        <v/>
      </c>
      <c r="J39" s="11">
        <f>IFERROR(INDEX('05-27'!F:F,MATCH(B39,'05-27'!H:H,0),0),"")</f>
        <v>898</v>
      </c>
      <c r="K39" s="11">
        <f>IFERROR(INDEX('06-17'!U:U,MATCH(B39,'06-17'!W:W,0),0),"")</f>
        <v>894</v>
      </c>
      <c r="L39" s="11">
        <f>IFERROR(INDEX('07-02'!W:W,MATCH(B39,'07-02'!B:B,0),0),"")</f>
        <v>907</v>
      </c>
      <c r="M39" s="11" t="str">
        <f>IFERROR(INDEX(#REF!,MATCH(B39,#REF!,0),0),"")</f>
        <v/>
      </c>
      <c r="N39" s="11" t="str">
        <f>IFERROR(INDEX(#REF!,MATCH(B39,#REF!,0),0),"")</f>
        <v/>
      </c>
      <c r="O39" s="11" t="str">
        <f>IFERROR(INDEX(#REF!,MATCH(B39,#REF!,0),0),"")</f>
        <v/>
      </c>
      <c r="P39" s="11" t="str">
        <f>IFERROR(INDEX(#REF!,MATCH(B39,#REF!,0),0),"")</f>
        <v/>
      </c>
      <c r="Q39" s="11" t="str">
        <f>IFERROR(INDEX(#REF!,MATCH(B39,#REF!,0),0),"")</f>
        <v/>
      </c>
      <c r="R39" s="11" t="str">
        <f>IFERROR(INDEX(#REF!,MATCH(B39,#REF!,0),0),"")</f>
        <v/>
      </c>
      <c r="S39" s="11" t="str">
        <f>IFERROR(INDEX(#REF!,MATCH(B39,#REF!,0),0),"")</f>
        <v/>
      </c>
      <c r="T39" s="5" t="str">
        <f>IFERROR(INDEX(#REF!,MATCH(B39,#REF!,0),0),"")</f>
        <v/>
      </c>
      <c r="U39" s="10">
        <f t="shared" si="0"/>
        <v>3</v>
      </c>
      <c r="V39" s="188">
        <f t="shared" si="1"/>
        <v>2699</v>
      </c>
      <c r="W39" s="188">
        <f t="shared" si="2"/>
        <v>899.66666666666663</v>
      </c>
      <c r="X39" s="188" t="str">
        <f>IFERROR(SUMPRODUCT(LARGE(G39:T39,{1;2;3;4;5})),"NA")</f>
        <v>NA</v>
      </c>
      <c r="Y39" s="189" t="str">
        <f>IFERROR(SUMPRODUCT(LARGE(G39:T39,{1;2;3;4;5;6;7;8;9;10})),"NA")</f>
        <v>NA</v>
      </c>
    </row>
    <row r="40" spans="1:25" x14ac:dyDescent="0.3">
      <c r="A40" s="15">
        <v>37</v>
      </c>
      <c r="B40" s="9" t="s">
        <v>152</v>
      </c>
      <c r="C40" s="1"/>
      <c r="D40" s="1"/>
      <c r="E40" s="1"/>
      <c r="F40" s="2"/>
      <c r="G40" s="10" t="str">
        <f>IFERROR(INDEX('03-25'!X:X,MATCH(B40,'03-25'!Y:Y,0),0),"")</f>
        <v/>
      </c>
      <c r="H40" s="11">
        <f>IFERROR(INDEX('04-08'!N:N,MATCH(B40,'04-08'!C:C,0),0),"")</f>
        <v>913</v>
      </c>
      <c r="I40" s="11" t="str">
        <f>IFERROR(INDEX('04-29'!M:M,MATCH(B40,'04-29'!L:L,0),0),"")</f>
        <v/>
      </c>
      <c r="J40" s="11">
        <f>IFERROR(INDEX('05-27'!F:F,MATCH(B40,'05-27'!H:H,0),0),"")</f>
        <v>841</v>
      </c>
      <c r="K40" s="11">
        <f>IFERROR(INDEX('06-17'!U:U,MATCH(B40,'06-17'!W:W,0),0),"")</f>
        <v>877</v>
      </c>
      <c r="L40" s="11" t="str">
        <f>IFERROR(INDEX('07-02'!W:W,MATCH(B40,'07-02'!B:B,0),0),"")</f>
        <v/>
      </c>
      <c r="M40" s="11" t="str">
        <f>IFERROR(INDEX(#REF!,MATCH(B40,#REF!,0),0),"")</f>
        <v/>
      </c>
      <c r="N40" s="11" t="str">
        <f>IFERROR(INDEX(#REF!,MATCH(B40,#REF!,0),0),"")</f>
        <v/>
      </c>
      <c r="O40" s="11" t="str">
        <f>IFERROR(INDEX(#REF!,MATCH(B40,#REF!,0),0),"")</f>
        <v/>
      </c>
      <c r="P40" s="11" t="str">
        <f>IFERROR(INDEX(#REF!,MATCH(B40,#REF!,0),0),"")</f>
        <v/>
      </c>
      <c r="Q40" s="11" t="str">
        <f>IFERROR(INDEX(#REF!,MATCH(B40,#REF!,0),0),"")</f>
        <v/>
      </c>
      <c r="R40" s="11" t="str">
        <f>IFERROR(INDEX(#REF!,MATCH(B40,#REF!,0),0),"")</f>
        <v/>
      </c>
      <c r="S40" s="11" t="str">
        <f>IFERROR(INDEX(#REF!,MATCH(B40,#REF!,0),0),"")</f>
        <v/>
      </c>
      <c r="T40" s="5" t="str">
        <f>IFERROR(INDEX(#REF!,MATCH(B40,#REF!,0),0),"")</f>
        <v/>
      </c>
      <c r="U40" s="10">
        <f t="shared" si="0"/>
        <v>3</v>
      </c>
      <c r="V40" s="188">
        <f t="shared" si="1"/>
        <v>2631</v>
      </c>
      <c r="W40" s="188">
        <f t="shared" si="2"/>
        <v>877</v>
      </c>
      <c r="X40" s="188" t="str">
        <f>IFERROR(SUMPRODUCT(LARGE(G40:T40,{1;2;3;4;5})),"NA")</f>
        <v>NA</v>
      </c>
      <c r="Y40" s="189" t="str">
        <f>IFERROR(SUMPRODUCT(LARGE(G40:T40,{1;2;3;4;5;6;7;8;9;10})),"NA")</f>
        <v>NA</v>
      </c>
    </row>
    <row r="41" spans="1:25" x14ac:dyDescent="0.3">
      <c r="A41" s="15">
        <v>38</v>
      </c>
      <c r="B41" s="9" t="s">
        <v>2030</v>
      </c>
      <c r="C41" s="1"/>
      <c r="D41" s="1"/>
      <c r="E41" s="1"/>
      <c r="F41" s="2"/>
      <c r="G41" s="10" t="str">
        <f>IFERROR(INDEX('03-25'!X:X,MATCH(B41,'03-25'!Y:Y,0),0),"")</f>
        <v/>
      </c>
      <c r="H41" s="11" t="str">
        <f>IFERROR(INDEX('04-08'!N:N,MATCH(B41,'04-08'!C:C,0),0),"")</f>
        <v/>
      </c>
      <c r="I41" s="11" t="str">
        <f>IFERROR(INDEX('04-29'!M:M,MATCH(B41,'04-29'!L:L,0),0),"")</f>
        <v/>
      </c>
      <c r="J41" s="11">
        <f>IFERROR(INDEX('05-27'!F:F,MATCH(B41,'05-27'!H:H,0),0),"")</f>
        <v>858</v>
      </c>
      <c r="K41" s="11">
        <f>IFERROR(INDEX('06-17'!U:U,MATCH(B41,'06-17'!W:W,0),0),"")</f>
        <v>871</v>
      </c>
      <c r="L41" s="11">
        <f>IFERROR(INDEX('07-02'!W:W,MATCH(B41,'07-02'!B:B,0),0),"")</f>
        <v>894</v>
      </c>
      <c r="M41" s="11" t="str">
        <f>IFERROR(INDEX(#REF!,MATCH(B41,#REF!,0),0),"")</f>
        <v/>
      </c>
      <c r="N41" s="11" t="str">
        <f>IFERROR(INDEX(#REF!,MATCH(B41,#REF!,0),0),"")</f>
        <v/>
      </c>
      <c r="O41" s="11" t="str">
        <f>IFERROR(INDEX(#REF!,MATCH(B41,#REF!,0),0),"")</f>
        <v/>
      </c>
      <c r="P41" s="11" t="str">
        <f>IFERROR(INDEX(#REF!,MATCH(B41,#REF!,0),0),"")</f>
        <v/>
      </c>
      <c r="Q41" s="11" t="str">
        <f>IFERROR(INDEX(#REF!,MATCH(B41,#REF!,0),0),"")</f>
        <v/>
      </c>
      <c r="R41" s="11" t="str">
        <f>IFERROR(INDEX(#REF!,MATCH(B41,#REF!,0),0),"")</f>
        <v/>
      </c>
      <c r="S41" s="11" t="str">
        <f>IFERROR(INDEX(#REF!,MATCH(B41,#REF!,0),0),"")</f>
        <v/>
      </c>
      <c r="T41" s="5" t="str">
        <f>IFERROR(INDEX(#REF!,MATCH(B41,#REF!,0),0),"")</f>
        <v/>
      </c>
      <c r="U41" s="10">
        <f t="shared" si="0"/>
        <v>3</v>
      </c>
      <c r="V41" s="188">
        <f t="shared" si="1"/>
        <v>2623</v>
      </c>
      <c r="W41" s="188">
        <f t="shared" si="2"/>
        <v>874.33333333333337</v>
      </c>
      <c r="X41" s="188" t="str">
        <f>IFERROR(SUMPRODUCT(LARGE(G41:T41,{1;2;3;4;5})),"NA")</f>
        <v>NA</v>
      </c>
      <c r="Y41" s="189" t="str">
        <f>IFERROR(SUMPRODUCT(LARGE(G41:T41,{1;2;3;4;5;6;7;8;9;10})),"NA")</f>
        <v>NA</v>
      </c>
    </row>
    <row r="42" spans="1:25" x14ac:dyDescent="0.3">
      <c r="A42" s="15">
        <v>39</v>
      </c>
      <c r="B42" s="9" t="s">
        <v>2056</v>
      </c>
      <c r="C42" s="1"/>
      <c r="D42" s="1"/>
      <c r="E42" s="1"/>
      <c r="F42" s="2"/>
      <c r="G42" s="10" t="str">
        <f>IFERROR(INDEX('03-25'!X:X,MATCH(B42,'03-25'!Y:Y,0),0),"")</f>
        <v/>
      </c>
      <c r="H42" s="11" t="str">
        <f>IFERROR(INDEX('04-08'!N:N,MATCH(B42,'04-08'!C:C,0),0),"")</f>
        <v/>
      </c>
      <c r="I42" s="11" t="str">
        <f>IFERROR(INDEX('04-29'!M:M,MATCH(B42,'04-29'!L:L,0),0),"")</f>
        <v/>
      </c>
      <c r="J42" s="11">
        <f>IFERROR(INDEX('05-27'!F:F,MATCH(B42,'05-27'!H:H,0),0),"")</f>
        <v>860</v>
      </c>
      <c r="K42" s="11">
        <f>IFERROR(INDEX('06-17'!U:U,MATCH(B42,'06-17'!W:W,0),0),"")</f>
        <v>880</v>
      </c>
      <c r="L42" s="11">
        <f>IFERROR(INDEX('07-02'!W:W,MATCH(B42,'07-02'!B:B,0),0),"")</f>
        <v>882</v>
      </c>
      <c r="M42" s="11" t="str">
        <f>IFERROR(INDEX(#REF!,MATCH(B42,#REF!,0),0),"")</f>
        <v/>
      </c>
      <c r="N42" s="11" t="str">
        <f>IFERROR(INDEX(#REF!,MATCH(B42,#REF!,0),0),"")</f>
        <v/>
      </c>
      <c r="O42" s="11" t="str">
        <f>IFERROR(INDEX(#REF!,MATCH(B42,#REF!,0),0),"")</f>
        <v/>
      </c>
      <c r="P42" s="11" t="str">
        <f>IFERROR(INDEX(#REF!,MATCH(B42,#REF!,0),0),"")</f>
        <v/>
      </c>
      <c r="Q42" s="11" t="str">
        <f>IFERROR(INDEX(#REF!,MATCH(B42,#REF!,0),0),"")</f>
        <v/>
      </c>
      <c r="R42" s="11" t="str">
        <f>IFERROR(INDEX(#REF!,MATCH(B42,#REF!,0),0),"")</f>
        <v/>
      </c>
      <c r="S42" s="11" t="str">
        <f>IFERROR(INDEX(#REF!,MATCH(B42,#REF!,0),0),"")</f>
        <v/>
      </c>
      <c r="T42" s="5" t="str">
        <f>IFERROR(INDEX(#REF!,MATCH(B42,#REF!,0),0),"")</f>
        <v/>
      </c>
      <c r="U42" s="10">
        <f t="shared" si="0"/>
        <v>3</v>
      </c>
      <c r="V42" s="188">
        <f t="shared" si="1"/>
        <v>2622</v>
      </c>
      <c r="W42" s="188">
        <f t="shared" si="2"/>
        <v>874</v>
      </c>
      <c r="X42" s="188" t="str">
        <f>IFERROR(SUMPRODUCT(LARGE(G42:T42,{1;2;3;4;5})),"NA")</f>
        <v>NA</v>
      </c>
      <c r="Y42" s="189" t="str">
        <f>IFERROR(SUMPRODUCT(LARGE(G42:T42,{1;2;3;4;5;6;7;8;9;10})),"NA")</f>
        <v>NA</v>
      </c>
    </row>
    <row r="43" spans="1:25" x14ac:dyDescent="0.3">
      <c r="A43" s="15">
        <v>40</v>
      </c>
      <c r="B43" s="9" t="s">
        <v>516</v>
      </c>
      <c r="C43" s="1"/>
      <c r="D43" s="1"/>
      <c r="E43" s="1"/>
      <c r="F43" s="2"/>
      <c r="G43" s="10">
        <f>IFERROR(INDEX('03-25'!X:X,MATCH(B43,'03-25'!Y:Y,0),0),"")</f>
        <v>874</v>
      </c>
      <c r="H43" s="11" t="str">
        <f>IFERROR(INDEX('04-08'!N:N,MATCH(B43,'04-08'!C:C,0),0),"")</f>
        <v/>
      </c>
      <c r="I43" s="11" t="str">
        <f>IFERROR(INDEX('04-29'!M:M,MATCH(B43,'04-29'!L:L,0),0),"")</f>
        <v/>
      </c>
      <c r="J43" s="11">
        <f>IFERROR(INDEX('05-27'!F:F,MATCH(B43,'05-27'!H:H,0),0),"")</f>
        <v>857</v>
      </c>
      <c r="K43" s="11" t="str">
        <f>IFERROR(INDEX('06-17'!U:U,MATCH(B43,'06-17'!W:W,0),0),"")</f>
        <v/>
      </c>
      <c r="L43" s="11">
        <f>IFERROR(INDEX('07-02'!W:W,MATCH(B43,'07-02'!B:B,0),0),"")</f>
        <v>875</v>
      </c>
      <c r="M43" s="11" t="str">
        <f>IFERROR(INDEX(#REF!,MATCH(B43,#REF!,0),0),"")</f>
        <v/>
      </c>
      <c r="N43" s="11" t="str">
        <f>IFERROR(INDEX(#REF!,MATCH(B43,#REF!,0),0),"")</f>
        <v/>
      </c>
      <c r="O43" s="11" t="str">
        <f>IFERROR(INDEX(#REF!,MATCH(B43,#REF!,0),0),"")</f>
        <v/>
      </c>
      <c r="P43" s="11" t="str">
        <f>IFERROR(INDEX(#REF!,MATCH(B43,#REF!,0),0),"")</f>
        <v/>
      </c>
      <c r="Q43" s="11" t="str">
        <f>IFERROR(INDEX(#REF!,MATCH(B43,#REF!,0),0),"")</f>
        <v/>
      </c>
      <c r="R43" s="11" t="str">
        <f>IFERROR(INDEX(#REF!,MATCH(B43,#REF!,0),0),"")</f>
        <v/>
      </c>
      <c r="S43" s="11" t="str">
        <f>IFERROR(INDEX(#REF!,MATCH(B43,#REF!,0),0),"")</f>
        <v/>
      </c>
      <c r="T43" s="5" t="str">
        <f>IFERROR(INDEX(#REF!,MATCH(B43,#REF!,0),0),"")</f>
        <v/>
      </c>
      <c r="U43" s="10">
        <f t="shared" si="0"/>
        <v>3</v>
      </c>
      <c r="V43" s="188">
        <f t="shared" si="1"/>
        <v>2606</v>
      </c>
      <c r="W43" s="188">
        <f t="shared" si="2"/>
        <v>868.66666666666663</v>
      </c>
      <c r="X43" s="188" t="str">
        <f>IFERROR(SUMPRODUCT(LARGE(G43:T43,{1;2;3;4;5})),"NA")</f>
        <v>NA</v>
      </c>
      <c r="Y43" s="189" t="str">
        <f>IFERROR(SUMPRODUCT(LARGE(G43:T43,{1;2;3;4;5;6;7;8;9;10})),"NA")</f>
        <v>NA</v>
      </c>
    </row>
    <row r="44" spans="1:25" x14ac:dyDescent="0.3">
      <c r="A44" s="15">
        <v>41</v>
      </c>
      <c r="B44" s="9" t="s">
        <v>14</v>
      </c>
      <c r="C44" s="1"/>
      <c r="D44" s="1"/>
      <c r="E44" s="1"/>
      <c r="F44" s="2"/>
      <c r="G44" s="10">
        <f>IFERROR(INDEX('03-25'!X:X,MATCH(B44,'03-25'!Y:Y,0),0),"")</f>
        <v>840</v>
      </c>
      <c r="H44" s="11" t="str">
        <f>IFERROR(INDEX('04-08'!N:N,MATCH(B44,'04-08'!C:C,0),0),"")</f>
        <v/>
      </c>
      <c r="I44" s="11" t="str">
        <f>IFERROR(INDEX('04-29'!M:M,MATCH(B44,'04-29'!L:L,0),0),"")</f>
        <v/>
      </c>
      <c r="J44" s="11" t="str">
        <f>IFERROR(INDEX('05-27'!F:F,MATCH(B44,'05-27'!H:H,0),0),"")</f>
        <v/>
      </c>
      <c r="K44" s="11">
        <f>IFERROR(INDEX('06-17'!U:U,MATCH(B44,'06-17'!W:W,0),0),"")</f>
        <v>882</v>
      </c>
      <c r="L44" s="11">
        <f>IFERROR(INDEX('07-02'!W:W,MATCH(B44,'07-02'!B:B,0),0),"")</f>
        <v>880</v>
      </c>
      <c r="M44" s="11" t="str">
        <f>IFERROR(INDEX(#REF!,MATCH(B44,#REF!,0),0),"")</f>
        <v/>
      </c>
      <c r="N44" s="11" t="str">
        <f>IFERROR(INDEX(#REF!,MATCH(B44,#REF!,0),0),"")</f>
        <v/>
      </c>
      <c r="O44" s="11" t="str">
        <f>IFERROR(INDEX(#REF!,MATCH(B44,#REF!,0),0),"")</f>
        <v/>
      </c>
      <c r="P44" s="11" t="str">
        <f>IFERROR(INDEX(#REF!,MATCH(B44,#REF!,0),0),"")</f>
        <v/>
      </c>
      <c r="Q44" s="11" t="str">
        <f>IFERROR(INDEX(#REF!,MATCH(B44,#REF!,0),0),"")</f>
        <v/>
      </c>
      <c r="R44" s="11" t="str">
        <f>IFERROR(INDEX(#REF!,MATCH(B44,#REF!,0),0),"")</f>
        <v/>
      </c>
      <c r="S44" s="11" t="str">
        <f>IFERROR(INDEX(#REF!,MATCH(B44,#REF!,0),0),"")</f>
        <v/>
      </c>
      <c r="T44" s="5" t="str">
        <f>IFERROR(INDEX(#REF!,MATCH(B44,#REF!,0),0),"")</f>
        <v/>
      </c>
      <c r="U44" s="10">
        <f t="shared" si="0"/>
        <v>3</v>
      </c>
      <c r="V44" s="188">
        <f t="shared" si="1"/>
        <v>2602</v>
      </c>
      <c r="W44" s="188">
        <f t="shared" si="2"/>
        <v>867.33333333333337</v>
      </c>
      <c r="X44" s="188" t="str">
        <f>IFERROR(SUMPRODUCT(LARGE(G44:T44,{1;2;3;4;5})),"NA")</f>
        <v>NA</v>
      </c>
      <c r="Y44" s="189" t="str">
        <f>IFERROR(SUMPRODUCT(LARGE(G44:T44,{1;2;3;4;5;6;7;8;9;10})),"NA")</f>
        <v>NA</v>
      </c>
    </row>
    <row r="45" spans="1:25" x14ac:dyDescent="0.3">
      <c r="A45" s="15">
        <v>42</v>
      </c>
      <c r="B45" s="9" t="s">
        <v>69</v>
      </c>
      <c r="C45" s="1"/>
      <c r="D45" s="1"/>
      <c r="E45" s="1"/>
      <c r="F45" s="2"/>
      <c r="G45" s="10">
        <f>IFERROR(INDEX('03-25'!X:X,MATCH(B45,'03-25'!Y:Y,0),0),"")</f>
        <v>853</v>
      </c>
      <c r="H45" s="11" t="str">
        <f>IFERROR(INDEX('04-08'!N:N,MATCH(B45,'04-08'!C:C,0),0),"")</f>
        <v/>
      </c>
      <c r="I45" s="11">
        <f>IFERROR(INDEX('04-29'!M:M,MATCH(B45,'04-29'!L:L,0),0),"")</f>
        <v>894</v>
      </c>
      <c r="J45" s="11" t="str">
        <f>IFERROR(INDEX('05-27'!F:F,MATCH(B45,'05-27'!H:H,0),0),"")</f>
        <v/>
      </c>
      <c r="K45" s="11">
        <f>IFERROR(INDEX('06-17'!U:U,MATCH(B45,'06-17'!W:W,0),0),"")</f>
        <v>854</v>
      </c>
      <c r="L45" s="11" t="str">
        <f>IFERROR(INDEX('07-02'!W:W,MATCH(B45,'07-02'!B:B,0),0),"")</f>
        <v/>
      </c>
      <c r="M45" s="11" t="str">
        <f>IFERROR(INDEX(#REF!,MATCH(B45,#REF!,0),0),"")</f>
        <v/>
      </c>
      <c r="N45" s="11" t="str">
        <f>IFERROR(INDEX(#REF!,MATCH(B45,#REF!,0),0),"")</f>
        <v/>
      </c>
      <c r="O45" s="11" t="str">
        <f>IFERROR(INDEX(#REF!,MATCH(B45,#REF!,0),0),"")</f>
        <v/>
      </c>
      <c r="P45" s="11" t="str">
        <f>IFERROR(INDEX(#REF!,MATCH(B45,#REF!,0),0),"")</f>
        <v/>
      </c>
      <c r="Q45" s="11" t="str">
        <f>IFERROR(INDEX(#REF!,MATCH(B45,#REF!,0),0),"")</f>
        <v/>
      </c>
      <c r="R45" s="11" t="str">
        <f>IFERROR(INDEX(#REF!,MATCH(B45,#REF!,0),0),"")</f>
        <v/>
      </c>
      <c r="S45" s="11" t="str">
        <f>IFERROR(INDEX(#REF!,MATCH(B45,#REF!,0),0),"")</f>
        <v/>
      </c>
      <c r="T45" s="5" t="str">
        <f>IFERROR(INDEX(#REF!,MATCH(B45,#REF!,0),0),"")</f>
        <v/>
      </c>
      <c r="U45" s="10">
        <f t="shared" si="0"/>
        <v>3</v>
      </c>
      <c r="V45" s="188">
        <f t="shared" si="1"/>
        <v>2601</v>
      </c>
      <c r="W45" s="188">
        <f t="shared" si="2"/>
        <v>867</v>
      </c>
      <c r="X45" s="188" t="str">
        <f>IFERROR(SUMPRODUCT(LARGE(G45:T45,{1;2;3;4;5})),"NA")</f>
        <v>NA</v>
      </c>
      <c r="Y45" s="189" t="str">
        <f>IFERROR(SUMPRODUCT(LARGE(G45:T45,{1;2;3;4;5;6;7;8;9;10})),"NA")</f>
        <v>NA</v>
      </c>
    </row>
    <row r="46" spans="1:25" x14ac:dyDescent="0.3">
      <c r="A46" s="15">
        <v>43</v>
      </c>
      <c r="B46" s="9" t="s">
        <v>492</v>
      </c>
      <c r="C46" s="1"/>
      <c r="D46" s="1"/>
      <c r="E46" s="1"/>
      <c r="F46" s="2"/>
      <c r="G46" s="10">
        <f>IFERROR(INDEX('03-25'!X:X,MATCH(B46,'03-25'!Y:Y,0),0),"")</f>
        <v>637</v>
      </c>
      <c r="H46" s="11" t="str">
        <f>IFERROR(INDEX('04-08'!N:N,MATCH(B46,'04-08'!C:C,0),0),"")</f>
        <v/>
      </c>
      <c r="I46" s="11" t="str">
        <f>IFERROR(INDEX('04-29'!M:M,MATCH(B46,'04-29'!L:L,0),0),"")</f>
        <v/>
      </c>
      <c r="J46" s="11">
        <f>IFERROR(INDEX('05-27'!F:F,MATCH(B46,'05-27'!H:H,0),0),"")</f>
        <v>674</v>
      </c>
      <c r="K46" s="11">
        <f>IFERROR(INDEX('06-17'!U:U,MATCH(B46,'06-17'!W:W,0),0),"")</f>
        <v>645</v>
      </c>
      <c r="L46" s="11">
        <f>IFERROR(INDEX('07-02'!W:W,MATCH(B46,'07-02'!B:B,0),0),"")</f>
        <v>627</v>
      </c>
      <c r="M46" s="11" t="str">
        <f>IFERROR(INDEX(#REF!,MATCH(B46,#REF!,0),0),"")</f>
        <v/>
      </c>
      <c r="N46" s="11" t="str">
        <f>IFERROR(INDEX(#REF!,MATCH(B46,#REF!,0),0),"")</f>
        <v/>
      </c>
      <c r="O46" s="11" t="str">
        <f>IFERROR(INDEX(#REF!,MATCH(B46,#REF!,0),0),"")</f>
        <v/>
      </c>
      <c r="P46" s="11" t="str">
        <f>IFERROR(INDEX(#REF!,MATCH(B46,#REF!,0),0),"")</f>
        <v/>
      </c>
      <c r="Q46" s="11" t="str">
        <f>IFERROR(INDEX(#REF!,MATCH(B46,#REF!,0),0),"")</f>
        <v/>
      </c>
      <c r="R46" s="11" t="str">
        <f>IFERROR(INDEX(#REF!,MATCH(B46,#REF!,0),0),"")</f>
        <v/>
      </c>
      <c r="S46" s="11" t="str">
        <f>IFERROR(INDEX(#REF!,MATCH(B46,#REF!,0),0),"")</f>
        <v/>
      </c>
      <c r="T46" s="5" t="str">
        <f>IFERROR(INDEX(#REF!,MATCH(B46,#REF!,0),0),"")</f>
        <v/>
      </c>
      <c r="U46" s="10">
        <f t="shared" si="0"/>
        <v>4</v>
      </c>
      <c r="V46" s="188">
        <f t="shared" si="1"/>
        <v>2583</v>
      </c>
      <c r="W46" s="188">
        <f t="shared" si="2"/>
        <v>645.75</v>
      </c>
      <c r="X46" s="188" t="str">
        <f>IFERROR(SUMPRODUCT(LARGE(G46:T46,{1;2;3;4;5})),"NA")</f>
        <v>NA</v>
      </c>
      <c r="Y46" s="189" t="str">
        <f>IFERROR(SUMPRODUCT(LARGE(G46:T46,{1;2;3;4;5;6;7;8;9;10})),"NA")</f>
        <v>NA</v>
      </c>
    </row>
    <row r="47" spans="1:25" x14ac:dyDescent="0.3">
      <c r="A47" s="15">
        <v>44</v>
      </c>
      <c r="B47" s="9" t="s">
        <v>498</v>
      </c>
      <c r="C47" s="1"/>
      <c r="D47" s="1"/>
      <c r="E47" s="1"/>
      <c r="F47" s="2"/>
      <c r="G47" s="10">
        <f>IFERROR(INDEX('03-25'!X:X,MATCH(B47,'03-25'!Y:Y,0),0),"")</f>
        <v>963</v>
      </c>
      <c r="H47" s="11" t="str">
        <f>IFERROR(INDEX('04-08'!N:N,MATCH(B47,'04-08'!C:C,0),0),"")</f>
        <v/>
      </c>
      <c r="I47" s="11">
        <f>IFERROR(INDEX('04-29'!M:M,MATCH(B47,'04-29'!L:L,0),0),"")</f>
        <v>837</v>
      </c>
      <c r="J47" s="11" t="str">
        <f>IFERROR(INDEX('05-27'!F:F,MATCH(B47,'05-27'!H:H,0),0),"")</f>
        <v/>
      </c>
      <c r="K47" s="11" t="str">
        <f>IFERROR(INDEX('06-17'!U:U,MATCH(B47,'06-17'!W:W,0),0),"")</f>
        <v/>
      </c>
      <c r="L47" s="11">
        <f>IFERROR(INDEX('07-02'!W:W,MATCH(B47,'07-02'!B:B,0),0),"")</f>
        <v>773</v>
      </c>
      <c r="M47" s="11" t="str">
        <f>IFERROR(INDEX(#REF!,MATCH(B47,#REF!,0),0),"")</f>
        <v/>
      </c>
      <c r="N47" s="11" t="str">
        <f>IFERROR(INDEX(#REF!,MATCH(B47,#REF!,0),0),"")</f>
        <v/>
      </c>
      <c r="O47" s="11" t="str">
        <f>IFERROR(INDEX(#REF!,MATCH(B47,#REF!,0),0),"")</f>
        <v/>
      </c>
      <c r="P47" s="11" t="str">
        <f>IFERROR(INDEX(#REF!,MATCH(B47,#REF!,0),0),"")</f>
        <v/>
      </c>
      <c r="Q47" s="11" t="str">
        <f>IFERROR(INDEX(#REF!,MATCH(B47,#REF!,0),0),"")</f>
        <v/>
      </c>
      <c r="R47" s="11" t="str">
        <f>IFERROR(INDEX(#REF!,MATCH(B47,#REF!,0),0),"")</f>
        <v/>
      </c>
      <c r="S47" s="11" t="str">
        <f>IFERROR(INDEX(#REF!,MATCH(B47,#REF!,0),0),"")</f>
        <v/>
      </c>
      <c r="T47" s="5" t="str">
        <f>IFERROR(INDEX(#REF!,MATCH(B47,#REF!,0),0),"")</f>
        <v/>
      </c>
      <c r="U47" s="10">
        <f t="shared" si="0"/>
        <v>3</v>
      </c>
      <c r="V47" s="188">
        <f t="shared" si="1"/>
        <v>2573</v>
      </c>
      <c r="W47" s="188">
        <f t="shared" si="2"/>
        <v>857.66666666666663</v>
      </c>
      <c r="X47" s="188" t="str">
        <f>IFERROR(SUMPRODUCT(LARGE(G47:T47,{1;2;3;4;5})),"NA")</f>
        <v>NA</v>
      </c>
      <c r="Y47" s="189" t="str">
        <f>IFERROR(SUMPRODUCT(LARGE(G47:T47,{1;2;3;4;5;6;7;8;9;10})),"NA")</f>
        <v>NA</v>
      </c>
    </row>
    <row r="48" spans="1:25" x14ac:dyDescent="0.3">
      <c r="A48" s="15">
        <v>45</v>
      </c>
      <c r="B48" s="9" t="s">
        <v>2048</v>
      </c>
      <c r="C48" s="1"/>
      <c r="D48" s="1"/>
      <c r="E48" s="1"/>
      <c r="F48" s="2"/>
      <c r="G48" s="10" t="str">
        <f>IFERROR(INDEX('03-25'!X:X,MATCH(B48,'03-25'!Y:Y,0),0),"")</f>
        <v/>
      </c>
      <c r="H48" s="11" t="str">
        <f>IFERROR(INDEX('04-08'!N:N,MATCH(B48,'04-08'!C:C,0),0),"")</f>
        <v/>
      </c>
      <c r="I48" s="11" t="str">
        <f>IFERROR(INDEX('04-29'!M:M,MATCH(B48,'04-29'!L:L,0),0),"")</f>
        <v/>
      </c>
      <c r="J48" s="11">
        <f>IFERROR(INDEX('05-27'!F:F,MATCH(B48,'05-27'!H:H,0),0),"")</f>
        <v>830</v>
      </c>
      <c r="K48" s="11">
        <f>IFERROR(INDEX('06-17'!U:U,MATCH(B48,'06-17'!W:W,0),0),"")</f>
        <v>845</v>
      </c>
      <c r="L48" s="11">
        <f>IFERROR(INDEX('07-02'!W:W,MATCH(B48,'07-02'!B:B,0),0),"")</f>
        <v>879</v>
      </c>
      <c r="M48" s="11" t="str">
        <f>IFERROR(INDEX(#REF!,MATCH(B48,#REF!,0),0),"")</f>
        <v/>
      </c>
      <c r="N48" s="11" t="str">
        <f>IFERROR(INDEX(#REF!,MATCH(B48,#REF!,0),0),"")</f>
        <v/>
      </c>
      <c r="O48" s="11" t="str">
        <f>IFERROR(INDEX(#REF!,MATCH(B48,#REF!,0),0),"")</f>
        <v/>
      </c>
      <c r="P48" s="11" t="str">
        <f>IFERROR(INDEX(#REF!,MATCH(B48,#REF!,0),0),"")</f>
        <v/>
      </c>
      <c r="Q48" s="11" t="str">
        <f>IFERROR(INDEX(#REF!,MATCH(B48,#REF!,0),0),"")</f>
        <v/>
      </c>
      <c r="R48" s="11" t="str">
        <f>IFERROR(INDEX(#REF!,MATCH(B48,#REF!,0),0),"")</f>
        <v/>
      </c>
      <c r="S48" s="11" t="str">
        <f>IFERROR(INDEX(#REF!,MATCH(B48,#REF!,0),0),"")</f>
        <v/>
      </c>
      <c r="T48" s="5" t="str">
        <f>IFERROR(INDEX(#REF!,MATCH(B48,#REF!,0),0),"")</f>
        <v/>
      </c>
      <c r="U48" s="10">
        <f t="shared" si="0"/>
        <v>3</v>
      </c>
      <c r="V48" s="188">
        <f t="shared" si="1"/>
        <v>2554</v>
      </c>
      <c r="W48" s="188">
        <f t="shared" si="2"/>
        <v>851.33333333333337</v>
      </c>
      <c r="X48" s="188" t="str">
        <f>IFERROR(SUMPRODUCT(LARGE(G48:T48,{1;2;3;4;5})),"NA")</f>
        <v>NA</v>
      </c>
      <c r="Y48" s="189" t="str">
        <f>IFERROR(SUMPRODUCT(LARGE(G48:T48,{1;2;3;4;5;6;7;8;9;10})),"NA")</f>
        <v>NA</v>
      </c>
    </row>
    <row r="49" spans="1:25" x14ac:dyDescent="0.3">
      <c r="A49" s="15">
        <v>46</v>
      </c>
      <c r="B49" s="9" t="s">
        <v>2046</v>
      </c>
      <c r="C49" s="1"/>
      <c r="D49" s="1"/>
      <c r="E49" s="1"/>
      <c r="F49" s="2"/>
      <c r="G49" s="10" t="str">
        <f>IFERROR(INDEX('03-25'!X:X,MATCH(B49,'03-25'!Y:Y,0),0),"")</f>
        <v/>
      </c>
      <c r="H49" s="11" t="str">
        <f>IFERROR(INDEX('04-08'!N:N,MATCH(B49,'04-08'!C:C,0),0),"")</f>
        <v/>
      </c>
      <c r="I49" s="11" t="str">
        <f>IFERROR(INDEX('04-29'!M:M,MATCH(B49,'04-29'!L:L,0),0),"")</f>
        <v/>
      </c>
      <c r="J49" s="11">
        <f>IFERROR(INDEX('05-27'!F:F,MATCH(B49,'05-27'!H:H,0),0),"")</f>
        <v>866</v>
      </c>
      <c r="K49" s="11">
        <f>IFERROR(INDEX('06-17'!U:U,MATCH(B49,'06-17'!W:W,0),0),"")</f>
        <v>846</v>
      </c>
      <c r="L49" s="11">
        <f>IFERROR(INDEX('07-02'!W:W,MATCH(B49,'07-02'!B:B,0),0),"")</f>
        <v>811</v>
      </c>
      <c r="M49" s="11" t="str">
        <f>IFERROR(INDEX(#REF!,MATCH(B49,#REF!,0),0),"")</f>
        <v/>
      </c>
      <c r="N49" s="11" t="str">
        <f>IFERROR(INDEX(#REF!,MATCH(B49,#REF!,0),0),"")</f>
        <v/>
      </c>
      <c r="O49" s="11" t="str">
        <f>IFERROR(INDEX(#REF!,MATCH(B49,#REF!,0),0),"")</f>
        <v/>
      </c>
      <c r="P49" s="11" t="str">
        <f>IFERROR(INDEX(#REF!,MATCH(B49,#REF!,0),0),"")</f>
        <v/>
      </c>
      <c r="Q49" s="11" t="str">
        <f>IFERROR(INDEX(#REF!,MATCH(B49,#REF!,0),0),"")</f>
        <v/>
      </c>
      <c r="R49" s="11" t="str">
        <f>IFERROR(INDEX(#REF!,MATCH(B49,#REF!,0),0),"")</f>
        <v/>
      </c>
      <c r="S49" s="11" t="str">
        <f>IFERROR(INDEX(#REF!,MATCH(B49,#REF!,0),0),"")</f>
        <v/>
      </c>
      <c r="T49" s="5" t="str">
        <f>IFERROR(INDEX(#REF!,MATCH(B49,#REF!,0),0),"")</f>
        <v/>
      </c>
      <c r="U49" s="10">
        <f t="shared" si="0"/>
        <v>3</v>
      </c>
      <c r="V49" s="188">
        <f t="shared" si="1"/>
        <v>2523</v>
      </c>
      <c r="W49" s="188">
        <f t="shared" si="2"/>
        <v>841</v>
      </c>
      <c r="X49" s="188" t="str">
        <f>IFERROR(SUMPRODUCT(LARGE(G49:T49,{1;2;3;4;5})),"NA")</f>
        <v>NA</v>
      </c>
      <c r="Y49" s="189" t="str">
        <f>IFERROR(SUMPRODUCT(LARGE(G49:T49,{1;2;3;4;5;6;7;8;9;10})),"NA")</f>
        <v>NA</v>
      </c>
    </row>
    <row r="50" spans="1:25" x14ac:dyDescent="0.3">
      <c r="A50" s="15">
        <v>47</v>
      </c>
      <c r="B50" s="9" t="s">
        <v>2053</v>
      </c>
      <c r="C50" s="1"/>
      <c r="D50" s="1"/>
      <c r="E50" s="1"/>
      <c r="F50" s="2"/>
      <c r="G50" s="10" t="str">
        <f>IFERROR(INDEX('03-25'!X:X,MATCH(B50,'03-25'!Y:Y,0),0),"")</f>
        <v/>
      </c>
      <c r="H50" s="11" t="str">
        <f>IFERROR(INDEX('04-08'!N:N,MATCH(B50,'04-08'!C:C,0),0),"")</f>
        <v/>
      </c>
      <c r="I50" s="11" t="str">
        <f>IFERROR(INDEX('04-29'!M:M,MATCH(B50,'04-29'!L:L,0),0),"")</f>
        <v/>
      </c>
      <c r="J50" s="11">
        <f>IFERROR(INDEX('05-27'!F:F,MATCH(B50,'05-27'!H:H,0),0),"")</f>
        <v>855</v>
      </c>
      <c r="K50" s="11">
        <f>IFERROR(INDEX('06-17'!U:U,MATCH(B50,'06-17'!W:W,0),0),"")</f>
        <v>783</v>
      </c>
      <c r="L50" s="11">
        <f>IFERROR(INDEX('07-02'!W:W,MATCH(B50,'07-02'!B:B,0),0),"")</f>
        <v>867</v>
      </c>
      <c r="M50" s="11" t="str">
        <f>IFERROR(INDEX(#REF!,MATCH(B50,#REF!,0),0),"")</f>
        <v/>
      </c>
      <c r="N50" s="11" t="str">
        <f>IFERROR(INDEX(#REF!,MATCH(B50,#REF!,0),0),"")</f>
        <v/>
      </c>
      <c r="O50" s="11" t="str">
        <f>IFERROR(INDEX(#REF!,MATCH(B50,#REF!,0),0),"")</f>
        <v/>
      </c>
      <c r="P50" s="11" t="str">
        <f>IFERROR(INDEX(#REF!,MATCH(B50,#REF!,0),0),"")</f>
        <v/>
      </c>
      <c r="Q50" s="11" t="str">
        <f>IFERROR(INDEX(#REF!,MATCH(B50,#REF!,0),0),"")</f>
        <v/>
      </c>
      <c r="R50" s="11" t="str">
        <f>IFERROR(INDEX(#REF!,MATCH(B50,#REF!,0),0),"")</f>
        <v/>
      </c>
      <c r="S50" s="11" t="str">
        <f>IFERROR(INDEX(#REF!,MATCH(B50,#REF!,0),0),"")</f>
        <v/>
      </c>
      <c r="T50" s="5" t="str">
        <f>IFERROR(INDEX(#REF!,MATCH(B50,#REF!,0),0),"")</f>
        <v/>
      </c>
      <c r="U50" s="10">
        <f t="shared" si="0"/>
        <v>3</v>
      </c>
      <c r="V50" s="188">
        <f t="shared" si="1"/>
        <v>2505</v>
      </c>
      <c r="W50" s="188">
        <f t="shared" si="2"/>
        <v>835</v>
      </c>
      <c r="X50" s="188" t="str">
        <f>IFERROR(SUMPRODUCT(LARGE(G50:T50,{1;2;3;4;5})),"NA")</f>
        <v>NA</v>
      </c>
      <c r="Y50" s="189" t="str">
        <f>IFERROR(SUMPRODUCT(LARGE(G50:T50,{1;2;3;4;5;6;7;8;9;10})),"NA")</f>
        <v>NA</v>
      </c>
    </row>
    <row r="51" spans="1:25" x14ac:dyDescent="0.3">
      <c r="A51" s="15">
        <v>48</v>
      </c>
      <c r="B51" s="9" t="s">
        <v>2036</v>
      </c>
      <c r="C51" s="1"/>
      <c r="D51" s="1"/>
      <c r="E51" s="1"/>
      <c r="F51" s="2"/>
      <c r="G51" s="10" t="str">
        <f>IFERROR(INDEX('03-25'!X:X,MATCH(B51,'03-25'!Y:Y,0),0),"")</f>
        <v/>
      </c>
      <c r="H51" s="11" t="str">
        <f>IFERROR(INDEX('04-08'!N:N,MATCH(B51,'04-08'!C:C,0),0),"")</f>
        <v/>
      </c>
      <c r="I51" s="11" t="str">
        <f>IFERROR(INDEX('04-29'!M:M,MATCH(B51,'04-29'!L:L,0),0),"")</f>
        <v/>
      </c>
      <c r="J51" s="11">
        <f>IFERROR(INDEX('05-27'!F:F,MATCH(B51,'05-27'!H:H,0),0),"")</f>
        <v>762</v>
      </c>
      <c r="K51" s="11">
        <f>IFERROR(INDEX('06-17'!U:U,MATCH(B51,'06-17'!W:W,0),0),"")</f>
        <v>840</v>
      </c>
      <c r="L51" s="11">
        <f>IFERROR(INDEX('07-02'!W:W,MATCH(B51,'07-02'!B:B,0),0),"")</f>
        <v>871</v>
      </c>
      <c r="M51" s="11" t="str">
        <f>IFERROR(INDEX(#REF!,MATCH(B51,#REF!,0),0),"")</f>
        <v/>
      </c>
      <c r="N51" s="11" t="str">
        <f>IFERROR(INDEX(#REF!,MATCH(B51,#REF!,0),0),"")</f>
        <v/>
      </c>
      <c r="O51" s="11" t="str">
        <f>IFERROR(INDEX(#REF!,MATCH(B51,#REF!,0),0),"")</f>
        <v/>
      </c>
      <c r="P51" s="11" t="str">
        <f>IFERROR(INDEX(#REF!,MATCH(B51,#REF!,0),0),"")</f>
        <v/>
      </c>
      <c r="Q51" s="11" t="str">
        <f>IFERROR(INDEX(#REF!,MATCH(B51,#REF!,0),0),"")</f>
        <v/>
      </c>
      <c r="R51" s="11" t="str">
        <f>IFERROR(INDEX(#REF!,MATCH(B51,#REF!,0),0),"")</f>
        <v/>
      </c>
      <c r="S51" s="11" t="str">
        <f>IFERROR(INDEX(#REF!,MATCH(B51,#REF!,0),0),"")</f>
        <v/>
      </c>
      <c r="T51" s="5" t="str">
        <f>IFERROR(INDEX(#REF!,MATCH(B51,#REF!,0),0),"")</f>
        <v/>
      </c>
      <c r="U51" s="10">
        <f t="shared" si="0"/>
        <v>3</v>
      </c>
      <c r="V51" s="188">
        <f t="shared" si="1"/>
        <v>2473</v>
      </c>
      <c r="W51" s="188">
        <f t="shared" si="2"/>
        <v>824.33333333333337</v>
      </c>
      <c r="X51" s="188" t="str">
        <f>IFERROR(SUMPRODUCT(LARGE(G51:T51,{1;2;3;4;5})),"NA")</f>
        <v>NA</v>
      </c>
      <c r="Y51" s="189" t="str">
        <f>IFERROR(SUMPRODUCT(LARGE(G51:T51,{1;2;3;4;5;6;7;8;9;10})),"NA")</f>
        <v>NA</v>
      </c>
    </row>
    <row r="52" spans="1:25" x14ac:dyDescent="0.3">
      <c r="A52" s="15">
        <v>49</v>
      </c>
      <c r="B52" s="9" t="s">
        <v>2058</v>
      </c>
      <c r="C52" s="1"/>
      <c r="D52" s="1"/>
      <c r="E52" s="1"/>
      <c r="F52" s="2"/>
      <c r="G52" s="10" t="str">
        <f>IFERROR(INDEX('03-25'!X:X,MATCH(B52,'03-25'!Y:Y,0),0),"")</f>
        <v/>
      </c>
      <c r="H52" s="11" t="str">
        <f>IFERROR(INDEX('04-08'!N:N,MATCH(B52,'04-08'!C:C,0),0),"")</f>
        <v/>
      </c>
      <c r="I52" s="11" t="str">
        <f>IFERROR(INDEX('04-29'!M:M,MATCH(B52,'04-29'!L:L,0),0),"")</f>
        <v/>
      </c>
      <c r="J52" s="11">
        <f>IFERROR(INDEX('05-27'!F:F,MATCH(B52,'05-27'!H:H,0),0),"")</f>
        <v>825</v>
      </c>
      <c r="K52" s="11">
        <f>IFERROR(INDEX('06-17'!U:U,MATCH(B52,'06-17'!W:W,0),0),"")</f>
        <v>808</v>
      </c>
      <c r="L52" s="11">
        <f>IFERROR(INDEX('07-02'!W:W,MATCH(B52,'07-02'!B:B,0),0),"")</f>
        <v>839</v>
      </c>
      <c r="M52" s="11" t="str">
        <f>IFERROR(INDEX(#REF!,MATCH(B52,#REF!,0),0),"")</f>
        <v/>
      </c>
      <c r="N52" s="11" t="str">
        <f>IFERROR(INDEX(#REF!,MATCH(B52,#REF!,0),0),"")</f>
        <v/>
      </c>
      <c r="O52" s="11" t="str">
        <f>IFERROR(INDEX(#REF!,MATCH(B52,#REF!,0),0),"")</f>
        <v/>
      </c>
      <c r="P52" s="11" t="str">
        <f>IFERROR(INDEX(#REF!,MATCH(B52,#REF!,0),0),"")</f>
        <v/>
      </c>
      <c r="Q52" s="11" t="str">
        <f>IFERROR(INDEX(#REF!,MATCH(B52,#REF!,0),0),"")</f>
        <v/>
      </c>
      <c r="R52" s="11" t="str">
        <f>IFERROR(INDEX(#REF!,MATCH(B52,#REF!,0),0),"")</f>
        <v/>
      </c>
      <c r="S52" s="11" t="str">
        <f>IFERROR(INDEX(#REF!,MATCH(B52,#REF!,0),0),"")</f>
        <v/>
      </c>
      <c r="T52" s="5" t="str">
        <f>IFERROR(INDEX(#REF!,MATCH(B52,#REF!,0),0),"")</f>
        <v/>
      </c>
      <c r="U52" s="10">
        <f t="shared" si="0"/>
        <v>3</v>
      </c>
      <c r="V52" s="188">
        <f t="shared" si="1"/>
        <v>2472</v>
      </c>
      <c r="W52" s="188">
        <f t="shared" si="2"/>
        <v>824</v>
      </c>
      <c r="X52" s="188" t="str">
        <f>IFERROR(SUMPRODUCT(LARGE(G52:T52,{1;2;3;4;5})),"NA")</f>
        <v>NA</v>
      </c>
      <c r="Y52" s="189" t="str">
        <f>IFERROR(SUMPRODUCT(LARGE(G52:T52,{1;2;3;4;5;6;7;8;9;10})),"NA")</f>
        <v>NA</v>
      </c>
    </row>
    <row r="53" spans="1:25" x14ac:dyDescent="0.3">
      <c r="A53" s="15">
        <v>50</v>
      </c>
      <c r="B53" s="9" t="s">
        <v>2033</v>
      </c>
      <c r="C53" s="1"/>
      <c r="D53" s="1"/>
      <c r="E53" s="1"/>
      <c r="F53" s="2"/>
      <c r="G53" s="10" t="str">
        <f>IFERROR(INDEX('03-25'!X:X,MATCH(B53,'03-25'!Y:Y,0),0),"")</f>
        <v/>
      </c>
      <c r="H53" s="11" t="str">
        <f>IFERROR(INDEX('04-08'!N:N,MATCH(B53,'04-08'!C:C,0),0),"")</f>
        <v/>
      </c>
      <c r="I53" s="11" t="str">
        <f>IFERROR(INDEX('04-29'!M:M,MATCH(B53,'04-29'!L:L,0),0),"")</f>
        <v/>
      </c>
      <c r="J53" s="11">
        <f>IFERROR(INDEX('05-27'!F:F,MATCH(B53,'05-27'!H:H,0),0),"")</f>
        <v>825</v>
      </c>
      <c r="K53" s="11">
        <f>IFERROR(INDEX('06-17'!U:U,MATCH(B53,'06-17'!W:W,0),0),"")</f>
        <v>823</v>
      </c>
      <c r="L53" s="11">
        <f>IFERROR(INDEX('07-02'!W:W,MATCH(B53,'07-02'!B:B,0),0),"")</f>
        <v>816</v>
      </c>
      <c r="M53" s="11" t="str">
        <f>IFERROR(INDEX(#REF!,MATCH(B53,#REF!,0),0),"")</f>
        <v/>
      </c>
      <c r="N53" s="11" t="str">
        <f>IFERROR(INDEX(#REF!,MATCH(B53,#REF!,0),0),"")</f>
        <v/>
      </c>
      <c r="O53" s="11" t="str">
        <f>IFERROR(INDEX(#REF!,MATCH(B53,#REF!,0),0),"")</f>
        <v/>
      </c>
      <c r="P53" s="11" t="str">
        <f>IFERROR(INDEX(#REF!,MATCH(B53,#REF!,0),0),"")</f>
        <v/>
      </c>
      <c r="Q53" s="11" t="str">
        <f>IFERROR(INDEX(#REF!,MATCH(B53,#REF!,0),0),"")</f>
        <v/>
      </c>
      <c r="R53" s="11" t="str">
        <f>IFERROR(INDEX(#REF!,MATCH(B53,#REF!,0),0),"")</f>
        <v/>
      </c>
      <c r="S53" s="11" t="str">
        <f>IFERROR(INDEX(#REF!,MATCH(B53,#REF!,0),0),"")</f>
        <v/>
      </c>
      <c r="T53" s="5" t="str">
        <f>IFERROR(INDEX(#REF!,MATCH(B53,#REF!,0),0),"")</f>
        <v/>
      </c>
      <c r="U53" s="10">
        <f t="shared" si="0"/>
        <v>3</v>
      </c>
      <c r="V53" s="188">
        <f t="shared" si="1"/>
        <v>2464</v>
      </c>
      <c r="W53" s="188">
        <f t="shared" si="2"/>
        <v>821.33333333333337</v>
      </c>
      <c r="X53" s="188" t="str">
        <f>IFERROR(SUMPRODUCT(LARGE(G53:T53,{1;2;3;4;5})),"NA")</f>
        <v>NA</v>
      </c>
      <c r="Y53" s="189" t="str">
        <f>IFERROR(SUMPRODUCT(LARGE(G53:T53,{1;2;3;4;5;6;7;8;9;10})),"NA")</f>
        <v>NA</v>
      </c>
    </row>
    <row r="54" spans="1:25" x14ac:dyDescent="0.3">
      <c r="A54" s="15">
        <v>51</v>
      </c>
      <c r="B54" s="9" t="s">
        <v>2072</v>
      </c>
      <c r="C54" s="1"/>
      <c r="D54" s="1"/>
      <c r="E54" s="1"/>
      <c r="F54" s="2"/>
      <c r="G54" s="10" t="str">
        <f>IFERROR(INDEX('03-25'!X:X,MATCH(B54,'03-25'!Y:Y,0),0),"")</f>
        <v/>
      </c>
      <c r="H54" s="11" t="str">
        <f>IFERROR(INDEX('04-08'!N:N,MATCH(B54,'04-08'!C:C,0),0),"")</f>
        <v/>
      </c>
      <c r="I54" s="11" t="str">
        <f>IFERROR(INDEX('04-29'!M:M,MATCH(B54,'04-29'!L:L,0),0),"")</f>
        <v/>
      </c>
      <c r="J54" s="11">
        <f>IFERROR(INDEX('05-27'!F:F,MATCH(B54,'05-27'!H:H,0),0),"")</f>
        <v>852</v>
      </c>
      <c r="K54" s="11">
        <f>IFERROR(INDEX('06-17'!U:U,MATCH(B54,'06-17'!W:W,0),0),"")</f>
        <v>802</v>
      </c>
      <c r="L54" s="11">
        <f>IFERROR(INDEX('07-02'!W:W,MATCH(B54,'07-02'!B:B,0),0),"")</f>
        <v>805</v>
      </c>
      <c r="M54" s="11" t="str">
        <f>IFERROR(INDEX(#REF!,MATCH(B54,#REF!,0),0),"")</f>
        <v/>
      </c>
      <c r="N54" s="11" t="str">
        <f>IFERROR(INDEX(#REF!,MATCH(B54,#REF!,0),0),"")</f>
        <v/>
      </c>
      <c r="O54" s="11" t="str">
        <f>IFERROR(INDEX(#REF!,MATCH(B54,#REF!,0),0),"")</f>
        <v/>
      </c>
      <c r="P54" s="11" t="str">
        <f>IFERROR(INDEX(#REF!,MATCH(B54,#REF!,0),0),"")</f>
        <v/>
      </c>
      <c r="Q54" s="11" t="str">
        <f>IFERROR(INDEX(#REF!,MATCH(B54,#REF!,0),0),"")</f>
        <v/>
      </c>
      <c r="R54" s="11" t="str">
        <f>IFERROR(INDEX(#REF!,MATCH(B54,#REF!,0),0),"")</f>
        <v/>
      </c>
      <c r="S54" s="11" t="str">
        <f>IFERROR(INDEX(#REF!,MATCH(B54,#REF!,0),0),"")</f>
        <v/>
      </c>
      <c r="T54" s="5" t="str">
        <f>IFERROR(INDEX(#REF!,MATCH(B54,#REF!,0),0),"")</f>
        <v/>
      </c>
      <c r="U54" s="10">
        <f t="shared" si="0"/>
        <v>3</v>
      </c>
      <c r="V54" s="188">
        <f t="shared" si="1"/>
        <v>2459</v>
      </c>
      <c r="W54" s="188">
        <f t="shared" si="2"/>
        <v>819.66666666666663</v>
      </c>
      <c r="X54" s="188" t="str">
        <f>IFERROR(SUMPRODUCT(LARGE(G54:T54,{1;2;3;4;5})),"NA")</f>
        <v>NA</v>
      </c>
      <c r="Y54" s="189" t="str">
        <f>IFERROR(SUMPRODUCT(LARGE(G54:T54,{1;2;3;4;5;6;7;8;9;10})),"NA")</f>
        <v>NA</v>
      </c>
    </row>
    <row r="55" spans="1:25" x14ac:dyDescent="0.3">
      <c r="A55" s="15">
        <v>52</v>
      </c>
      <c r="B55" s="9" t="s">
        <v>17</v>
      </c>
      <c r="C55" s="1"/>
      <c r="D55" s="1"/>
      <c r="E55" s="1"/>
      <c r="F55" s="2"/>
      <c r="G55" s="10" t="str">
        <f>IFERROR(INDEX('03-25'!X:X,MATCH(B55,'03-25'!Y:Y,0),0),"")</f>
        <v/>
      </c>
      <c r="H55" s="11">
        <f>IFERROR(INDEX('04-08'!N:N,MATCH(B55,'04-08'!C:C,0),0),"")</f>
        <v>0</v>
      </c>
      <c r="I55" s="11" t="str">
        <f>IFERROR(INDEX('04-29'!M:M,MATCH(B55,'04-29'!L:L,0),0),"")</f>
        <v/>
      </c>
      <c r="J55" s="11">
        <f>IFERROR(INDEX('05-27'!F:F,MATCH(B55,'05-27'!H:H,0),0),"")</f>
        <v>810</v>
      </c>
      <c r="K55" s="11">
        <f>IFERROR(INDEX('06-17'!U:U,MATCH(B55,'06-17'!W:W,0),0),"")</f>
        <v>813</v>
      </c>
      <c r="L55" s="11">
        <f>IFERROR(INDEX('07-02'!W:W,MATCH(B55,'07-02'!B:B,0),0),"")</f>
        <v>832</v>
      </c>
      <c r="M55" s="11" t="str">
        <f>IFERROR(INDEX(#REF!,MATCH(B55,#REF!,0),0),"")</f>
        <v/>
      </c>
      <c r="N55" s="11" t="str">
        <f>IFERROR(INDEX(#REF!,MATCH(B55,#REF!,0),0),"")</f>
        <v/>
      </c>
      <c r="O55" s="11" t="str">
        <f>IFERROR(INDEX(#REF!,MATCH(B55,#REF!,0),0),"")</f>
        <v/>
      </c>
      <c r="P55" s="11" t="str">
        <f>IFERROR(INDEX(#REF!,MATCH(B55,#REF!,0),0),"")</f>
        <v/>
      </c>
      <c r="Q55" s="11" t="str">
        <f>IFERROR(INDEX(#REF!,MATCH(B55,#REF!,0),0),"")</f>
        <v/>
      </c>
      <c r="R55" s="11" t="str">
        <f>IFERROR(INDEX(#REF!,MATCH(B55,#REF!,0),0),"")</f>
        <v/>
      </c>
      <c r="S55" s="11" t="str">
        <f>IFERROR(INDEX(#REF!,MATCH(B55,#REF!,0),0),"")</f>
        <v/>
      </c>
      <c r="T55" s="5" t="str">
        <f>IFERROR(INDEX(#REF!,MATCH(B55,#REF!,0),0),"")</f>
        <v/>
      </c>
      <c r="U55" s="10">
        <f t="shared" si="0"/>
        <v>3</v>
      </c>
      <c r="V55" s="188">
        <f t="shared" si="1"/>
        <v>2455</v>
      </c>
      <c r="W55" s="188">
        <f t="shared" si="2"/>
        <v>818.33333333333337</v>
      </c>
      <c r="X55" s="188" t="str">
        <f>IFERROR(SUMPRODUCT(LARGE(G55:T55,{1;2;3;4;5})),"NA")</f>
        <v>NA</v>
      </c>
      <c r="Y55" s="189" t="str">
        <f>IFERROR(SUMPRODUCT(LARGE(G55:T55,{1;2;3;4;5;6;7;8;9;10})),"NA")</f>
        <v>NA</v>
      </c>
    </row>
    <row r="56" spans="1:25" x14ac:dyDescent="0.3">
      <c r="A56" s="15">
        <v>53</v>
      </c>
      <c r="B56" s="9" t="s">
        <v>95</v>
      </c>
      <c r="C56" s="1"/>
      <c r="D56" s="1"/>
      <c r="E56" s="1"/>
      <c r="F56" s="2"/>
      <c r="G56" s="10">
        <f>IFERROR(INDEX('03-25'!X:X,MATCH(B56,'03-25'!Y:Y,0),0),"")</f>
        <v>789</v>
      </c>
      <c r="H56" s="11" t="str">
        <f>IFERROR(INDEX('04-08'!N:N,MATCH(B56,'04-08'!C:C,0),0),"")</f>
        <v/>
      </c>
      <c r="I56" s="11" t="str">
        <f>IFERROR(INDEX('04-29'!M:M,MATCH(B56,'04-29'!L:L,0),0),"")</f>
        <v/>
      </c>
      <c r="J56" s="11">
        <f>IFERROR(INDEX('05-27'!F:F,MATCH(B56,'05-27'!H:H,0),0),"")</f>
        <v>833</v>
      </c>
      <c r="K56" s="11">
        <f>IFERROR(INDEX('06-17'!U:U,MATCH(B56,'06-17'!W:W,0),0),"")</f>
        <v>829</v>
      </c>
      <c r="L56" s="11" t="str">
        <f>IFERROR(INDEX('07-02'!W:W,MATCH(B56,'07-02'!B:B,0),0),"")</f>
        <v/>
      </c>
      <c r="M56" s="11" t="str">
        <f>IFERROR(INDEX(#REF!,MATCH(B56,#REF!,0),0),"")</f>
        <v/>
      </c>
      <c r="N56" s="11" t="str">
        <f>IFERROR(INDEX(#REF!,MATCH(B56,#REF!,0),0),"")</f>
        <v/>
      </c>
      <c r="O56" s="11" t="str">
        <f>IFERROR(INDEX(#REF!,MATCH(B56,#REF!,0),0),"")</f>
        <v/>
      </c>
      <c r="P56" s="11" t="str">
        <f>IFERROR(INDEX(#REF!,MATCH(B56,#REF!,0),0),"")</f>
        <v/>
      </c>
      <c r="Q56" s="11" t="str">
        <f>IFERROR(INDEX(#REF!,MATCH(B56,#REF!,0),0),"")</f>
        <v/>
      </c>
      <c r="R56" s="11" t="str">
        <f>IFERROR(INDEX(#REF!,MATCH(B56,#REF!,0),0),"")</f>
        <v/>
      </c>
      <c r="S56" s="11" t="str">
        <f>IFERROR(INDEX(#REF!,MATCH(B56,#REF!,0),0),"")</f>
        <v/>
      </c>
      <c r="T56" s="5" t="str">
        <f>IFERROR(INDEX(#REF!,MATCH(B56,#REF!,0),0),"")</f>
        <v/>
      </c>
      <c r="U56" s="10">
        <f t="shared" si="0"/>
        <v>3</v>
      </c>
      <c r="V56" s="188">
        <f t="shared" si="1"/>
        <v>2451</v>
      </c>
      <c r="W56" s="188">
        <f t="shared" si="2"/>
        <v>817</v>
      </c>
      <c r="X56" s="188" t="str">
        <f>IFERROR(SUMPRODUCT(LARGE(G56:T56,{1;2;3;4;5})),"NA")</f>
        <v>NA</v>
      </c>
      <c r="Y56" s="189" t="str">
        <f>IFERROR(SUMPRODUCT(LARGE(G56:T56,{1;2;3;4;5;6;7;8;9;10})),"NA")</f>
        <v>NA</v>
      </c>
    </row>
    <row r="57" spans="1:25" x14ac:dyDescent="0.3">
      <c r="A57" s="15">
        <v>54</v>
      </c>
      <c r="B57" s="9" t="s">
        <v>2024</v>
      </c>
      <c r="C57" s="1"/>
      <c r="D57" s="1"/>
      <c r="E57" s="1"/>
      <c r="F57" s="2"/>
      <c r="G57" s="10" t="str">
        <f>IFERROR(INDEX('03-25'!X:X,MATCH(B57,'03-25'!Y:Y,0),0),"")</f>
        <v/>
      </c>
      <c r="H57" s="11" t="str">
        <f>IFERROR(INDEX('04-08'!N:N,MATCH(B57,'04-08'!C:C,0),0),"")</f>
        <v/>
      </c>
      <c r="I57" s="11" t="str">
        <f>IFERROR(INDEX('04-29'!M:M,MATCH(B57,'04-29'!L:L,0),0),"")</f>
        <v/>
      </c>
      <c r="J57" s="11">
        <f>IFERROR(INDEX('05-27'!F:F,MATCH(B57,'05-27'!H:H,0),0),"")</f>
        <v>798</v>
      </c>
      <c r="K57" s="11">
        <f>IFERROR(INDEX('06-17'!U:U,MATCH(B57,'06-17'!W:W,0),0),"")</f>
        <v>815</v>
      </c>
      <c r="L57" s="11">
        <f>IFERROR(INDEX('07-02'!W:W,MATCH(B57,'07-02'!B:B,0),0),"")</f>
        <v>826</v>
      </c>
      <c r="M57" s="11" t="str">
        <f>IFERROR(INDEX(#REF!,MATCH(B57,#REF!,0),0),"")</f>
        <v/>
      </c>
      <c r="N57" s="11" t="str">
        <f>IFERROR(INDEX(#REF!,MATCH(B57,#REF!,0),0),"")</f>
        <v/>
      </c>
      <c r="O57" s="11" t="str">
        <f>IFERROR(INDEX(#REF!,MATCH(B57,#REF!,0),0),"")</f>
        <v/>
      </c>
      <c r="P57" s="11" t="str">
        <f>IFERROR(INDEX(#REF!,MATCH(B57,#REF!,0),0),"")</f>
        <v/>
      </c>
      <c r="Q57" s="11" t="str">
        <f>IFERROR(INDEX(#REF!,MATCH(B57,#REF!,0),0),"")</f>
        <v/>
      </c>
      <c r="R57" s="11" t="str">
        <f>IFERROR(INDEX(#REF!,MATCH(B57,#REF!,0),0),"")</f>
        <v/>
      </c>
      <c r="S57" s="11" t="str">
        <f>IFERROR(INDEX(#REF!,MATCH(B57,#REF!,0),0),"")</f>
        <v/>
      </c>
      <c r="T57" s="5" t="str">
        <f>IFERROR(INDEX(#REF!,MATCH(B57,#REF!,0),0),"")</f>
        <v/>
      </c>
      <c r="U57" s="10">
        <f t="shared" si="0"/>
        <v>3</v>
      </c>
      <c r="V57" s="188">
        <f t="shared" si="1"/>
        <v>2439</v>
      </c>
      <c r="W57" s="188">
        <f t="shared" si="2"/>
        <v>813</v>
      </c>
      <c r="X57" s="188" t="str">
        <f>IFERROR(SUMPRODUCT(LARGE(G57:T57,{1;2;3;4;5})),"NA")</f>
        <v>NA</v>
      </c>
      <c r="Y57" s="189" t="str">
        <f>IFERROR(SUMPRODUCT(LARGE(G57:T57,{1;2;3;4;5;6;7;8;9;10})),"NA")</f>
        <v>NA</v>
      </c>
    </row>
    <row r="58" spans="1:25" x14ac:dyDescent="0.3">
      <c r="A58" s="15">
        <v>55</v>
      </c>
      <c r="B58" s="9" t="s">
        <v>2077</v>
      </c>
      <c r="C58" s="1"/>
      <c r="D58" s="1"/>
      <c r="E58" s="1"/>
      <c r="F58" s="2"/>
      <c r="G58" s="10" t="str">
        <f>IFERROR(INDEX('03-25'!X:X,MATCH(B58,'03-25'!Y:Y,0),0),"")</f>
        <v/>
      </c>
      <c r="H58" s="11" t="str">
        <f>IFERROR(INDEX('04-08'!N:N,MATCH(B58,'04-08'!C:C,0),0),"")</f>
        <v/>
      </c>
      <c r="I58" s="11" t="str">
        <f>IFERROR(INDEX('04-29'!M:M,MATCH(B58,'04-29'!L:L,0),0),"")</f>
        <v/>
      </c>
      <c r="J58" s="11">
        <f>IFERROR(INDEX('05-27'!F:F,MATCH(B58,'05-27'!H:H,0),0),"")</f>
        <v>816</v>
      </c>
      <c r="K58" s="11">
        <f>IFERROR(INDEX('06-17'!U:U,MATCH(B58,'06-17'!W:W,0),0),"")</f>
        <v>800</v>
      </c>
      <c r="L58" s="11">
        <f>IFERROR(INDEX('07-02'!W:W,MATCH(B58,'07-02'!B:B,0),0),"")</f>
        <v>819</v>
      </c>
      <c r="M58" s="11" t="str">
        <f>IFERROR(INDEX(#REF!,MATCH(B58,#REF!,0),0),"")</f>
        <v/>
      </c>
      <c r="N58" s="11" t="str">
        <f>IFERROR(INDEX(#REF!,MATCH(B58,#REF!,0),0),"")</f>
        <v/>
      </c>
      <c r="O58" s="11" t="str">
        <f>IFERROR(INDEX(#REF!,MATCH(B58,#REF!,0),0),"")</f>
        <v/>
      </c>
      <c r="P58" s="11" t="str">
        <f>IFERROR(INDEX(#REF!,MATCH(B58,#REF!,0),0),"")</f>
        <v/>
      </c>
      <c r="Q58" s="11" t="str">
        <f>IFERROR(INDEX(#REF!,MATCH(B58,#REF!,0),0),"")</f>
        <v/>
      </c>
      <c r="R58" s="11" t="str">
        <f>IFERROR(INDEX(#REF!,MATCH(B58,#REF!,0),0),"")</f>
        <v/>
      </c>
      <c r="S58" s="11" t="str">
        <f>IFERROR(INDEX(#REF!,MATCH(B58,#REF!,0),0),"")</f>
        <v/>
      </c>
      <c r="T58" s="5" t="str">
        <f>IFERROR(INDEX(#REF!,MATCH(B58,#REF!,0),0),"")</f>
        <v/>
      </c>
      <c r="U58" s="10">
        <f t="shared" si="0"/>
        <v>3</v>
      </c>
      <c r="V58" s="188">
        <f t="shared" si="1"/>
        <v>2435</v>
      </c>
      <c r="W58" s="188">
        <f t="shared" si="2"/>
        <v>811.66666666666663</v>
      </c>
      <c r="X58" s="188" t="str">
        <f>IFERROR(SUMPRODUCT(LARGE(G58:T58,{1;2;3;4;5})),"NA")</f>
        <v>NA</v>
      </c>
      <c r="Y58" s="189" t="str">
        <f>IFERROR(SUMPRODUCT(LARGE(G58:T58,{1;2;3;4;5;6;7;8;9;10})),"NA")</f>
        <v>NA</v>
      </c>
    </row>
    <row r="59" spans="1:25" x14ac:dyDescent="0.3">
      <c r="A59" s="15">
        <v>56</v>
      </c>
      <c r="B59" s="9" t="s">
        <v>2086</v>
      </c>
      <c r="C59" s="1"/>
      <c r="D59" s="1"/>
      <c r="E59" s="1"/>
      <c r="F59" s="2"/>
      <c r="G59" s="10" t="str">
        <f>IFERROR(INDEX('03-25'!X:X,MATCH(B59,'03-25'!Y:Y,0),0),"")</f>
        <v/>
      </c>
      <c r="H59" s="11" t="str">
        <f>IFERROR(INDEX('04-08'!N:N,MATCH(B59,'04-08'!C:C,0),0),"")</f>
        <v/>
      </c>
      <c r="I59" s="11" t="str">
        <f>IFERROR(INDEX('04-29'!M:M,MATCH(B59,'04-29'!L:L,0),0),"")</f>
        <v/>
      </c>
      <c r="J59" s="11">
        <f>IFERROR(INDEX('05-27'!F:F,MATCH(B59,'05-27'!H:H,0),0),"")</f>
        <v>810</v>
      </c>
      <c r="K59" s="11">
        <f>IFERROR(INDEX('06-17'!U:U,MATCH(B59,'06-17'!W:W,0),0),"")</f>
        <v>775</v>
      </c>
      <c r="L59" s="11">
        <f>IFERROR(INDEX('07-02'!W:W,MATCH(B59,'07-02'!B:B,0),0),"")</f>
        <v>816</v>
      </c>
      <c r="M59" s="11" t="str">
        <f>IFERROR(INDEX(#REF!,MATCH(B59,#REF!,0),0),"")</f>
        <v/>
      </c>
      <c r="N59" s="11" t="str">
        <f>IFERROR(INDEX(#REF!,MATCH(B59,#REF!,0),0),"")</f>
        <v/>
      </c>
      <c r="O59" s="11" t="str">
        <f>IFERROR(INDEX(#REF!,MATCH(B59,#REF!,0),0),"")</f>
        <v/>
      </c>
      <c r="P59" s="11" t="str">
        <f>IFERROR(INDEX(#REF!,MATCH(B59,#REF!,0),0),"")</f>
        <v/>
      </c>
      <c r="Q59" s="11" t="str">
        <f>IFERROR(INDEX(#REF!,MATCH(B59,#REF!,0),0),"")</f>
        <v/>
      </c>
      <c r="R59" s="11" t="str">
        <f>IFERROR(INDEX(#REF!,MATCH(B59,#REF!,0),0),"")</f>
        <v/>
      </c>
      <c r="S59" s="11" t="str">
        <f>IFERROR(INDEX(#REF!,MATCH(B59,#REF!,0),0),"")</f>
        <v/>
      </c>
      <c r="T59" s="5" t="str">
        <f>IFERROR(INDEX(#REF!,MATCH(B59,#REF!,0),0),"")</f>
        <v/>
      </c>
      <c r="U59" s="10">
        <f t="shared" si="0"/>
        <v>3</v>
      </c>
      <c r="V59" s="188">
        <f t="shared" si="1"/>
        <v>2401</v>
      </c>
      <c r="W59" s="188">
        <f t="shared" si="2"/>
        <v>800.33333333333337</v>
      </c>
      <c r="X59" s="188" t="str">
        <f>IFERROR(SUMPRODUCT(LARGE(G59:T59,{1;2;3;4;5})),"NA")</f>
        <v>NA</v>
      </c>
      <c r="Y59" s="189" t="str">
        <f>IFERROR(SUMPRODUCT(LARGE(G59:T59,{1;2;3;4;5;6;7;8;9;10})),"NA")</f>
        <v>NA</v>
      </c>
    </row>
    <row r="60" spans="1:25" x14ac:dyDescent="0.3">
      <c r="A60" s="15">
        <v>57</v>
      </c>
      <c r="B60" s="9" t="s">
        <v>2025</v>
      </c>
      <c r="C60" s="1"/>
      <c r="D60" s="1"/>
      <c r="E60" s="1"/>
      <c r="F60" s="2"/>
      <c r="G60" s="10" t="str">
        <f>IFERROR(INDEX('03-25'!X:X,MATCH(B60,'03-25'!Y:Y,0),0),"")</f>
        <v/>
      </c>
      <c r="H60" s="11" t="str">
        <f>IFERROR(INDEX('04-08'!N:N,MATCH(B60,'04-08'!C:C,0),0),"")</f>
        <v/>
      </c>
      <c r="I60" s="11" t="str">
        <f>IFERROR(INDEX('04-29'!M:M,MATCH(B60,'04-29'!L:L,0),0),"")</f>
        <v/>
      </c>
      <c r="J60" s="11">
        <f>IFERROR(INDEX('05-27'!F:F,MATCH(B60,'05-27'!H:H,0),0),"")</f>
        <v>784</v>
      </c>
      <c r="K60" s="11">
        <f>IFERROR(INDEX('06-17'!U:U,MATCH(B60,'06-17'!W:W,0),0),"")</f>
        <v>784</v>
      </c>
      <c r="L60" s="11">
        <f>IFERROR(INDEX('07-02'!W:W,MATCH(B60,'07-02'!B:B,0),0),"")</f>
        <v>787</v>
      </c>
      <c r="M60" s="11" t="str">
        <f>IFERROR(INDEX(#REF!,MATCH(B60,#REF!,0),0),"")</f>
        <v/>
      </c>
      <c r="N60" s="11" t="str">
        <f>IFERROR(INDEX(#REF!,MATCH(B60,#REF!,0),0),"")</f>
        <v/>
      </c>
      <c r="O60" s="11" t="str">
        <f>IFERROR(INDEX(#REF!,MATCH(B60,#REF!,0),0),"")</f>
        <v/>
      </c>
      <c r="P60" s="11" t="str">
        <f>IFERROR(INDEX(#REF!,MATCH(B60,#REF!,0),0),"")</f>
        <v/>
      </c>
      <c r="Q60" s="11" t="str">
        <f>IFERROR(INDEX(#REF!,MATCH(B60,#REF!,0),0),"")</f>
        <v/>
      </c>
      <c r="R60" s="11" t="str">
        <f>IFERROR(INDEX(#REF!,MATCH(B60,#REF!,0),0),"")</f>
        <v/>
      </c>
      <c r="S60" s="11" t="str">
        <f>IFERROR(INDEX(#REF!,MATCH(B60,#REF!,0),0),"")</f>
        <v/>
      </c>
      <c r="T60" s="5" t="str">
        <f>IFERROR(INDEX(#REF!,MATCH(B60,#REF!,0),0),"")</f>
        <v/>
      </c>
      <c r="U60" s="10">
        <f t="shared" si="0"/>
        <v>3</v>
      </c>
      <c r="V60" s="188">
        <f t="shared" si="1"/>
        <v>2355</v>
      </c>
      <c r="W60" s="188">
        <f t="shared" si="2"/>
        <v>785</v>
      </c>
      <c r="X60" s="188" t="str">
        <f>IFERROR(SUMPRODUCT(LARGE(G60:T60,{1;2;3;4;5})),"NA")</f>
        <v>NA</v>
      </c>
      <c r="Y60" s="189" t="str">
        <f>IFERROR(SUMPRODUCT(LARGE(G60:T60,{1;2;3;4;5;6;7;8;9;10})),"NA")</f>
        <v>NA</v>
      </c>
    </row>
    <row r="61" spans="1:25" x14ac:dyDescent="0.3">
      <c r="A61" s="15">
        <v>58</v>
      </c>
      <c r="B61" s="9" t="s">
        <v>2042</v>
      </c>
      <c r="C61" s="1"/>
      <c r="D61" s="1"/>
      <c r="E61" s="1"/>
      <c r="F61" s="2"/>
      <c r="G61" s="10" t="str">
        <f>IFERROR(INDEX('03-25'!X:X,MATCH(B61,'03-25'!Y:Y,0),0),"")</f>
        <v/>
      </c>
      <c r="H61" s="11" t="str">
        <f>IFERROR(INDEX('04-08'!N:N,MATCH(B61,'04-08'!C:C,0),0),"")</f>
        <v/>
      </c>
      <c r="I61" s="11" t="str">
        <f>IFERROR(INDEX('04-29'!M:M,MATCH(B61,'04-29'!L:L,0),0),"")</f>
        <v/>
      </c>
      <c r="J61" s="11">
        <f>IFERROR(INDEX('05-27'!F:F,MATCH(B61,'05-27'!H:H,0),0),"")</f>
        <v>754</v>
      </c>
      <c r="K61" s="11">
        <f>IFERROR(INDEX('06-17'!U:U,MATCH(B61,'06-17'!W:W,0),0),"")</f>
        <v>789</v>
      </c>
      <c r="L61" s="11">
        <f>IFERROR(INDEX('07-02'!W:W,MATCH(B61,'07-02'!B:B,0),0),"")</f>
        <v>808</v>
      </c>
      <c r="M61" s="11" t="str">
        <f>IFERROR(INDEX(#REF!,MATCH(B61,#REF!,0),0),"")</f>
        <v/>
      </c>
      <c r="N61" s="11" t="str">
        <f>IFERROR(INDEX(#REF!,MATCH(B61,#REF!,0),0),"")</f>
        <v/>
      </c>
      <c r="O61" s="11" t="str">
        <f>IFERROR(INDEX(#REF!,MATCH(B61,#REF!,0),0),"")</f>
        <v/>
      </c>
      <c r="P61" s="11" t="str">
        <f>IFERROR(INDEX(#REF!,MATCH(B61,#REF!,0),0),"")</f>
        <v/>
      </c>
      <c r="Q61" s="11" t="str">
        <f>IFERROR(INDEX(#REF!,MATCH(B61,#REF!,0),0),"")</f>
        <v/>
      </c>
      <c r="R61" s="11" t="str">
        <f>IFERROR(INDEX(#REF!,MATCH(B61,#REF!,0),0),"")</f>
        <v/>
      </c>
      <c r="S61" s="11" t="str">
        <f>IFERROR(INDEX(#REF!,MATCH(B61,#REF!,0),0),"")</f>
        <v/>
      </c>
      <c r="T61" s="5" t="str">
        <f>IFERROR(INDEX(#REF!,MATCH(B61,#REF!,0),0),"")</f>
        <v/>
      </c>
      <c r="U61" s="10">
        <f t="shared" si="0"/>
        <v>3</v>
      </c>
      <c r="V61" s="188">
        <f t="shared" si="1"/>
        <v>2351</v>
      </c>
      <c r="W61" s="188">
        <f t="shared" si="2"/>
        <v>783.66666666666663</v>
      </c>
      <c r="X61" s="188" t="str">
        <f>IFERROR(SUMPRODUCT(LARGE(G61:T61,{1;2;3;4;5})),"NA")</f>
        <v>NA</v>
      </c>
      <c r="Y61" s="189" t="str">
        <f>IFERROR(SUMPRODUCT(LARGE(G61:T61,{1;2;3;4;5;6;7;8;9;10})),"NA")</f>
        <v>NA</v>
      </c>
    </row>
    <row r="62" spans="1:25" x14ac:dyDescent="0.3">
      <c r="A62" s="15">
        <v>59</v>
      </c>
      <c r="B62" s="9" t="s">
        <v>37</v>
      </c>
      <c r="C62" s="1"/>
      <c r="D62" s="1"/>
      <c r="E62" s="1"/>
      <c r="F62" s="2"/>
      <c r="G62" s="10" t="str">
        <f>IFERROR(INDEX('03-25'!X:X,MATCH(B62,'03-25'!Y:Y,0),0),"")</f>
        <v/>
      </c>
      <c r="H62" s="11">
        <f>IFERROR(INDEX('04-08'!N:N,MATCH(B62,'04-08'!C:C,0),0),"")</f>
        <v>793</v>
      </c>
      <c r="I62" s="11" t="str">
        <f>IFERROR(INDEX('04-29'!M:M,MATCH(B62,'04-29'!L:L,0),0),"")</f>
        <v/>
      </c>
      <c r="J62" s="11">
        <f>IFERROR(INDEX('05-27'!F:F,MATCH(B62,'05-27'!H:H,0),0),"")</f>
        <v>776</v>
      </c>
      <c r="K62" s="11">
        <f>IFERROR(INDEX('06-17'!U:U,MATCH(B62,'06-17'!W:W,0),0),"")</f>
        <v>780</v>
      </c>
      <c r="L62" s="11" t="str">
        <f>IFERROR(INDEX('07-02'!W:W,MATCH(B62,'07-02'!B:B,0),0),"")</f>
        <v/>
      </c>
      <c r="M62" s="11" t="str">
        <f>IFERROR(INDEX(#REF!,MATCH(B62,#REF!,0),0),"")</f>
        <v/>
      </c>
      <c r="N62" s="11" t="str">
        <f>IFERROR(INDEX(#REF!,MATCH(B62,#REF!,0),0),"")</f>
        <v/>
      </c>
      <c r="O62" s="11" t="str">
        <f>IFERROR(INDEX(#REF!,MATCH(B62,#REF!,0),0),"")</f>
        <v/>
      </c>
      <c r="P62" s="11" t="str">
        <f>IFERROR(INDEX(#REF!,MATCH(B62,#REF!,0),0),"")</f>
        <v/>
      </c>
      <c r="Q62" s="11" t="str">
        <f>IFERROR(INDEX(#REF!,MATCH(B62,#REF!,0),0),"")</f>
        <v/>
      </c>
      <c r="R62" s="11" t="str">
        <f>IFERROR(INDEX(#REF!,MATCH(B62,#REF!,0),0),"")</f>
        <v/>
      </c>
      <c r="S62" s="11" t="str">
        <f>IFERROR(INDEX(#REF!,MATCH(B62,#REF!,0),0),"")</f>
        <v/>
      </c>
      <c r="T62" s="5" t="str">
        <f>IFERROR(INDEX(#REF!,MATCH(B62,#REF!,0),0),"")</f>
        <v/>
      </c>
      <c r="U62" s="10">
        <f t="shared" si="0"/>
        <v>3</v>
      </c>
      <c r="V62" s="188">
        <f t="shared" si="1"/>
        <v>2349</v>
      </c>
      <c r="W62" s="188">
        <f t="shared" si="2"/>
        <v>783</v>
      </c>
      <c r="X62" s="188" t="str">
        <f>IFERROR(SUMPRODUCT(LARGE(G62:T62,{1;2;3;4;5})),"NA")</f>
        <v>NA</v>
      </c>
      <c r="Y62" s="189" t="str">
        <f>IFERROR(SUMPRODUCT(LARGE(G62:T62,{1;2;3;4;5;6;7;8;9;10})),"NA")</f>
        <v>NA</v>
      </c>
    </row>
    <row r="63" spans="1:25" x14ac:dyDescent="0.3">
      <c r="A63" s="15">
        <v>60</v>
      </c>
      <c r="B63" s="9" t="s">
        <v>44</v>
      </c>
      <c r="C63" s="1"/>
      <c r="D63" s="1"/>
      <c r="E63" s="1"/>
      <c r="F63" s="2"/>
      <c r="G63" s="10">
        <f>IFERROR(INDEX('03-25'!X:X,MATCH(B63,'03-25'!Y:Y,0),0),"")</f>
        <v>758</v>
      </c>
      <c r="H63" s="11" t="str">
        <f>IFERROR(INDEX('04-08'!N:N,MATCH(B63,'04-08'!C:C,0),0),"")</f>
        <v/>
      </c>
      <c r="I63" s="11">
        <f>IFERROR(INDEX('04-29'!M:M,MATCH(B63,'04-29'!L:L,0),0),"")</f>
        <v>805</v>
      </c>
      <c r="J63" s="11" t="str">
        <f>IFERROR(INDEX('05-27'!F:F,MATCH(B63,'05-27'!H:H,0),0),"")</f>
        <v/>
      </c>
      <c r="K63" s="11">
        <f>IFERROR(INDEX('06-17'!U:U,MATCH(B63,'06-17'!W:W,0),0),"")</f>
        <v>775</v>
      </c>
      <c r="L63" s="11" t="str">
        <f>IFERROR(INDEX('07-02'!W:W,MATCH(B63,'07-02'!B:B,0),0),"")</f>
        <v/>
      </c>
      <c r="M63" s="11" t="str">
        <f>IFERROR(INDEX(#REF!,MATCH(B63,#REF!,0),0),"")</f>
        <v/>
      </c>
      <c r="N63" s="11" t="str">
        <f>IFERROR(INDEX(#REF!,MATCH(B63,#REF!,0),0),"")</f>
        <v/>
      </c>
      <c r="O63" s="11" t="str">
        <f>IFERROR(INDEX(#REF!,MATCH(B63,#REF!,0),0),"")</f>
        <v/>
      </c>
      <c r="P63" s="11" t="str">
        <f>IFERROR(INDEX(#REF!,MATCH(B63,#REF!,0),0),"")</f>
        <v/>
      </c>
      <c r="Q63" s="11" t="str">
        <f>IFERROR(INDEX(#REF!,MATCH(B63,#REF!,0),0),"")</f>
        <v/>
      </c>
      <c r="R63" s="11" t="str">
        <f>IFERROR(INDEX(#REF!,MATCH(B63,#REF!,0),0),"")</f>
        <v/>
      </c>
      <c r="S63" s="11" t="str">
        <f>IFERROR(INDEX(#REF!,MATCH(B63,#REF!,0),0),"")</f>
        <v/>
      </c>
      <c r="T63" s="5" t="str">
        <f>IFERROR(INDEX(#REF!,MATCH(B63,#REF!,0),0),"")</f>
        <v/>
      </c>
      <c r="U63" s="10">
        <f t="shared" si="0"/>
        <v>3</v>
      </c>
      <c r="V63" s="188">
        <f t="shared" si="1"/>
        <v>2338</v>
      </c>
      <c r="W63" s="188">
        <f t="shared" si="2"/>
        <v>779.33333333333337</v>
      </c>
      <c r="X63" s="188" t="str">
        <f>IFERROR(SUMPRODUCT(LARGE(G63:T63,{1;2;3;4;5})),"NA")</f>
        <v>NA</v>
      </c>
      <c r="Y63" s="189" t="str">
        <f>IFERROR(SUMPRODUCT(LARGE(G63:T63,{1;2;3;4;5;6;7;8;9;10})),"NA")</f>
        <v>NA</v>
      </c>
    </row>
    <row r="64" spans="1:25" x14ac:dyDescent="0.3">
      <c r="A64" s="15">
        <v>61</v>
      </c>
      <c r="B64" s="9" t="s">
        <v>48</v>
      </c>
      <c r="C64" s="1"/>
      <c r="D64" s="1"/>
      <c r="E64" s="1"/>
      <c r="F64" s="2"/>
      <c r="G64" s="10">
        <f>IFERROR(INDEX('03-25'!X:X,MATCH(B64,'03-25'!Y:Y,0),0),"")</f>
        <v>816</v>
      </c>
      <c r="H64" s="11" t="str">
        <f>IFERROR(INDEX('04-08'!N:N,MATCH(B64,'04-08'!C:C,0),0),"")</f>
        <v/>
      </c>
      <c r="I64" s="11">
        <f>IFERROR(INDEX('04-29'!M:M,MATCH(B64,'04-29'!L:L,0),0),"")</f>
        <v>750</v>
      </c>
      <c r="J64" s="11" t="str">
        <f>IFERROR(INDEX('05-27'!F:F,MATCH(B64,'05-27'!H:H,0),0),"")</f>
        <v/>
      </c>
      <c r="K64" s="11">
        <f>IFERROR(INDEX('06-17'!U:U,MATCH(B64,'06-17'!W:W,0),0),"")</f>
        <v>769</v>
      </c>
      <c r="L64" s="11" t="str">
        <f>IFERROR(INDEX('07-02'!W:W,MATCH(B64,'07-02'!B:B,0),0),"")</f>
        <v/>
      </c>
      <c r="M64" s="11" t="str">
        <f>IFERROR(INDEX(#REF!,MATCH(B64,#REF!,0),0),"")</f>
        <v/>
      </c>
      <c r="N64" s="11" t="str">
        <f>IFERROR(INDEX(#REF!,MATCH(B64,#REF!,0),0),"")</f>
        <v/>
      </c>
      <c r="O64" s="11" t="str">
        <f>IFERROR(INDEX(#REF!,MATCH(B64,#REF!,0),0),"")</f>
        <v/>
      </c>
      <c r="P64" s="11" t="str">
        <f>IFERROR(INDEX(#REF!,MATCH(B64,#REF!,0),0),"")</f>
        <v/>
      </c>
      <c r="Q64" s="11" t="str">
        <f>IFERROR(INDEX(#REF!,MATCH(B64,#REF!,0),0),"")</f>
        <v/>
      </c>
      <c r="R64" s="11" t="str">
        <f>IFERROR(INDEX(#REF!,MATCH(B64,#REF!,0),0),"")</f>
        <v/>
      </c>
      <c r="S64" s="11" t="str">
        <f>IFERROR(INDEX(#REF!,MATCH(B64,#REF!,0),0),"")</f>
        <v/>
      </c>
      <c r="T64" s="5" t="str">
        <f>IFERROR(INDEX(#REF!,MATCH(B64,#REF!,0),0),"")</f>
        <v/>
      </c>
      <c r="U64" s="10">
        <f t="shared" si="0"/>
        <v>3</v>
      </c>
      <c r="V64" s="188">
        <f t="shared" si="1"/>
        <v>2335</v>
      </c>
      <c r="W64" s="188">
        <f t="shared" si="2"/>
        <v>778.33333333333337</v>
      </c>
      <c r="X64" s="188" t="str">
        <f>IFERROR(SUMPRODUCT(LARGE(G64:T64,{1;2;3;4;5})),"NA")</f>
        <v>NA</v>
      </c>
      <c r="Y64" s="189" t="str">
        <f>IFERROR(SUMPRODUCT(LARGE(G64:T64,{1;2;3;4;5;6;7;8;9;10})),"NA")</f>
        <v>NA</v>
      </c>
    </row>
    <row r="65" spans="1:25" x14ac:dyDescent="0.3">
      <c r="A65" s="15">
        <v>62</v>
      </c>
      <c r="B65" s="9" t="s">
        <v>19</v>
      </c>
      <c r="C65" s="1"/>
      <c r="D65" s="1"/>
      <c r="E65" s="1"/>
      <c r="F65" s="2"/>
      <c r="G65" s="10" t="str">
        <f>IFERROR(INDEX('03-25'!X:X,MATCH(B65,'03-25'!Y:Y,0),0),"")</f>
        <v/>
      </c>
      <c r="H65" s="11">
        <f>IFERROR(INDEX('04-08'!N:N,MATCH(B65,'04-08'!C:C,0),0),"")</f>
        <v>784</v>
      </c>
      <c r="I65" s="11" t="str">
        <f>IFERROR(INDEX('04-29'!M:M,MATCH(B65,'04-29'!L:L,0),0),"")</f>
        <v/>
      </c>
      <c r="J65" s="11">
        <f>IFERROR(INDEX('05-27'!F:F,MATCH(B65,'05-27'!H:H,0),0),"")</f>
        <v>740</v>
      </c>
      <c r="K65" s="11" t="str">
        <f>IFERROR(INDEX('06-17'!U:U,MATCH(B65,'06-17'!W:W,0),0),"")</f>
        <v/>
      </c>
      <c r="L65" s="11">
        <f>IFERROR(INDEX('07-02'!W:W,MATCH(B65,'07-02'!B:B,0),0),"")</f>
        <v>793</v>
      </c>
      <c r="M65" s="11" t="str">
        <f>IFERROR(INDEX(#REF!,MATCH(B65,#REF!,0),0),"")</f>
        <v/>
      </c>
      <c r="N65" s="11" t="str">
        <f>IFERROR(INDEX(#REF!,MATCH(B65,#REF!,0),0),"")</f>
        <v/>
      </c>
      <c r="O65" s="11" t="str">
        <f>IFERROR(INDEX(#REF!,MATCH(B65,#REF!,0),0),"")</f>
        <v/>
      </c>
      <c r="P65" s="11" t="str">
        <f>IFERROR(INDEX(#REF!,MATCH(B65,#REF!,0),0),"")</f>
        <v/>
      </c>
      <c r="Q65" s="11" t="str">
        <f>IFERROR(INDEX(#REF!,MATCH(B65,#REF!,0),0),"")</f>
        <v/>
      </c>
      <c r="R65" s="11" t="str">
        <f>IFERROR(INDEX(#REF!,MATCH(B65,#REF!,0),0),"")</f>
        <v/>
      </c>
      <c r="S65" s="11" t="str">
        <f>IFERROR(INDEX(#REF!,MATCH(B65,#REF!,0),0),"")</f>
        <v/>
      </c>
      <c r="T65" s="5" t="str">
        <f>IFERROR(INDEX(#REF!,MATCH(B65,#REF!,0),0),"")</f>
        <v/>
      </c>
      <c r="U65" s="10">
        <f t="shared" si="0"/>
        <v>3</v>
      </c>
      <c r="V65" s="188">
        <f t="shared" si="1"/>
        <v>2317</v>
      </c>
      <c r="W65" s="188">
        <f t="shared" si="2"/>
        <v>772.33333333333337</v>
      </c>
      <c r="X65" s="188" t="str">
        <f>IFERROR(SUMPRODUCT(LARGE(G65:T65,{1;2;3;4;5})),"NA")</f>
        <v>NA</v>
      </c>
      <c r="Y65" s="189" t="str">
        <f>IFERROR(SUMPRODUCT(LARGE(G65:T65,{1;2;3;4;5;6;7;8;9;10})),"NA")</f>
        <v>NA</v>
      </c>
    </row>
    <row r="66" spans="1:25" x14ac:dyDescent="0.3">
      <c r="A66" s="15">
        <v>63</v>
      </c>
      <c r="B66" s="9" t="s">
        <v>101</v>
      </c>
      <c r="C66" s="1"/>
      <c r="D66" s="1"/>
      <c r="E66" s="1"/>
      <c r="F66" s="2"/>
      <c r="G66" s="10">
        <f>IFERROR(INDEX('03-25'!X:X,MATCH(B66,'03-25'!Y:Y,0),0),"")</f>
        <v>751</v>
      </c>
      <c r="H66" s="11" t="str">
        <f>IFERROR(INDEX('04-08'!N:N,MATCH(B66,'04-08'!C:C,0),0),"")</f>
        <v/>
      </c>
      <c r="I66" s="11">
        <f>IFERROR(INDEX('04-29'!M:M,MATCH(B66,'04-29'!L:L,0),0),"")</f>
        <v>762</v>
      </c>
      <c r="J66" s="11" t="str">
        <f>IFERROR(INDEX('05-27'!F:F,MATCH(B66,'05-27'!H:H,0),0),"")</f>
        <v/>
      </c>
      <c r="K66" s="11">
        <f>IFERROR(INDEX('06-17'!U:U,MATCH(B66,'06-17'!W:W,0),0),"")</f>
        <v>786</v>
      </c>
      <c r="L66" s="11" t="str">
        <f>IFERROR(INDEX('07-02'!W:W,MATCH(B66,'07-02'!B:B,0),0),"")</f>
        <v/>
      </c>
      <c r="M66" s="11" t="str">
        <f>IFERROR(INDEX(#REF!,MATCH(B66,#REF!,0),0),"")</f>
        <v/>
      </c>
      <c r="N66" s="11" t="str">
        <f>IFERROR(INDEX(#REF!,MATCH(B66,#REF!,0),0),"")</f>
        <v/>
      </c>
      <c r="O66" s="11" t="str">
        <f>IFERROR(INDEX(#REF!,MATCH(B66,#REF!,0),0),"")</f>
        <v/>
      </c>
      <c r="P66" s="11" t="str">
        <f>IFERROR(INDEX(#REF!,MATCH(B66,#REF!,0),0),"")</f>
        <v/>
      </c>
      <c r="Q66" s="11" t="str">
        <f>IFERROR(INDEX(#REF!,MATCH(B66,#REF!,0),0),"")</f>
        <v/>
      </c>
      <c r="R66" s="11" t="str">
        <f>IFERROR(INDEX(#REF!,MATCH(B66,#REF!,0),0),"")</f>
        <v/>
      </c>
      <c r="S66" s="11" t="str">
        <f>IFERROR(INDEX(#REF!,MATCH(B66,#REF!,0),0),"")</f>
        <v/>
      </c>
      <c r="T66" s="5" t="str">
        <f>IFERROR(INDEX(#REF!,MATCH(B66,#REF!,0),0),"")</f>
        <v/>
      </c>
      <c r="U66" s="10">
        <f t="shared" si="0"/>
        <v>3</v>
      </c>
      <c r="V66" s="188">
        <f t="shared" si="1"/>
        <v>2299</v>
      </c>
      <c r="W66" s="188">
        <f t="shared" si="2"/>
        <v>766.33333333333337</v>
      </c>
      <c r="X66" s="188" t="str">
        <f>IFERROR(SUMPRODUCT(LARGE(G66:T66,{1;2;3;4;5})),"NA")</f>
        <v>NA</v>
      </c>
      <c r="Y66" s="189" t="str">
        <f>IFERROR(SUMPRODUCT(LARGE(G66:T66,{1;2;3;4;5;6;7;8;9;10})),"NA")</f>
        <v>NA</v>
      </c>
    </row>
    <row r="67" spans="1:25" x14ac:dyDescent="0.3">
      <c r="A67" s="15">
        <v>64</v>
      </c>
      <c r="B67" s="9" t="s">
        <v>83</v>
      </c>
      <c r="C67" s="1"/>
      <c r="D67" s="1"/>
      <c r="E67" s="1"/>
      <c r="F67" s="2"/>
      <c r="G67" s="10">
        <f>IFERROR(INDEX('03-25'!X:X,MATCH(B67,'03-25'!Y:Y,0),0),"")</f>
        <v>800</v>
      </c>
      <c r="H67" s="11" t="str">
        <f>IFERROR(INDEX('04-08'!N:N,MATCH(B67,'04-08'!C:C,0),0),"")</f>
        <v/>
      </c>
      <c r="I67" s="11">
        <f>IFERROR(INDEX('04-29'!M:M,MATCH(B67,'04-29'!L:L,0),0),"")</f>
        <v>752</v>
      </c>
      <c r="J67" s="11" t="str">
        <f>IFERROR(INDEX('05-27'!F:F,MATCH(B67,'05-27'!H:H,0),0),"")</f>
        <v/>
      </c>
      <c r="K67" s="11">
        <f>IFERROR(INDEX('06-17'!U:U,MATCH(B67,'06-17'!W:W,0),0),"")</f>
        <v>738</v>
      </c>
      <c r="L67" s="11" t="str">
        <f>IFERROR(INDEX('07-02'!W:W,MATCH(B67,'07-02'!B:B,0),0),"")</f>
        <v/>
      </c>
      <c r="M67" s="11" t="str">
        <f>IFERROR(INDEX(#REF!,MATCH(B67,#REF!,0),0),"")</f>
        <v/>
      </c>
      <c r="N67" s="11" t="str">
        <f>IFERROR(INDEX(#REF!,MATCH(B67,#REF!,0),0),"")</f>
        <v/>
      </c>
      <c r="O67" s="11" t="str">
        <f>IFERROR(INDEX(#REF!,MATCH(B67,#REF!,0),0),"")</f>
        <v/>
      </c>
      <c r="P67" s="11" t="str">
        <f>IFERROR(INDEX(#REF!,MATCH(B67,#REF!,0),0),"")</f>
        <v/>
      </c>
      <c r="Q67" s="11" t="str">
        <f>IFERROR(INDEX(#REF!,MATCH(B67,#REF!,0),0),"")</f>
        <v/>
      </c>
      <c r="R67" s="11" t="str">
        <f>IFERROR(INDEX(#REF!,MATCH(B67,#REF!,0),0),"")</f>
        <v/>
      </c>
      <c r="S67" s="11" t="str">
        <f>IFERROR(INDEX(#REF!,MATCH(B67,#REF!,0),0),"")</f>
        <v/>
      </c>
      <c r="T67" s="5" t="str">
        <f>IFERROR(INDEX(#REF!,MATCH(B67,#REF!,0),0),"")</f>
        <v/>
      </c>
      <c r="U67" s="10">
        <f t="shared" ref="U67:U128" si="3">COUNTIF(G67:T67,"&gt;0")</f>
        <v>3</v>
      </c>
      <c r="V67" s="188">
        <f t="shared" ref="V67:V128" si="4">SUM(G67:T67)</f>
        <v>2290</v>
      </c>
      <c r="W67" s="188">
        <f t="shared" si="2"/>
        <v>763.33333333333337</v>
      </c>
      <c r="X67" s="188" t="str">
        <f>IFERROR(SUMPRODUCT(LARGE(G67:T67,{1;2;3;4;5})),"NA")</f>
        <v>NA</v>
      </c>
      <c r="Y67" s="189" t="str">
        <f>IFERROR(SUMPRODUCT(LARGE(G67:T67,{1;2;3;4;5;6;7;8;9;10})),"NA")</f>
        <v>NA</v>
      </c>
    </row>
    <row r="68" spans="1:25" x14ac:dyDescent="0.3">
      <c r="A68" s="15">
        <v>65</v>
      </c>
      <c r="B68" s="9" t="s">
        <v>24</v>
      </c>
      <c r="C68" s="1"/>
      <c r="D68" s="1"/>
      <c r="E68" s="1"/>
      <c r="F68" s="2"/>
      <c r="G68" s="10" t="str">
        <f>IFERROR(INDEX('03-25'!X:X,MATCH(B68,'03-25'!Y:Y,0),0),"")</f>
        <v/>
      </c>
      <c r="H68" s="11">
        <f>IFERROR(INDEX('04-08'!N:N,MATCH(B68,'04-08'!C:C,0),0),"")</f>
        <v>765</v>
      </c>
      <c r="I68" s="11" t="str">
        <f>IFERROR(INDEX('04-29'!M:M,MATCH(B68,'04-29'!L:L,0),0),"")</f>
        <v/>
      </c>
      <c r="J68" s="11">
        <f>IFERROR(INDEX('05-27'!F:F,MATCH(B68,'05-27'!H:H,0),0),"")</f>
        <v>764</v>
      </c>
      <c r="K68" s="11">
        <f>IFERROR(INDEX('06-17'!U:U,MATCH(B68,'06-17'!W:W,0),0),"")</f>
        <v>756</v>
      </c>
      <c r="L68" s="11" t="str">
        <f>IFERROR(INDEX('07-02'!W:W,MATCH(B68,'07-02'!B:B,0),0),"")</f>
        <v/>
      </c>
      <c r="M68" s="11" t="str">
        <f>IFERROR(INDEX(#REF!,MATCH(B68,#REF!,0),0),"")</f>
        <v/>
      </c>
      <c r="N68" s="11" t="str">
        <f>IFERROR(INDEX(#REF!,MATCH(B68,#REF!,0),0),"")</f>
        <v/>
      </c>
      <c r="O68" s="11" t="str">
        <f>IFERROR(INDEX(#REF!,MATCH(B68,#REF!,0),0),"")</f>
        <v/>
      </c>
      <c r="P68" s="11" t="str">
        <f>IFERROR(INDEX(#REF!,MATCH(B68,#REF!,0),0),"")</f>
        <v/>
      </c>
      <c r="Q68" s="11" t="str">
        <f>IFERROR(INDEX(#REF!,MATCH(B68,#REF!,0),0),"")</f>
        <v/>
      </c>
      <c r="R68" s="11" t="str">
        <f>IFERROR(INDEX(#REF!,MATCH(B68,#REF!,0),0),"")</f>
        <v/>
      </c>
      <c r="S68" s="11" t="str">
        <f>IFERROR(INDEX(#REF!,MATCH(B68,#REF!,0),0),"")</f>
        <v/>
      </c>
      <c r="T68" s="5" t="str">
        <f>IFERROR(INDEX(#REF!,MATCH(B68,#REF!,0),0),"")</f>
        <v/>
      </c>
      <c r="U68" s="10">
        <f t="shared" si="3"/>
        <v>3</v>
      </c>
      <c r="V68" s="188">
        <f t="shared" si="4"/>
        <v>2285</v>
      </c>
      <c r="W68" s="188">
        <f t="shared" ref="W68:W129" si="5">V68/U68</f>
        <v>761.66666666666663</v>
      </c>
      <c r="X68" s="188" t="str">
        <f>IFERROR(SUMPRODUCT(LARGE(G68:T68,{1;2;3;4;5})),"NA")</f>
        <v>NA</v>
      </c>
      <c r="Y68" s="189" t="str">
        <f>IFERROR(SUMPRODUCT(LARGE(G68:T68,{1;2;3;4;5;6;7;8;9;10})),"NA")</f>
        <v>NA</v>
      </c>
    </row>
    <row r="69" spans="1:25" x14ac:dyDescent="0.3">
      <c r="A69" s="15">
        <v>66</v>
      </c>
      <c r="B69" s="9" t="s">
        <v>2080</v>
      </c>
      <c r="C69" s="1"/>
      <c r="D69" s="1"/>
      <c r="E69" s="1"/>
      <c r="F69" s="2"/>
      <c r="G69" s="10" t="str">
        <f>IFERROR(INDEX('03-25'!X:X,MATCH(B69,'03-25'!Y:Y,0),0),"")</f>
        <v/>
      </c>
      <c r="H69" s="11" t="str">
        <f>IFERROR(INDEX('04-08'!N:N,MATCH(B69,'04-08'!C:C,0),0),"")</f>
        <v/>
      </c>
      <c r="I69" s="11" t="str">
        <f>IFERROR(INDEX('04-29'!M:M,MATCH(B69,'04-29'!L:L,0),0),"")</f>
        <v/>
      </c>
      <c r="J69" s="11">
        <f>IFERROR(INDEX('05-27'!F:F,MATCH(B69,'05-27'!H:H,0),0),"")</f>
        <v>786</v>
      </c>
      <c r="K69" s="11">
        <f>IFERROR(INDEX('06-17'!U:U,MATCH(B69,'06-17'!W:W,0),0),"")</f>
        <v>729</v>
      </c>
      <c r="L69" s="11">
        <f>IFERROR(INDEX('07-02'!W:W,MATCH(B69,'07-02'!B:B,0),0),"")</f>
        <v>741</v>
      </c>
      <c r="M69" s="11" t="str">
        <f>IFERROR(INDEX(#REF!,MATCH(B69,#REF!,0),0),"")</f>
        <v/>
      </c>
      <c r="N69" s="11" t="str">
        <f>IFERROR(INDEX(#REF!,MATCH(B69,#REF!,0),0),"")</f>
        <v/>
      </c>
      <c r="O69" s="11" t="str">
        <f>IFERROR(INDEX(#REF!,MATCH(B69,#REF!,0),0),"")</f>
        <v/>
      </c>
      <c r="P69" s="11" t="str">
        <f>IFERROR(INDEX(#REF!,MATCH(B69,#REF!,0),0),"")</f>
        <v/>
      </c>
      <c r="Q69" s="11" t="str">
        <f>IFERROR(INDEX(#REF!,MATCH(B69,#REF!,0),0),"")</f>
        <v/>
      </c>
      <c r="R69" s="11" t="str">
        <f>IFERROR(INDEX(#REF!,MATCH(B69,#REF!,0),0),"")</f>
        <v/>
      </c>
      <c r="S69" s="11" t="str">
        <f>IFERROR(INDEX(#REF!,MATCH(B69,#REF!,0),0),"")</f>
        <v/>
      </c>
      <c r="T69" s="5" t="str">
        <f>IFERROR(INDEX(#REF!,MATCH(B69,#REF!,0),0),"")</f>
        <v/>
      </c>
      <c r="U69" s="10">
        <f t="shared" si="3"/>
        <v>3</v>
      </c>
      <c r="V69" s="188">
        <f t="shared" si="4"/>
        <v>2256</v>
      </c>
      <c r="W69" s="188">
        <f t="shared" si="5"/>
        <v>752</v>
      </c>
      <c r="X69" s="188" t="str">
        <f>IFERROR(SUMPRODUCT(LARGE(G69:T69,{1;2;3;4;5})),"NA")</f>
        <v>NA</v>
      </c>
      <c r="Y69" s="189" t="str">
        <f>IFERROR(SUMPRODUCT(LARGE(G69:T69,{1;2;3;4;5;6;7;8;9;10})),"NA")</f>
        <v>NA</v>
      </c>
    </row>
    <row r="70" spans="1:25" x14ac:dyDescent="0.3">
      <c r="A70" s="15">
        <v>67</v>
      </c>
      <c r="B70" s="9" t="s">
        <v>476</v>
      </c>
      <c r="C70" s="1"/>
      <c r="D70" s="1"/>
      <c r="E70" s="1"/>
      <c r="F70" s="2"/>
      <c r="G70" s="10">
        <f>IFERROR(INDEX('03-25'!X:X,MATCH(B70,'03-25'!Y:Y,0),0),"")</f>
        <v>682</v>
      </c>
      <c r="H70" s="11" t="str">
        <f>IFERROR(INDEX('04-08'!N:N,MATCH(B70,'04-08'!C:C,0),0),"")</f>
        <v/>
      </c>
      <c r="I70" s="11">
        <f>IFERROR(INDEX('04-29'!M:M,MATCH(B70,'04-29'!L:L,0),0),"")</f>
        <v>774</v>
      </c>
      <c r="J70" s="11" t="str">
        <f>IFERROR(INDEX('05-27'!F:F,MATCH(B70,'05-27'!H:H,0),0),"")</f>
        <v/>
      </c>
      <c r="K70" s="11">
        <f>IFERROR(INDEX('06-17'!U:U,MATCH(B70,'06-17'!W:W,0),0),"")</f>
        <v>795</v>
      </c>
      <c r="L70" s="11" t="str">
        <f>IFERROR(INDEX('07-02'!W:W,MATCH(B70,'07-02'!B:B,0),0),"")</f>
        <v/>
      </c>
      <c r="M70" s="11" t="str">
        <f>IFERROR(INDEX(#REF!,MATCH(B70,#REF!,0),0),"")</f>
        <v/>
      </c>
      <c r="N70" s="11" t="str">
        <f>IFERROR(INDEX(#REF!,MATCH(B70,#REF!,0),0),"")</f>
        <v/>
      </c>
      <c r="O70" s="11" t="str">
        <f>IFERROR(INDEX(#REF!,MATCH(B70,#REF!,0),0),"")</f>
        <v/>
      </c>
      <c r="P70" s="11" t="str">
        <f>IFERROR(INDEX(#REF!,MATCH(B70,#REF!,0),0),"")</f>
        <v/>
      </c>
      <c r="Q70" s="11" t="str">
        <f>IFERROR(INDEX(#REF!,MATCH(B70,#REF!,0),0),"")</f>
        <v/>
      </c>
      <c r="R70" s="11" t="str">
        <f>IFERROR(INDEX(#REF!,MATCH(B70,#REF!,0),0),"")</f>
        <v/>
      </c>
      <c r="S70" s="11" t="str">
        <f>IFERROR(INDEX(#REF!,MATCH(B70,#REF!,0),0),"")</f>
        <v/>
      </c>
      <c r="T70" s="5" t="str">
        <f>IFERROR(INDEX(#REF!,MATCH(B70,#REF!,0),0),"")</f>
        <v/>
      </c>
      <c r="U70" s="10">
        <f t="shared" si="3"/>
        <v>3</v>
      </c>
      <c r="V70" s="188">
        <f t="shared" si="4"/>
        <v>2251</v>
      </c>
      <c r="W70" s="188">
        <f t="shared" si="5"/>
        <v>750.33333333333337</v>
      </c>
      <c r="X70" s="188" t="str">
        <f>IFERROR(SUMPRODUCT(LARGE(G70:T70,{1;2;3;4;5})),"NA")</f>
        <v>NA</v>
      </c>
      <c r="Y70" s="189" t="str">
        <f>IFERROR(SUMPRODUCT(LARGE(G70:T70,{1;2;3;4;5;6;7;8;9;10})),"NA")</f>
        <v>NA</v>
      </c>
    </row>
    <row r="71" spans="1:25" x14ac:dyDescent="0.3">
      <c r="A71" s="15">
        <v>68</v>
      </c>
      <c r="B71" s="9" t="s">
        <v>32</v>
      </c>
      <c r="C71" s="1"/>
      <c r="D71" s="1"/>
      <c r="E71" s="1"/>
      <c r="F71" s="2"/>
      <c r="G71" s="10">
        <f>IFERROR(INDEX('03-25'!X:X,MATCH(B71,'03-25'!Y:Y,0),0),"")</f>
        <v>789</v>
      </c>
      <c r="H71" s="11" t="str">
        <f>IFERROR(INDEX('04-08'!N:N,MATCH(B71,'04-08'!C:C,0),0),"")</f>
        <v/>
      </c>
      <c r="I71" s="11" t="str">
        <f>IFERROR(INDEX('04-29'!M:M,MATCH(B71,'04-29'!L:L,0),0),"")</f>
        <v/>
      </c>
      <c r="J71" s="11">
        <f>IFERROR(INDEX('05-27'!F:F,MATCH(B71,'05-27'!H:H,0),0),"")</f>
        <v>700</v>
      </c>
      <c r="K71" s="11">
        <f>IFERROR(INDEX('06-17'!U:U,MATCH(B71,'06-17'!W:W,0),0),"")</f>
        <v>717</v>
      </c>
      <c r="L71" s="11" t="str">
        <f>IFERROR(INDEX('07-02'!W:W,MATCH(B71,'07-02'!B:B,0),0),"")</f>
        <v/>
      </c>
      <c r="M71" s="11" t="str">
        <f>IFERROR(INDEX(#REF!,MATCH(B71,#REF!,0),0),"")</f>
        <v/>
      </c>
      <c r="N71" s="11" t="str">
        <f>IFERROR(INDEX(#REF!,MATCH(B71,#REF!,0),0),"")</f>
        <v/>
      </c>
      <c r="O71" s="11" t="str">
        <f>IFERROR(INDEX(#REF!,MATCH(B71,#REF!,0),0),"")</f>
        <v/>
      </c>
      <c r="P71" s="11" t="str">
        <f>IFERROR(INDEX(#REF!,MATCH(B71,#REF!,0),0),"")</f>
        <v/>
      </c>
      <c r="Q71" s="11" t="str">
        <f>IFERROR(INDEX(#REF!,MATCH(B71,#REF!,0),0),"")</f>
        <v/>
      </c>
      <c r="R71" s="11" t="str">
        <f>IFERROR(INDEX(#REF!,MATCH(B71,#REF!,0),0),"")</f>
        <v/>
      </c>
      <c r="S71" s="11" t="str">
        <f>IFERROR(INDEX(#REF!,MATCH(B71,#REF!,0),0),"")</f>
        <v/>
      </c>
      <c r="T71" s="5" t="str">
        <f>IFERROR(INDEX(#REF!,MATCH(B71,#REF!,0),0),"")</f>
        <v/>
      </c>
      <c r="U71" s="10">
        <f t="shared" si="3"/>
        <v>3</v>
      </c>
      <c r="V71" s="188">
        <f t="shared" si="4"/>
        <v>2206</v>
      </c>
      <c r="W71" s="188">
        <f t="shared" si="5"/>
        <v>735.33333333333337</v>
      </c>
      <c r="X71" s="188" t="str">
        <f>IFERROR(SUMPRODUCT(LARGE(G71:T71,{1;2;3;4;5})),"NA")</f>
        <v>NA</v>
      </c>
      <c r="Y71" s="189" t="str">
        <f>IFERROR(SUMPRODUCT(LARGE(G71:T71,{1;2;3;4;5;6;7;8;9;10})),"NA")</f>
        <v>NA</v>
      </c>
    </row>
    <row r="72" spans="1:25" x14ac:dyDescent="0.3">
      <c r="A72" s="15">
        <v>69</v>
      </c>
      <c r="B72" s="9" t="s">
        <v>2588</v>
      </c>
      <c r="C72" s="1"/>
      <c r="D72" s="1"/>
      <c r="E72" s="1"/>
      <c r="F72" s="2"/>
      <c r="G72" s="10" t="str">
        <f>IFERROR(INDEX('03-25'!X:X,MATCH(B72,'03-25'!Y:Y,0),0),"")</f>
        <v/>
      </c>
      <c r="H72" s="11" t="str">
        <f>IFERROR(INDEX('04-08'!N:N,MATCH(B72,'04-08'!C:C,0),0),"")</f>
        <v/>
      </c>
      <c r="I72" s="11" t="str">
        <f>IFERROR(INDEX('04-29'!M:M,MATCH(B72,'04-29'!L:L,0),0),"")</f>
        <v/>
      </c>
      <c r="J72" s="11">
        <f>IFERROR(INDEX('05-27'!F:F,MATCH(B72,'05-27'!H:H,0),0),"")</f>
        <v>727</v>
      </c>
      <c r="K72" s="11">
        <f>IFERROR(INDEX('06-17'!U:U,MATCH(B72,'06-17'!W:W,0),0),"")</f>
        <v>716</v>
      </c>
      <c r="L72" s="11">
        <f>IFERROR(INDEX('07-02'!W:W,MATCH(B72,'07-02'!B:B,0),0),"")</f>
        <v>756</v>
      </c>
      <c r="M72" s="11" t="str">
        <f>IFERROR(INDEX(#REF!,MATCH(B72,#REF!,0),0),"")</f>
        <v/>
      </c>
      <c r="N72" s="11" t="str">
        <f>IFERROR(INDEX(#REF!,MATCH(B72,#REF!,0),0),"")</f>
        <v/>
      </c>
      <c r="O72" s="11" t="str">
        <f>IFERROR(INDEX(#REF!,MATCH(B72,#REF!,0),0),"")</f>
        <v/>
      </c>
      <c r="P72" s="11" t="str">
        <f>IFERROR(INDEX(#REF!,MATCH(B72,#REF!,0),0),"")</f>
        <v/>
      </c>
      <c r="Q72" s="11" t="str">
        <f>IFERROR(INDEX(#REF!,MATCH(B72,#REF!,0),0),"")</f>
        <v/>
      </c>
      <c r="R72" s="11" t="str">
        <f>IFERROR(INDEX(#REF!,MATCH(B72,#REF!,0),0),"")</f>
        <v/>
      </c>
      <c r="S72" s="11" t="str">
        <f>IFERROR(INDEX(#REF!,MATCH(B72,#REF!,0),0),"")</f>
        <v/>
      </c>
      <c r="T72" s="5" t="str">
        <f>IFERROR(INDEX(#REF!,MATCH(B72,#REF!,0),0),"")</f>
        <v/>
      </c>
      <c r="U72" s="10">
        <f t="shared" si="3"/>
        <v>3</v>
      </c>
      <c r="V72" s="188">
        <f t="shared" si="4"/>
        <v>2199</v>
      </c>
      <c r="W72" s="188">
        <f t="shared" si="5"/>
        <v>733</v>
      </c>
      <c r="X72" s="188" t="str">
        <f>IFERROR(SUMPRODUCT(LARGE(G72:T72,{1;2;3;4;5})),"NA")</f>
        <v>NA</v>
      </c>
      <c r="Y72" s="189" t="str">
        <f>IFERROR(SUMPRODUCT(LARGE(G72:T72,{1;2;3;4;5;6;7;8;9;10})),"NA")</f>
        <v>NA</v>
      </c>
    </row>
    <row r="73" spans="1:25" x14ac:dyDescent="0.3">
      <c r="A73" s="15">
        <v>70</v>
      </c>
      <c r="B73" s="9" t="s">
        <v>97</v>
      </c>
      <c r="C73" s="1"/>
      <c r="D73" s="1"/>
      <c r="E73" s="1"/>
      <c r="F73" s="2"/>
      <c r="G73" s="10">
        <f>IFERROR(INDEX('03-25'!X:X,MATCH(B73,'03-25'!Y:Y,0),0),"")</f>
        <v>752</v>
      </c>
      <c r="H73" s="11" t="str">
        <f>IFERROR(INDEX('04-08'!N:N,MATCH(B73,'04-08'!C:C,0),0),"")</f>
        <v/>
      </c>
      <c r="I73" s="11">
        <f>IFERROR(INDEX('04-29'!M:M,MATCH(B73,'04-29'!L:L,0),0),"")</f>
        <v>755</v>
      </c>
      <c r="J73" s="11" t="str">
        <f>IFERROR(INDEX('05-27'!F:F,MATCH(B73,'05-27'!H:H,0),0),"")</f>
        <v/>
      </c>
      <c r="K73" s="11">
        <f>IFERROR(INDEX('06-17'!U:U,MATCH(B73,'06-17'!W:W,0),0),"")</f>
        <v>687</v>
      </c>
      <c r="L73" s="11" t="str">
        <f>IFERROR(INDEX('07-02'!W:W,MATCH(B73,'07-02'!B:B,0),0),"")</f>
        <v/>
      </c>
      <c r="M73" s="11" t="str">
        <f>IFERROR(INDEX(#REF!,MATCH(B73,#REF!,0),0),"")</f>
        <v/>
      </c>
      <c r="N73" s="11" t="str">
        <f>IFERROR(INDEX(#REF!,MATCH(B73,#REF!,0),0),"")</f>
        <v/>
      </c>
      <c r="O73" s="11" t="str">
        <f>IFERROR(INDEX(#REF!,MATCH(B73,#REF!,0),0),"")</f>
        <v/>
      </c>
      <c r="P73" s="11" t="str">
        <f>IFERROR(INDEX(#REF!,MATCH(B73,#REF!,0),0),"")</f>
        <v/>
      </c>
      <c r="Q73" s="11" t="str">
        <f>IFERROR(INDEX(#REF!,MATCH(B73,#REF!,0),0),"")</f>
        <v/>
      </c>
      <c r="R73" s="11" t="str">
        <f>IFERROR(INDEX(#REF!,MATCH(B73,#REF!,0),0),"")</f>
        <v/>
      </c>
      <c r="S73" s="11" t="str">
        <f>IFERROR(INDEX(#REF!,MATCH(B73,#REF!,0),0),"")</f>
        <v/>
      </c>
      <c r="T73" s="5" t="str">
        <f>IFERROR(INDEX(#REF!,MATCH(B73,#REF!,0),0),"")</f>
        <v/>
      </c>
      <c r="U73" s="10">
        <f t="shared" si="3"/>
        <v>3</v>
      </c>
      <c r="V73" s="188">
        <f t="shared" si="4"/>
        <v>2194</v>
      </c>
      <c r="W73" s="188">
        <f t="shared" si="5"/>
        <v>731.33333333333337</v>
      </c>
      <c r="X73" s="188" t="str">
        <f>IFERROR(SUMPRODUCT(LARGE(G73:T73,{1;2;3;4;5})),"NA")</f>
        <v>NA</v>
      </c>
      <c r="Y73" s="189" t="str">
        <f>IFERROR(SUMPRODUCT(LARGE(G73:T73,{1;2;3;4;5;6;7;8;9;10})),"NA")</f>
        <v>NA</v>
      </c>
    </row>
    <row r="74" spans="1:25" x14ac:dyDescent="0.3">
      <c r="A74" s="15">
        <v>71</v>
      </c>
      <c r="B74" s="9" t="s">
        <v>2035</v>
      </c>
      <c r="C74" s="1"/>
      <c r="D74" s="1"/>
      <c r="E74" s="1"/>
      <c r="F74" s="2"/>
      <c r="G74" s="10" t="str">
        <f>IFERROR(INDEX('03-25'!X:X,MATCH(B74,'03-25'!Y:Y,0),0),"")</f>
        <v/>
      </c>
      <c r="H74" s="11" t="str">
        <f>IFERROR(INDEX('04-08'!N:N,MATCH(B74,'04-08'!C:C,0),0),"")</f>
        <v/>
      </c>
      <c r="I74" s="11" t="str">
        <f>IFERROR(INDEX('04-29'!M:M,MATCH(B74,'04-29'!L:L,0),0),"")</f>
        <v/>
      </c>
      <c r="J74" s="11">
        <f>IFERROR(INDEX('05-27'!F:F,MATCH(B74,'05-27'!H:H,0),0),"")</f>
        <v>732</v>
      </c>
      <c r="K74" s="11">
        <f>IFERROR(INDEX('06-17'!U:U,MATCH(B74,'06-17'!W:W,0),0),"")</f>
        <v>733</v>
      </c>
      <c r="L74" s="11">
        <f>IFERROR(INDEX('07-02'!W:W,MATCH(B74,'07-02'!B:B,0),0),"")</f>
        <v>722</v>
      </c>
      <c r="M74" s="11" t="str">
        <f>IFERROR(INDEX(#REF!,MATCH(B74,#REF!,0),0),"")</f>
        <v/>
      </c>
      <c r="N74" s="11" t="str">
        <f>IFERROR(INDEX(#REF!,MATCH(B74,#REF!,0),0),"")</f>
        <v/>
      </c>
      <c r="O74" s="11" t="str">
        <f>IFERROR(INDEX(#REF!,MATCH(B74,#REF!,0),0),"")</f>
        <v/>
      </c>
      <c r="P74" s="11" t="str">
        <f>IFERROR(INDEX(#REF!,MATCH(B74,#REF!,0),0),"")</f>
        <v/>
      </c>
      <c r="Q74" s="11" t="str">
        <f>IFERROR(INDEX(#REF!,MATCH(B74,#REF!,0),0),"")</f>
        <v/>
      </c>
      <c r="R74" s="11" t="str">
        <f>IFERROR(INDEX(#REF!,MATCH(B74,#REF!,0),0),"")</f>
        <v/>
      </c>
      <c r="S74" s="11" t="str">
        <f>IFERROR(INDEX(#REF!,MATCH(B74,#REF!,0),0),"")</f>
        <v/>
      </c>
      <c r="T74" s="5" t="str">
        <f>IFERROR(INDEX(#REF!,MATCH(B74,#REF!,0),0),"")</f>
        <v/>
      </c>
      <c r="U74" s="10">
        <f t="shared" si="3"/>
        <v>3</v>
      </c>
      <c r="V74" s="188">
        <f t="shared" si="4"/>
        <v>2187</v>
      </c>
      <c r="W74" s="188">
        <f t="shared" si="5"/>
        <v>729</v>
      </c>
      <c r="X74" s="188" t="str">
        <f>IFERROR(SUMPRODUCT(LARGE(G74:T74,{1;2;3;4;5})),"NA")</f>
        <v>NA</v>
      </c>
      <c r="Y74" s="189" t="str">
        <f>IFERROR(SUMPRODUCT(LARGE(G74:T74,{1;2;3;4;5;6;7;8;9;10})),"NA")</f>
        <v>NA</v>
      </c>
    </row>
    <row r="75" spans="1:25" x14ac:dyDescent="0.3">
      <c r="A75" s="15">
        <v>72</v>
      </c>
      <c r="B75" s="9" t="s">
        <v>2047</v>
      </c>
      <c r="C75" s="1"/>
      <c r="D75" s="1"/>
      <c r="E75" s="1"/>
      <c r="F75" s="2"/>
      <c r="G75" s="10" t="str">
        <f>IFERROR(INDEX('03-25'!X:X,MATCH(B75,'03-25'!Y:Y,0),0),"")</f>
        <v/>
      </c>
      <c r="H75" s="11" t="str">
        <f>IFERROR(INDEX('04-08'!N:N,MATCH(B75,'04-08'!C:C,0),0),"")</f>
        <v/>
      </c>
      <c r="I75" s="11" t="str">
        <f>IFERROR(INDEX('04-29'!M:M,MATCH(B75,'04-29'!L:L,0),0),"")</f>
        <v/>
      </c>
      <c r="J75" s="11">
        <f>IFERROR(INDEX('05-27'!F:F,MATCH(B75,'05-27'!H:H,0),0),"")</f>
        <v>752</v>
      </c>
      <c r="K75" s="11">
        <f>IFERROR(INDEX('06-17'!U:U,MATCH(B75,'06-17'!W:W,0),0),"")</f>
        <v>716</v>
      </c>
      <c r="L75" s="11">
        <f>IFERROR(INDEX('07-02'!W:W,MATCH(B75,'07-02'!B:B,0),0),"")</f>
        <v>715</v>
      </c>
      <c r="M75" s="11" t="str">
        <f>IFERROR(INDEX(#REF!,MATCH(B75,#REF!,0),0),"")</f>
        <v/>
      </c>
      <c r="N75" s="11" t="str">
        <f>IFERROR(INDEX(#REF!,MATCH(B75,#REF!,0),0),"")</f>
        <v/>
      </c>
      <c r="O75" s="11" t="str">
        <f>IFERROR(INDEX(#REF!,MATCH(B75,#REF!,0),0),"")</f>
        <v/>
      </c>
      <c r="P75" s="11" t="str">
        <f>IFERROR(INDEX(#REF!,MATCH(B75,#REF!,0),0),"")</f>
        <v/>
      </c>
      <c r="Q75" s="11" t="str">
        <f>IFERROR(INDEX(#REF!,MATCH(B75,#REF!,0),0),"")</f>
        <v/>
      </c>
      <c r="R75" s="11" t="str">
        <f>IFERROR(INDEX(#REF!,MATCH(B75,#REF!,0),0),"")</f>
        <v/>
      </c>
      <c r="S75" s="11" t="str">
        <f>IFERROR(INDEX(#REF!,MATCH(B75,#REF!,0),0),"")</f>
        <v/>
      </c>
      <c r="T75" s="5" t="str">
        <f>IFERROR(INDEX(#REF!,MATCH(B75,#REF!,0),0),"")</f>
        <v/>
      </c>
      <c r="U75" s="10">
        <f t="shared" si="3"/>
        <v>3</v>
      </c>
      <c r="V75" s="188">
        <f t="shared" si="4"/>
        <v>2183</v>
      </c>
      <c r="W75" s="188">
        <f t="shared" si="5"/>
        <v>727.66666666666663</v>
      </c>
      <c r="X75" s="188" t="str">
        <f>IFERROR(SUMPRODUCT(LARGE(G75:T75,{1;2;3;4;5})),"NA")</f>
        <v>NA</v>
      </c>
      <c r="Y75" s="189" t="str">
        <f>IFERROR(SUMPRODUCT(LARGE(G75:T75,{1;2;3;4;5;6;7;8;9;10})),"NA")</f>
        <v>NA</v>
      </c>
    </row>
    <row r="76" spans="1:25" x14ac:dyDescent="0.3">
      <c r="A76" s="15">
        <v>73</v>
      </c>
      <c r="B76" s="9" t="s">
        <v>78</v>
      </c>
      <c r="C76" s="1"/>
      <c r="D76" s="1"/>
      <c r="E76" s="1"/>
      <c r="F76" s="2"/>
      <c r="G76" s="10">
        <f>IFERROR(INDEX('03-25'!X:X,MATCH(B76,'03-25'!Y:Y,0),0),"")</f>
        <v>708</v>
      </c>
      <c r="H76" s="11" t="str">
        <f>IFERROR(INDEX('04-08'!N:N,MATCH(B76,'04-08'!C:C,0),0),"")</f>
        <v/>
      </c>
      <c r="I76" s="11">
        <f>IFERROR(INDEX('04-29'!M:M,MATCH(B76,'04-29'!L:L,0),0),"")</f>
        <v>745</v>
      </c>
      <c r="J76" s="11" t="str">
        <f>IFERROR(INDEX('05-27'!F:F,MATCH(B76,'05-27'!H:H,0),0),"")</f>
        <v/>
      </c>
      <c r="K76" s="11">
        <f>IFERROR(INDEX('06-17'!U:U,MATCH(B76,'06-17'!W:W,0),0),"")</f>
        <v>727</v>
      </c>
      <c r="L76" s="11" t="str">
        <f>IFERROR(INDEX('07-02'!W:W,MATCH(B76,'07-02'!B:B,0),0),"")</f>
        <v/>
      </c>
      <c r="M76" s="11" t="str">
        <f>IFERROR(INDEX(#REF!,MATCH(B76,#REF!,0),0),"")</f>
        <v/>
      </c>
      <c r="N76" s="11" t="str">
        <f>IFERROR(INDEX(#REF!,MATCH(B76,#REF!,0),0),"")</f>
        <v/>
      </c>
      <c r="O76" s="11" t="str">
        <f>IFERROR(INDEX(#REF!,MATCH(B76,#REF!,0),0),"")</f>
        <v/>
      </c>
      <c r="P76" s="11" t="str">
        <f>IFERROR(INDEX(#REF!,MATCH(B76,#REF!,0),0),"")</f>
        <v/>
      </c>
      <c r="Q76" s="11" t="str">
        <f>IFERROR(INDEX(#REF!,MATCH(B76,#REF!,0),0),"")</f>
        <v/>
      </c>
      <c r="R76" s="11" t="str">
        <f>IFERROR(INDEX(#REF!,MATCH(B76,#REF!,0),0),"")</f>
        <v/>
      </c>
      <c r="S76" s="11" t="str">
        <f>IFERROR(INDEX(#REF!,MATCH(B76,#REF!,0),0),"")</f>
        <v/>
      </c>
      <c r="T76" s="5" t="str">
        <f>IFERROR(INDEX(#REF!,MATCH(B76,#REF!,0),0),"")</f>
        <v/>
      </c>
      <c r="U76" s="10">
        <f t="shared" si="3"/>
        <v>3</v>
      </c>
      <c r="V76" s="188">
        <f t="shared" si="4"/>
        <v>2180</v>
      </c>
      <c r="W76" s="188">
        <f t="shared" si="5"/>
        <v>726.66666666666663</v>
      </c>
      <c r="X76" s="188" t="str">
        <f>IFERROR(SUMPRODUCT(LARGE(G76:T76,{1;2;3;4;5})),"NA")</f>
        <v>NA</v>
      </c>
      <c r="Y76" s="189" t="str">
        <f>IFERROR(SUMPRODUCT(LARGE(G76:T76,{1;2;3;4;5;6;7;8;9;10})),"NA")</f>
        <v>NA</v>
      </c>
    </row>
    <row r="77" spans="1:25" x14ac:dyDescent="0.3">
      <c r="A77" s="15">
        <v>74</v>
      </c>
      <c r="B77" s="9" t="s">
        <v>2064</v>
      </c>
      <c r="C77" s="1"/>
      <c r="D77" s="1"/>
      <c r="E77" s="1"/>
      <c r="F77" s="2"/>
      <c r="G77" s="10" t="str">
        <f>IFERROR(INDEX('03-25'!X:X,MATCH(B77,'03-25'!Y:Y,0),0),"")</f>
        <v/>
      </c>
      <c r="H77" s="11" t="str">
        <f>IFERROR(INDEX('04-08'!N:N,MATCH(B77,'04-08'!C:C,0),0),"")</f>
        <v/>
      </c>
      <c r="I77" s="11" t="str">
        <f>IFERROR(INDEX('04-29'!M:M,MATCH(B77,'04-29'!L:L,0),0),"")</f>
        <v/>
      </c>
      <c r="J77" s="11">
        <f>IFERROR(INDEX('05-27'!F:F,MATCH(B77,'05-27'!H:H,0),0),"")</f>
        <v>721</v>
      </c>
      <c r="K77" s="11">
        <f>IFERROR(INDEX('06-17'!U:U,MATCH(B77,'06-17'!W:W,0),0),"")</f>
        <v>693</v>
      </c>
      <c r="L77" s="11">
        <f>IFERROR(INDEX('07-02'!W:W,MATCH(B77,'07-02'!B:B,0),0),"")</f>
        <v>744</v>
      </c>
      <c r="M77" s="11" t="str">
        <f>IFERROR(INDEX(#REF!,MATCH(B77,#REF!,0),0),"")</f>
        <v/>
      </c>
      <c r="N77" s="11" t="str">
        <f>IFERROR(INDEX(#REF!,MATCH(B77,#REF!,0),0),"")</f>
        <v/>
      </c>
      <c r="O77" s="11" t="str">
        <f>IFERROR(INDEX(#REF!,MATCH(B77,#REF!,0),0),"")</f>
        <v/>
      </c>
      <c r="P77" s="11" t="str">
        <f>IFERROR(INDEX(#REF!,MATCH(B77,#REF!,0),0),"")</f>
        <v/>
      </c>
      <c r="Q77" s="11" t="str">
        <f>IFERROR(INDEX(#REF!,MATCH(B77,#REF!,0),0),"")</f>
        <v/>
      </c>
      <c r="R77" s="11" t="str">
        <f>IFERROR(INDEX(#REF!,MATCH(B77,#REF!,0),0),"")</f>
        <v/>
      </c>
      <c r="S77" s="11" t="str">
        <f>IFERROR(INDEX(#REF!,MATCH(B77,#REF!,0),0),"")</f>
        <v/>
      </c>
      <c r="T77" s="5" t="str">
        <f>IFERROR(INDEX(#REF!,MATCH(B77,#REF!,0),0),"")</f>
        <v/>
      </c>
      <c r="U77" s="10">
        <f t="shared" si="3"/>
        <v>3</v>
      </c>
      <c r="V77" s="188">
        <f t="shared" si="4"/>
        <v>2158</v>
      </c>
      <c r="W77" s="188">
        <f t="shared" si="5"/>
        <v>719.33333333333337</v>
      </c>
      <c r="X77" s="188" t="str">
        <f>IFERROR(SUMPRODUCT(LARGE(G77:T77,{1;2;3;4;5})),"NA")</f>
        <v>NA</v>
      </c>
      <c r="Y77" s="189" t="str">
        <f>IFERROR(SUMPRODUCT(LARGE(G77:T77,{1;2;3;4;5;6;7;8;9;10})),"NA")</f>
        <v>NA</v>
      </c>
    </row>
    <row r="78" spans="1:25" x14ac:dyDescent="0.3">
      <c r="A78" s="15">
        <v>75</v>
      </c>
      <c r="B78" s="9" t="s">
        <v>509</v>
      </c>
      <c r="C78" s="1"/>
      <c r="D78" s="1"/>
      <c r="E78" s="1"/>
      <c r="F78" s="2"/>
      <c r="G78" s="10">
        <f>IFERROR(INDEX('03-25'!X:X,MATCH(B78,'03-25'!Y:Y,0),0),"")</f>
        <v>744</v>
      </c>
      <c r="H78" s="11" t="str">
        <f>IFERROR(INDEX('04-08'!N:N,MATCH(B78,'04-08'!C:C,0),0),"")</f>
        <v/>
      </c>
      <c r="I78" s="11">
        <f>IFERROR(INDEX('04-29'!M:M,MATCH(B78,'04-29'!L:L,0),0),"")</f>
        <v>693</v>
      </c>
      <c r="J78" s="11" t="str">
        <f>IFERROR(INDEX('05-27'!F:F,MATCH(B78,'05-27'!H:H,0),0),"")</f>
        <v/>
      </c>
      <c r="K78" s="11">
        <f>IFERROR(INDEX('06-17'!U:U,MATCH(B78,'06-17'!W:W,0),0),"")</f>
        <v>706</v>
      </c>
      <c r="L78" s="11" t="str">
        <f>IFERROR(INDEX('07-02'!W:W,MATCH(B78,'07-02'!B:B,0),0),"")</f>
        <v/>
      </c>
      <c r="M78" s="11" t="str">
        <f>IFERROR(INDEX(#REF!,MATCH(B78,#REF!,0),0),"")</f>
        <v/>
      </c>
      <c r="N78" s="11" t="str">
        <f>IFERROR(INDEX(#REF!,MATCH(B78,#REF!,0),0),"")</f>
        <v/>
      </c>
      <c r="O78" s="11" t="str">
        <f>IFERROR(INDEX(#REF!,MATCH(B78,#REF!,0),0),"")</f>
        <v/>
      </c>
      <c r="P78" s="11" t="str">
        <f>IFERROR(INDEX(#REF!,MATCH(B78,#REF!,0),0),"")</f>
        <v/>
      </c>
      <c r="Q78" s="11" t="str">
        <f>IFERROR(INDEX(#REF!,MATCH(B78,#REF!,0),0),"")</f>
        <v/>
      </c>
      <c r="R78" s="11" t="str">
        <f>IFERROR(INDEX(#REF!,MATCH(B78,#REF!,0),0),"")</f>
        <v/>
      </c>
      <c r="S78" s="11" t="str">
        <f>IFERROR(INDEX(#REF!,MATCH(B78,#REF!,0),0),"")</f>
        <v/>
      </c>
      <c r="T78" s="5" t="str">
        <f>IFERROR(INDEX(#REF!,MATCH(B78,#REF!,0),0),"")</f>
        <v/>
      </c>
      <c r="U78" s="10">
        <f t="shared" si="3"/>
        <v>3</v>
      </c>
      <c r="V78" s="188">
        <f t="shared" si="4"/>
        <v>2143</v>
      </c>
      <c r="W78" s="188">
        <f t="shared" si="5"/>
        <v>714.33333333333337</v>
      </c>
      <c r="X78" s="188" t="str">
        <f>IFERROR(SUMPRODUCT(LARGE(G78:T78,{1;2;3;4;5})),"NA")</f>
        <v>NA</v>
      </c>
      <c r="Y78" s="189" t="str">
        <f>IFERROR(SUMPRODUCT(LARGE(G78:T78,{1;2;3;4;5;6;7;8;9;10})),"NA")</f>
        <v>NA</v>
      </c>
    </row>
    <row r="79" spans="1:25" x14ac:dyDescent="0.3">
      <c r="A79" s="15">
        <v>76</v>
      </c>
      <c r="B79" s="9" t="s">
        <v>2017</v>
      </c>
      <c r="C79" s="1"/>
      <c r="D79" s="1"/>
      <c r="E79" s="1"/>
      <c r="F79" s="2"/>
      <c r="G79" s="10" t="str">
        <f>IFERROR(INDEX('03-25'!X:X,MATCH(B79,'03-25'!Y:Y,0),0),"")</f>
        <v/>
      </c>
      <c r="H79" s="11" t="str">
        <f>IFERROR(INDEX('04-08'!N:N,MATCH(B79,'04-08'!C:C,0),0),"")</f>
        <v/>
      </c>
      <c r="I79" s="11" t="str">
        <f>IFERROR(INDEX('04-29'!M:M,MATCH(B79,'04-29'!L:L,0),0),"")</f>
        <v/>
      </c>
      <c r="J79" s="11">
        <f>IFERROR(INDEX('05-27'!F:F,MATCH(B79,'05-27'!H:H,0),0),"")</f>
        <v>691</v>
      </c>
      <c r="K79" s="11">
        <f>IFERROR(INDEX('06-17'!U:U,MATCH(B79,'06-17'!W:W,0),0),"")</f>
        <v>709</v>
      </c>
      <c r="L79" s="11">
        <f>IFERROR(INDEX('07-02'!W:W,MATCH(B79,'07-02'!B:B,0),0),"")</f>
        <v>739</v>
      </c>
      <c r="M79" s="11" t="str">
        <f>IFERROR(INDEX(#REF!,MATCH(B79,#REF!,0),0),"")</f>
        <v/>
      </c>
      <c r="N79" s="11" t="str">
        <f>IFERROR(INDEX(#REF!,MATCH(B79,#REF!,0),0),"")</f>
        <v/>
      </c>
      <c r="O79" s="11" t="str">
        <f>IFERROR(INDEX(#REF!,MATCH(B79,#REF!,0),0),"")</f>
        <v/>
      </c>
      <c r="P79" s="11" t="str">
        <f>IFERROR(INDEX(#REF!,MATCH(B79,#REF!,0),0),"")</f>
        <v/>
      </c>
      <c r="Q79" s="11" t="str">
        <f>IFERROR(INDEX(#REF!,MATCH(B79,#REF!,0),0),"")</f>
        <v/>
      </c>
      <c r="R79" s="11" t="str">
        <f>IFERROR(INDEX(#REF!,MATCH(B79,#REF!,0),0),"")</f>
        <v/>
      </c>
      <c r="S79" s="11" t="str">
        <f>IFERROR(INDEX(#REF!,MATCH(B79,#REF!,0),0),"")</f>
        <v/>
      </c>
      <c r="T79" s="5" t="str">
        <f>IFERROR(INDEX(#REF!,MATCH(B79,#REF!,0),0),"")</f>
        <v/>
      </c>
      <c r="U79" s="10">
        <f t="shared" si="3"/>
        <v>3</v>
      </c>
      <c r="V79" s="188">
        <f t="shared" si="4"/>
        <v>2139</v>
      </c>
      <c r="W79" s="188">
        <f t="shared" si="5"/>
        <v>713</v>
      </c>
      <c r="X79" s="188" t="str">
        <f>IFERROR(SUMPRODUCT(LARGE(G79:T79,{1;2;3;4;5})),"NA")</f>
        <v>NA</v>
      </c>
      <c r="Y79" s="189" t="str">
        <f>IFERROR(SUMPRODUCT(LARGE(G79:T79,{1;2;3;4;5;6;7;8;9;10})),"NA")</f>
        <v>NA</v>
      </c>
    </row>
    <row r="80" spans="1:25" x14ac:dyDescent="0.3">
      <c r="A80" s="15">
        <v>77</v>
      </c>
      <c r="B80" s="9" t="s">
        <v>85</v>
      </c>
      <c r="C80" s="1"/>
      <c r="D80" s="1"/>
      <c r="E80" s="1"/>
      <c r="F80" s="2"/>
      <c r="G80" s="10">
        <f>IFERROR(INDEX('03-25'!X:X,MATCH(B80,'03-25'!Y:Y,0),0),"")</f>
        <v>715</v>
      </c>
      <c r="H80" s="11" t="str">
        <f>IFERROR(INDEX('04-08'!N:N,MATCH(B80,'04-08'!C:C,0),0),"")</f>
        <v/>
      </c>
      <c r="I80" s="11">
        <f>IFERROR(INDEX('04-29'!M:M,MATCH(B80,'04-29'!L:L,0),0),"")</f>
        <v>724</v>
      </c>
      <c r="J80" s="11" t="str">
        <f>IFERROR(INDEX('05-27'!F:F,MATCH(B80,'05-27'!H:H,0),0),"")</f>
        <v/>
      </c>
      <c r="K80" s="11">
        <f>IFERROR(INDEX('06-17'!U:U,MATCH(B80,'06-17'!W:W,0),0),"")</f>
        <v>698</v>
      </c>
      <c r="L80" s="11" t="str">
        <f>IFERROR(INDEX('07-02'!W:W,MATCH(B80,'07-02'!B:B,0),0),"")</f>
        <v/>
      </c>
      <c r="M80" s="11" t="str">
        <f>IFERROR(INDEX(#REF!,MATCH(B80,#REF!,0),0),"")</f>
        <v/>
      </c>
      <c r="N80" s="11" t="str">
        <f>IFERROR(INDEX(#REF!,MATCH(B80,#REF!,0),0),"")</f>
        <v/>
      </c>
      <c r="O80" s="11" t="str">
        <f>IFERROR(INDEX(#REF!,MATCH(B80,#REF!,0),0),"")</f>
        <v/>
      </c>
      <c r="P80" s="11" t="str">
        <f>IFERROR(INDEX(#REF!,MATCH(B80,#REF!,0),0),"")</f>
        <v/>
      </c>
      <c r="Q80" s="11" t="str">
        <f>IFERROR(INDEX(#REF!,MATCH(B80,#REF!,0),0),"")</f>
        <v/>
      </c>
      <c r="R80" s="11" t="str">
        <f>IFERROR(INDEX(#REF!,MATCH(B80,#REF!,0),0),"")</f>
        <v/>
      </c>
      <c r="S80" s="11" t="str">
        <f>IFERROR(INDEX(#REF!,MATCH(B80,#REF!,0),0),"")</f>
        <v/>
      </c>
      <c r="T80" s="5" t="str">
        <f>IFERROR(INDEX(#REF!,MATCH(B80,#REF!,0),0),"")</f>
        <v/>
      </c>
      <c r="U80" s="10">
        <f t="shared" si="3"/>
        <v>3</v>
      </c>
      <c r="V80" s="188">
        <f t="shared" si="4"/>
        <v>2137</v>
      </c>
      <c r="W80" s="188">
        <f t="shared" si="5"/>
        <v>712.33333333333337</v>
      </c>
      <c r="X80" s="188" t="str">
        <f>IFERROR(SUMPRODUCT(LARGE(G80:T80,{1;2;3;4;5})),"NA")</f>
        <v>NA</v>
      </c>
      <c r="Y80" s="189" t="str">
        <f>IFERROR(SUMPRODUCT(LARGE(G80:T80,{1;2;3;4;5;6;7;8;9;10})),"NA")</f>
        <v>NA</v>
      </c>
    </row>
    <row r="81" spans="1:25" x14ac:dyDescent="0.3">
      <c r="A81" s="15">
        <v>78</v>
      </c>
      <c r="B81" s="9" t="s">
        <v>1865</v>
      </c>
      <c r="C81" s="1"/>
      <c r="D81" s="1"/>
      <c r="E81" s="1"/>
      <c r="F81" s="2"/>
      <c r="G81" s="10" t="str">
        <f>IFERROR(INDEX('03-25'!X:X,MATCH(B81,'03-25'!Y:Y,0),0),"")</f>
        <v/>
      </c>
      <c r="H81" s="11" t="str">
        <f>IFERROR(INDEX('04-08'!N:N,MATCH(B81,'04-08'!C:C,0),0),"")</f>
        <v/>
      </c>
      <c r="I81" s="11">
        <f>IFERROR(INDEX('04-29'!M:M,MATCH(B81,'04-29'!L:L,0),0),"")</f>
        <v>749</v>
      </c>
      <c r="J81" s="11">
        <f>IFERROR(INDEX('05-27'!F:F,MATCH(B81,'05-27'!H:H,0),0),"")</f>
        <v>728</v>
      </c>
      <c r="K81" s="11">
        <f>IFERROR(INDEX('06-17'!U:U,MATCH(B81,'06-17'!W:W,0),0),"")</f>
        <v>660</v>
      </c>
      <c r="L81" s="11" t="str">
        <f>IFERROR(INDEX('07-02'!W:W,MATCH(B81,'07-02'!B:B,0),0),"")</f>
        <v/>
      </c>
      <c r="M81" s="11" t="str">
        <f>IFERROR(INDEX(#REF!,MATCH(B81,#REF!,0),0),"")</f>
        <v/>
      </c>
      <c r="N81" s="11" t="str">
        <f>IFERROR(INDEX(#REF!,MATCH(B81,#REF!,0),0),"")</f>
        <v/>
      </c>
      <c r="O81" s="11" t="str">
        <f>IFERROR(INDEX(#REF!,MATCH(B81,#REF!,0),0),"")</f>
        <v/>
      </c>
      <c r="P81" s="11" t="str">
        <f>IFERROR(INDEX(#REF!,MATCH(B81,#REF!,0),0),"")</f>
        <v/>
      </c>
      <c r="Q81" s="11" t="str">
        <f>IFERROR(INDEX(#REF!,MATCH(B81,#REF!,0),0),"")</f>
        <v/>
      </c>
      <c r="R81" s="11" t="str">
        <f>IFERROR(INDEX(#REF!,MATCH(B81,#REF!,0),0),"")</f>
        <v/>
      </c>
      <c r="S81" s="11" t="str">
        <f>IFERROR(INDEX(#REF!,MATCH(B81,#REF!,0),0),"")</f>
        <v/>
      </c>
      <c r="T81" s="5" t="str">
        <f>IFERROR(INDEX(#REF!,MATCH(B81,#REF!,0),0),"")</f>
        <v/>
      </c>
      <c r="U81" s="10">
        <f t="shared" si="3"/>
        <v>3</v>
      </c>
      <c r="V81" s="188">
        <f t="shared" si="4"/>
        <v>2137</v>
      </c>
      <c r="W81" s="188">
        <f t="shared" si="5"/>
        <v>712.33333333333337</v>
      </c>
      <c r="X81" s="188" t="str">
        <f>IFERROR(SUMPRODUCT(LARGE(G81:T81,{1;2;3;4;5})),"NA")</f>
        <v>NA</v>
      </c>
      <c r="Y81" s="189" t="str">
        <f>IFERROR(SUMPRODUCT(LARGE(G81:T81,{1;2;3;4;5;6;7;8;9;10})),"NA")</f>
        <v>NA</v>
      </c>
    </row>
    <row r="82" spans="1:25" x14ac:dyDescent="0.3">
      <c r="A82" s="15">
        <v>79</v>
      </c>
      <c r="B82" s="9" t="s">
        <v>2066</v>
      </c>
      <c r="C82" s="1"/>
      <c r="D82" s="1"/>
      <c r="E82" s="1"/>
      <c r="F82" s="2"/>
      <c r="G82" s="10" t="str">
        <f>IFERROR(INDEX('03-25'!X:X,MATCH(B82,'03-25'!Y:Y,0),0),"")</f>
        <v/>
      </c>
      <c r="H82" s="11" t="str">
        <f>IFERROR(INDEX('04-08'!N:N,MATCH(B82,'04-08'!C:C,0),0),"")</f>
        <v/>
      </c>
      <c r="I82" s="11" t="str">
        <f>IFERROR(INDEX('04-29'!M:M,MATCH(B82,'04-29'!L:L,0),0),"")</f>
        <v/>
      </c>
      <c r="J82" s="11">
        <f>IFERROR(INDEX('05-27'!F:F,MATCH(B82,'05-27'!H:H,0),0),"")</f>
        <v>720</v>
      </c>
      <c r="K82" s="11">
        <f>IFERROR(INDEX('06-17'!U:U,MATCH(B82,'06-17'!W:W,0),0),"")</f>
        <v>709</v>
      </c>
      <c r="L82" s="11">
        <f>IFERROR(INDEX('07-02'!W:W,MATCH(B82,'07-02'!B:B,0),0),"")</f>
        <v>692</v>
      </c>
      <c r="M82" s="11" t="str">
        <f>IFERROR(INDEX(#REF!,MATCH(B82,#REF!,0),0),"")</f>
        <v/>
      </c>
      <c r="N82" s="11" t="str">
        <f>IFERROR(INDEX(#REF!,MATCH(B82,#REF!,0),0),"")</f>
        <v/>
      </c>
      <c r="O82" s="11" t="str">
        <f>IFERROR(INDEX(#REF!,MATCH(B82,#REF!,0),0),"")</f>
        <v/>
      </c>
      <c r="P82" s="11" t="str">
        <f>IFERROR(INDEX(#REF!,MATCH(B82,#REF!,0),0),"")</f>
        <v/>
      </c>
      <c r="Q82" s="11" t="str">
        <f>IFERROR(INDEX(#REF!,MATCH(B82,#REF!,0),0),"")</f>
        <v/>
      </c>
      <c r="R82" s="11" t="str">
        <f>IFERROR(INDEX(#REF!,MATCH(B82,#REF!,0),0),"")</f>
        <v/>
      </c>
      <c r="S82" s="11" t="str">
        <f>IFERROR(INDEX(#REF!,MATCH(B82,#REF!,0),0),"")</f>
        <v/>
      </c>
      <c r="T82" s="5" t="str">
        <f>IFERROR(INDEX(#REF!,MATCH(B82,#REF!,0),0),"")</f>
        <v/>
      </c>
      <c r="U82" s="10">
        <f t="shared" si="3"/>
        <v>3</v>
      </c>
      <c r="V82" s="188">
        <f t="shared" si="4"/>
        <v>2121</v>
      </c>
      <c r="W82" s="188">
        <f t="shared" si="5"/>
        <v>707</v>
      </c>
      <c r="X82" s="188" t="str">
        <f>IFERROR(SUMPRODUCT(LARGE(G82:T82,{1;2;3;4;5})),"NA")</f>
        <v>NA</v>
      </c>
      <c r="Y82" s="189" t="str">
        <f>IFERROR(SUMPRODUCT(LARGE(G82:T82,{1;2;3;4;5;6;7;8;9;10})),"NA")</f>
        <v>NA</v>
      </c>
    </row>
    <row r="83" spans="1:25" x14ac:dyDescent="0.3">
      <c r="A83" s="15">
        <v>80</v>
      </c>
      <c r="B83" s="9" t="s">
        <v>2059</v>
      </c>
      <c r="C83" s="1"/>
      <c r="D83" s="1"/>
      <c r="E83" s="1"/>
      <c r="F83" s="2"/>
      <c r="G83" s="10" t="str">
        <f>IFERROR(INDEX('03-25'!X:X,MATCH(B83,'03-25'!Y:Y,0),0),"")</f>
        <v/>
      </c>
      <c r="H83" s="11" t="str">
        <f>IFERROR(INDEX('04-08'!N:N,MATCH(B83,'04-08'!C:C,0),0),"")</f>
        <v/>
      </c>
      <c r="I83" s="11" t="str">
        <f>IFERROR(INDEX('04-29'!M:M,MATCH(B83,'04-29'!L:L,0),0),"")</f>
        <v/>
      </c>
      <c r="J83" s="11">
        <f>IFERROR(INDEX('05-27'!F:F,MATCH(B83,'05-27'!H:H,0),0),"")</f>
        <v>711</v>
      </c>
      <c r="K83" s="11">
        <f>IFERROR(INDEX('06-17'!U:U,MATCH(B83,'06-17'!W:W,0),0),"")</f>
        <v>675</v>
      </c>
      <c r="L83" s="11">
        <f>IFERROR(INDEX('07-02'!W:W,MATCH(B83,'07-02'!B:B,0),0),"")</f>
        <v>728</v>
      </c>
      <c r="M83" s="11" t="str">
        <f>IFERROR(INDEX(#REF!,MATCH(B83,#REF!,0),0),"")</f>
        <v/>
      </c>
      <c r="N83" s="11" t="str">
        <f>IFERROR(INDEX(#REF!,MATCH(B83,#REF!,0),0),"")</f>
        <v/>
      </c>
      <c r="O83" s="11" t="str">
        <f>IFERROR(INDEX(#REF!,MATCH(B83,#REF!,0),0),"")</f>
        <v/>
      </c>
      <c r="P83" s="11" t="str">
        <f>IFERROR(INDEX(#REF!,MATCH(B83,#REF!,0),0),"")</f>
        <v/>
      </c>
      <c r="Q83" s="11" t="str">
        <f>IFERROR(INDEX(#REF!,MATCH(B83,#REF!,0),0),"")</f>
        <v/>
      </c>
      <c r="R83" s="11" t="str">
        <f>IFERROR(INDEX(#REF!,MATCH(B83,#REF!,0),0),"")</f>
        <v/>
      </c>
      <c r="S83" s="11" t="str">
        <f>IFERROR(INDEX(#REF!,MATCH(B83,#REF!,0),0),"")</f>
        <v/>
      </c>
      <c r="T83" s="5" t="str">
        <f>IFERROR(INDEX(#REF!,MATCH(B83,#REF!,0),0),"")</f>
        <v/>
      </c>
      <c r="U83" s="10">
        <f t="shared" si="3"/>
        <v>3</v>
      </c>
      <c r="V83" s="188">
        <f t="shared" si="4"/>
        <v>2114</v>
      </c>
      <c r="W83" s="188">
        <f t="shared" si="5"/>
        <v>704.66666666666663</v>
      </c>
      <c r="X83" s="188" t="str">
        <f>IFERROR(SUMPRODUCT(LARGE(G83:T83,{1;2;3;4;5})),"NA")</f>
        <v>NA</v>
      </c>
      <c r="Y83" s="189" t="str">
        <f>IFERROR(SUMPRODUCT(LARGE(G83:T83,{1;2;3;4;5;6;7;8;9;10})),"NA")</f>
        <v>NA</v>
      </c>
    </row>
    <row r="84" spans="1:25" x14ac:dyDescent="0.3">
      <c r="A84" s="15">
        <v>81</v>
      </c>
      <c r="B84" s="9" t="s">
        <v>23</v>
      </c>
      <c r="C84" s="1"/>
      <c r="D84" s="1"/>
      <c r="E84" s="1"/>
      <c r="F84" s="2"/>
      <c r="G84" s="10">
        <f>IFERROR(INDEX('03-25'!X:X,MATCH(B84,'03-25'!Y:Y,0),0),"")</f>
        <v>446</v>
      </c>
      <c r="H84" s="11" t="str">
        <f>IFERROR(INDEX('04-08'!N:N,MATCH(B84,'04-08'!C:C,0),0),"")</f>
        <v/>
      </c>
      <c r="I84" s="11">
        <f>IFERROR(INDEX('04-29'!M:M,MATCH(B84,'04-29'!L:L,0),0),"")</f>
        <v>533</v>
      </c>
      <c r="J84" s="11">
        <f>IFERROR(INDEX('05-27'!F:F,MATCH(B84,'05-27'!H:H,0),0),"")</f>
        <v>570</v>
      </c>
      <c r="K84" s="11">
        <f>IFERROR(INDEX('06-17'!U:U,MATCH(B84,'06-17'!W:W,0),0),"")</f>
        <v>562</v>
      </c>
      <c r="L84" s="11" t="str">
        <f>IFERROR(INDEX('07-02'!W:W,MATCH(B84,'07-02'!B:B,0),0),"")</f>
        <v/>
      </c>
      <c r="M84" s="11" t="str">
        <f>IFERROR(INDEX(#REF!,MATCH(B84,#REF!,0),0),"")</f>
        <v/>
      </c>
      <c r="N84" s="11" t="str">
        <f>IFERROR(INDEX(#REF!,MATCH(B84,#REF!,0),0),"")</f>
        <v/>
      </c>
      <c r="O84" s="11" t="str">
        <f>IFERROR(INDEX(#REF!,MATCH(B84,#REF!,0),0),"")</f>
        <v/>
      </c>
      <c r="P84" s="11" t="str">
        <f>IFERROR(INDEX(#REF!,MATCH(B84,#REF!,0),0),"")</f>
        <v/>
      </c>
      <c r="Q84" s="11" t="str">
        <f>IFERROR(INDEX(#REF!,MATCH(B84,#REF!,0),0),"")</f>
        <v/>
      </c>
      <c r="R84" s="11" t="str">
        <f>IFERROR(INDEX(#REF!,MATCH(B84,#REF!,0),0),"")</f>
        <v/>
      </c>
      <c r="S84" s="11" t="str">
        <f>IFERROR(INDEX(#REF!,MATCH(B84,#REF!,0),0),"")</f>
        <v/>
      </c>
      <c r="T84" s="5" t="str">
        <f>IFERROR(INDEX(#REF!,MATCH(B84,#REF!,0),0),"")</f>
        <v/>
      </c>
      <c r="U84" s="10">
        <f t="shared" si="3"/>
        <v>4</v>
      </c>
      <c r="V84" s="188">
        <f t="shared" si="4"/>
        <v>2111</v>
      </c>
      <c r="W84" s="188">
        <f t="shared" si="5"/>
        <v>527.75</v>
      </c>
      <c r="X84" s="188" t="str">
        <f>IFERROR(SUMPRODUCT(LARGE(G84:T84,{1;2;3;4;5})),"NA")</f>
        <v>NA</v>
      </c>
      <c r="Y84" s="189" t="str">
        <f>IFERROR(SUMPRODUCT(LARGE(G84:T84,{1;2;3;4;5;6;7;8;9;10})),"NA")</f>
        <v>NA</v>
      </c>
    </row>
    <row r="85" spans="1:25" x14ac:dyDescent="0.3">
      <c r="A85" s="15">
        <v>82</v>
      </c>
      <c r="B85" s="9" t="s">
        <v>473</v>
      </c>
      <c r="C85" s="1"/>
      <c r="D85" s="1"/>
      <c r="E85" s="1"/>
      <c r="F85" s="2"/>
      <c r="G85" s="10">
        <f>IFERROR(INDEX('03-25'!X:X,MATCH(B85,'03-25'!Y:Y,0),0),"")</f>
        <v>600</v>
      </c>
      <c r="H85" s="11" t="str">
        <f>IFERROR(INDEX('04-08'!N:N,MATCH(B85,'04-08'!C:C,0),0),"")</f>
        <v/>
      </c>
      <c r="I85" s="11" t="str">
        <f>IFERROR(INDEX('04-29'!M:M,MATCH(B85,'04-29'!L:L,0),0),"")</f>
        <v/>
      </c>
      <c r="J85" s="11">
        <f>IFERROR(INDEX('05-27'!F:F,MATCH(B85,'05-27'!H:H,0),0),"")</f>
        <v>768</v>
      </c>
      <c r="K85" s="11">
        <f>IFERROR(INDEX('06-17'!U:U,MATCH(B85,'06-17'!W:W,0),0),"")</f>
        <v>714</v>
      </c>
      <c r="L85" s="11" t="str">
        <f>IFERROR(INDEX('07-02'!W:W,MATCH(B85,'07-02'!B:B,0),0),"")</f>
        <v/>
      </c>
      <c r="M85" s="11" t="str">
        <f>IFERROR(INDEX(#REF!,MATCH(B85,#REF!,0),0),"")</f>
        <v/>
      </c>
      <c r="N85" s="11" t="str">
        <f>IFERROR(INDEX(#REF!,MATCH(B85,#REF!,0),0),"")</f>
        <v/>
      </c>
      <c r="O85" s="11" t="str">
        <f>IFERROR(INDEX(#REF!,MATCH(B85,#REF!,0),0),"")</f>
        <v/>
      </c>
      <c r="P85" s="11" t="str">
        <f>IFERROR(INDEX(#REF!,MATCH(B85,#REF!,0),0),"")</f>
        <v/>
      </c>
      <c r="Q85" s="11" t="str">
        <f>IFERROR(INDEX(#REF!,MATCH(B85,#REF!,0),0),"")</f>
        <v/>
      </c>
      <c r="R85" s="11" t="str">
        <f>IFERROR(INDEX(#REF!,MATCH(B85,#REF!,0),0),"")</f>
        <v/>
      </c>
      <c r="S85" s="11" t="str">
        <f>IFERROR(INDEX(#REF!,MATCH(B85,#REF!,0),0),"")</f>
        <v/>
      </c>
      <c r="T85" s="5" t="str">
        <f>IFERROR(INDEX(#REF!,MATCH(B85,#REF!,0),0),"")</f>
        <v/>
      </c>
      <c r="U85" s="10">
        <f t="shared" si="3"/>
        <v>3</v>
      </c>
      <c r="V85" s="188">
        <f t="shared" si="4"/>
        <v>2082</v>
      </c>
      <c r="W85" s="188">
        <f t="shared" si="5"/>
        <v>694</v>
      </c>
      <c r="X85" s="188" t="str">
        <f>IFERROR(SUMPRODUCT(LARGE(G85:T85,{1;2;3;4;5})),"NA")</f>
        <v>NA</v>
      </c>
      <c r="Y85" s="189" t="str">
        <f>IFERROR(SUMPRODUCT(LARGE(G85:T85,{1;2;3;4;5;6;7;8;9;10})),"NA")</f>
        <v>NA</v>
      </c>
    </row>
    <row r="86" spans="1:25" x14ac:dyDescent="0.3">
      <c r="A86" s="15">
        <v>83</v>
      </c>
      <c r="B86" s="9" t="s">
        <v>2055</v>
      </c>
      <c r="C86" s="1"/>
      <c r="D86" s="1"/>
      <c r="E86" s="1"/>
      <c r="F86" s="2"/>
      <c r="G86" s="10" t="str">
        <f>IFERROR(INDEX('03-25'!X:X,MATCH(B86,'03-25'!Y:Y,0),0),"")</f>
        <v/>
      </c>
      <c r="H86" s="11" t="str">
        <f>IFERROR(INDEX('04-08'!N:N,MATCH(B86,'04-08'!C:C,0),0),"")</f>
        <v/>
      </c>
      <c r="I86" s="11" t="str">
        <f>IFERROR(INDEX('04-29'!M:M,MATCH(B86,'04-29'!L:L,0),0),"")</f>
        <v/>
      </c>
      <c r="J86" s="11">
        <f>IFERROR(INDEX('05-27'!F:F,MATCH(B86,'05-27'!H:H,0),0),"")</f>
        <v>699</v>
      </c>
      <c r="K86" s="11">
        <f>IFERROR(INDEX('06-17'!U:U,MATCH(B86,'06-17'!W:W,0),0),"")</f>
        <v>682</v>
      </c>
      <c r="L86" s="11">
        <f>IFERROR(INDEX('07-02'!W:W,MATCH(B86,'07-02'!B:B,0),0),"")</f>
        <v>682</v>
      </c>
      <c r="M86" s="11" t="str">
        <f>IFERROR(INDEX(#REF!,MATCH(B86,#REF!,0),0),"")</f>
        <v/>
      </c>
      <c r="N86" s="11" t="str">
        <f>IFERROR(INDEX(#REF!,MATCH(B86,#REF!,0),0),"")</f>
        <v/>
      </c>
      <c r="O86" s="11" t="str">
        <f>IFERROR(INDEX(#REF!,MATCH(B86,#REF!,0),0),"")</f>
        <v/>
      </c>
      <c r="P86" s="11" t="str">
        <f>IFERROR(INDEX(#REF!,MATCH(B86,#REF!,0),0),"")</f>
        <v/>
      </c>
      <c r="Q86" s="11" t="str">
        <f>IFERROR(INDEX(#REF!,MATCH(B86,#REF!,0),0),"")</f>
        <v/>
      </c>
      <c r="R86" s="11" t="str">
        <f>IFERROR(INDEX(#REF!,MATCH(B86,#REF!,0),0),"")</f>
        <v/>
      </c>
      <c r="S86" s="11" t="str">
        <f>IFERROR(INDEX(#REF!,MATCH(B86,#REF!,0),0),"")</f>
        <v/>
      </c>
      <c r="T86" s="5" t="str">
        <f>IFERROR(INDEX(#REF!,MATCH(B86,#REF!,0),0),"")</f>
        <v/>
      </c>
      <c r="U86" s="10">
        <f t="shared" si="3"/>
        <v>3</v>
      </c>
      <c r="V86" s="188">
        <f t="shared" si="4"/>
        <v>2063</v>
      </c>
      <c r="W86" s="188">
        <f t="shared" si="5"/>
        <v>687.66666666666663</v>
      </c>
      <c r="X86" s="188" t="str">
        <f>IFERROR(SUMPRODUCT(LARGE(G86:T86,{1;2;3;4;5})),"NA")</f>
        <v>NA</v>
      </c>
      <c r="Y86" s="189" t="str">
        <f>IFERROR(SUMPRODUCT(LARGE(G86:T86,{1;2;3;4;5;6;7;8;9;10})),"NA")</f>
        <v>NA</v>
      </c>
    </row>
    <row r="87" spans="1:25" x14ac:dyDescent="0.3">
      <c r="A87" s="15">
        <v>84</v>
      </c>
      <c r="B87" s="9" t="s">
        <v>2087</v>
      </c>
      <c r="C87" s="1"/>
      <c r="D87" s="1"/>
      <c r="E87" s="1"/>
      <c r="F87" s="2"/>
      <c r="G87" s="10" t="str">
        <f>IFERROR(INDEX('03-25'!X:X,MATCH(B87,'03-25'!Y:Y,0),0),"")</f>
        <v/>
      </c>
      <c r="H87" s="11" t="str">
        <f>IFERROR(INDEX('04-08'!N:N,MATCH(B87,'04-08'!C:C,0),0),"")</f>
        <v/>
      </c>
      <c r="I87" s="11" t="str">
        <f>IFERROR(INDEX('04-29'!M:M,MATCH(B87,'04-29'!L:L,0),0),"")</f>
        <v/>
      </c>
      <c r="J87" s="11">
        <f>IFERROR(INDEX('05-27'!F:F,MATCH(B87,'05-27'!H:H,0),0),"")</f>
        <v>711</v>
      </c>
      <c r="K87" s="11">
        <f>IFERROR(INDEX('06-17'!U:U,MATCH(B87,'06-17'!W:W,0),0),"")</f>
        <v>669</v>
      </c>
      <c r="L87" s="11">
        <f>IFERROR(INDEX('07-02'!W:W,MATCH(B87,'07-02'!B:B,0),0),"")</f>
        <v>678</v>
      </c>
      <c r="M87" s="11" t="str">
        <f>IFERROR(INDEX(#REF!,MATCH(B87,#REF!,0),0),"")</f>
        <v/>
      </c>
      <c r="N87" s="11" t="str">
        <f>IFERROR(INDEX(#REF!,MATCH(B87,#REF!,0),0),"")</f>
        <v/>
      </c>
      <c r="O87" s="11" t="str">
        <f>IFERROR(INDEX(#REF!,MATCH(B87,#REF!,0),0),"")</f>
        <v/>
      </c>
      <c r="P87" s="11" t="str">
        <f>IFERROR(INDEX(#REF!,MATCH(B87,#REF!,0),0),"")</f>
        <v/>
      </c>
      <c r="Q87" s="11" t="str">
        <f>IFERROR(INDEX(#REF!,MATCH(B87,#REF!,0),0),"")</f>
        <v/>
      </c>
      <c r="R87" s="11" t="str">
        <f>IFERROR(INDEX(#REF!,MATCH(B87,#REF!,0),0),"")</f>
        <v/>
      </c>
      <c r="S87" s="11" t="str">
        <f>IFERROR(INDEX(#REF!,MATCH(B87,#REF!,0),0),"")</f>
        <v/>
      </c>
      <c r="T87" s="5" t="str">
        <f>IFERROR(INDEX(#REF!,MATCH(B87,#REF!,0),0),"")</f>
        <v/>
      </c>
      <c r="U87" s="10">
        <f t="shared" si="3"/>
        <v>3</v>
      </c>
      <c r="V87" s="188">
        <f t="shared" si="4"/>
        <v>2058</v>
      </c>
      <c r="W87" s="188">
        <f t="shared" si="5"/>
        <v>686</v>
      </c>
      <c r="X87" s="188" t="str">
        <f>IFERROR(SUMPRODUCT(LARGE(G87:T87,{1;2;3;4;5})),"NA")</f>
        <v>NA</v>
      </c>
      <c r="Y87" s="189" t="str">
        <f>IFERROR(SUMPRODUCT(LARGE(G87:T87,{1;2;3;4;5;6;7;8;9;10})),"NA")</f>
        <v>NA</v>
      </c>
    </row>
    <row r="88" spans="1:25" x14ac:dyDescent="0.3">
      <c r="A88" s="15">
        <v>85</v>
      </c>
      <c r="B88" s="9" t="s">
        <v>2078</v>
      </c>
      <c r="C88" s="1"/>
      <c r="D88" s="1"/>
      <c r="E88" s="1"/>
      <c r="F88" s="2"/>
      <c r="G88" s="10" t="str">
        <f>IFERROR(INDEX('03-25'!X:X,MATCH(B88,'03-25'!Y:Y,0),0),"")</f>
        <v/>
      </c>
      <c r="H88" s="11" t="str">
        <f>IFERROR(INDEX('04-08'!N:N,MATCH(B88,'04-08'!C:C,0),0),"")</f>
        <v/>
      </c>
      <c r="I88" s="11" t="str">
        <f>IFERROR(INDEX('04-29'!M:M,MATCH(B88,'04-29'!L:L,0),0),"")</f>
        <v/>
      </c>
      <c r="J88" s="11">
        <f>IFERROR(INDEX('05-27'!F:F,MATCH(B88,'05-27'!H:H,0),0),"")</f>
        <v>695</v>
      </c>
      <c r="K88" s="11">
        <f>IFERROR(INDEX('06-17'!U:U,MATCH(B88,'06-17'!W:W,0),0),"")</f>
        <v>706</v>
      </c>
      <c r="L88" s="11">
        <f>IFERROR(INDEX('07-02'!W:W,MATCH(B88,'07-02'!B:B,0),0),"")</f>
        <v>650</v>
      </c>
      <c r="M88" s="11" t="str">
        <f>IFERROR(INDEX(#REF!,MATCH(B88,#REF!,0),0),"")</f>
        <v/>
      </c>
      <c r="N88" s="11" t="str">
        <f>IFERROR(INDEX(#REF!,MATCH(B88,#REF!,0),0),"")</f>
        <v/>
      </c>
      <c r="O88" s="11" t="str">
        <f>IFERROR(INDEX(#REF!,MATCH(B88,#REF!,0),0),"")</f>
        <v/>
      </c>
      <c r="P88" s="11" t="str">
        <f>IFERROR(INDEX(#REF!,MATCH(B88,#REF!,0),0),"")</f>
        <v/>
      </c>
      <c r="Q88" s="11" t="str">
        <f>IFERROR(INDEX(#REF!,MATCH(B88,#REF!,0),0),"")</f>
        <v/>
      </c>
      <c r="R88" s="11" t="str">
        <f>IFERROR(INDEX(#REF!,MATCH(B88,#REF!,0),0),"")</f>
        <v/>
      </c>
      <c r="S88" s="11" t="str">
        <f>IFERROR(INDEX(#REF!,MATCH(B88,#REF!,0),0),"")</f>
        <v/>
      </c>
      <c r="T88" s="5" t="str">
        <f>IFERROR(INDEX(#REF!,MATCH(B88,#REF!,0),0),"")</f>
        <v/>
      </c>
      <c r="U88" s="10">
        <f t="shared" si="3"/>
        <v>3</v>
      </c>
      <c r="V88" s="188">
        <f t="shared" si="4"/>
        <v>2051</v>
      </c>
      <c r="W88" s="188">
        <f t="shared" si="5"/>
        <v>683.66666666666663</v>
      </c>
      <c r="X88" s="188" t="str">
        <f>IFERROR(SUMPRODUCT(LARGE(G88:T88,{1;2;3;4;5})),"NA")</f>
        <v>NA</v>
      </c>
      <c r="Y88" s="189" t="str">
        <f>IFERROR(SUMPRODUCT(LARGE(G88:T88,{1;2;3;4;5;6;7;8;9;10})),"NA")</f>
        <v>NA</v>
      </c>
    </row>
    <row r="89" spans="1:25" x14ac:dyDescent="0.3">
      <c r="A89" s="15">
        <v>86</v>
      </c>
      <c r="B89" s="9" t="s">
        <v>2034</v>
      </c>
      <c r="C89" s="1"/>
      <c r="D89" s="1"/>
      <c r="E89" s="1"/>
      <c r="F89" s="2"/>
      <c r="G89" s="10" t="str">
        <f>IFERROR(INDEX('03-25'!X:X,MATCH(B89,'03-25'!Y:Y,0),0),"")</f>
        <v/>
      </c>
      <c r="H89" s="11" t="str">
        <f>IFERROR(INDEX('04-08'!N:N,MATCH(B89,'04-08'!C:C,0),0),"")</f>
        <v/>
      </c>
      <c r="I89" s="11" t="str">
        <f>IFERROR(INDEX('04-29'!M:M,MATCH(B89,'04-29'!L:L,0),0),"")</f>
        <v/>
      </c>
      <c r="J89" s="11">
        <f>IFERROR(INDEX('05-27'!F:F,MATCH(B89,'05-27'!H:H,0),0),"")</f>
        <v>661</v>
      </c>
      <c r="K89" s="11">
        <f>IFERROR(INDEX('06-17'!U:U,MATCH(B89,'06-17'!W:W,0),0),"")</f>
        <v>669</v>
      </c>
      <c r="L89" s="11">
        <f>IFERROR(INDEX('07-02'!W:W,MATCH(B89,'07-02'!B:B,0),0),"")</f>
        <v>698</v>
      </c>
      <c r="M89" s="11" t="str">
        <f>IFERROR(INDEX(#REF!,MATCH(B89,#REF!,0),0),"")</f>
        <v/>
      </c>
      <c r="N89" s="11" t="str">
        <f>IFERROR(INDEX(#REF!,MATCH(B89,#REF!,0),0),"")</f>
        <v/>
      </c>
      <c r="O89" s="11" t="str">
        <f>IFERROR(INDEX(#REF!,MATCH(B89,#REF!,0),0),"")</f>
        <v/>
      </c>
      <c r="P89" s="11" t="str">
        <f>IFERROR(INDEX(#REF!,MATCH(B89,#REF!,0),0),"")</f>
        <v/>
      </c>
      <c r="Q89" s="11" t="str">
        <f>IFERROR(INDEX(#REF!,MATCH(B89,#REF!,0),0),"")</f>
        <v/>
      </c>
      <c r="R89" s="11" t="str">
        <f>IFERROR(INDEX(#REF!,MATCH(B89,#REF!,0),0),"")</f>
        <v/>
      </c>
      <c r="S89" s="11" t="str">
        <f>IFERROR(INDEX(#REF!,MATCH(B89,#REF!,0),0),"")</f>
        <v/>
      </c>
      <c r="T89" s="5" t="str">
        <f>IFERROR(INDEX(#REF!,MATCH(B89,#REF!,0),0),"")</f>
        <v/>
      </c>
      <c r="U89" s="10">
        <f t="shared" si="3"/>
        <v>3</v>
      </c>
      <c r="V89" s="188">
        <f t="shared" si="4"/>
        <v>2028</v>
      </c>
      <c r="W89" s="188">
        <f t="shared" si="5"/>
        <v>676</v>
      </c>
      <c r="X89" s="188" t="str">
        <f>IFERROR(SUMPRODUCT(LARGE(G89:T89,{1;2;3;4;5})),"NA")</f>
        <v>NA</v>
      </c>
      <c r="Y89" s="189" t="str">
        <f>IFERROR(SUMPRODUCT(LARGE(G89:T89,{1;2;3;4;5;6;7;8;9;10})),"NA")</f>
        <v>NA</v>
      </c>
    </row>
    <row r="90" spans="1:25" x14ac:dyDescent="0.3">
      <c r="A90" s="15">
        <v>87</v>
      </c>
      <c r="B90" s="9" t="s">
        <v>2061</v>
      </c>
      <c r="C90" s="1"/>
      <c r="D90" s="1"/>
      <c r="E90" s="1"/>
      <c r="F90" s="2"/>
      <c r="G90" s="10" t="str">
        <f>IFERROR(INDEX('03-25'!X:X,MATCH(B90,'03-25'!Y:Y,0),0),"")</f>
        <v/>
      </c>
      <c r="H90" s="11" t="str">
        <f>IFERROR(INDEX('04-08'!N:N,MATCH(B90,'04-08'!C:C,0),0),"")</f>
        <v/>
      </c>
      <c r="I90" s="11" t="str">
        <f>IFERROR(INDEX('04-29'!M:M,MATCH(B90,'04-29'!L:L,0),0),"")</f>
        <v/>
      </c>
      <c r="J90" s="11">
        <f>IFERROR(INDEX('05-27'!F:F,MATCH(B90,'05-27'!H:H,0),0),"")</f>
        <v>592</v>
      </c>
      <c r="K90" s="11">
        <f>IFERROR(INDEX('06-17'!U:U,MATCH(B90,'06-17'!W:W,0),0),"")</f>
        <v>666</v>
      </c>
      <c r="L90" s="11">
        <f>IFERROR(INDEX('07-02'!W:W,MATCH(B90,'07-02'!B:B,0),0),"")</f>
        <v>731</v>
      </c>
      <c r="M90" s="11" t="str">
        <f>IFERROR(INDEX(#REF!,MATCH(B90,#REF!,0),0),"")</f>
        <v/>
      </c>
      <c r="N90" s="11" t="str">
        <f>IFERROR(INDEX(#REF!,MATCH(B90,#REF!,0),0),"")</f>
        <v/>
      </c>
      <c r="O90" s="11" t="str">
        <f>IFERROR(INDEX(#REF!,MATCH(B90,#REF!,0),0),"")</f>
        <v/>
      </c>
      <c r="P90" s="11" t="str">
        <f>IFERROR(INDEX(#REF!,MATCH(B90,#REF!,0),0),"")</f>
        <v/>
      </c>
      <c r="Q90" s="11" t="str">
        <f>IFERROR(INDEX(#REF!,MATCH(B90,#REF!,0),0),"")</f>
        <v/>
      </c>
      <c r="R90" s="11" t="str">
        <f>IFERROR(INDEX(#REF!,MATCH(B90,#REF!,0),0),"")</f>
        <v/>
      </c>
      <c r="S90" s="11" t="str">
        <f>IFERROR(INDEX(#REF!,MATCH(B90,#REF!,0),0),"")</f>
        <v/>
      </c>
      <c r="T90" s="5" t="str">
        <f>IFERROR(INDEX(#REF!,MATCH(B90,#REF!,0),0),"")</f>
        <v/>
      </c>
      <c r="U90" s="10">
        <f t="shared" si="3"/>
        <v>3</v>
      </c>
      <c r="V90" s="188">
        <f t="shared" si="4"/>
        <v>1989</v>
      </c>
      <c r="W90" s="188">
        <f t="shared" si="5"/>
        <v>663</v>
      </c>
      <c r="X90" s="188" t="str">
        <f>IFERROR(SUMPRODUCT(LARGE(G90:T90,{1;2;3;4;5})),"NA")</f>
        <v>NA</v>
      </c>
      <c r="Y90" s="189" t="str">
        <f>IFERROR(SUMPRODUCT(LARGE(G90:T90,{1;2;3;4;5;6;7;8;9;10})),"NA")</f>
        <v>NA</v>
      </c>
    </row>
    <row r="91" spans="1:25" x14ac:dyDescent="0.3">
      <c r="A91" s="15">
        <v>88</v>
      </c>
      <c r="B91" s="9" t="s">
        <v>2050</v>
      </c>
      <c r="C91" s="1"/>
      <c r="D91" s="1"/>
      <c r="E91" s="1"/>
      <c r="F91" s="2"/>
      <c r="G91" s="10" t="str">
        <f>IFERROR(INDEX('03-25'!X:X,MATCH(B91,'03-25'!Y:Y,0),0),"")</f>
        <v/>
      </c>
      <c r="H91" s="11" t="str">
        <f>IFERROR(INDEX('04-08'!N:N,MATCH(B91,'04-08'!C:C,0),0),"")</f>
        <v/>
      </c>
      <c r="I91" s="11" t="str">
        <f>IFERROR(INDEX('04-29'!M:M,MATCH(B91,'04-29'!L:L,0),0),"")</f>
        <v/>
      </c>
      <c r="J91" s="11">
        <f>IFERROR(INDEX('05-27'!F:F,MATCH(B91,'05-27'!H:H,0),0),"")</f>
        <v>963</v>
      </c>
      <c r="K91" s="11">
        <f>IFERROR(INDEX('06-17'!U:U,MATCH(B91,'06-17'!W:W,0),0),"")</f>
        <v>974</v>
      </c>
      <c r="L91" s="11" t="str">
        <f>IFERROR(INDEX('07-02'!W:W,MATCH(B91,'07-02'!B:B,0),0),"")</f>
        <v/>
      </c>
      <c r="M91" s="11" t="str">
        <f>IFERROR(INDEX(#REF!,MATCH(B91,#REF!,0),0),"")</f>
        <v/>
      </c>
      <c r="N91" s="11" t="str">
        <f>IFERROR(INDEX(#REF!,MATCH(B91,#REF!,0),0),"")</f>
        <v/>
      </c>
      <c r="O91" s="11" t="str">
        <f>IFERROR(INDEX(#REF!,MATCH(B91,#REF!,0),0),"")</f>
        <v/>
      </c>
      <c r="P91" s="11" t="str">
        <f>IFERROR(INDEX(#REF!,MATCH(B91,#REF!,0),0),"")</f>
        <v/>
      </c>
      <c r="Q91" s="11" t="str">
        <f>IFERROR(INDEX(#REF!,MATCH(B91,#REF!,0),0),"")</f>
        <v/>
      </c>
      <c r="R91" s="11" t="str">
        <f>IFERROR(INDEX(#REF!,MATCH(B91,#REF!,0),0),"")</f>
        <v/>
      </c>
      <c r="S91" s="11" t="str">
        <f>IFERROR(INDEX(#REF!,MATCH(B91,#REF!,0),0),"")</f>
        <v/>
      </c>
      <c r="T91" s="5" t="str">
        <f>IFERROR(INDEX(#REF!,MATCH(B91,#REF!,0),0),"")</f>
        <v/>
      </c>
      <c r="U91" s="10">
        <f t="shared" si="3"/>
        <v>2</v>
      </c>
      <c r="V91" s="188">
        <f t="shared" si="4"/>
        <v>1937</v>
      </c>
      <c r="W91" s="188">
        <f t="shared" si="5"/>
        <v>968.5</v>
      </c>
      <c r="X91" s="188" t="str">
        <f>IFERROR(SUMPRODUCT(LARGE(G91:T91,{1;2;3;4;5})),"NA")</f>
        <v>NA</v>
      </c>
      <c r="Y91" s="189" t="str">
        <f>IFERROR(SUMPRODUCT(LARGE(G91:T91,{1;2;3;4;5;6;7;8;9;10})),"NA")</f>
        <v>NA</v>
      </c>
    </row>
    <row r="92" spans="1:25" x14ac:dyDescent="0.3">
      <c r="A92" s="15">
        <v>89</v>
      </c>
      <c r="B92" s="9" t="s">
        <v>2084</v>
      </c>
      <c r="C92" s="1"/>
      <c r="D92" s="1"/>
      <c r="E92" s="1"/>
      <c r="F92" s="2"/>
      <c r="G92" s="10" t="str">
        <f>IFERROR(INDEX('03-25'!X:X,MATCH(B92,'03-25'!Y:Y,0),0),"")</f>
        <v/>
      </c>
      <c r="H92" s="11" t="str">
        <f>IFERROR(INDEX('04-08'!N:N,MATCH(B92,'04-08'!C:C,0),0),"")</f>
        <v/>
      </c>
      <c r="I92" s="11" t="str">
        <f>IFERROR(INDEX('04-29'!M:M,MATCH(B92,'04-29'!L:L,0),0),"")</f>
        <v/>
      </c>
      <c r="J92" s="11">
        <f>IFERROR(INDEX('05-27'!F:F,MATCH(B92,'05-27'!H:H,0),0),"")</f>
        <v>954</v>
      </c>
      <c r="K92" s="11">
        <f>IFERROR(INDEX('06-17'!U:U,MATCH(B92,'06-17'!W:W,0),0),"")</f>
        <v>961</v>
      </c>
      <c r="L92" s="11" t="str">
        <f>IFERROR(INDEX('07-02'!W:W,MATCH(B92,'07-02'!B:B,0),0),"")</f>
        <v/>
      </c>
      <c r="M92" s="11" t="str">
        <f>IFERROR(INDEX(#REF!,MATCH(B92,#REF!,0),0),"")</f>
        <v/>
      </c>
      <c r="N92" s="11" t="str">
        <f>IFERROR(INDEX(#REF!,MATCH(B92,#REF!,0),0),"")</f>
        <v/>
      </c>
      <c r="O92" s="11" t="str">
        <f>IFERROR(INDEX(#REF!,MATCH(B92,#REF!,0),0),"")</f>
        <v/>
      </c>
      <c r="P92" s="11" t="str">
        <f>IFERROR(INDEX(#REF!,MATCH(B92,#REF!,0),0),"")</f>
        <v/>
      </c>
      <c r="Q92" s="11" t="str">
        <f>IFERROR(INDEX(#REF!,MATCH(B92,#REF!,0),0),"")</f>
        <v/>
      </c>
      <c r="R92" s="11" t="str">
        <f>IFERROR(INDEX(#REF!,MATCH(B92,#REF!,0),0),"")</f>
        <v/>
      </c>
      <c r="S92" s="11" t="str">
        <f>IFERROR(INDEX(#REF!,MATCH(B92,#REF!,0),0),"")</f>
        <v/>
      </c>
      <c r="T92" s="5" t="str">
        <f>IFERROR(INDEX(#REF!,MATCH(B92,#REF!,0),0),"")</f>
        <v/>
      </c>
      <c r="U92" s="10">
        <f t="shared" si="3"/>
        <v>2</v>
      </c>
      <c r="V92" s="188">
        <f t="shared" si="4"/>
        <v>1915</v>
      </c>
      <c r="W92" s="188">
        <f t="shared" si="5"/>
        <v>957.5</v>
      </c>
      <c r="X92" s="188" t="str">
        <f>IFERROR(SUMPRODUCT(LARGE(G92:T92,{1;2;3;4;5})),"NA")</f>
        <v>NA</v>
      </c>
      <c r="Y92" s="189" t="str">
        <f>IFERROR(SUMPRODUCT(LARGE(G92:T92,{1;2;3;4;5;6;7;8;9;10})),"NA")</f>
        <v>NA</v>
      </c>
    </row>
    <row r="93" spans="1:25" x14ac:dyDescent="0.3">
      <c r="A93" s="15">
        <v>90</v>
      </c>
      <c r="B93" s="9" t="s">
        <v>2069</v>
      </c>
      <c r="C93" s="1"/>
      <c r="D93" s="1"/>
      <c r="E93" s="1"/>
      <c r="F93" s="2"/>
      <c r="G93" s="10" t="str">
        <f>IFERROR(INDEX('03-25'!X:X,MATCH(B93,'03-25'!Y:Y,0),0),"")</f>
        <v/>
      </c>
      <c r="H93" s="11" t="str">
        <f>IFERROR(INDEX('04-08'!N:N,MATCH(B93,'04-08'!C:C,0),0),"")</f>
        <v/>
      </c>
      <c r="I93" s="11" t="str">
        <f>IFERROR(INDEX('04-29'!M:M,MATCH(B93,'04-29'!L:L,0),0),"")</f>
        <v/>
      </c>
      <c r="J93" s="11">
        <f>IFERROR(INDEX('05-27'!F:F,MATCH(B93,'05-27'!H:H,0),0),"")</f>
        <v>944</v>
      </c>
      <c r="K93" s="11">
        <f>IFERROR(INDEX('06-17'!U:U,MATCH(B93,'06-17'!W:W,0),0),"")</f>
        <v>930</v>
      </c>
      <c r="L93" s="11" t="str">
        <f>IFERROR(INDEX('07-02'!W:W,MATCH(B93,'07-02'!B:B,0),0),"")</f>
        <v/>
      </c>
      <c r="M93" s="11" t="str">
        <f>IFERROR(INDEX(#REF!,MATCH(B93,#REF!,0),0),"")</f>
        <v/>
      </c>
      <c r="N93" s="11" t="str">
        <f>IFERROR(INDEX(#REF!,MATCH(B93,#REF!,0),0),"")</f>
        <v/>
      </c>
      <c r="O93" s="11" t="str">
        <f>IFERROR(INDEX(#REF!,MATCH(B93,#REF!,0),0),"")</f>
        <v/>
      </c>
      <c r="P93" s="11" t="str">
        <f>IFERROR(INDEX(#REF!,MATCH(B93,#REF!,0),0),"")</f>
        <v/>
      </c>
      <c r="Q93" s="11" t="str">
        <f>IFERROR(INDEX(#REF!,MATCH(B93,#REF!,0),0),"")</f>
        <v/>
      </c>
      <c r="R93" s="11" t="str">
        <f>IFERROR(INDEX(#REF!,MATCH(B93,#REF!,0),0),"")</f>
        <v/>
      </c>
      <c r="S93" s="11" t="str">
        <f>IFERROR(INDEX(#REF!,MATCH(B93,#REF!,0),0),"")</f>
        <v/>
      </c>
      <c r="T93" s="5" t="str">
        <f>IFERROR(INDEX(#REF!,MATCH(B93,#REF!,0),0),"")</f>
        <v/>
      </c>
      <c r="U93" s="10">
        <f t="shared" si="3"/>
        <v>2</v>
      </c>
      <c r="V93" s="188">
        <f t="shared" si="4"/>
        <v>1874</v>
      </c>
      <c r="W93" s="188">
        <f t="shared" si="5"/>
        <v>937</v>
      </c>
      <c r="X93" s="188" t="str">
        <f>IFERROR(SUMPRODUCT(LARGE(G93:T93,{1;2;3;4;5})),"NA")</f>
        <v>NA</v>
      </c>
      <c r="Y93" s="189" t="str">
        <f>IFERROR(SUMPRODUCT(LARGE(G93:T93,{1;2;3;4;5;6;7;8;9;10})),"NA")</f>
        <v>NA</v>
      </c>
    </row>
    <row r="94" spans="1:25" x14ac:dyDescent="0.3">
      <c r="A94" s="15">
        <v>91</v>
      </c>
      <c r="B94" s="9" t="s">
        <v>2041</v>
      </c>
      <c r="C94" s="1"/>
      <c r="D94" s="1"/>
      <c r="E94" s="1"/>
      <c r="F94" s="2"/>
      <c r="G94" s="10" t="str">
        <f>IFERROR(INDEX('03-25'!X:X,MATCH(B94,'03-25'!Y:Y,0),0),"")</f>
        <v/>
      </c>
      <c r="H94" s="11" t="str">
        <f>IFERROR(INDEX('04-08'!N:N,MATCH(B94,'04-08'!C:C,0),0),"")</f>
        <v/>
      </c>
      <c r="I94" s="11" t="str">
        <f>IFERROR(INDEX('04-29'!M:M,MATCH(B94,'04-29'!L:L,0),0),"")</f>
        <v/>
      </c>
      <c r="J94" s="11">
        <f>IFERROR(INDEX('05-27'!F:F,MATCH(B94,'05-27'!H:H,0),0),"")</f>
        <v>922</v>
      </c>
      <c r="K94" s="11">
        <f>IFERROR(INDEX('06-17'!U:U,MATCH(B94,'06-17'!W:W,0),0),"")</f>
        <v>947</v>
      </c>
      <c r="L94" s="11" t="str">
        <f>IFERROR(INDEX('07-02'!W:W,MATCH(B94,'07-02'!B:B,0),0),"")</f>
        <v/>
      </c>
      <c r="M94" s="11" t="str">
        <f>IFERROR(INDEX(#REF!,MATCH(B94,#REF!,0),0),"")</f>
        <v/>
      </c>
      <c r="N94" s="11" t="str">
        <f>IFERROR(INDEX(#REF!,MATCH(B94,#REF!,0),0),"")</f>
        <v/>
      </c>
      <c r="O94" s="11" t="str">
        <f>IFERROR(INDEX(#REF!,MATCH(B94,#REF!,0),0),"")</f>
        <v/>
      </c>
      <c r="P94" s="11" t="str">
        <f>IFERROR(INDEX(#REF!,MATCH(B94,#REF!,0),0),"")</f>
        <v/>
      </c>
      <c r="Q94" s="11" t="str">
        <f>IFERROR(INDEX(#REF!,MATCH(B94,#REF!,0),0),"")</f>
        <v/>
      </c>
      <c r="R94" s="11" t="str">
        <f>IFERROR(INDEX(#REF!,MATCH(B94,#REF!,0),0),"")</f>
        <v/>
      </c>
      <c r="S94" s="11" t="str">
        <f>IFERROR(INDEX(#REF!,MATCH(B94,#REF!,0),0),"")</f>
        <v/>
      </c>
      <c r="T94" s="5" t="str">
        <f>IFERROR(INDEX(#REF!,MATCH(B94,#REF!,0),0),"")</f>
        <v/>
      </c>
      <c r="U94" s="10">
        <f t="shared" si="3"/>
        <v>2</v>
      </c>
      <c r="V94" s="188">
        <f t="shared" si="4"/>
        <v>1869</v>
      </c>
      <c r="W94" s="188">
        <f t="shared" si="5"/>
        <v>934.5</v>
      </c>
      <c r="X94" s="188" t="str">
        <f>IFERROR(SUMPRODUCT(LARGE(G94:T94,{1;2;3;4;5})),"NA")</f>
        <v>NA</v>
      </c>
      <c r="Y94" s="189" t="str">
        <f>IFERROR(SUMPRODUCT(LARGE(G94:T94,{1;2;3;4;5;6;7;8;9;10})),"NA")</f>
        <v>NA</v>
      </c>
    </row>
    <row r="95" spans="1:25" x14ac:dyDescent="0.3">
      <c r="A95" s="15">
        <v>92</v>
      </c>
      <c r="B95" s="9" t="s">
        <v>472</v>
      </c>
      <c r="C95" s="1"/>
      <c r="D95" s="1"/>
      <c r="E95" s="1"/>
      <c r="F95" s="2"/>
      <c r="G95" s="10">
        <f>IFERROR(INDEX('03-25'!X:X,MATCH(B95,'03-25'!Y:Y,0),0),"")</f>
        <v>639</v>
      </c>
      <c r="H95" s="11" t="str">
        <f>IFERROR(INDEX('04-08'!N:N,MATCH(B95,'04-08'!C:C,0),0),"")</f>
        <v/>
      </c>
      <c r="I95" s="11" t="str">
        <f>IFERROR(INDEX('04-29'!M:M,MATCH(B95,'04-29'!L:L,0),0),"")</f>
        <v/>
      </c>
      <c r="J95" s="11">
        <f>IFERROR(INDEX('05-27'!F:F,MATCH(B95,'05-27'!H:H,0),0),"")</f>
        <v>619</v>
      </c>
      <c r="K95" s="11">
        <f>IFERROR(INDEX('06-17'!U:U,MATCH(B95,'06-17'!W:W,0),0),"")</f>
        <v>595</v>
      </c>
      <c r="L95" s="11" t="str">
        <f>IFERROR(INDEX('07-02'!W:W,MATCH(B95,'07-02'!B:B,0),0),"")</f>
        <v/>
      </c>
      <c r="M95" s="11" t="str">
        <f>IFERROR(INDEX(#REF!,MATCH(B95,#REF!,0),0),"")</f>
        <v/>
      </c>
      <c r="N95" s="11" t="str">
        <f>IFERROR(INDEX(#REF!,MATCH(B95,#REF!,0),0),"")</f>
        <v/>
      </c>
      <c r="O95" s="11" t="str">
        <f>IFERROR(INDEX(#REF!,MATCH(B95,#REF!,0),0),"")</f>
        <v/>
      </c>
      <c r="P95" s="11" t="str">
        <f>IFERROR(INDEX(#REF!,MATCH(B95,#REF!,0),0),"")</f>
        <v/>
      </c>
      <c r="Q95" s="11" t="str">
        <f>IFERROR(INDEX(#REF!,MATCH(B95,#REF!,0),0),"")</f>
        <v/>
      </c>
      <c r="R95" s="11" t="str">
        <f>IFERROR(INDEX(#REF!,MATCH(B95,#REF!,0),0),"")</f>
        <v/>
      </c>
      <c r="S95" s="11" t="str">
        <f>IFERROR(INDEX(#REF!,MATCH(B95,#REF!,0),0),"")</f>
        <v/>
      </c>
      <c r="T95" s="5" t="str">
        <f>IFERROR(INDEX(#REF!,MATCH(B95,#REF!,0),0),"")</f>
        <v/>
      </c>
      <c r="U95" s="10">
        <f t="shared" si="3"/>
        <v>3</v>
      </c>
      <c r="V95" s="188">
        <f t="shared" si="4"/>
        <v>1853</v>
      </c>
      <c r="W95" s="188">
        <f t="shared" si="5"/>
        <v>617.66666666666663</v>
      </c>
      <c r="X95" s="188" t="str">
        <f>IFERROR(SUMPRODUCT(LARGE(G95:T95,{1;2;3;4;5})),"NA")</f>
        <v>NA</v>
      </c>
      <c r="Y95" s="189" t="str">
        <f>IFERROR(SUMPRODUCT(LARGE(G95:T95,{1;2;3;4;5;6;7;8;9;10})),"NA")</f>
        <v>NA</v>
      </c>
    </row>
    <row r="96" spans="1:25" x14ac:dyDescent="0.3">
      <c r="A96" s="15">
        <v>93</v>
      </c>
      <c r="B96" s="9" t="s">
        <v>181</v>
      </c>
      <c r="C96" s="1"/>
      <c r="D96" s="1"/>
      <c r="E96" s="1"/>
      <c r="F96" s="2"/>
      <c r="G96" s="10">
        <f>IFERROR(INDEX('03-25'!X:X,MATCH(B96,'03-25'!Y:Y,0),0),"")</f>
        <v>900</v>
      </c>
      <c r="H96" s="11" t="str">
        <f>IFERROR(INDEX('04-08'!N:N,MATCH(B96,'04-08'!C:C,0),0),"")</f>
        <v/>
      </c>
      <c r="I96" s="11">
        <f>IFERROR(INDEX('04-29'!M:M,MATCH(B96,'04-29'!L:L,0),0),"")</f>
        <v>937</v>
      </c>
      <c r="J96" s="11" t="str">
        <f>IFERROR(INDEX('05-27'!F:F,MATCH(B96,'05-27'!H:H,0),0),"")</f>
        <v/>
      </c>
      <c r="K96" s="11" t="str">
        <f>IFERROR(INDEX('06-17'!U:U,MATCH(B96,'06-17'!W:W,0),0),"")</f>
        <v/>
      </c>
      <c r="L96" s="11" t="str">
        <f>IFERROR(INDEX('07-02'!W:W,MATCH(B96,'07-02'!B:B,0),0),"")</f>
        <v/>
      </c>
      <c r="M96" s="11" t="str">
        <f>IFERROR(INDEX(#REF!,MATCH(B96,#REF!,0),0),"")</f>
        <v/>
      </c>
      <c r="N96" s="11" t="str">
        <f>IFERROR(INDEX(#REF!,MATCH(B96,#REF!,0),0),"")</f>
        <v/>
      </c>
      <c r="O96" s="11" t="str">
        <f>IFERROR(INDEX(#REF!,MATCH(B96,#REF!,0),0),"")</f>
        <v/>
      </c>
      <c r="P96" s="11" t="str">
        <f>IFERROR(INDEX(#REF!,MATCH(B96,#REF!,0),0),"")</f>
        <v/>
      </c>
      <c r="Q96" s="11" t="str">
        <f>IFERROR(INDEX(#REF!,MATCH(B96,#REF!,0),0),"")</f>
        <v/>
      </c>
      <c r="R96" s="11" t="str">
        <f>IFERROR(INDEX(#REF!,MATCH(B96,#REF!,0),0),"")</f>
        <v/>
      </c>
      <c r="S96" s="11" t="str">
        <f>IFERROR(INDEX(#REF!,MATCH(B96,#REF!,0),0),"")</f>
        <v/>
      </c>
      <c r="T96" s="5" t="str">
        <f>IFERROR(INDEX(#REF!,MATCH(B96,#REF!,0),0),"")</f>
        <v/>
      </c>
      <c r="U96" s="10">
        <f t="shared" si="3"/>
        <v>2</v>
      </c>
      <c r="V96" s="188">
        <f t="shared" si="4"/>
        <v>1837</v>
      </c>
      <c r="W96" s="188">
        <f t="shared" si="5"/>
        <v>918.5</v>
      </c>
      <c r="X96" s="188" t="str">
        <f>IFERROR(SUMPRODUCT(LARGE(G96:T96,{1;2;3;4;5})),"NA")</f>
        <v>NA</v>
      </c>
      <c r="Y96" s="189" t="str">
        <f>IFERROR(SUMPRODUCT(LARGE(G96:T96,{1;2;3;4;5;6;7;8;9;10})),"NA")</f>
        <v>NA</v>
      </c>
    </row>
    <row r="97" spans="1:25" x14ac:dyDescent="0.3">
      <c r="A97" s="15">
        <v>94</v>
      </c>
      <c r="B97" s="9" t="s">
        <v>33</v>
      </c>
      <c r="C97" s="1"/>
      <c r="D97" s="1"/>
      <c r="E97" s="1"/>
      <c r="F97" s="2"/>
      <c r="G97" s="10" t="str">
        <f>IFERROR(INDEX('03-25'!X:X,MATCH(B97,'03-25'!Y:Y,0),0),"")</f>
        <v/>
      </c>
      <c r="H97" s="11">
        <f>IFERROR(INDEX('04-08'!N:N,MATCH(B97,'04-08'!C:C,0),0),"")</f>
        <v>884</v>
      </c>
      <c r="I97" s="11" t="str">
        <f>IFERROR(INDEX('04-29'!M:M,MATCH(B97,'04-29'!L:L,0),0),"")</f>
        <v/>
      </c>
      <c r="J97" s="11" t="str">
        <f>IFERROR(INDEX('05-27'!F:F,MATCH(B97,'05-27'!H:H,0),0),"")</f>
        <v/>
      </c>
      <c r="K97" s="11">
        <f>IFERROR(INDEX('06-17'!U:U,MATCH(B97,'06-17'!W:W,0),0),"")</f>
        <v>908</v>
      </c>
      <c r="L97" s="11" t="str">
        <f>IFERROR(INDEX('07-02'!W:W,MATCH(B97,'07-02'!B:B,0),0),"")</f>
        <v/>
      </c>
      <c r="M97" s="11" t="str">
        <f>IFERROR(INDEX(#REF!,MATCH(B97,#REF!,0),0),"")</f>
        <v/>
      </c>
      <c r="N97" s="11" t="str">
        <f>IFERROR(INDEX(#REF!,MATCH(B97,#REF!,0),0),"")</f>
        <v/>
      </c>
      <c r="O97" s="11" t="str">
        <f>IFERROR(INDEX(#REF!,MATCH(B97,#REF!,0),0),"")</f>
        <v/>
      </c>
      <c r="P97" s="11" t="str">
        <f>IFERROR(INDEX(#REF!,MATCH(B97,#REF!,0),0),"")</f>
        <v/>
      </c>
      <c r="Q97" s="11" t="str">
        <f>IFERROR(INDEX(#REF!,MATCH(B97,#REF!,0),0),"")</f>
        <v/>
      </c>
      <c r="R97" s="11" t="str">
        <f>IFERROR(INDEX(#REF!,MATCH(B97,#REF!,0),0),"")</f>
        <v/>
      </c>
      <c r="S97" s="11" t="str">
        <f>IFERROR(INDEX(#REF!,MATCH(B97,#REF!,0),0),"")</f>
        <v/>
      </c>
      <c r="T97" s="5" t="str">
        <f>IFERROR(INDEX(#REF!,MATCH(B97,#REF!,0),0),"")</f>
        <v/>
      </c>
      <c r="U97" s="10">
        <f t="shared" si="3"/>
        <v>2</v>
      </c>
      <c r="V97" s="188">
        <f t="shared" si="4"/>
        <v>1792</v>
      </c>
      <c r="W97" s="188">
        <f t="shared" si="5"/>
        <v>896</v>
      </c>
      <c r="X97" s="188" t="str">
        <f>IFERROR(SUMPRODUCT(LARGE(G97:T97,{1;2;3;4;5})),"NA")</f>
        <v>NA</v>
      </c>
      <c r="Y97" s="189" t="str">
        <f>IFERROR(SUMPRODUCT(LARGE(G97:T97,{1;2;3;4;5;6;7;8;9;10})),"NA")</f>
        <v>NA</v>
      </c>
    </row>
    <row r="98" spans="1:25" x14ac:dyDescent="0.3">
      <c r="A98" s="15">
        <v>95</v>
      </c>
      <c r="B98" s="9" t="s">
        <v>206</v>
      </c>
      <c r="C98" s="1"/>
      <c r="D98" s="1"/>
      <c r="E98" s="1"/>
      <c r="F98" s="2"/>
      <c r="G98" s="10" t="str">
        <f>IFERROR(INDEX('03-25'!X:X,MATCH(B98,'03-25'!Y:Y,0),0),"")</f>
        <v/>
      </c>
      <c r="H98" s="11">
        <f>IFERROR(INDEX('04-08'!N:N,MATCH(B98,'04-08'!C:C,0),0),"")</f>
        <v>0</v>
      </c>
      <c r="I98" s="11" t="str">
        <f>IFERROR(INDEX('04-29'!M:M,MATCH(B98,'04-29'!L:L,0),0),"")</f>
        <v/>
      </c>
      <c r="J98" s="11">
        <f>IFERROR(INDEX('05-27'!F:F,MATCH(B98,'05-27'!H:H,0),0),"")</f>
        <v>628</v>
      </c>
      <c r="K98" s="11">
        <f>IFERROR(INDEX('06-17'!U:U,MATCH(B98,'06-17'!W:W,0),0),"")</f>
        <v>596</v>
      </c>
      <c r="L98" s="11">
        <f>IFERROR(INDEX('07-02'!W:W,MATCH(B98,'07-02'!B:B,0),0),"")</f>
        <v>568</v>
      </c>
      <c r="M98" s="11" t="str">
        <f>IFERROR(INDEX(#REF!,MATCH(B98,#REF!,0),0),"")</f>
        <v/>
      </c>
      <c r="N98" s="11" t="str">
        <f>IFERROR(INDEX(#REF!,MATCH(B98,#REF!,0),0),"")</f>
        <v/>
      </c>
      <c r="O98" s="11" t="str">
        <f>IFERROR(INDEX(#REF!,MATCH(B98,#REF!,0),0),"")</f>
        <v/>
      </c>
      <c r="P98" s="11" t="str">
        <f>IFERROR(INDEX(#REF!,MATCH(B98,#REF!,0),0),"")</f>
        <v/>
      </c>
      <c r="Q98" s="11" t="str">
        <f>IFERROR(INDEX(#REF!,MATCH(B98,#REF!,0),0),"")</f>
        <v/>
      </c>
      <c r="R98" s="11" t="str">
        <f>IFERROR(INDEX(#REF!,MATCH(B98,#REF!,0),0),"")</f>
        <v/>
      </c>
      <c r="S98" s="11" t="str">
        <f>IFERROR(INDEX(#REF!,MATCH(B98,#REF!,0),0),"")</f>
        <v/>
      </c>
      <c r="T98" s="5" t="str">
        <f>IFERROR(INDEX(#REF!,MATCH(B98,#REF!,0),0),"")</f>
        <v/>
      </c>
      <c r="U98" s="10">
        <f t="shared" si="3"/>
        <v>3</v>
      </c>
      <c r="V98" s="188">
        <f t="shared" si="4"/>
        <v>1792</v>
      </c>
      <c r="W98" s="188">
        <f t="shared" si="5"/>
        <v>597.33333333333337</v>
      </c>
      <c r="X98" s="188" t="str">
        <f>IFERROR(SUMPRODUCT(LARGE(G98:T98,{1;2;3;4;5})),"NA")</f>
        <v>NA</v>
      </c>
      <c r="Y98" s="189" t="str">
        <f>IFERROR(SUMPRODUCT(LARGE(G98:T98,{1;2;3;4;5;6;7;8;9;10})),"NA")</f>
        <v>NA</v>
      </c>
    </row>
    <row r="99" spans="1:25" x14ac:dyDescent="0.3">
      <c r="A99" s="15">
        <v>96</v>
      </c>
      <c r="B99" s="9" t="s">
        <v>2038</v>
      </c>
      <c r="C99" s="1"/>
      <c r="D99" s="1"/>
      <c r="E99" s="1"/>
      <c r="F99" s="2"/>
      <c r="G99" s="10" t="str">
        <f>IFERROR(INDEX('03-25'!X:X,MATCH(B99,'03-25'!Y:Y,0),0),"")</f>
        <v/>
      </c>
      <c r="H99" s="11" t="str">
        <f>IFERROR(INDEX('04-08'!N:N,MATCH(B99,'04-08'!C:C,0),0),"")</f>
        <v/>
      </c>
      <c r="I99" s="11" t="str">
        <f>IFERROR(INDEX('04-29'!M:M,MATCH(B99,'04-29'!L:L,0),0),"")</f>
        <v/>
      </c>
      <c r="J99" s="11">
        <f>IFERROR(INDEX('05-27'!F:F,MATCH(B99,'05-27'!H:H,0),0),"")</f>
        <v>880</v>
      </c>
      <c r="K99" s="11">
        <f>IFERROR(INDEX('06-17'!U:U,MATCH(B99,'06-17'!W:W,0),0),"")</f>
        <v>864</v>
      </c>
      <c r="L99" s="11" t="str">
        <f>IFERROR(INDEX('07-02'!W:W,MATCH(B99,'07-02'!B:B,0),0),"")</f>
        <v/>
      </c>
      <c r="M99" s="11" t="str">
        <f>IFERROR(INDEX(#REF!,MATCH(B99,#REF!,0),0),"")</f>
        <v/>
      </c>
      <c r="N99" s="11" t="str">
        <f>IFERROR(INDEX(#REF!,MATCH(B99,#REF!,0),0),"")</f>
        <v/>
      </c>
      <c r="O99" s="11" t="str">
        <f>IFERROR(INDEX(#REF!,MATCH(B99,#REF!,0),0),"")</f>
        <v/>
      </c>
      <c r="P99" s="11" t="str">
        <f>IFERROR(INDEX(#REF!,MATCH(B99,#REF!,0),0),"")</f>
        <v/>
      </c>
      <c r="Q99" s="11" t="str">
        <f>IFERROR(INDEX(#REF!,MATCH(B99,#REF!,0),0),"")</f>
        <v/>
      </c>
      <c r="R99" s="11" t="str">
        <f>IFERROR(INDEX(#REF!,MATCH(B99,#REF!,0),0),"")</f>
        <v/>
      </c>
      <c r="S99" s="11" t="str">
        <f>IFERROR(INDEX(#REF!,MATCH(B99,#REF!,0),0),"")</f>
        <v/>
      </c>
      <c r="T99" s="5" t="str">
        <f>IFERROR(INDEX(#REF!,MATCH(B99,#REF!,0),0),"")</f>
        <v/>
      </c>
      <c r="U99" s="10">
        <f t="shared" si="3"/>
        <v>2</v>
      </c>
      <c r="V99" s="188">
        <f t="shared" si="4"/>
        <v>1744</v>
      </c>
      <c r="W99" s="188">
        <f t="shared" si="5"/>
        <v>872</v>
      </c>
      <c r="X99" s="188" t="str">
        <f>IFERROR(SUMPRODUCT(LARGE(G99:T99,{1;2;3;4;5})),"NA")</f>
        <v>NA</v>
      </c>
      <c r="Y99" s="189" t="str">
        <f>IFERROR(SUMPRODUCT(LARGE(G99:T99,{1;2;3;4;5;6;7;8;9;10})),"NA")</f>
        <v>NA</v>
      </c>
    </row>
    <row r="100" spans="1:25" x14ac:dyDescent="0.3">
      <c r="A100" s="15">
        <v>97</v>
      </c>
      <c r="B100" s="9" t="s">
        <v>1873</v>
      </c>
      <c r="C100" s="1"/>
      <c r="D100" s="1"/>
      <c r="E100" s="1"/>
      <c r="F100" s="2"/>
      <c r="G100" s="10" t="str">
        <f>IFERROR(INDEX('03-25'!X:X,MATCH(B100,'03-25'!Y:Y,0),0),"")</f>
        <v/>
      </c>
      <c r="H100" s="11" t="str">
        <f>IFERROR(INDEX('04-08'!N:N,MATCH(B100,'04-08'!C:C,0),0),"")</f>
        <v/>
      </c>
      <c r="I100" s="11">
        <f>IFERROR(INDEX('04-29'!M:M,MATCH(B100,'04-29'!L:L,0),0),"")</f>
        <v>830</v>
      </c>
      <c r="J100" s="11" t="str">
        <f>IFERROR(INDEX('05-27'!F:F,MATCH(B100,'05-27'!H:H,0),0),"")</f>
        <v/>
      </c>
      <c r="K100" s="11" t="str">
        <f>IFERROR(INDEX('06-17'!U:U,MATCH(B100,'06-17'!W:W,0),0),"")</f>
        <v/>
      </c>
      <c r="L100" s="11">
        <f>IFERROR(INDEX('07-02'!W:W,MATCH(B100,'07-02'!B:B,0),0),"")</f>
        <v>886</v>
      </c>
      <c r="M100" s="11" t="str">
        <f>IFERROR(INDEX(#REF!,MATCH(B100,#REF!,0),0),"")</f>
        <v/>
      </c>
      <c r="N100" s="11" t="str">
        <f>IFERROR(INDEX(#REF!,MATCH(B100,#REF!,0),0),"")</f>
        <v/>
      </c>
      <c r="O100" s="11" t="str">
        <f>IFERROR(INDEX(#REF!,MATCH(B100,#REF!,0),0),"")</f>
        <v/>
      </c>
      <c r="P100" s="11" t="str">
        <f>IFERROR(INDEX(#REF!,MATCH(B100,#REF!,0),0),"")</f>
        <v/>
      </c>
      <c r="Q100" s="11" t="str">
        <f>IFERROR(INDEX(#REF!,MATCH(B100,#REF!,0),0),"")</f>
        <v/>
      </c>
      <c r="R100" s="11" t="str">
        <f>IFERROR(INDEX(#REF!,MATCH(B100,#REF!,0),0),"")</f>
        <v/>
      </c>
      <c r="S100" s="11" t="str">
        <f>IFERROR(INDEX(#REF!,MATCH(B100,#REF!,0),0),"")</f>
        <v/>
      </c>
      <c r="T100" s="5" t="str">
        <f>IFERROR(INDEX(#REF!,MATCH(B100,#REF!,0),0),"")</f>
        <v/>
      </c>
      <c r="U100" s="10">
        <f t="shared" si="3"/>
        <v>2</v>
      </c>
      <c r="V100" s="188">
        <f t="shared" si="4"/>
        <v>1716</v>
      </c>
      <c r="W100" s="188">
        <f t="shared" si="5"/>
        <v>858</v>
      </c>
      <c r="X100" s="188" t="str">
        <f>IFERROR(SUMPRODUCT(LARGE(G100:T100,{1;2;3;4;5})),"NA")</f>
        <v>NA</v>
      </c>
      <c r="Y100" s="189" t="str">
        <f>IFERROR(SUMPRODUCT(LARGE(G100:T100,{1;2;3;4;5;6;7;8;9;10})),"NA")</f>
        <v>NA</v>
      </c>
    </row>
    <row r="101" spans="1:25" x14ac:dyDescent="0.3">
      <c r="A101" s="15">
        <v>98</v>
      </c>
      <c r="B101" s="9" t="s">
        <v>2465</v>
      </c>
      <c r="C101" s="1"/>
      <c r="D101" s="1"/>
      <c r="E101" s="1"/>
      <c r="F101" s="2"/>
      <c r="G101" s="10" t="str">
        <f>IFERROR(INDEX('03-25'!X:X,MATCH(B101,'03-25'!Y:Y,0),0),"")</f>
        <v/>
      </c>
      <c r="H101" s="11" t="str">
        <f>IFERROR(INDEX('04-08'!N:N,MATCH(B101,'04-08'!C:C,0),0),"")</f>
        <v/>
      </c>
      <c r="I101" s="11" t="str">
        <f>IFERROR(INDEX('04-29'!M:M,MATCH(B101,'04-29'!L:L,0),0),"")</f>
        <v/>
      </c>
      <c r="J101" s="11" t="str">
        <f>IFERROR(INDEX('05-27'!F:F,MATCH(B101,'05-27'!H:H,0),0),"")</f>
        <v/>
      </c>
      <c r="K101" s="11">
        <f>IFERROR(INDEX('06-17'!U:U,MATCH(B101,'06-17'!W:W,0),0),"")</f>
        <v>840</v>
      </c>
      <c r="L101" s="11">
        <f>IFERROR(INDEX('07-02'!W:W,MATCH(B101,'07-02'!B:B,0),0),"")</f>
        <v>871</v>
      </c>
      <c r="M101" s="11" t="str">
        <f>IFERROR(INDEX(#REF!,MATCH(B101,#REF!,0),0),"")</f>
        <v/>
      </c>
      <c r="N101" s="11" t="str">
        <f>IFERROR(INDEX(#REF!,MATCH(B101,#REF!,0),0),"")</f>
        <v/>
      </c>
      <c r="O101" s="11" t="str">
        <f>IFERROR(INDEX(#REF!,MATCH(B101,#REF!,0),0),"")</f>
        <v/>
      </c>
      <c r="P101" s="11" t="str">
        <f>IFERROR(INDEX(#REF!,MATCH(B101,#REF!,0),0),"")</f>
        <v/>
      </c>
      <c r="Q101" s="11" t="str">
        <f>IFERROR(INDEX(#REF!,MATCH(B101,#REF!,0),0),"")</f>
        <v/>
      </c>
      <c r="R101" s="11" t="str">
        <f>IFERROR(INDEX(#REF!,MATCH(B101,#REF!,0),0),"")</f>
        <v/>
      </c>
      <c r="S101" s="11" t="str">
        <f>IFERROR(INDEX(#REF!,MATCH(B101,#REF!,0),0),"")</f>
        <v/>
      </c>
      <c r="T101" s="5" t="str">
        <f>IFERROR(INDEX(#REF!,MATCH(B101,#REF!,0),0),"")</f>
        <v/>
      </c>
      <c r="U101" s="10">
        <f t="shared" si="3"/>
        <v>2</v>
      </c>
      <c r="V101" s="188">
        <f t="shared" si="4"/>
        <v>1711</v>
      </c>
      <c r="W101" s="188">
        <f t="shared" si="5"/>
        <v>855.5</v>
      </c>
      <c r="X101" s="188" t="str">
        <f>IFERROR(SUMPRODUCT(LARGE(G101:T101,{1;2;3;4;5})),"NA")</f>
        <v>NA</v>
      </c>
      <c r="Y101" s="189" t="str">
        <f>IFERROR(SUMPRODUCT(LARGE(G101:T101,{1;2;3;4;5;6;7;8;9;10})),"NA")</f>
        <v>NA</v>
      </c>
    </row>
    <row r="102" spans="1:25" x14ac:dyDescent="0.3">
      <c r="A102" s="15">
        <v>99</v>
      </c>
      <c r="B102" s="9" t="s">
        <v>74</v>
      </c>
      <c r="C102" s="1"/>
      <c r="D102" s="1"/>
      <c r="E102" s="1"/>
      <c r="F102" s="2"/>
      <c r="G102" s="10">
        <f>IFERROR(INDEX('03-25'!X:X,MATCH(B102,'03-25'!Y:Y,0),0),"")</f>
        <v>838</v>
      </c>
      <c r="H102" s="11" t="str">
        <f>IFERROR(INDEX('04-08'!N:N,MATCH(B102,'04-08'!C:C,0),0),"")</f>
        <v/>
      </c>
      <c r="I102" s="11">
        <f>IFERROR(INDEX('04-29'!M:M,MATCH(B102,'04-29'!L:L,0),0),"")</f>
        <v>864</v>
      </c>
      <c r="J102" s="11" t="str">
        <f>IFERROR(INDEX('05-27'!F:F,MATCH(B102,'05-27'!H:H,0),0),"")</f>
        <v/>
      </c>
      <c r="K102" s="11" t="str">
        <f>IFERROR(INDEX('06-17'!U:U,MATCH(B102,'06-17'!W:W,0),0),"")</f>
        <v/>
      </c>
      <c r="L102" s="11" t="str">
        <f>IFERROR(INDEX('07-02'!W:W,MATCH(B102,'07-02'!B:B,0),0),"")</f>
        <v/>
      </c>
      <c r="M102" s="11" t="str">
        <f>IFERROR(INDEX(#REF!,MATCH(B102,#REF!,0),0),"")</f>
        <v/>
      </c>
      <c r="N102" s="11" t="str">
        <f>IFERROR(INDEX(#REF!,MATCH(B102,#REF!,0),0),"")</f>
        <v/>
      </c>
      <c r="O102" s="11" t="str">
        <f>IFERROR(INDEX(#REF!,MATCH(B102,#REF!,0),0),"")</f>
        <v/>
      </c>
      <c r="P102" s="11" t="str">
        <f>IFERROR(INDEX(#REF!,MATCH(B102,#REF!,0),0),"")</f>
        <v/>
      </c>
      <c r="Q102" s="11" t="str">
        <f>IFERROR(INDEX(#REF!,MATCH(B102,#REF!,0),0),"")</f>
        <v/>
      </c>
      <c r="R102" s="11" t="str">
        <f>IFERROR(INDEX(#REF!,MATCH(B102,#REF!,0),0),"")</f>
        <v/>
      </c>
      <c r="S102" s="11" t="str">
        <f>IFERROR(INDEX(#REF!,MATCH(B102,#REF!,0),0),"")</f>
        <v/>
      </c>
      <c r="T102" s="5" t="str">
        <f>IFERROR(INDEX(#REF!,MATCH(B102,#REF!,0),0),"")</f>
        <v/>
      </c>
      <c r="U102" s="10">
        <f t="shared" si="3"/>
        <v>2</v>
      </c>
      <c r="V102" s="188">
        <f t="shared" si="4"/>
        <v>1702</v>
      </c>
      <c r="W102" s="188">
        <f t="shared" si="5"/>
        <v>851</v>
      </c>
      <c r="X102" s="188" t="str">
        <f>IFERROR(SUMPRODUCT(LARGE(G102:T102,{1;2;3;4;5})),"NA")</f>
        <v>NA</v>
      </c>
      <c r="Y102" s="189" t="str">
        <f>IFERROR(SUMPRODUCT(LARGE(G102:T102,{1;2;3;4;5;6;7;8;9;10})),"NA")</f>
        <v>NA</v>
      </c>
    </row>
    <row r="103" spans="1:25" x14ac:dyDescent="0.3">
      <c r="A103" s="15">
        <v>100</v>
      </c>
      <c r="B103" s="9" t="s">
        <v>2467</v>
      </c>
      <c r="C103" s="1"/>
      <c r="D103" s="1"/>
      <c r="E103" s="1"/>
      <c r="F103" s="2"/>
      <c r="G103" s="10" t="str">
        <f>IFERROR(INDEX('03-25'!X:X,MATCH(B103,'03-25'!Y:Y,0),0),"")</f>
        <v/>
      </c>
      <c r="H103" s="11" t="str">
        <f>IFERROR(INDEX('04-08'!N:N,MATCH(B103,'04-08'!C:C,0),0),"")</f>
        <v/>
      </c>
      <c r="I103" s="11" t="str">
        <f>IFERROR(INDEX('04-29'!M:M,MATCH(B103,'04-29'!L:L,0),0),"")</f>
        <v/>
      </c>
      <c r="J103" s="11" t="str">
        <f>IFERROR(INDEX('05-27'!F:F,MATCH(B103,'05-27'!H:H,0),0),"")</f>
        <v/>
      </c>
      <c r="K103" s="11">
        <f>IFERROR(INDEX('06-17'!U:U,MATCH(B103,'06-17'!W:W,0),0),"")</f>
        <v>856</v>
      </c>
      <c r="L103" s="11">
        <f>IFERROR(INDEX('07-02'!W:W,MATCH(B103,'07-02'!B:B,0),0),"")</f>
        <v>845</v>
      </c>
      <c r="M103" s="11" t="str">
        <f>IFERROR(INDEX(#REF!,MATCH(B103,#REF!,0),0),"")</f>
        <v/>
      </c>
      <c r="N103" s="11" t="str">
        <f>IFERROR(INDEX(#REF!,MATCH(B103,#REF!,0),0),"")</f>
        <v/>
      </c>
      <c r="O103" s="11" t="str">
        <f>IFERROR(INDEX(#REF!,MATCH(B103,#REF!,0),0),"")</f>
        <v/>
      </c>
      <c r="P103" s="11" t="str">
        <f>IFERROR(INDEX(#REF!,MATCH(B103,#REF!,0),0),"")</f>
        <v/>
      </c>
      <c r="Q103" s="11" t="str">
        <f>IFERROR(INDEX(#REF!,MATCH(B103,#REF!,0),0),"")</f>
        <v/>
      </c>
      <c r="R103" s="11" t="str">
        <f>IFERROR(INDEX(#REF!,MATCH(B103,#REF!,0),0),"")</f>
        <v/>
      </c>
      <c r="S103" s="11" t="str">
        <f>IFERROR(INDEX(#REF!,MATCH(B103,#REF!,0),0),"")</f>
        <v/>
      </c>
      <c r="T103" s="5" t="str">
        <f>IFERROR(INDEX(#REF!,MATCH(B103,#REF!,0),0),"")</f>
        <v/>
      </c>
      <c r="U103" s="10">
        <f t="shared" si="3"/>
        <v>2</v>
      </c>
      <c r="V103" s="188">
        <f t="shared" si="4"/>
        <v>1701</v>
      </c>
      <c r="W103" s="188">
        <f t="shared" si="5"/>
        <v>850.5</v>
      </c>
      <c r="X103" s="188" t="str">
        <f>IFERROR(SUMPRODUCT(LARGE(G103:T103,{1;2;3;4;5})),"NA")</f>
        <v>NA</v>
      </c>
      <c r="Y103" s="189" t="str">
        <f>IFERROR(SUMPRODUCT(LARGE(G103:T103,{1;2;3;4;5;6;7;8;9;10})),"NA")</f>
        <v>NA</v>
      </c>
    </row>
    <row r="104" spans="1:25" x14ac:dyDescent="0.3">
      <c r="A104" s="15">
        <v>101</v>
      </c>
      <c r="B104" s="9" t="s">
        <v>2018</v>
      </c>
      <c r="C104" s="1"/>
      <c r="D104" s="1"/>
      <c r="E104" s="1"/>
      <c r="F104" s="2"/>
      <c r="G104" s="10" t="str">
        <f>IFERROR(INDEX('03-25'!X:X,MATCH(B104,'03-25'!Y:Y,0),0),"")</f>
        <v/>
      </c>
      <c r="H104" s="11" t="str">
        <f>IFERROR(INDEX('04-08'!N:N,MATCH(B104,'04-08'!C:C,0),0),"")</f>
        <v/>
      </c>
      <c r="I104" s="11" t="str">
        <f>IFERROR(INDEX('04-29'!M:M,MATCH(B104,'04-29'!L:L,0),0),"")</f>
        <v/>
      </c>
      <c r="J104" s="11">
        <f>IFERROR(INDEX('05-27'!F:F,MATCH(B104,'05-27'!H:H,0),0),"")</f>
        <v>850</v>
      </c>
      <c r="K104" s="11">
        <f>IFERROR(INDEX('06-17'!U:U,MATCH(B104,'06-17'!W:W,0),0),"")</f>
        <v>839</v>
      </c>
      <c r="L104" s="11" t="str">
        <f>IFERROR(INDEX('07-02'!W:W,MATCH(B104,'07-02'!B:B,0),0),"")</f>
        <v/>
      </c>
      <c r="M104" s="11" t="str">
        <f>IFERROR(INDEX(#REF!,MATCH(B104,#REF!,0),0),"")</f>
        <v/>
      </c>
      <c r="N104" s="11" t="str">
        <f>IFERROR(INDEX(#REF!,MATCH(B104,#REF!,0),0),"")</f>
        <v/>
      </c>
      <c r="O104" s="11" t="str">
        <f>IFERROR(INDEX(#REF!,MATCH(B104,#REF!,0),0),"")</f>
        <v/>
      </c>
      <c r="P104" s="11" t="str">
        <f>IFERROR(INDEX(#REF!,MATCH(B104,#REF!,0),0),"")</f>
        <v/>
      </c>
      <c r="Q104" s="11" t="str">
        <f>IFERROR(INDEX(#REF!,MATCH(B104,#REF!,0),0),"")</f>
        <v/>
      </c>
      <c r="R104" s="11" t="str">
        <f>IFERROR(INDEX(#REF!,MATCH(B104,#REF!,0),0),"")</f>
        <v/>
      </c>
      <c r="S104" s="11" t="str">
        <f>IFERROR(INDEX(#REF!,MATCH(B104,#REF!,0),0),"")</f>
        <v/>
      </c>
      <c r="T104" s="5" t="str">
        <f>IFERROR(INDEX(#REF!,MATCH(B104,#REF!,0),0),"")</f>
        <v/>
      </c>
      <c r="U104" s="10">
        <f t="shared" si="3"/>
        <v>2</v>
      </c>
      <c r="V104" s="188">
        <f t="shared" si="4"/>
        <v>1689</v>
      </c>
      <c r="W104" s="188">
        <f t="shared" si="5"/>
        <v>844.5</v>
      </c>
      <c r="X104" s="188" t="str">
        <f>IFERROR(SUMPRODUCT(LARGE(G104:T104,{1;2;3;4;5})),"NA")</f>
        <v>NA</v>
      </c>
      <c r="Y104" s="189" t="str">
        <f>IFERROR(SUMPRODUCT(LARGE(G104:T104,{1;2;3;4;5;6;7;8;9;10})),"NA")</f>
        <v>NA</v>
      </c>
    </row>
    <row r="105" spans="1:25" x14ac:dyDescent="0.3">
      <c r="A105" s="15">
        <v>102</v>
      </c>
      <c r="B105" s="9" t="s">
        <v>477</v>
      </c>
      <c r="C105" s="1"/>
      <c r="D105" s="1"/>
      <c r="E105" s="1"/>
      <c r="F105" s="2"/>
      <c r="G105" s="10">
        <f>IFERROR(INDEX('03-25'!X:X,MATCH(B105,'03-25'!Y:Y,0),0),"")</f>
        <v>864</v>
      </c>
      <c r="H105" s="11" t="str">
        <f>IFERROR(INDEX('04-08'!N:N,MATCH(B105,'04-08'!C:C,0),0),"")</f>
        <v/>
      </c>
      <c r="I105" s="11" t="str">
        <f>IFERROR(INDEX('04-29'!M:M,MATCH(B105,'04-29'!L:L,0),0),"")</f>
        <v/>
      </c>
      <c r="J105" s="11">
        <f>IFERROR(INDEX('05-27'!F:F,MATCH(B105,'05-27'!H:H,0),0),"")</f>
        <v>823</v>
      </c>
      <c r="K105" s="11" t="str">
        <f>IFERROR(INDEX('06-17'!U:U,MATCH(B105,'06-17'!W:W,0),0),"")</f>
        <v/>
      </c>
      <c r="L105" s="11" t="str">
        <f>IFERROR(INDEX('07-02'!W:W,MATCH(B105,'07-02'!B:B,0),0),"")</f>
        <v/>
      </c>
      <c r="M105" s="11" t="str">
        <f>IFERROR(INDEX(#REF!,MATCH(B105,#REF!,0),0),"")</f>
        <v/>
      </c>
      <c r="N105" s="11" t="str">
        <f>IFERROR(INDEX(#REF!,MATCH(B105,#REF!,0),0),"")</f>
        <v/>
      </c>
      <c r="O105" s="11" t="str">
        <f>IFERROR(INDEX(#REF!,MATCH(B105,#REF!,0),0),"")</f>
        <v/>
      </c>
      <c r="P105" s="11" t="str">
        <f>IFERROR(INDEX(#REF!,MATCH(B105,#REF!,0),0),"")</f>
        <v/>
      </c>
      <c r="Q105" s="11" t="str">
        <f>IFERROR(INDEX(#REF!,MATCH(B105,#REF!,0),0),"")</f>
        <v/>
      </c>
      <c r="R105" s="11" t="str">
        <f>IFERROR(INDEX(#REF!,MATCH(B105,#REF!,0),0),"")</f>
        <v/>
      </c>
      <c r="S105" s="11" t="str">
        <f>IFERROR(INDEX(#REF!,MATCH(B105,#REF!,0),0),"")</f>
        <v/>
      </c>
      <c r="T105" s="5" t="str">
        <f>IFERROR(INDEX(#REF!,MATCH(B105,#REF!,0),0),"")</f>
        <v/>
      </c>
      <c r="U105" s="10">
        <f t="shared" si="3"/>
        <v>2</v>
      </c>
      <c r="V105" s="188">
        <f t="shared" si="4"/>
        <v>1687</v>
      </c>
      <c r="W105" s="188">
        <f t="shared" si="5"/>
        <v>843.5</v>
      </c>
      <c r="X105" s="188" t="str">
        <f>IFERROR(SUMPRODUCT(LARGE(G105:T105,{1;2;3;4;5})),"NA")</f>
        <v>NA</v>
      </c>
      <c r="Y105" s="189" t="str">
        <f>IFERROR(SUMPRODUCT(LARGE(G105:T105,{1;2;3;4;5;6;7;8;9;10})),"NA")</f>
        <v>NA</v>
      </c>
    </row>
    <row r="106" spans="1:25" x14ac:dyDescent="0.3">
      <c r="A106" s="15">
        <v>103</v>
      </c>
      <c r="B106" s="9" t="s">
        <v>2049</v>
      </c>
      <c r="C106" s="1"/>
      <c r="D106" s="1"/>
      <c r="E106" s="1"/>
      <c r="F106" s="2"/>
      <c r="G106" s="10" t="str">
        <f>IFERROR(INDEX('03-25'!X:X,MATCH(B106,'03-25'!Y:Y,0),0),"")</f>
        <v/>
      </c>
      <c r="H106" s="11" t="str">
        <f>IFERROR(INDEX('04-08'!N:N,MATCH(B106,'04-08'!C:C,0),0),"")</f>
        <v/>
      </c>
      <c r="I106" s="11" t="str">
        <f>IFERROR(INDEX('04-29'!M:M,MATCH(B106,'04-29'!L:L,0),0),"")</f>
        <v/>
      </c>
      <c r="J106" s="11">
        <f>IFERROR(INDEX('05-27'!F:F,MATCH(B106,'05-27'!H:H,0),0),"")</f>
        <v>856</v>
      </c>
      <c r="K106" s="11">
        <f>IFERROR(INDEX('06-17'!U:U,MATCH(B106,'06-17'!W:W,0),0),"")</f>
        <v>802</v>
      </c>
      <c r="L106" s="11" t="str">
        <f>IFERROR(INDEX('07-02'!W:W,MATCH(B106,'07-02'!B:B,0),0),"")</f>
        <v/>
      </c>
      <c r="M106" s="11" t="str">
        <f>IFERROR(INDEX(#REF!,MATCH(B106,#REF!,0),0),"")</f>
        <v/>
      </c>
      <c r="N106" s="11" t="str">
        <f>IFERROR(INDEX(#REF!,MATCH(B106,#REF!,0),0),"")</f>
        <v/>
      </c>
      <c r="O106" s="11" t="str">
        <f>IFERROR(INDEX(#REF!,MATCH(B106,#REF!,0),0),"")</f>
        <v/>
      </c>
      <c r="P106" s="11" t="str">
        <f>IFERROR(INDEX(#REF!,MATCH(B106,#REF!,0),0),"")</f>
        <v/>
      </c>
      <c r="Q106" s="11" t="str">
        <f>IFERROR(INDEX(#REF!,MATCH(B106,#REF!,0),0),"")</f>
        <v/>
      </c>
      <c r="R106" s="11" t="str">
        <f>IFERROR(INDEX(#REF!,MATCH(B106,#REF!,0),0),"")</f>
        <v/>
      </c>
      <c r="S106" s="11" t="str">
        <f>IFERROR(INDEX(#REF!,MATCH(B106,#REF!,0),0),"")</f>
        <v/>
      </c>
      <c r="T106" s="5" t="str">
        <f>IFERROR(INDEX(#REF!,MATCH(B106,#REF!,0),0),"")</f>
        <v/>
      </c>
      <c r="U106" s="10">
        <f t="shared" si="3"/>
        <v>2</v>
      </c>
      <c r="V106" s="188">
        <f t="shared" si="4"/>
        <v>1658</v>
      </c>
      <c r="W106" s="188">
        <f t="shared" si="5"/>
        <v>829</v>
      </c>
      <c r="X106" s="188" t="str">
        <f>IFERROR(SUMPRODUCT(LARGE(G106:T106,{1;2;3;4;5})),"NA")</f>
        <v>NA</v>
      </c>
      <c r="Y106" s="189" t="str">
        <f>IFERROR(SUMPRODUCT(LARGE(G106:T106,{1;2;3;4;5;6;7;8;9;10})),"NA")</f>
        <v>NA</v>
      </c>
    </row>
    <row r="107" spans="1:25" x14ac:dyDescent="0.3">
      <c r="A107" s="15">
        <v>104</v>
      </c>
      <c r="B107" s="9" t="s">
        <v>2075</v>
      </c>
      <c r="C107" s="1"/>
      <c r="D107" s="1"/>
      <c r="E107" s="1"/>
      <c r="F107" s="2"/>
      <c r="G107" s="10" t="str">
        <f>IFERROR(INDEX('03-25'!X:X,MATCH(B107,'03-25'!Y:Y,0),0),"")</f>
        <v/>
      </c>
      <c r="H107" s="11" t="str">
        <f>IFERROR(INDEX('04-08'!N:N,MATCH(B107,'04-08'!C:C,0),0),"")</f>
        <v/>
      </c>
      <c r="I107" s="11" t="str">
        <f>IFERROR(INDEX('04-29'!M:M,MATCH(B107,'04-29'!L:L,0),0),"")</f>
        <v/>
      </c>
      <c r="J107" s="11">
        <f>IFERROR(INDEX('05-27'!F:F,MATCH(B107,'05-27'!H:H,0),0),"")</f>
        <v>823</v>
      </c>
      <c r="K107" s="11">
        <f>IFERROR(INDEX('06-17'!U:U,MATCH(B107,'06-17'!W:W,0),0),"")</f>
        <v>816</v>
      </c>
      <c r="L107" s="11" t="str">
        <f>IFERROR(INDEX('07-02'!W:W,MATCH(B107,'07-02'!B:B,0),0),"")</f>
        <v/>
      </c>
      <c r="M107" s="11" t="str">
        <f>IFERROR(INDEX(#REF!,MATCH(B107,#REF!,0),0),"")</f>
        <v/>
      </c>
      <c r="N107" s="11" t="str">
        <f>IFERROR(INDEX(#REF!,MATCH(B107,#REF!,0),0),"")</f>
        <v/>
      </c>
      <c r="O107" s="11" t="str">
        <f>IFERROR(INDEX(#REF!,MATCH(B107,#REF!,0),0),"")</f>
        <v/>
      </c>
      <c r="P107" s="11" t="str">
        <f>IFERROR(INDEX(#REF!,MATCH(B107,#REF!,0),0),"")</f>
        <v/>
      </c>
      <c r="Q107" s="11" t="str">
        <f>IFERROR(INDEX(#REF!,MATCH(B107,#REF!,0),0),"")</f>
        <v/>
      </c>
      <c r="R107" s="11" t="str">
        <f>IFERROR(INDEX(#REF!,MATCH(B107,#REF!,0),0),"")</f>
        <v/>
      </c>
      <c r="S107" s="11" t="str">
        <f>IFERROR(INDEX(#REF!,MATCH(B107,#REF!,0),0),"")</f>
        <v/>
      </c>
      <c r="T107" s="5" t="str">
        <f>IFERROR(INDEX(#REF!,MATCH(B107,#REF!,0),0),"")</f>
        <v/>
      </c>
      <c r="U107" s="10">
        <f t="shared" si="3"/>
        <v>2</v>
      </c>
      <c r="V107" s="188">
        <f t="shared" si="4"/>
        <v>1639</v>
      </c>
      <c r="W107" s="188">
        <f t="shared" si="5"/>
        <v>819.5</v>
      </c>
      <c r="X107" s="188" t="str">
        <f>IFERROR(SUMPRODUCT(LARGE(G107:T107,{1;2;3;4;5})),"NA")</f>
        <v>NA</v>
      </c>
      <c r="Y107" s="189" t="str">
        <f>IFERROR(SUMPRODUCT(LARGE(G107:T107,{1;2;3;4;5;6;7;8;9;10})),"NA")</f>
        <v>NA</v>
      </c>
    </row>
    <row r="108" spans="1:25" x14ac:dyDescent="0.3">
      <c r="A108" s="15">
        <v>105</v>
      </c>
      <c r="B108" s="9" t="s">
        <v>2079</v>
      </c>
      <c r="C108" s="1"/>
      <c r="D108" s="1"/>
      <c r="E108" s="1"/>
      <c r="F108" s="2"/>
      <c r="G108" s="10" t="str">
        <f>IFERROR(INDEX('03-25'!X:X,MATCH(B108,'03-25'!Y:Y,0),0),"")</f>
        <v/>
      </c>
      <c r="H108" s="11" t="str">
        <f>IFERROR(INDEX('04-08'!N:N,MATCH(B108,'04-08'!C:C,0),0),"")</f>
        <v/>
      </c>
      <c r="I108" s="11" t="str">
        <f>IFERROR(INDEX('04-29'!M:M,MATCH(B108,'04-29'!L:L,0),0),"")</f>
        <v/>
      </c>
      <c r="J108" s="11">
        <f>IFERROR(INDEX('05-27'!F:F,MATCH(B108,'05-27'!H:H,0),0),"")</f>
        <v>813</v>
      </c>
      <c r="K108" s="11">
        <f>IFERROR(INDEX('06-17'!U:U,MATCH(B108,'06-17'!W:W,0),0),"")</f>
        <v>817</v>
      </c>
      <c r="L108" s="11" t="str">
        <f>IFERROR(INDEX('07-02'!W:W,MATCH(B108,'07-02'!B:B,0),0),"")</f>
        <v/>
      </c>
      <c r="M108" s="11" t="str">
        <f>IFERROR(INDEX(#REF!,MATCH(B108,#REF!,0),0),"")</f>
        <v/>
      </c>
      <c r="N108" s="11" t="str">
        <f>IFERROR(INDEX(#REF!,MATCH(B108,#REF!,0),0),"")</f>
        <v/>
      </c>
      <c r="O108" s="11" t="str">
        <f>IFERROR(INDEX(#REF!,MATCH(B108,#REF!,0),0),"")</f>
        <v/>
      </c>
      <c r="P108" s="11" t="str">
        <f>IFERROR(INDEX(#REF!,MATCH(B108,#REF!,0),0),"")</f>
        <v/>
      </c>
      <c r="Q108" s="11" t="str">
        <f>IFERROR(INDEX(#REF!,MATCH(B108,#REF!,0),0),"")</f>
        <v/>
      </c>
      <c r="R108" s="11" t="str">
        <f>IFERROR(INDEX(#REF!,MATCH(B108,#REF!,0),0),"")</f>
        <v/>
      </c>
      <c r="S108" s="11" t="str">
        <f>IFERROR(INDEX(#REF!,MATCH(B108,#REF!,0),0),"")</f>
        <v/>
      </c>
      <c r="T108" s="5" t="str">
        <f>IFERROR(INDEX(#REF!,MATCH(B108,#REF!,0),0),"")</f>
        <v/>
      </c>
      <c r="U108" s="10">
        <f t="shared" si="3"/>
        <v>2</v>
      </c>
      <c r="V108" s="188">
        <f t="shared" si="4"/>
        <v>1630</v>
      </c>
      <c r="W108" s="188">
        <f t="shared" si="5"/>
        <v>815</v>
      </c>
      <c r="X108" s="188" t="str">
        <f>IFERROR(SUMPRODUCT(LARGE(G108:T108,{1;2;3;4;5})),"NA")</f>
        <v>NA</v>
      </c>
      <c r="Y108" s="189" t="str">
        <f>IFERROR(SUMPRODUCT(LARGE(G108:T108,{1;2;3;4;5;6;7;8;9;10})),"NA")</f>
        <v>NA</v>
      </c>
    </row>
    <row r="109" spans="1:25" x14ac:dyDescent="0.3">
      <c r="A109" s="15">
        <v>106</v>
      </c>
      <c r="B109" s="9" t="s">
        <v>67</v>
      </c>
      <c r="C109" s="1"/>
      <c r="D109" s="1"/>
      <c r="E109" s="1"/>
      <c r="F109" s="2"/>
      <c r="G109" s="10">
        <f>IFERROR(INDEX('03-25'!X:X,MATCH(B109,'03-25'!Y:Y,0),0),"")</f>
        <v>769</v>
      </c>
      <c r="H109" s="11" t="str">
        <f>IFERROR(INDEX('04-08'!N:N,MATCH(B109,'04-08'!C:C,0),0),"")</f>
        <v/>
      </c>
      <c r="I109" s="11">
        <f>IFERROR(INDEX('04-29'!M:M,MATCH(B109,'04-29'!L:L,0),0),"")</f>
        <v>859</v>
      </c>
      <c r="J109" s="11" t="str">
        <f>IFERROR(INDEX('05-27'!F:F,MATCH(B109,'05-27'!H:H,0),0),"")</f>
        <v/>
      </c>
      <c r="K109" s="11" t="str">
        <f>IFERROR(INDEX('06-17'!U:U,MATCH(B109,'06-17'!W:W,0),0),"")</f>
        <v/>
      </c>
      <c r="L109" s="11" t="str">
        <f>IFERROR(INDEX('07-02'!W:W,MATCH(B109,'07-02'!B:B,0),0),"")</f>
        <v/>
      </c>
      <c r="M109" s="11" t="str">
        <f>IFERROR(INDEX(#REF!,MATCH(B109,#REF!,0),0),"")</f>
        <v/>
      </c>
      <c r="N109" s="11" t="str">
        <f>IFERROR(INDEX(#REF!,MATCH(B109,#REF!,0),0),"")</f>
        <v/>
      </c>
      <c r="O109" s="11" t="str">
        <f>IFERROR(INDEX(#REF!,MATCH(B109,#REF!,0),0),"")</f>
        <v/>
      </c>
      <c r="P109" s="11" t="str">
        <f>IFERROR(INDEX(#REF!,MATCH(B109,#REF!,0),0),"")</f>
        <v/>
      </c>
      <c r="Q109" s="11" t="str">
        <f>IFERROR(INDEX(#REF!,MATCH(B109,#REF!,0),0),"")</f>
        <v/>
      </c>
      <c r="R109" s="11" t="str">
        <f>IFERROR(INDEX(#REF!,MATCH(B109,#REF!,0),0),"")</f>
        <v/>
      </c>
      <c r="S109" s="11" t="str">
        <f>IFERROR(INDEX(#REF!,MATCH(B109,#REF!,0),0),"")</f>
        <v/>
      </c>
      <c r="T109" s="5" t="str">
        <f>IFERROR(INDEX(#REF!,MATCH(B109,#REF!,0),0),"")</f>
        <v/>
      </c>
      <c r="U109" s="10">
        <f t="shared" si="3"/>
        <v>2</v>
      </c>
      <c r="V109" s="188">
        <f t="shared" si="4"/>
        <v>1628</v>
      </c>
      <c r="W109" s="188">
        <f t="shared" si="5"/>
        <v>814</v>
      </c>
      <c r="X109" s="188" t="str">
        <f>IFERROR(SUMPRODUCT(LARGE(G109:T109,{1;2;3;4;5})),"NA")</f>
        <v>NA</v>
      </c>
      <c r="Y109" s="189" t="str">
        <f>IFERROR(SUMPRODUCT(LARGE(G109:T109,{1;2;3;4;5;6;7;8;9;10})),"NA")</f>
        <v>NA</v>
      </c>
    </row>
    <row r="110" spans="1:25" x14ac:dyDescent="0.3">
      <c r="A110" s="15">
        <v>107</v>
      </c>
      <c r="B110" s="9" t="s">
        <v>2051</v>
      </c>
      <c r="C110" s="1"/>
      <c r="D110" s="1"/>
      <c r="E110" s="1"/>
      <c r="F110" s="2"/>
      <c r="G110" s="10" t="str">
        <f>IFERROR(INDEX('03-25'!X:X,MATCH(B110,'03-25'!Y:Y,0),0),"")</f>
        <v/>
      </c>
      <c r="H110" s="11" t="str">
        <f>IFERROR(INDEX('04-08'!N:N,MATCH(B110,'04-08'!C:C,0),0),"")</f>
        <v/>
      </c>
      <c r="I110" s="11" t="str">
        <f>IFERROR(INDEX('04-29'!M:M,MATCH(B110,'04-29'!L:L,0),0),"")</f>
        <v/>
      </c>
      <c r="J110" s="11">
        <f>IFERROR(INDEX('05-27'!F:F,MATCH(B110,'05-27'!H:H,0),0),"")</f>
        <v>777</v>
      </c>
      <c r="K110" s="11" t="str">
        <f>IFERROR(INDEX('06-17'!U:U,MATCH(B110,'06-17'!W:W,0),0),"")</f>
        <v/>
      </c>
      <c r="L110" s="11">
        <f>IFERROR(INDEX('07-02'!W:W,MATCH(B110,'07-02'!B:B,0),0),"")</f>
        <v>850</v>
      </c>
      <c r="M110" s="11" t="str">
        <f>IFERROR(INDEX(#REF!,MATCH(B110,#REF!,0),0),"")</f>
        <v/>
      </c>
      <c r="N110" s="11" t="str">
        <f>IFERROR(INDEX(#REF!,MATCH(B110,#REF!,0),0),"")</f>
        <v/>
      </c>
      <c r="O110" s="11" t="str">
        <f>IFERROR(INDEX(#REF!,MATCH(B110,#REF!,0),0),"")</f>
        <v/>
      </c>
      <c r="P110" s="11" t="str">
        <f>IFERROR(INDEX(#REF!,MATCH(B110,#REF!,0),0),"")</f>
        <v/>
      </c>
      <c r="Q110" s="11" t="str">
        <f>IFERROR(INDEX(#REF!,MATCH(B110,#REF!,0),0),"")</f>
        <v/>
      </c>
      <c r="R110" s="11" t="str">
        <f>IFERROR(INDEX(#REF!,MATCH(B110,#REF!,0),0),"")</f>
        <v/>
      </c>
      <c r="S110" s="11" t="str">
        <f>IFERROR(INDEX(#REF!,MATCH(B110,#REF!,0),0),"")</f>
        <v/>
      </c>
      <c r="T110" s="5" t="str">
        <f>IFERROR(INDEX(#REF!,MATCH(B110,#REF!,0),0),"")</f>
        <v/>
      </c>
      <c r="U110" s="10">
        <f t="shared" si="3"/>
        <v>2</v>
      </c>
      <c r="V110" s="188">
        <f t="shared" si="4"/>
        <v>1627</v>
      </c>
      <c r="W110" s="188">
        <f t="shared" si="5"/>
        <v>813.5</v>
      </c>
      <c r="X110" s="188" t="str">
        <f>IFERROR(SUMPRODUCT(LARGE(G110:T110,{1;2;3;4;5})),"NA")</f>
        <v>NA</v>
      </c>
      <c r="Y110" s="189" t="str">
        <f>IFERROR(SUMPRODUCT(LARGE(G110:T110,{1;2;3;4;5;6;7;8;9;10})),"NA")</f>
        <v>NA</v>
      </c>
    </row>
    <row r="111" spans="1:25" x14ac:dyDescent="0.3">
      <c r="A111" s="15">
        <v>108</v>
      </c>
      <c r="B111" s="9" t="s">
        <v>2090</v>
      </c>
      <c r="C111" s="1"/>
      <c r="D111" s="1"/>
      <c r="E111" s="1"/>
      <c r="F111" s="2"/>
      <c r="G111" s="10" t="str">
        <f>IFERROR(INDEX('03-25'!X:X,MATCH(B111,'03-25'!Y:Y,0),0),"")</f>
        <v/>
      </c>
      <c r="H111" s="11" t="str">
        <f>IFERROR(INDEX('04-08'!N:N,MATCH(B111,'04-08'!C:C,0),0),"")</f>
        <v/>
      </c>
      <c r="I111" s="11" t="str">
        <f>IFERROR(INDEX('04-29'!M:M,MATCH(B111,'04-29'!L:L,0),0),"")</f>
        <v/>
      </c>
      <c r="J111" s="11">
        <f>IFERROR(INDEX('05-27'!F:F,MATCH(B111,'05-27'!H:H,0),0),"")</f>
        <v>802</v>
      </c>
      <c r="K111" s="11">
        <f>IFERROR(INDEX('06-17'!U:U,MATCH(B111,'06-17'!W:W,0),0),"")</f>
        <v>822</v>
      </c>
      <c r="L111" s="11" t="str">
        <f>IFERROR(INDEX('07-02'!W:W,MATCH(B111,'07-02'!B:B,0),0),"")</f>
        <v/>
      </c>
      <c r="M111" s="11" t="str">
        <f>IFERROR(INDEX(#REF!,MATCH(B111,#REF!,0),0),"")</f>
        <v/>
      </c>
      <c r="N111" s="11" t="str">
        <f>IFERROR(INDEX(#REF!,MATCH(B111,#REF!,0),0),"")</f>
        <v/>
      </c>
      <c r="O111" s="11" t="str">
        <f>IFERROR(INDEX(#REF!,MATCH(B111,#REF!,0),0),"")</f>
        <v/>
      </c>
      <c r="P111" s="11" t="str">
        <f>IFERROR(INDEX(#REF!,MATCH(B111,#REF!,0),0),"")</f>
        <v/>
      </c>
      <c r="Q111" s="11" t="str">
        <f>IFERROR(INDEX(#REF!,MATCH(B111,#REF!,0),0),"")</f>
        <v/>
      </c>
      <c r="R111" s="11" t="str">
        <f>IFERROR(INDEX(#REF!,MATCH(B111,#REF!,0),0),"")</f>
        <v/>
      </c>
      <c r="S111" s="11" t="str">
        <f>IFERROR(INDEX(#REF!,MATCH(B111,#REF!,0),0),"")</f>
        <v/>
      </c>
      <c r="T111" s="5" t="str">
        <f>IFERROR(INDEX(#REF!,MATCH(B111,#REF!,0),0),"")</f>
        <v/>
      </c>
      <c r="U111" s="10">
        <f t="shared" si="3"/>
        <v>2</v>
      </c>
      <c r="V111" s="188">
        <f t="shared" si="4"/>
        <v>1624</v>
      </c>
      <c r="W111" s="188">
        <f t="shared" si="5"/>
        <v>812</v>
      </c>
      <c r="X111" s="188" t="str">
        <f>IFERROR(SUMPRODUCT(LARGE(G111:T111,{1;2;3;4;5})),"NA")</f>
        <v>NA</v>
      </c>
      <c r="Y111" s="189" t="str">
        <f>IFERROR(SUMPRODUCT(LARGE(G111:T111,{1;2;3;4;5;6;7;8;9;10})),"NA")</f>
        <v>NA</v>
      </c>
    </row>
    <row r="112" spans="1:25" x14ac:dyDescent="0.3">
      <c r="A112" s="15">
        <v>109</v>
      </c>
      <c r="B112" s="9" t="s">
        <v>2062</v>
      </c>
      <c r="C112" s="1"/>
      <c r="D112" s="1"/>
      <c r="E112" s="1"/>
      <c r="F112" s="2"/>
      <c r="G112" s="10" t="str">
        <f>IFERROR(INDEX('03-25'!X:X,MATCH(B112,'03-25'!Y:Y,0),0),"")</f>
        <v/>
      </c>
      <c r="H112" s="11" t="str">
        <f>IFERROR(INDEX('04-08'!N:N,MATCH(B112,'04-08'!C:C,0),0),"")</f>
        <v/>
      </c>
      <c r="I112" s="11" t="str">
        <f>IFERROR(INDEX('04-29'!M:M,MATCH(B112,'04-29'!L:L,0),0),"")</f>
        <v/>
      </c>
      <c r="J112" s="11">
        <f>IFERROR(INDEX('05-27'!F:F,MATCH(B112,'05-27'!H:H,0),0),"")</f>
        <v>828</v>
      </c>
      <c r="K112" s="11">
        <f>IFERROR(INDEX('06-17'!U:U,MATCH(B112,'06-17'!W:W,0),0),"")</f>
        <v>795</v>
      </c>
      <c r="L112" s="11" t="str">
        <f>IFERROR(INDEX('07-02'!W:W,MATCH(B112,'07-02'!B:B,0),0),"")</f>
        <v/>
      </c>
      <c r="M112" s="11" t="str">
        <f>IFERROR(INDEX(#REF!,MATCH(B112,#REF!,0),0),"")</f>
        <v/>
      </c>
      <c r="N112" s="11" t="str">
        <f>IFERROR(INDEX(#REF!,MATCH(B112,#REF!,0),0),"")</f>
        <v/>
      </c>
      <c r="O112" s="11" t="str">
        <f>IFERROR(INDEX(#REF!,MATCH(B112,#REF!,0),0),"")</f>
        <v/>
      </c>
      <c r="P112" s="11" t="str">
        <f>IFERROR(INDEX(#REF!,MATCH(B112,#REF!,0),0),"")</f>
        <v/>
      </c>
      <c r="Q112" s="11" t="str">
        <f>IFERROR(INDEX(#REF!,MATCH(B112,#REF!,0),0),"")</f>
        <v/>
      </c>
      <c r="R112" s="11" t="str">
        <f>IFERROR(INDEX(#REF!,MATCH(B112,#REF!,0),0),"")</f>
        <v/>
      </c>
      <c r="S112" s="11" t="str">
        <f>IFERROR(INDEX(#REF!,MATCH(B112,#REF!,0),0),"")</f>
        <v/>
      </c>
      <c r="T112" s="5" t="str">
        <f>IFERROR(INDEX(#REF!,MATCH(B112,#REF!,0),0),"")</f>
        <v/>
      </c>
      <c r="U112" s="10">
        <f t="shared" si="3"/>
        <v>2</v>
      </c>
      <c r="V112" s="188">
        <f t="shared" si="4"/>
        <v>1623</v>
      </c>
      <c r="W112" s="188">
        <f t="shared" si="5"/>
        <v>811.5</v>
      </c>
      <c r="X112" s="188" t="str">
        <f>IFERROR(SUMPRODUCT(LARGE(G112:T112,{1;2;3;4;5})),"NA")</f>
        <v>NA</v>
      </c>
      <c r="Y112" s="189" t="str">
        <f>IFERROR(SUMPRODUCT(LARGE(G112:T112,{1;2;3;4;5;6;7;8;9;10})),"NA")</f>
        <v>NA</v>
      </c>
    </row>
    <row r="113" spans="1:25" x14ac:dyDescent="0.3">
      <c r="A113" s="15">
        <v>110</v>
      </c>
      <c r="B113" s="9" t="s">
        <v>2067</v>
      </c>
      <c r="C113" s="1"/>
      <c r="D113" s="1"/>
      <c r="E113" s="1"/>
      <c r="F113" s="2"/>
      <c r="G113" s="10" t="str">
        <f>IFERROR(INDEX('03-25'!X:X,MATCH(B113,'03-25'!Y:Y,0),0),"")</f>
        <v/>
      </c>
      <c r="H113" s="11" t="str">
        <f>IFERROR(INDEX('04-08'!N:N,MATCH(B113,'04-08'!C:C,0),0),"")</f>
        <v/>
      </c>
      <c r="I113" s="11" t="str">
        <f>IFERROR(INDEX('04-29'!M:M,MATCH(B113,'04-29'!L:L,0),0),"")</f>
        <v/>
      </c>
      <c r="J113" s="11">
        <f>IFERROR(INDEX('05-27'!F:F,MATCH(B113,'05-27'!H:H,0),0),"")</f>
        <v>803</v>
      </c>
      <c r="K113" s="11" t="str">
        <f>IFERROR(INDEX('06-17'!U:U,MATCH(B113,'06-17'!W:W,0),0),"")</f>
        <v/>
      </c>
      <c r="L113" s="11">
        <f>IFERROR(INDEX('07-02'!W:W,MATCH(B113,'07-02'!B:B,0),0),"")</f>
        <v>818</v>
      </c>
      <c r="M113" s="11" t="str">
        <f>IFERROR(INDEX(#REF!,MATCH(B113,#REF!,0),0),"")</f>
        <v/>
      </c>
      <c r="N113" s="11" t="str">
        <f>IFERROR(INDEX(#REF!,MATCH(B113,#REF!,0),0),"")</f>
        <v/>
      </c>
      <c r="O113" s="11" t="str">
        <f>IFERROR(INDEX(#REF!,MATCH(B113,#REF!,0),0),"")</f>
        <v/>
      </c>
      <c r="P113" s="11" t="str">
        <f>IFERROR(INDEX(#REF!,MATCH(B113,#REF!,0),0),"")</f>
        <v/>
      </c>
      <c r="Q113" s="11" t="str">
        <f>IFERROR(INDEX(#REF!,MATCH(B113,#REF!,0),0),"")</f>
        <v/>
      </c>
      <c r="R113" s="11" t="str">
        <f>IFERROR(INDEX(#REF!,MATCH(B113,#REF!,0),0),"")</f>
        <v/>
      </c>
      <c r="S113" s="11" t="str">
        <f>IFERROR(INDEX(#REF!,MATCH(B113,#REF!,0),0),"")</f>
        <v/>
      </c>
      <c r="T113" s="5" t="str">
        <f>IFERROR(INDEX(#REF!,MATCH(B113,#REF!,0),0),"")</f>
        <v/>
      </c>
      <c r="U113" s="10">
        <f t="shared" si="3"/>
        <v>2</v>
      </c>
      <c r="V113" s="188">
        <f t="shared" si="4"/>
        <v>1621</v>
      </c>
      <c r="W113" s="188">
        <f t="shared" si="5"/>
        <v>810.5</v>
      </c>
      <c r="X113" s="188" t="str">
        <f>IFERROR(SUMPRODUCT(LARGE(G113:T113,{1;2;3;4;5})),"NA")</f>
        <v>NA</v>
      </c>
      <c r="Y113" s="189" t="str">
        <f>IFERROR(SUMPRODUCT(LARGE(G113:T113,{1;2;3;4;5;6;7;8;9;10})),"NA")</f>
        <v>NA</v>
      </c>
    </row>
    <row r="114" spans="1:25" x14ac:dyDescent="0.3">
      <c r="A114" s="15">
        <v>111</v>
      </c>
      <c r="B114" s="9" t="s">
        <v>15</v>
      </c>
      <c r="C114" s="1"/>
      <c r="D114" s="1"/>
      <c r="E114" s="1"/>
      <c r="F114" s="2"/>
      <c r="G114" s="10">
        <f>IFERROR(INDEX('03-25'!X:X,MATCH(B114,'03-25'!Y:Y,0),0),"")</f>
        <v>841</v>
      </c>
      <c r="H114" s="11" t="str">
        <f>IFERROR(INDEX('04-08'!N:N,MATCH(B114,'04-08'!C:C,0),0),"")</f>
        <v/>
      </c>
      <c r="I114" s="11" t="str">
        <f>IFERROR(INDEX('04-29'!M:M,MATCH(B114,'04-29'!L:L,0),0),"")</f>
        <v/>
      </c>
      <c r="J114" s="11" t="str">
        <f>IFERROR(INDEX('05-27'!F:F,MATCH(B114,'05-27'!H:H,0),0),"")</f>
        <v/>
      </c>
      <c r="K114" s="11" t="str">
        <f>IFERROR(INDEX('06-17'!U:U,MATCH(B114,'06-17'!W:W,0),0),"")</f>
        <v/>
      </c>
      <c r="L114" s="11">
        <f>IFERROR(INDEX('07-02'!W:W,MATCH(B114,'07-02'!B:B,0),0),"")</f>
        <v>773</v>
      </c>
      <c r="M114" s="11" t="str">
        <f>IFERROR(INDEX(#REF!,MATCH(B114,#REF!,0),0),"")</f>
        <v/>
      </c>
      <c r="N114" s="11" t="str">
        <f>IFERROR(INDEX(#REF!,MATCH(B114,#REF!,0),0),"")</f>
        <v/>
      </c>
      <c r="O114" s="11" t="str">
        <f>IFERROR(INDEX(#REF!,MATCH(B114,#REF!,0),0),"")</f>
        <v/>
      </c>
      <c r="P114" s="11" t="str">
        <f>IFERROR(INDEX(#REF!,MATCH(B114,#REF!,0),0),"")</f>
        <v/>
      </c>
      <c r="Q114" s="11" t="str">
        <f>IFERROR(INDEX(#REF!,MATCH(B114,#REF!,0),0),"")</f>
        <v/>
      </c>
      <c r="R114" s="11" t="str">
        <f>IFERROR(INDEX(#REF!,MATCH(B114,#REF!,0),0),"")</f>
        <v/>
      </c>
      <c r="S114" s="11" t="str">
        <f>IFERROR(INDEX(#REF!,MATCH(B114,#REF!,0),0),"")</f>
        <v/>
      </c>
      <c r="T114" s="5" t="str">
        <f>IFERROR(INDEX(#REF!,MATCH(B114,#REF!,0),0),"")</f>
        <v/>
      </c>
      <c r="U114" s="10">
        <f t="shared" si="3"/>
        <v>2</v>
      </c>
      <c r="V114" s="188">
        <f t="shared" si="4"/>
        <v>1614</v>
      </c>
      <c r="W114" s="188">
        <f t="shared" si="5"/>
        <v>807</v>
      </c>
      <c r="X114" s="188" t="str">
        <f>IFERROR(SUMPRODUCT(LARGE(G114:T114,{1;2;3;4;5})),"NA")</f>
        <v>NA</v>
      </c>
      <c r="Y114" s="189" t="str">
        <f>IFERROR(SUMPRODUCT(LARGE(G114:T114,{1;2;3;4;5;6;7;8;9;10})),"NA")</f>
        <v>NA</v>
      </c>
    </row>
    <row r="115" spans="1:25" x14ac:dyDescent="0.3">
      <c r="A115" s="15">
        <v>112</v>
      </c>
      <c r="B115" s="9" t="s">
        <v>2028</v>
      </c>
      <c r="C115" s="1"/>
      <c r="D115" s="1"/>
      <c r="E115" s="1"/>
      <c r="F115" s="2"/>
      <c r="G115" s="10" t="str">
        <f>IFERROR(INDEX('03-25'!X:X,MATCH(B115,'03-25'!Y:Y,0),0),"")</f>
        <v/>
      </c>
      <c r="H115" s="11" t="str">
        <f>IFERROR(INDEX('04-08'!N:N,MATCH(B115,'04-08'!C:C,0),0),"")</f>
        <v/>
      </c>
      <c r="I115" s="11" t="str">
        <f>IFERROR(INDEX('04-29'!M:M,MATCH(B115,'04-29'!L:L,0),0),"")</f>
        <v/>
      </c>
      <c r="J115" s="11">
        <f>IFERROR(INDEX('05-27'!F:F,MATCH(B115,'05-27'!H:H,0),0),"")</f>
        <v>812</v>
      </c>
      <c r="K115" s="11">
        <f>IFERROR(INDEX('06-17'!U:U,MATCH(B115,'06-17'!W:W,0),0),"")</f>
        <v>799</v>
      </c>
      <c r="L115" s="11" t="str">
        <f>IFERROR(INDEX('07-02'!W:W,MATCH(B115,'07-02'!B:B,0),0),"")</f>
        <v/>
      </c>
      <c r="M115" s="11" t="str">
        <f>IFERROR(INDEX(#REF!,MATCH(B115,#REF!,0),0),"")</f>
        <v/>
      </c>
      <c r="N115" s="11" t="str">
        <f>IFERROR(INDEX(#REF!,MATCH(B115,#REF!,0),0),"")</f>
        <v/>
      </c>
      <c r="O115" s="11" t="str">
        <f>IFERROR(INDEX(#REF!,MATCH(B115,#REF!,0),0),"")</f>
        <v/>
      </c>
      <c r="P115" s="11" t="str">
        <f>IFERROR(INDEX(#REF!,MATCH(B115,#REF!,0),0),"")</f>
        <v/>
      </c>
      <c r="Q115" s="11" t="str">
        <f>IFERROR(INDEX(#REF!,MATCH(B115,#REF!,0),0),"")</f>
        <v/>
      </c>
      <c r="R115" s="11" t="str">
        <f>IFERROR(INDEX(#REF!,MATCH(B115,#REF!,0),0),"")</f>
        <v/>
      </c>
      <c r="S115" s="11" t="str">
        <f>IFERROR(INDEX(#REF!,MATCH(B115,#REF!,0),0),"")</f>
        <v/>
      </c>
      <c r="T115" s="5" t="str">
        <f>IFERROR(INDEX(#REF!,MATCH(B115,#REF!,0),0),"")</f>
        <v/>
      </c>
      <c r="U115" s="10">
        <f t="shared" si="3"/>
        <v>2</v>
      </c>
      <c r="V115" s="188">
        <f t="shared" si="4"/>
        <v>1611</v>
      </c>
      <c r="W115" s="188">
        <f t="shared" si="5"/>
        <v>805.5</v>
      </c>
      <c r="X115" s="188" t="str">
        <f>IFERROR(SUMPRODUCT(LARGE(G115:T115,{1;2;3;4;5})),"NA")</f>
        <v>NA</v>
      </c>
      <c r="Y115" s="189" t="str">
        <f>IFERROR(SUMPRODUCT(LARGE(G115:T115,{1;2;3;4;5;6;7;8;9;10})),"NA")</f>
        <v>NA</v>
      </c>
    </row>
    <row r="116" spans="1:25" x14ac:dyDescent="0.3">
      <c r="A116" s="15">
        <v>113</v>
      </c>
      <c r="B116" s="9" t="s">
        <v>2085</v>
      </c>
      <c r="C116" s="1"/>
      <c r="D116" s="1"/>
      <c r="E116" s="1"/>
      <c r="F116" s="2"/>
      <c r="G116" s="10" t="str">
        <f>IFERROR(INDEX('03-25'!X:X,MATCH(B116,'03-25'!Y:Y,0),0),"")</f>
        <v/>
      </c>
      <c r="H116" s="11" t="str">
        <f>IFERROR(INDEX('04-08'!N:N,MATCH(B116,'04-08'!C:C,0),0),"")</f>
        <v/>
      </c>
      <c r="I116" s="11" t="str">
        <f>IFERROR(INDEX('04-29'!M:M,MATCH(B116,'04-29'!L:L,0),0),"")</f>
        <v/>
      </c>
      <c r="J116" s="11">
        <f>IFERROR(INDEX('05-27'!F:F,MATCH(B116,'05-27'!H:H,0),0),"")</f>
        <v>814</v>
      </c>
      <c r="K116" s="11">
        <f>IFERROR(INDEX('06-17'!U:U,MATCH(B116,'06-17'!W:W,0),0),"")</f>
        <v>793</v>
      </c>
      <c r="L116" s="11" t="str">
        <f>IFERROR(INDEX('07-02'!W:W,MATCH(B116,'07-02'!B:B,0),0),"")</f>
        <v/>
      </c>
      <c r="M116" s="11" t="str">
        <f>IFERROR(INDEX(#REF!,MATCH(B116,#REF!,0),0),"")</f>
        <v/>
      </c>
      <c r="N116" s="11" t="str">
        <f>IFERROR(INDEX(#REF!,MATCH(B116,#REF!,0),0),"")</f>
        <v/>
      </c>
      <c r="O116" s="11" t="str">
        <f>IFERROR(INDEX(#REF!,MATCH(B116,#REF!,0),0),"")</f>
        <v/>
      </c>
      <c r="P116" s="11" t="str">
        <f>IFERROR(INDEX(#REF!,MATCH(B116,#REF!,0),0),"")</f>
        <v/>
      </c>
      <c r="Q116" s="11" t="str">
        <f>IFERROR(INDEX(#REF!,MATCH(B116,#REF!,0),0),"")</f>
        <v/>
      </c>
      <c r="R116" s="11" t="str">
        <f>IFERROR(INDEX(#REF!,MATCH(B116,#REF!,0),0),"")</f>
        <v/>
      </c>
      <c r="S116" s="11" t="str">
        <f>IFERROR(INDEX(#REF!,MATCH(B116,#REF!,0),0),"")</f>
        <v/>
      </c>
      <c r="T116" s="5" t="str">
        <f>IFERROR(INDEX(#REF!,MATCH(B116,#REF!,0),0),"")</f>
        <v/>
      </c>
      <c r="U116" s="10">
        <f t="shared" si="3"/>
        <v>2</v>
      </c>
      <c r="V116" s="188">
        <f t="shared" si="4"/>
        <v>1607</v>
      </c>
      <c r="W116" s="188">
        <f t="shared" si="5"/>
        <v>803.5</v>
      </c>
      <c r="X116" s="188" t="str">
        <f>IFERROR(SUMPRODUCT(LARGE(G116:T116,{1;2;3;4;5})),"NA")</f>
        <v>NA</v>
      </c>
      <c r="Y116" s="189" t="str">
        <f>IFERROR(SUMPRODUCT(LARGE(G116:T116,{1;2;3;4;5;6;7;8;9;10})),"NA")</f>
        <v>NA</v>
      </c>
    </row>
    <row r="117" spans="1:25" x14ac:dyDescent="0.3">
      <c r="A117" s="15">
        <v>114</v>
      </c>
      <c r="B117" s="9" t="s">
        <v>231</v>
      </c>
      <c r="C117" s="1"/>
      <c r="D117" s="1"/>
      <c r="E117" s="1"/>
      <c r="F117" s="2"/>
      <c r="G117" s="10">
        <f>IFERROR(INDEX('03-25'!X:X,MATCH(B117,'03-25'!Y:Y,0),0),"")</f>
        <v>797</v>
      </c>
      <c r="H117" s="11" t="str">
        <f>IFERROR(INDEX('04-08'!N:N,MATCH(B117,'04-08'!C:C,0),0),"")</f>
        <v/>
      </c>
      <c r="I117" s="11">
        <f>IFERROR(INDEX('04-29'!M:M,MATCH(B117,'04-29'!L:L,0),0),"")</f>
        <v>803</v>
      </c>
      <c r="J117" s="11" t="str">
        <f>IFERROR(INDEX('05-27'!F:F,MATCH(B117,'05-27'!H:H,0),0),"")</f>
        <v/>
      </c>
      <c r="K117" s="11" t="str">
        <f>IFERROR(INDEX('06-17'!U:U,MATCH(B117,'06-17'!W:W,0),0),"")</f>
        <v/>
      </c>
      <c r="L117" s="11" t="str">
        <f>IFERROR(INDEX('07-02'!W:W,MATCH(B117,'07-02'!B:B,0),0),"")</f>
        <v/>
      </c>
      <c r="M117" s="11" t="str">
        <f>IFERROR(INDEX(#REF!,MATCH(B117,#REF!,0),0),"")</f>
        <v/>
      </c>
      <c r="N117" s="11" t="str">
        <f>IFERROR(INDEX(#REF!,MATCH(B117,#REF!,0),0),"")</f>
        <v/>
      </c>
      <c r="O117" s="11" t="str">
        <f>IFERROR(INDEX(#REF!,MATCH(B117,#REF!,0),0),"")</f>
        <v/>
      </c>
      <c r="P117" s="11" t="str">
        <f>IFERROR(INDEX(#REF!,MATCH(B117,#REF!,0),0),"")</f>
        <v/>
      </c>
      <c r="Q117" s="11" t="str">
        <f>IFERROR(INDEX(#REF!,MATCH(B117,#REF!,0),0),"")</f>
        <v/>
      </c>
      <c r="R117" s="11" t="str">
        <f>IFERROR(INDEX(#REF!,MATCH(B117,#REF!,0),0),"")</f>
        <v/>
      </c>
      <c r="S117" s="11" t="str">
        <f>IFERROR(INDEX(#REF!,MATCH(B117,#REF!,0),0),"")</f>
        <v/>
      </c>
      <c r="T117" s="5" t="str">
        <f>IFERROR(INDEX(#REF!,MATCH(B117,#REF!,0),0),"")</f>
        <v/>
      </c>
      <c r="U117" s="10">
        <f t="shared" si="3"/>
        <v>2</v>
      </c>
      <c r="V117" s="188">
        <f t="shared" si="4"/>
        <v>1600</v>
      </c>
      <c r="W117" s="188">
        <f t="shared" si="5"/>
        <v>800</v>
      </c>
      <c r="X117" s="188" t="str">
        <f>IFERROR(SUMPRODUCT(LARGE(G117:T117,{1;2;3;4;5})),"NA")</f>
        <v>NA</v>
      </c>
      <c r="Y117" s="189" t="str">
        <f>IFERROR(SUMPRODUCT(LARGE(G117:T117,{1;2;3;4;5;6;7;8;9;10})),"NA")</f>
        <v>NA</v>
      </c>
    </row>
    <row r="118" spans="1:25" x14ac:dyDescent="0.3">
      <c r="A118" s="15">
        <v>115</v>
      </c>
      <c r="B118" s="9" t="s">
        <v>2026</v>
      </c>
      <c r="C118" s="1"/>
      <c r="D118" s="1"/>
      <c r="E118" s="1"/>
      <c r="F118" s="2"/>
      <c r="G118" s="10" t="str">
        <f>IFERROR(INDEX('03-25'!X:X,MATCH(B118,'03-25'!Y:Y,0),0),"")</f>
        <v/>
      </c>
      <c r="H118" s="11" t="str">
        <f>IFERROR(INDEX('04-08'!N:N,MATCH(B118,'04-08'!C:C,0),0),"")</f>
        <v/>
      </c>
      <c r="I118" s="11" t="str">
        <f>IFERROR(INDEX('04-29'!M:M,MATCH(B118,'04-29'!L:L,0),0),"")</f>
        <v/>
      </c>
      <c r="J118" s="11">
        <f>IFERROR(INDEX('05-27'!F:F,MATCH(B118,'05-27'!H:H,0),0),"")</f>
        <v>805</v>
      </c>
      <c r="K118" s="11">
        <f>IFERROR(INDEX('06-17'!U:U,MATCH(B118,'06-17'!W:W,0),0),"")</f>
        <v>791</v>
      </c>
      <c r="L118" s="11" t="str">
        <f>IFERROR(INDEX('07-02'!W:W,MATCH(B118,'07-02'!B:B,0),0),"")</f>
        <v/>
      </c>
      <c r="M118" s="11" t="str">
        <f>IFERROR(INDEX(#REF!,MATCH(B118,#REF!,0),0),"")</f>
        <v/>
      </c>
      <c r="N118" s="11" t="str">
        <f>IFERROR(INDEX(#REF!,MATCH(B118,#REF!,0),0),"")</f>
        <v/>
      </c>
      <c r="O118" s="11" t="str">
        <f>IFERROR(INDEX(#REF!,MATCH(B118,#REF!,0),0),"")</f>
        <v/>
      </c>
      <c r="P118" s="11" t="str">
        <f>IFERROR(INDEX(#REF!,MATCH(B118,#REF!,0),0),"")</f>
        <v/>
      </c>
      <c r="Q118" s="11" t="str">
        <f>IFERROR(INDEX(#REF!,MATCH(B118,#REF!,0),0),"")</f>
        <v/>
      </c>
      <c r="R118" s="11" t="str">
        <f>IFERROR(INDEX(#REF!,MATCH(B118,#REF!,0),0),"")</f>
        <v/>
      </c>
      <c r="S118" s="11" t="str">
        <f>IFERROR(INDEX(#REF!,MATCH(B118,#REF!,0),0),"")</f>
        <v/>
      </c>
      <c r="T118" s="5" t="str">
        <f>IFERROR(INDEX(#REF!,MATCH(B118,#REF!,0),0),"")</f>
        <v/>
      </c>
      <c r="U118" s="10">
        <f t="shared" si="3"/>
        <v>2</v>
      </c>
      <c r="V118" s="188">
        <f t="shared" si="4"/>
        <v>1596</v>
      </c>
      <c r="W118" s="188">
        <f t="shared" si="5"/>
        <v>798</v>
      </c>
      <c r="X118" s="188" t="str">
        <f>IFERROR(SUMPRODUCT(LARGE(G118:T118,{1;2;3;4;5})),"NA")</f>
        <v>NA</v>
      </c>
      <c r="Y118" s="189" t="str">
        <f>IFERROR(SUMPRODUCT(LARGE(G118:T118,{1;2;3;4;5;6;7;8;9;10})),"NA")</f>
        <v>NA</v>
      </c>
    </row>
    <row r="119" spans="1:25" x14ac:dyDescent="0.3">
      <c r="A119" s="15">
        <v>116</v>
      </c>
      <c r="B119" s="9" t="s">
        <v>2460</v>
      </c>
      <c r="C119" s="1"/>
      <c r="D119" s="1"/>
      <c r="E119" s="1"/>
      <c r="F119" s="2"/>
      <c r="G119" s="10" t="str">
        <f>IFERROR(INDEX('03-25'!X:X,MATCH(B119,'03-25'!Y:Y,0),0),"")</f>
        <v/>
      </c>
      <c r="H119" s="11" t="str">
        <f>IFERROR(INDEX('04-08'!N:N,MATCH(B119,'04-08'!C:C,0),0),"")</f>
        <v/>
      </c>
      <c r="I119" s="11" t="str">
        <f>IFERROR(INDEX('04-29'!M:M,MATCH(B119,'04-29'!L:L,0),0),"")</f>
        <v/>
      </c>
      <c r="J119" s="11" t="str">
        <f>IFERROR(INDEX('05-27'!F:F,MATCH(B119,'05-27'!H:H,0),0),"")</f>
        <v/>
      </c>
      <c r="K119" s="11">
        <f>IFERROR(INDEX('06-17'!U:U,MATCH(B119,'06-17'!W:W,0),0),"")</f>
        <v>779</v>
      </c>
      <c r="L119" s="11">
        <f>IFERROR(INDEX('07-02'!W:W,MATCH(B119,'07-02'!B:B,0),0),"")</f>
        <v>817</v>
      </c>
      <c r="M119" s="11" t="str">
        <f>IFERROR(INDEX(#REF!,MATCH(B119,#REF!,0),0),"")</f>
        <v/>
      </c>
      <c r="N119" s="11" t="str">
        <f>IFERROR(INDEX(#REF!,MATCH(B119,#REF!,0),0),"")</f>
        <v/>
      </c>
      <c r="O119" s="11" t="str">
        <f>IFERROR(INDEX(#REF!,MATCH(B119,#REF!,0),0),"")</f>
        <v/>
      </c>
      <c r="P119" s="11" t="str">
        <f>IFERROR(INDEX(#REF!,MATCH(B119,#REF!,0),0),"")</f>
        <v/>
      </c>
      <c r="Q119" s="11" t="str">
        <f>IFERROR(INDEX(#REF!,MATCH(B119,#REF!,0),0),"")</f>
        <v/>
      </c>
      <c r="R119" s="11" t="str">
        <f>IFERROR(INDEX(#REF!,MATCH(B119,#REF!,0),0),"")</f>
        <v/>
      </c>
      <c r="S119" s="11" t="str">
        <f>IFERROR(INDEX(#REF!,MATCH(B119,#REF!,0),0),"")</f>
        <v/>
      </c>
      <c r="T119" s="5" t="str">
        <f>IFERROR(INDEX(#REF!,MATCH(B119,#REF!,0),0),"")</f>
        <v/>
      </c>
      <c r="U119" s="10">
        <f t="shared" si="3"/>
        <v>2</v>
      </c>
      <c r="V119" s="188">
        <f t="shared" si="4"/>
        <v>1596</v>
      </c>
      <c r="W119" s="188">
        <f t="shared" si="5"/>
        <v>798</v>
      </c>
      <c r="X119" s="188" t="str">
        <f>IFERROR(SUMPRODUCT(LARGE(G119:T119,{1;2;3;4;5})),"NA")</f>
        <v>NA</v>
      </c>
      <c r="Y119" s="189" t="str">
        <f>IFERROR(SUMPRODUCT(LARGE(G119:T119,{1;2;3;4;5;6;7;8;9;10})),"NA")</f>
        <v>NA</v>
      </c>
    </row>
    <row r="120" spans="1:25" x14ac:dyDescent="0.3">
      <c r="A120" s="15">
        <v>117</v>
      </c>
      <c r="B120" s="9" t="s">
        <v>142</v>
      </c>
      <c r="C120" s="1"/>
      <c r="D120" s="1"/>
      <c r="E120" s="1"/>
      <c r="F120" s="2"/>
      <c r="G120" s="10" t="str">
        <f>IFERROR(INDEX('03-25'!X:X,MATCH(B120,'03-25'!Y:Y,0),0),"")</f>
        <v/>
      </c>
      <c r="H120" s="11">
        <f>IFERROR(INDEX('04-08'!N:N,MATCH(B120,'04-08'!C:C,0),0),"")</f>
        <v>0</v>
      </c>
      <c r="I120" s="11" t="str">
        <f>IFERROR(INDEX('04-29'!M:M,MATCH(B120,'04-29'!L:L,0),0),"")</f>
        <v/>
      </c>
      <c r="J120" s="11" t="str">
        <f>IFERROR(INDEX('05-27'!F:F,MATCH(B120,'05-27'!H:H,0),0),"")</f>
        <v/>
      </c>
      <c r="K120" s="11">
        <f>IFERROR(INDEX('06-17'!U:U,MATCH(B120,'06-17'!W:W,0),0),"")</f>
        <v>793</v>
      </c>
      <c r="L120" s="11">
        <f>IFERROR(INDEX('07-02'!W:W,MATCH(B120,'07-02'!B:B,0),0),"")</f>
        <v>799</v>
      </c>
      <c r="M120" s="11" t="str">
        <f>IFERROR(INDEX(#REF!,MATCH(B120,#REF!,0),0),"")</f>
        <v/>
      </c>
      <c r="N120" s="11" t="str">
        <f>IFERROR(INDEX(#REF!,MATCH(B120,#REF!,0),0),"")</f>
        <v/>
      </c>
      <c r="O120" s="11" t="str">
        <f>IFERROR(INDEX(#REF!,MATCH(B120,#REF!,0),0),"")</f>
        <v/>
      </c>
      <c r="P120" s="11" t="str">
        <f>IFERROR(INDEX(#REF!,MATCH(B120,#REF!,0),0),"")</f>
        <v/>
      </c>
      <c r="Q120" s="11" t="str">
        <f>IFERROR(INDEX(#REF!,MATCH(B120,#REF!,0),0),"")</f>
        <v/>
      </c>
      <c r="R120" s="11" t="str">
        <f>IFERROR(INDEX(#REF!,MATCH(B120,#REF!,0),0),"")</f>
        <v/>
      </c>
      <c r="S120" s="11" t="str">
        <f>IFERROR(INDEX(#REF!,MATCH(B120,#REF!,0),0),"")</f>
        <v/>
      </c>
      <c r="T120" s="5" t="str">
        <f>IFERROR(INDEX(#REF!,MATCH(B120,#REF!,0),0),"")</f>
        <v/>
      </c>
      <c r="U120" s="10">
        <f t="shared" si="3"/>
        <v>2</v>
      </c>
      <c r="V120" s="188">
        <f t="shared" si="4"/>
        <v>1592</v>
      </c>
      <c r="W120" s="188">
        <f t="shared" si="5"/>
        <v>796</v>
      </c>
      <c r="X120" s="188" t="str">
        <f>IFERROR(SUMPRODUCT(LARGE(G120:T120,{1;2;3;4;5})),"NA")</f>
        <v>NA</v>
      </c>
      <c r="Y120" s="189" t="str">
        <f>IFERROR(SUMPRODUCT(LARGE(G120:T120,{1;2;3;4;5;6;7;8;9;10})),"NA")</f>
        <v>NA</v>
      </c>
    </row>
    <row r="121" spans="1:25" x14ac:dyDescent="0.3">
      <c r="A121" s="15">
        <v>118</v>
      </c>
      <c r="B121" s="9" t="s">
        <v>2074</v>
      </c>
      <c r="C121" s="1"/>
      <c r="D121" s="1"/>
      <c r="E121" s="1"/>
      <c r="F121" s="2"/>
      <c r="G121" s="10" t="str">
        <f>IFERROR(INDEX('03-25'!X:X,MATCH(B121,'03-25'!Y:Y,0),0),"")</f>
        <v/>
      </c>
      <c r="H121" s="11" t="str">
        <f>IFERROR(INDEX('04-08'!N:N,MATCH(B121,'04-08'!C:C,0),0),"")</f>
        <v/>
      </c>
      <c r="I121" s="11" t="str">
        <f>IFERROR(INDEX('04-29'!M:M,MATCH(B121,'04-29'!L:L,0),0),"")</f>
        <v/>
      </c>
      <c r="J121" s="11">
        <f>IFERROR(INDEX('05-27'!F:F,MATCH(B121,'05-27'!H:H,0),0),"")</f>
        <v>790</v>
      </c>
      <c r="K121" s="11" t="str">
        <f>IFERROR(INDEX('06-17'!U:U,MATCH(B121,'06-17'!W:W,0),0),"")</f>
        <v/>
      </c>
      <c r="L121" s="11">
        <f>IFERROR(INDEX('07-02'!W:W,MATCH(B121,'07-02'!B:B,0),0),"")</f>
        <v>791</v>
      </c>
      <c r="M121" s="11" t="str">
        <f>IFERROR(INDEX(#REF!,MATCH(B121,#REF!,0),0),"")</f>
        <v/>
      </c>
      <c r="N121" s="11" t="str">
        <f>IFERROR(INDEX(#REF!,MATCH(B121,#REF!,0),0),"")</f>
        <v/>
      </c>
      <c r="O121" s="11" t="str">
        <f>IFERROR(INDEX(#REF!,MATCH(B121,#REF!,0),0),"")</f>
        <v/>
      </c>
      <c r="P121" s="11" t="str">
        <f>IFERROR(INDEX(#REF!,MATCH(B121,#REF!,0),0),"")</f>
        <v/>
      </c>
      <c r="Q121" s="11" t="str">
        <f>IFERROR(INDEX(#REF!,MATCH(B121,#REF!,0),0),"")</f>
        <v/>
      </c>
      <c r="R121" s="11" t="str">
        <f>IFERROR(INDEX(#REF!,MATCH(B121,#REF!,0),0),"")</f>
        <v/>
      </c>
      <c r="S121" s="11" t="str">
        <f>IFERROR(INDEX(#REF!,MATCH(B121,#REF!,0),0),"")</f>
        <v/>
      </c>
      <c r="T121" s="5" t="str">
        <f>IFERROR(INDEX(#REF!,MATCH(B121,#REF!,0),0),"")</f>
        <v/>
      </c>
      <c r="U121" s="10">
        <f t="shared" si="3"/>
        <v>2</v>
      </c>
      <c r="V121" s="188">
        <f t="shared" si="4"/>
        <v>1581</v>
      </c>
      <c r="W121" s="188">
        <f t="shared" si="5"/>
        <v>790.5</v>
      </c>
      <c r="X121" s="188" t="str">
        <f>IFERROR(SUMPRODUCT(LARGE(G121:T121,{1;2;3;4;5})),"NA")</f>
        <v>NA</v>
      </c>
      <c r="Y121" s="189" t="str">
        <f>IFERROR(SUMPRODUCT(LARGE(G121:T121,{1;2;3;4;5;6;7;8;9;10})),"NA")</f>
        <v>NA</v>
      </c>
    </row>
    <row r="122" spans="1:25" x14ac:dyDescent="0.3">
      <c r="A122" s="15">
        <v>119</v>
      </c>
      <c r="B122" s="9" t="s">
        <v>2475</v>
      </c>
      <c r="C122" s="1"/>
      <c r="D122" s="1"/>
      <c r="E122" s="1"/>
      <c r="F122" s="2"/>
      <c r="G122" s="10" t="str">
        <f>IFERROR(INDEX('03-25'!X:X,MATCH(B122,'03-25'!Y:Y,0),0),"")</f>
        <v/>
      </c>
      <c r="H122" s="11" t="str">
        <f>IFERROR(INDEX('04-08'!N:N,MATCH(B122,'04-08'!C:C,0),0),"")</f>
        <v/>
      </c>
      <c r="I122" s="11" t="str">
        <f>IFERROR(INDEX('04-29'!M:M,MATCH(B122,'04-29'!L:L,0),0),"")</f>
        <v/>
      </c>
      <c r="J122" s="11" t="str">
        <f>IFERROR(INDEX('05-27'!F:F,MATCH(B122,'05-27'!H:H,0),0),"")</f>
        <v/>
      </c>
      <c r="K122" s="11">
        <f>IFERROR(INDEX('06-17'!U:U,MATCH(B122,'06-17'!W:W,0),0),"")</f>
        <v>745</v>
      </c>
      <c r="L122" s="11">
        <f>IFERROR(INDEX('07-02'!W:W,MATCH(B122,'07-02'!B:B,0),0),"")</f>
        <v>823</v>
      </c>
      <c r="M122" s="11" t="str">
        <f>IFERROR(INDEX(#REF!,MATCH(B122,#REF!,0),0),"")</f>
        <v/>
      </c>
      <c r="N122" s="11" t="str">
        <f>IFERROR(INDEX(#REF!,MATCH(B122,#REF!,0),0),"")</f>
        <v/>
      </c>
      <c r="O122" s="11" t="str">
        <f>IFERROR(INDEX(#REF!,MATCH(B122,#REF!,0),0),"")</f>
        <v/>
      </c>
      <c r="P122" s="11" t="str">
        <f>IFERROR(INDEX(#REF!,MATCH(B122,#REF!,0),0),"")</f>
        <v/>
      </c>
      <c r="Q122" s="11" t="str">
        <f>IFERROR(INDEX(#REF!,MATCH(B122,#REF!,0),0),"")</f>
        <v/>
      </c>
      <c r="R122" s="11" t="str">
        <f>IFERROR(INDEX(#REF!,MATCH(B122,#REF!,0),0),"")</f>
        <v/>
      </c>
      <c r="S122" s="11" t="str">
        <f>IFERROR(INDEX(#REF!,MATCH(B122,#REF!,0),0),"")</f>
        <v/>
      </c>
      <c r="T122" s="5" t="str">
        <f>IFERROR(INDEX(#REF!,MATCH(B122,#REF!,0),0),"")</f>
        <v/>
      </c>
      <c r="U122" s="10">
        <f t="shared" si="3"/>
        <v>2</v>
      </c>
      <c r="V122" s="188">
        <f t="shared" si="4"/>
        <v>1568</v>
      </c>
      <c r="W122" s="188">
        <f t="shared" si="5"/>
        <v>784</v>
      </c>
      <c r="X122" s="188" t="str">
        <f>IFERROR(SUMPRODUCT(LARGE(G122:T122,{1;2;3;4;5})),"NA")</f>
        <v>NA</v>
      </c>
      <c r="Y122" s="189" t="str">
        <f>IFERROR(SUMPRODUCT(LARGE(G122:T122,{1;2;3;4;5;6;7;8;9;10})),"NA")</f>
        <v>NA</v>
      </c>
    </row>
    <row r="123" spans="1:25" x14ac:dyDescent="0.3">
      <c r="A123" s="15">
        <v>120</v>
      </c>
      <c r="B123" s="9" t="s">
        <v>2068</v>
      </c>
      <c r="C123" s="1"/>
      <c r="D123" s="1"/>
      <c r="E123" s="1"/>
      <c r="F123" s="2"/>
      <c r="G123" s="10" t="str">
        <f>IFERROR(INDEX('03-25'!X:X,MATCH(B123,'03-25'!Y:Y,0),0),"")</f>
        <v/>
      </c>
      <c r="H123" s="11" t="str">
        <f>IFERROR(INDEX('04-08'!N:N,MATCH(B123,'04-08'!C:C,0),0),"")</f>
        <v/>
      </c>
      <c r="I123" s="11" t="str">
        <f>IFERROR(INDEX('04-29'!M:M,MATCH(B123,'04-29'!L:L,0),0),"")</f>
        <v/>
      </c>
      <c r="J123" s="11">
        <f>IFERROR(INDEX('05-27'!F:F,MATCH(B123,'05-27'!H:H,0),0),"")</f>
        <v>808</v>
      </c>
      <c r="K123" s="11" t="str">
        <f>IFERROR(INDEX('06-17'!U:U,MATCH(B123,'06-17'!W:W,0),0),"")</f>
        <v/>
      </c>
      <c r="L123" s="11">
        <f>IFERROR(INDEX('07-02'!W:W,MATCH(B123,'07-02'!B:B,0),0),"")</f>
        <v>741</v>
      </c>
      <c r="M123" s="11" t="str">
        <f>IFERROR(INDEX(#REF!,MATCH(B123,#REF!,0),0),"")</f>
        <v/>
      </c>
      <c r="N123" s="11" t="str">
        <f>IFERROR(INDEX(#REF!,MATCH(B123,#REF!,0),0),"")</f>
        <v/>
      </c>
      <c r="O123" s="11" t="str">
        <f>IFERROR(INDEX(#REF!,MATCH(B123,#REF!,0),0),"")</f>
        <v/>
      </c>
      <c r="P123" s="11" t="str">
        <f>IFERROR(INDEX(#REF!,MATCH(B123,#REF!,0),0),"")</f>
        <v/>
      </c>
      <c r="Q123" s="11" t="str">
        <f>IFERROR(INDEX(#REF!,MATCH(B123,#REF!,0),0),"")</f>
        <v/>
      </c>
      <c r="R123" s="11" t="str">
        <f>IFERROR(INDEX(#REF!,MATCH(B123,#REF!,0),0),"")</f>
        <v/>
      </c>
      <c r="S123" s="11" t="str">
        <f>IFERROR(INDEX(#REF!,MATCH(B123,#REF!,0),0),"")</f>
        <v/>
      </c>
      <c r="T123" s="5" t="str">
        <f>IFERROR(INDEX(#REF!,MATCH(B123,#REF!,0),0),"")</f>
        <v/>
      </c>
      <c r="U123" s="10">
        <f t="shared" si="3"/>
        <v>2</v>
      </c>
      <c r="V123" s="188">
        <f t="shared" si="4"/>
        <v>1549</v>
      </c>
      <c r="W123" s="188">
        <f t="shared" si="5"/>
        <v>774.5</v>
      </c>
      <c r="X123" s="188" t="str">
        <f>IFERROR(SUMPRODUCT(LARGE(G123:T123,{1;2;3;4;5})),"NA")</f>
        <v>NA</v>
      </c>
      <c r="Y123" s="189" t="str">
        <f>IFERROR(SUMPRODUCT(LARGE(G123:T123,{1;2;3;4;5;6;7;8;9;10})),"NA")</f>
        <v>NA</v>
      </c>
    </row>
    <row r="124" spans="1:25" x14ac:dyDescent="0.3">
      <c r="A124" s="15">
        <v>121</v>
      </c>
      <c r="B124" s="9" t="s">
        <v>2070</v>
      </c>
      <c r="C124" s="1"/>
      <c r="D124" s="1"/>
      <c r="E124" s="1"/>
      <c r="F124" s="2"/>
      <c r="G124" s="10" t="str">
        <f>IFERROR(INDEX('03-25'!X:X,MATCH(B124,'03-25'!Y:Y,0),0),"")</f>
        <v/>
      </c>
      <c r="H124" s="11" t="str">
        <f>IFERROR(INDEX('04-08'!N:N,MATCH(B124,'04-08'!C:C,0),0),"")</f>
        <v/>
      </c>
      <c r="I124" s="11" t="str">
        <f>IFERROR(INDEX('04-29'!M:M,MATCH(B124,'04-29'!L:L,0),0),"")</f>
        <v/>
      </c>
      <c r="J124" s="11">
        <f>IFERROR(INDEX('05-27'!F:F,MATCH(B124,'05-27'!H:H,0),0),"")</f>
        <v>787</v>
      </c>
      <c r="K124" s="11">
        <f>IFERROR(INDEX('06-17'!U:U,MATCH(B124,'06-17'!W:W,0),0),"")</f>
        <v>757</v>
      </c>
      <c r="L124" s="11" t="str">
        <f>IFERROR(INDEX('07-02'!W:W,MATCH(B124,'07-02'!B:B,0),0),"")</f>
        <v/>
      </c>
      <c r="M124" s="11" t="str">
        <f>IFERROR(INDEX(#REF!,MATCH(B124,#REF!,0),0),"")</f>
        <v/>
      </c>
      <c r="N124" s="11" t="str">
        <f>IFERROR(INDEX(#REF!,MATCH(B124,#REF!,0),0),"")</f>
        <v/>
      </c>
      <c r="O124" s="11" t="str">
        <f>IFERROR(INDEX(#REF!,MATCH(B124,#REF!,0),0),"")</f>
        <v/>
      </c>
      <c r="P124" s="11" t="str">
        <f>IFERROR(INDEX(#REF!,MATCH(B124,#REF!,0),0),"")</f>
        <v/>
      </c>
      <c r="Q124" s="11" t="str">
        <f>IFERROR(INDEX(#REF!,MATCH(B124,#REF!,0),0),"")</f>
        <v/>
      </c>
      <c r="R124" s="11" t="str">
        <f>IFERROR(INDEX(#REF!,MATCH(B124,#REF!,0),0),"")</f>
        <v/>
      </c>
      <c r="S124" s="11" t="str">
        <f>IFERROR(INDEX(#REF!,MATCH(B124,#REF!,0),0),"")</f>
        <v/>
      </c>
      <c r="T124" s="5" t="str">
        <f>IFERROR(INDEX(#REF!,MATCH(B124,#REF!,0),0),"")</f>
        <v/>
      </c>
      <c r="U124" s="10">
        <f t="shared" si="3"/>
        <v>2</v>
      </c>
      <c r="V124" s="188">
        <f t="shared" si="4"/>
        <v>1544</v>
      </c>
      <c r="W124" s="188">
        <f t="shared" si="5"/>
        <v>772</v>
      </c>
      <c r="X124" s="188" t="str">
        <f>IFERROR(SUMPRODUCT(LARGE(G124:T124,{1;2;3;4;5})),"NA")</f>
        <v>NA</v>
      </c>
      <c r="Y124" s="189" t="str">
        <f>IFERROR(SUMPRODUCT(LARGE(G124:T124,{1;2;3;4;5;6;7;8;9;10})),"NA")</f>
        <v>NA</v>
      </c>
    </row>
    <row r="125" spans="1:25" x14ac:dyDescent="0.3">
      <c r="A125" s="15">
        <v>122</v>
      </c>
      <c r="B125" s="9" t="s">
        <v>25</v>
      </c>
      <c r="C125" s="1"/>
      <c r="D125" s="1"/>
      <c r="E125" s="1"/>
      <c r="F125" s="2"/>
      <c r="G125" s="10" t="str">
        <f>IFERROR(INDEX('03-25'!X:X,MATCH(B125,'03-25'!Y:Y,0),0),"")</f>
        <v/>
      </c>
      <c r="H125" s="11">
        <f>IFERROR(INDEX('04-08'!N:N,MATCH(B125,'04-08'!C:C,0),0),"")</f>
        <v>764</v>
      </c>
      <c r="I125" s="11" t="str">
        <f>IFERROR(INDEX('04-29'!M:M,MATCH(B125,'04-29'!L:L,0),0),"")</f>
        <v/>
      </c>
      <c r="J125" s="11" t="str">
        <f>IFERROR(INDEX('05-27'!F:F,MATCH(B125,'05-27'!H:H,0),0),"")</f>
        <v/>
      </c>
      <c r="K125" s="11" t="str">
        <f>IFERROR(INDEX('06-17'!U:U,MATCH(B125,'06-17'!W:W,0),0),"")</f>
        <v/>
      </c>
      <c r="L125" s="11">
        <f>IFERROR(INDEX('07-02'!W:W,MATCH(B125,'07-02'!B:B,0),0),"")</f>
        <v>771</v>
      </c>
      <c r="M125" s="11" t="str">
        <f>IFERROR(INDEX(#REF!,MATCH(B125,#REF!,0),0),"")</f>
        <v/>
      </c>
      <c r="N125" s="11" t="str">
        <f>IFERROR(INDEX(#REF!,MATCH(B125,#REF!,0),0),"")</f>
        <v/>
      </c>
      <c r="O125" s="11" t="str">
        <f>IFERROR(INDEX(#REF!,MATCH(B125,#REF!,0),0),"")</f>
        <v/>
      </c>
      <c r="P125" s="11" t="str">
        <f>IFERROR(INDEX(#REF!,MATCH(B125,#REF!,0),0),"")</f>
        <v/>
      </c>
      <c r="Q125" s="11" t="str">
        <f>IFERROR(INDEX(#REF!,MATCH(B125,#REF!,0),0),"")</f>
        <v/>
      </c>
      <c r="R125" s="11" t="str">
        <f>IFERROR(INDEX(#REF!,MATCH(B125,#REF!,0),0),"")</f>
        <v/>
      </c>
      <c r="S125" s="11" t="str">
        <f>IFERROR(INDEX(#REF!,MATCH(B125,#REF!,0),0),"")</f>
        <v/>
      </c>
      <c r="T125" s="5" t="str">
        <f>IFERROR(INDEX(#REF!,MATCH(B125,#REF!,0),0),"")</f>
        <v/>
      </c>
      <c r="U125" s="10">
        <f t="shared" si="3"/>
        <v>2</v>
      </c>
      <c r="V125" s="188">
        <f t="shared" si="4"/>
        <v>1535</v>
      </c>
      <c r="W125" s="188">
        <f t="shared" si="5"/>
        <v>767.5</v>
      </c>
      <c r="X125" s="188" t="str">
        <f>IFERROR(SUMPRODUCT(LARGE(G125:T125,{1;2;3;4;5})),"NA")</f>
        <v>NA</v>
      </c>
      <c r="Y125" s="189" t="str">
        <f>IFERROR(SUMPRODUCT(LARGE(G125:T125,{1;2;3;4;5;6;7;8;9;10})),"NA")</f>
        <v>NA</v>
      </c>
    </row>
    <row r="126" spans="1:25" x14ac:dyDescent="0.3">
      <c r="A126" s="15">
        <v>123</v>
      </c>
      <c r="B126" s="9" t="s">
        <v>406</v>
      </c>
      <c r="C126" s="1"/>
      <c r="D126" s="1"/>
      <c r="E126" s="1"/>
      <c r="F126" s="2"/>
      <c r="G126" s="10" t="str">
        <f>IFERROR(INDEX('03-25'!X:X,MATCH(B126,'03-25'!Y:Y,0),0),"")</f>
        <v/>
      </c>
      <c r="H126" s="11">
        <f>IFERROR(INDEX('04-08'!N:N,MATCH(B126,'04-08'!C:C,0),0),"")</f>
        <v>759</v>
      </c>
      <c r="I126" s="11" t="str">
        <f>IFERROR(INDEX('04-29'!M:M,MATCH(B126,'04-29'!L:L,0),0),"")</f>
        <v/>
      </c>
      <c r="J126" s="11" t="str">
        <f>IFERROR(INDEX('05-27'!F:F,MATCH(B126,'05-27'!H:H,0),0),"")</f>
        <v/>
      </c>
      <c r="K126" s="11" t="str">
        <f>IFERROR(INDEX('06-17'!U:U,MATCH(B126,'06-17'!W:W,0),0),"")</f>
        <v/>
      </c>
      <c r="L126" s="11">
        <f>IFERROR(INDEX('07-02'!W:W,MATCH(B126,'07-02'!B:B,0),0),"")</f>
        <v>776</v>
      </c>
      <c r="M126" s="11" t="str">
        <f>IFERROR(INDEX(#REF!,MATCH(B126,#REF!,0),0),"")</f>
        <v/>
      </c>
      <c r="N126" s="11" t="str">
        <f>IFERROR(INDEX(#REF!,MATCH(B126,#REF!,0),0),"")</f>
        <v/>
      </c>
      <c r="O126" s="11" t="str">
        <f>IFERROR(INDEX(#REF!,MATCH(B126,#REF!,0),0),"")</f>
        <v/>
      </c>
      <c r="P126" s="11" t="str">
        <f>IFERROR(INDEX(#REF!,MATCH(B126,#REF!,0),0),"")</f>
        <v/>
      </c>
      <c r="Q126" s="11" t="str">
        <f>IFERROR(INDEX(#REF!,MATCH(B126,#REF!,0),0),"")</f>
        <v/>
      </c>
      <c r="R126" s="11" t="str">
        <f>IFERROR(INDEX(#REF!,MATCH(B126,#REF!,0),0),"")</f>
        <v/>
      </c>
      <c r="S126" s="11" t="str">
        <f>IFERROR(INDEX(#REF!,MATCH(B126,#REF!,0),0),"")</f>
        <v/>
      </c>
      <c r="T126" s="5" t="str">
        <f>IFERROR(INDEX(#REF!,MATCH(B126,#REF!,0),0),"")</f>
        <v/>
      </c>
      <c r="U126" s="10">
        <f t="shared" si="3"/>
        <v>2</v>
      </c>
      <c r="V126" s="188">
        <f t="shared" si="4"/>
        <v>1535</v>
      </c>
      <c r="W126" s="188">
        <f t="shared" si="5"/>
        <v>767.5</v>
      </c>
      <c r="X126" s="188" t="str">
        <f>IFERROR(SUMPRODUCT(LARGE(G126:T126,{1;2;3;4;5})),"NA")</f>
        <v>NA</v>
      </c>
      <c r="Y126" s="189" t="str">
        <f>IFERROR(SUMPRODUCT(LARGE(G126:T126,{1;2;3;4;5;6;7;8;9;10})),"NA")</f>
        <v>NA</v>
      </c>
    </row>
    <row r="127" spans="1:25" x14ac:dyDescent="0.3">
      <c r="A127" s="15">
        <v>124</v>
      </c>
      <c r="B127" s="9" t="s">
        <v>72</v>
      </c>
      <c r="C127" s="1"/>
      <c r="D127" s="1"/>
      <c r="E127" s="1"/>
      <c r="F127" s="2"/>
      <c r="G127" s="10">
        <f>IFERROR(INDEX('03-25'!X:X,MATCH(B127,'03-25'!Y:Y,0),0),"")</f>
        <v>741</v>
      </c>
      <c r="H127" s="11" t="str">
        <f>IFERROR(INDEX('04-08'!N:N,MATCH(B127,'04-08'!C:C,0),0),"")</f>
        <v/>
      </c>
      <c r="I127" s="11">
        <f>IFERROR(INDEX('04-29'!M:M,MATCH(B127,'04-29'!L:L,0),0),"")</f>
        <v>792</v>
      </c>
      <c r="J127" s="11" t="str">
        <f>IFERROR(INDEX('05-27'!F:F,MATCH(B127,'05-27'!H:H,0),0),"")</f>
        <v/>
      </c>
      <c r="K127" s="11" t="str">
        <f>IFERROR(INDEX('06-17'!U:U,MATCH(B127,'06-17'!W:W,0),0),"")</f>
        <v/>
      </c>
      <c r="L127" s="11" t="str">
        <f>IFERROR(INDEX('07-02'!W:W,MATCH(B127,'07-02'!B:B,0),0),"")</f>
        <v/>
      </c>
      <c r="M127" s="11" t="str">
        <f>IFERROR(INDEX(#REF!,MATCH(B127,#REF!,0),0),"")</f>
        <v/>
      </c>
      <c r="N127" s="11" t="str">
        <f>IFERROR(INDEX(#REF!,MATCH(B127,#REF!,0),0),"")</f>
        <v/>
      </c>
      <c r="O127" s="11" t="str">
        <f>IFERROR(INDEX(#REF!,MATCH(B127,#REF!,0),0),"")</f>
        <v/>
      </c>
      <c r="P127" s="11" t="str">
        <f>IFERROR(INDEX(#REF!,MATCH(B127,#REF!,0),0),"")</f>
        <v/>
      </c>
      <c r="Q127" s="11" t="str">
        <f>IFERROR(INDEX(#REF!,MATCH(B127,#REF!,0),0),"")</f>
        <v/>
      </c>
      <c r="R127" s="11" t="str">
        <f>IFERROR(INDEX(#REF!,MATCH(B127,#REF!,0),0),"")</f>
        <v/>
      </c>
      <c r="S127" s="11" t="str">
        <f>IFERROR(INDEX(#REF!,MATCH(B127,#REF!,0),0),"")</f>
        <v/>
      </c>
      <c r="T127" s="5" t="str">
        <f>IFERROR(INDEX(#REF!,MATCH(B127,#REF!,0),0),"")</f>
        <v/>
      </c>
      <c r="U127" s="10">
        <f t="shared" si="3"/>
        <v>2</v>
      </c>
      <c r="V127" s="188">
        <f t="shared" si="4"/>
        <v>1533</v>
      </c>
      <c r="W127" s="188">
        <f t="shared" si="5"/>
        <v>766.5</v>
      </c>
      <c r="X127" s="188" t="str">
        <f>IFERROR(SUMPRODUCT(LARGE(G127:T127,{1;2;3;4;5})),"NA")</f>
        <v>NA</v>
      </c>
      <c r="Y127" s="189" t="str">
        <f>IFERROR(SUMPRODUCT(LARGE(G127:T127,{1;2;3;4;5;6;7;8;9;10})),"NA")</f>
        <v>NA</v>
      </c>
    </row>
    <row r="128" spans="1:25" x14ac:dyDescent="0.3">
      <c r="A128" s="15">
        <v>125</v>
      </c>
      <c r="B128" s="9" t="s">
        <v>2586</v>
      </c>
      <c r="C128" s="1"/>
      <c r="D128" s="1"/>
      <c r="E128" s="1"/>
      <c r="F128" s="2"/>
      <c r="G128" s="10" t="str">
        <f>IFERROR(INDEX('03-25'!X:X,MATCH(B128,'03-25'!Y:Y,0),0),"")</f>
        <v/>
      </c>
      <c r="H128" s="11" t="str">
        <f>IFERROR(INDEX('04-08'!N:N,MATCH(B128,'04-08'!C:C,0),0),"")</f>
        <v/>
      </c>
      <c r="I128" s="11" t="str">
        <f>IFERROR(INDEX('04-29'!M:M,MATCH(B128,'04-29'!L:L,0),0),"")</f>
        <v/>
      </c>
      <c r="J128" s="11" t="str">
        <f>IFERROR(INDEX('05-27'!F:F,MATCH(B128,'05-27'!H:H,0),0),"")</f>
        <v/>
      </c>
      <c r="K128" s="11">
        <f>IFERROR(INDEX('06-17'!U:U,MATCH(B128,'06-17'!W:W,0),0),"")</f>
        <v>764</v>
      </c>
      <c r="L128" s="11">
        <f>IFERROR(INDEX('07-02'!W:W,MATCH(B128,'07-02'!B:B,0),0),"")</f>
        <v>766</v>
      </c>
      <c r="M128" s="11" t="str">
        <f>IFERROR(INDEX(#REF!,MATCH(B128,#REF!,0),0),"")</f>
        <v/>
      </c>
      <c r="N128" s="11" t="str">
        <f>IFERROR(INDEX(#REF!,MATCH(B128,#REF!,0),0),"")</f>
        <v/>
      </c>
      <c r="O128" s="11" t="str">
        <f>IFERROR(INDEX(#REF!,MATCH(B128,#REF!,0),0),"")</f>
        <v/>
      </c>
      <c r="P128" s="11" t="str">
        <f>IFERROR(INDEX(#REF!,MATCH(B128,#REF!,0),0),"")</f>
        <v/>
      </c>
      <c r="Q128" s="11" t="str">
        <f>IFERROR(INDEX(#REF!,MATCH(B128,#REF!,0),0),"")</f>
        <v/>
      </c>
      <c r="R128" s="11" t="str">
        <f>IFERROR(INDEX(#REF!,MATCH(B128,#REF!,0),0),"")</f>
        <v/>
      </c>
      <c r="S128" s="11" t="str">
        <f>IFERROR(INDEX(#REF!,MATCH(B128,#REF!,0),0),"")</f>
        <v/>
      </c>
      <c r="T128" s="5" t="str">
        <f>IFERROR(INDEX(#REF!,MATCH(B128,#REF!,0),0),"")</f>
        <v/>
      </c>
      <c r="U128" s="10">
        <f t="shared" si="3"/>
        <v>2</v>
      </c>
      <c r="V128" s="188">
        <f t="shared" si="4"/>
        <v>1530</v>
      </c>
      <c r="W128" s="188">
        <f t="shared" si="5"/>
        <v>765</v>
      </c>
      <c r="X128" s="188" t="str">
        <f>IFERROR(SUMPRODUCT(LARGE(G128:T128,{1;2;3;4;5})),"NA")</f>
        <v>NA</v>
      </c>
      <c r="Y128" s="189" t="str">
        <f>IFERROR(SUMPRODUCT(LARGE(G128:T128,{1;2;3;4;5;6;7;8;9;10})),"NA")</f>
        <v>NA</v>
      </c>
    </row>
    <row r="129" spans="1:25" x14ac:dyDescent="0.3">
      <c r="A129" s="15">
        <v>126</v>
      </c>
      <c r="B129" s="9" t="s">
        <v>2083</v>
      </c>
      <c r="C129" s="1"/>
      <c r="D129" s="1"/>
      <c r="E129" s="1"/>
      <c r="F129" s="2"/>
      <c r="G129" s="10" t="str">
        <f>IFERROR(INDEX('03-25'!X:X,MATCH(B129,'03-25'!Y:Y,0),0),"")</f>
        <v/>
      </c>
      <c r="H129" s="11" t="str">
        <f>IFERROR(INDEX('04-08'!N:N,MATCH(B129,'04-08'!C:C,0),0),"")</f>
        <v/>
      </c>
      <c r="I129" s="11" t="str">
        <f>IFERROR(INDEX('04-29'!M:M,MATCH(B129,'04-29'!L:L,0),0),"")</f>
        <v/>
      </c>
      <c r="J129" s="11">
        <f>IFERROR(INDEX('05-27'!F:F,MATCH(B129,'05-27'!H:H,0),0),"")</f>
        <v>778</v>
      </c>
      <c r="K129" s="11" t="str">
        <f>IFERROR(INDEX('06-17'!U:U,MATCH(B129,'06-17'!W:W,0),0),"")</f>
        <v/>
      </c>
      <c r="L129" s="11">
        <f>IFERROR(INDEX('07-02'!W:W,MATCH(B129,'07-02'!B:B,0),0),"")</f>
        <v>745</v>
      </c>
      <c r="M129" s="11" t="str">
        <f>IFERROR(INDEX(#REF!,MATCH(B129,#REF!,0),0),"")</f>
        <v/>
      </c>
      <c r="N129" s="11" t="str">
        <f>IFERROR(INDEX(#REF!,MATCH(B129,#REF!,0),0),"")</f>
        <v/>
      </c>
      <c r="O129" s="11" t="str">
        <f>IFERROR(INDEX(#REF!,MATCH(B129,#REF!,0),0),"")</f>
        <v/>
      </c>
      <c r="P129" s="11" t="str">
        <f>IFERROR(INDEX(#REF!,MATCH(B129,#REF!,0),0),"")</f>
        <v/>
      </c>
      <c r="Q129" s="11" t="str">
        <f>IFERROR(INDEX(#REF!,MATCH(B129,#REF!,0),0),"")</f>
        <v/>
      </c>
      <c r="R129" s="11" t="str">
        <f>IFERROR(INDEX(#REF!,MATCH(B129,#REF!,0),0),"")</f>
        <v/>
      </c>
      <c r="S129" s="11" t="str">
        <f>IFERROR(INDEX(#REF!,MATCH(B129,#REF!,0),0),"")</f>
        <v/>
      </c>
      <c r="T129" s="5" t="str">
        <f>IFERROR(INDEX(#REF!,MATCH(B129,#REF!,0),0),"")</f>
        <v/>
      </c>
      <c r="U129" s="10">
        <f t="shared" ref="U129:U192" si="6">COUNTIF(G129:T129,"&gt;0")</f>
        <v>2</v>
      </c>
      <c r="V129" s="188">
        <f t="shared" ref="V129:V192" si="7">SUM(G129:T129)</f>
        <v>1523</v>
      </c>
      <c r="W129" s="188">
        <f t="shared" si="5"/>
        <v>761.5</v>
      </c>
      <c r="X129" s="188" t="str">
        <f>IFERROR(SUMPRODUCT(LARGE(G129:T129,{1;2;3;4;5})),"NA")</f>
        <v>NA</v>
      </c>
      <c r="Y129" s="189" t="str">
        <f>IFERROR(SUMPRODUCT(LARGE(G129:T129,{1;2;3;4;5;6;7;8;9;10})),"NA")</f>
        <v>NA</v>
      </c>
    </row>
    <row r="130" spans="1:25" x14ac:dyDescent="0.3">
      <c r="A130" s="15">
        <v>127</v>
      </c>
      <c r="B130" s="9" t="s">
        <v>2089</v>
      </c>
      <c r="C130" s="1"/>
      <c r="D130" s="1"/>
      <c r="E130" s="1"/>
      <c r="F130" s="2"/>
      <c r="G130" s="10" t="str">
        <f>IFERROR(INDEX('03-25'!X:X,MATCH(B130,'03-25'!Y:Y,0),0),"")</f>
        <v/>
      </c>
      <c r="H130" s="11" t="str">
        <f>IFERROR(INDEX('04-08'!N:N,MATCH(B130,'04-08'!C:C,0),0),"")</f>
        <v/>
      </c>
      <c r="I130" s="11" t="str">
        <f>IFERROR(INDEX('04-29'!M:M,MATCH(B130,'04-29'!L:L,0),0),"")</f>
        <v/>
      </c>
      <c r="J130" s="11">
        <f>IFERROR(INDEX('05-27'!F:F,MATCH(B130,'05-27'!H:H,0),0),"")</f>
        <v>773</v>
      </c>
      <c r="K130" s="11">
        <f>IFERROR(INDEX('06-17'!U:U,MATCH(B130,'06-17'!W:W,0),0),"")</f>
        <v>747</v>
      </c>
      <c r="L130" s="11" t="str">
        <f>IFERROR(INDEX('07-02'!W:W,MATCH(B130,'07-02'!B:B,0),0),"")</f>
        <v/>
      </c>
      <c r="M130" s="11" t="str">
        <f>IFERROR(INDEX(#REF!,MATCH(B130,#REF!,0),0),"")</f>
        <v/>
      </c>
      <c r="N130" s="11" t="str">
        <f>IFERROR(INDEX(#REF!,MATCH(B130,#REF!,0),0),"")</f>
        <v/>
      </c>
      <c r="O130" s="11" t="str">
        <f>IFERROR(INDEX(#REF!,MATCH(B130,#REF!,0),0),"")</f>
        <v/>
      </c>
      <c r="P130" s="11" t="str">
        <f>IFERROR(INDEX(#REF!,MATCH(B130,#REF!,0),0),"")</f>
        <v/>
      </c>
      <c r="Q130" s="11" t="str">
        <f>IFERROR(INDEX(#REF!,MATCH(B130,#REF!,0),0),"")</f>
        <v/>
      </c>
      <c r="R130" s="11" t="str">
        <f>IFERROR(INDEX(#REF!,MATCH(B130,#REF!,0),0),"")</f>
        <v/>
      </c>
      <c r="S130" s="11" t="str">
        <f>IFERROR(INDEX(#REF!,MATCH(B130,#REF!,0),0),"")</f>
        <v/>
      </c>
      <c r="T130" s="5" t="str">
        <f>IFERROR(INDEX(#REF!,MATCH(B130,#REF!,0),0),"")</f>
        <v/>
      </c>
      <c r="U130" s="10">
        <f t="shared" si="6"/>
        <v>2</v>
      </c>
      <c r="V130" s="188">
        <f t="shared" si="7"/>
        <v>1520</v>
      </c>
      <c r="W130" s="188">
        <f t="shared" ref="W130:W192" si="8">V130/U130</f>
        <v>760</v>
      </c>
      <c r="X130" s="188" t="str">
        <f>IFERROR(SUMPRODUCT(LARGE(G130:T130,{1;2;3;4;5})),"NA")</f>
        <v>NA</v>
      </c>
      <c r="Y130" s="189" t="str">
        <f>IFERROR(SUMPRODUCT(LARGE(G130:T130,{1;2;3;4;5;6;7;8;9;10})),"NA")</f>
        <v>NA</v>
      </c>
    </row>
    <row r="131" spans="1:25" x14ac:dyDescent="0.3">
      <c r="A131" s="15">
        <v>128</v>
      </c>
      <c r="B131" s="9" t="s">
        <v>2471</v>
      </c>
      <c r="C131" s="1"/>
      <c r="D131" s="1"/>
      <c r="E131" s="1"/>
      <c r="F131" s="2"/>
      <c r="G131" s="10" t="str">
        <f>IFERROR(INDEX('03-25'!X:X,MATCH(B131,'03-25'!Y:Y,0),0),"")</f>
        <v/>
      </c>
      <c r="H131" s="11" t="str">
        <f>IFERROR(INDEX('04-08'!N:N,MATCH(B131,'04-08'!C:C,0),0),"")</f>
        <v/>
      </c>
      <c r="I131" s="11" t="str">
        <f>IFERROR(INDEX('04-29'!M:M,MATCH(B131,'04-29'!L:L,0),0),"")</f>
        <v/>
      </c>
      <c r="J131" s="11" t="str">
        <f>IFERROR(INDEX('05-27'!F:F,MATCH(B131,'05-27'!H:H,0),0),"")</f>
        <v/>
      </c>
      <c r="K131" s="11">
        <f>IFERROR(INDEX('06-17'!U:U,MATCH(B131,'06-17'!W:W,0),0),"")</f>
        <v>738</v>
      </c>
      <c r="L131" s="11">
        <f>IFERROR(INDEX('07-02'!W:W,MATCH(B131,'07-02'!B:B,0),0),"")</f>
        <v>776</v>
      </c>
      <c r="M131" s="11" t="str">
        <f>IFERROR(INDEX(#REF!,MATCH(B131,#REF!,0),0),"")</f>
        <v/>
      </c>
      <c r="N131" s="11" t="str">
        <f>IFERROR(INDEX(#REF!,MATCH(B131,#REF!,0),0),"")</f>
        <v/>
      </c>
      <c r="O131" s="11" t="str">
        <f>IFERROR(INDEX(#REF!,MATCH(B131,#REF!,0),0),"")</f>
        <v/>
      </c>
      <c r="P131" s="11" t="str">
        <f>IFERROR(INDEX(#REF!,MATCH(B131,#REF!,0),0),"")</f>
        <v/>
      </c>
      <c r="Q131" s="11" t="str">
        <f>IFERROR(INDEX(#REF!,MATCH(B131,#REF!,0),0),"")</f>
        <v/>
      </c>
      <c r="R131" s="11" t="str">
        <f>IFERROR(INDEX(#REF!,MATCH(B131,#REF!,0),0),"")</f>
        <v/>
      </c>
      <c r="S131" s="11" t="str">
        <f>IFERROR(INDEX(#REF!,MATCH(B131,#REF!,0),0),"")</f>
        <v/>
      </c>
      <c r="T131" s="5" t="str">
        <f>IFERROR(INDEX(#REF!,MATCH(B131,#REF!,0),0),"")</f>
        <v/>
      </c>
      <c r="U131" s="10">
        <f t="shared" si="6"/>
        <v>2</v>
      </c>
      <c r="V131" s="188">
        <f t="shared" si="7"/>
        <v>1514</v>
      </c>
      <c r="W131" s="188">
        <f t="shared" si="8"/>
        <v>757</v>
      </c>
      <c r="X131" s="188" t="str">
        <f>IFERROR(SUMPRODUCT(LARGE(G131:T131,{1;2;3;4;5})),"NA")</f>
        <v>NA</v>
      </c>
      <c r="Y131" s="189" t="str">
        <f>IFERROR(SUMPRODUCT(LARGE(G131:T131,{1;2;3;4;5;6;7;8;9;10})),"NA")</f>
        <v>NA</v>
      </c>
    </row>
    <row r="132" spans="1:25" x14ac:dyDescent="0.3">
      <c r="A132" s="15">
        <v>129</v>
      </c>
      <c r="B132" s="9" t="s">
        <v>2032</v>
      </c>
      <c r="C132" s="1"/>
      <c r="D132" s="1"/>
      <c r="E132" s="1"/>
      <c r="F132" s="2"/>
      <c r="G132" s="10" t="str">
        <f>IFERROR(INDEX('03-25'!X:X,MATCH(B132,'03-25'!Y:Y,0),0),"")</f>
        <v/>
      </c>
      <c r="H132" s="11" t="str">
        <f>IFERROR(INDEX('04-08'!N:N,MATCH(B132,'04-08'!C:C,0),0),"")</f>
        <v/>
      </c>
      <c r="I132" s="11" t="str">
        <f>IFERROR(INDEX('04-29'!M:M,MATCH(B132,'04-29'!L:L,0),0),"")</f>
        <v/>
      </c>
      <c r="J132" s="11">
        <f>IFERROR(INDEX('05-27'!F:F,MATCH(B132,'05-27'!H:H,0),0),"")</f>
        <v>735</v>
      </c>
      <c r="K132" s="11" t="str">
        <f>IFERROR(INDEX('06-17'!U:U,MATCH(B132,'06-17'!W:W,0),0),"")</f>
        <v/>
      </c>
      <c r="L132" s="11">
        <f>IFERROR(INDEX('07-02'!W:W,MATCH(B132,'07-02'!B:B,0),0),"")</f>
        <v>768</v>
      </c>
      <c r="M132" s="11" t="str">
        <f>IFERROR(INDEX(#REF!,MATCH(B132,#REF!,0),0),"")</f>
        <v/>
      </c>
      <c r="N132" s="11" t="str">
        <f>IFERROR(INDEX(#REF!,MATCH(B132,#REF!,0),0),"")</f>
        <v/>
      </c>
      <c r="O132" s="11" t="str">
        <f>IFERROR(INDEX(#REF!,MATCH(B132,#REF!,0),0),"")</f>
        <v/>
      </c>
      <c r="P132" s="11" t="str">
        <f>IFERROR(INDEX(#REF!,MATCH(B132,#REF!,0),0),"")</f>
        <v/>
      </c>
      <c r="Q132" s="11" t="str">
        <f>IFERROR(INDEX(#REF!,MATCH(B132,#REF!,0),0),"")</f>
        <v/>
      </c>
      <c r="R132" s="11" t="str">
        <f>IFERROR(INDEX(#REF!,MATCH(B132,#REF!,0),0),"")</f>
        <v/>
      </c>
      <c r="S132" s="11" t="str">
        <f>IFERROR(INDEX(#REF!,MATCH(B132,#REF!,0),0),"")</f>
        <v/>
      </c>
      <c r="T132" s="5" t="str">
        <f>IFERROR(INDEX(#REF!,MATCH(B132,#REF!,0),0),"")</f>
        <v/>
      </c>
      <c r="U132" s="10">
        <f t="shared" si="6"/>
        <v>2</v>
      </c>
      <c r="V132" s="188">
        <f t="shared" si="7"/>
        <v>1503</v>
      </c>
      <c r="W132" s="188">
        <f t="shared" si="8"/>
        <v>751.5</v>
      </c>
      <c r="X132" s="188" t="str">
        <f>IFERROR(SUMPRODUCT(LARGE(G132:T132,{1;2;3;4;5})),"NA")</f>
        <v>NA</v>
      </c>
      <c r="Y132" s="189" t="str">
        <f>IFERROR(SUMPRODUCT(LARGE(G132:T132,{1;2;3;4;5;6;7;8;9;10})),"NA")</f>
        <v>NA</v>
      </c>
    </row>
    <row r="133" spans="1:25" x14ac:dyDescent="0.3">
      <c r="A133" s="15">
        <v>130</v>
      </c>
      <c r="B133" s="9" t="s">
        <v>499</v>
      </c>
      <c r="C133" s="1"/>
      <c r="D133" s="1"/>
      <c r="E133" s="1"/>
      <c r="F133" s="2"/>
      <c r="G133" s="10">
        <f>IFERROR(INDEX('03-25'!X:X,MATCH(B133,'03-25'!Y:Y,0),0),"")</f>
        <v>778</v>
      </c>
      <c r="H133" s="11" t="str">
        <f>IFERROR(INDEX('04-08'!N:N,MATCH(B133,'04-08'!C:C,0),0),"")</f>
        <v/>
      </c>
      <c r="I133" s="11">
        <f>IFERROR(INDEX('04-29'!M:M,MATCH(B133,'04-29'!L:L,0),0),"")</f>
        <v>720</v>
      </c>
      <c r="J133" s="11" t="str">
        <f>IFERROR(INDEX('05-27'!F:F,MATCH(B133,'05-27'!H:H,0),0),"")</f>
        <v/>
      </c>
      <c r="K133" s="11" t="str">
        <f>IFERROR(INDEX('06-17'!U:U,MATCH(B133,'06-17'!W:W,0),0),"")</f>
        <v/>
      </c>
      <c r="L133" s="11" t="str">
        <f>IFERROR(INDEX('07-02'!W:W,MATCH(B133,'07-02'!B:B,0),0),"")</f>
        <v/>
      </c>
      <c r="M133" s="11" t="str">
        <f>IFERROR(INDEX(#REF!,MATCH(B133,#REF!,0),0),"")</f>
        <v/>
      </c>
      <c r="N133" s="11" t="str">
        <f>IFERROR(INDEX(#REF!,MATCH(B133,#REF!,0),0),"")</f>
        <v/>
      </c>
      <c r="O133" s="11" t="str">
        <f>IFERROR(INDEX(#REF!,MATCH(B133,#REF!,0),0),"")</f>
        <v/>
      </c>
      <c r="P133" s="11" t="str">
        <f>IFERROR(INDEX(#REF!,MATCH(B133,#REF!,0),0),"")</f>
        <v/>
      </c>
      <c r="Q133" s="11" t="str">
        <f>IFERROR(INDEX(#REF!,MATCH(B133,#REF!,0),0),"")</f>
        <v/>
      </c>
      <c r="R133" s="11" t="str">
        <f>IFERROR(INDEX(#REF!,MATCH(B133,#REF!,0),0),"")</f>
        <v/>
      </c>
      <c r="S133" s="11" t="str">
        <f>IFERROR(INDEX(#REF!,MATCH(B133,#REF!,0),0),"")</f>
        <v/>
      </c>
      <c r="T133" s="5" t="str">
        <f>IFERROR(INDEX(#REF!,MATCH(B133,#REF!,0),0),"")</f>
        <v/>
      </c>
      <c r="U133" s="10">
        <f t="shared" si="6"/>
        <v>2</v>
      </c>
      <c r="V133" s="188">
        <f t="shared" si="7"/>
        <v>1498</v>
      </c>
      <c r="W133" s="188">
        <f t="shared" si="8"/>
        <v>749</v>
      </c>
      <c r="X133" s="188" t="str">
        <f>IFERROR(SUMPRODUCT(LARGE(G133:T133,{1;2;3;4;5})),"NA")</f>
        <v>NA</v>
      </c>
      <c r="Y133" s="189" t="str">
        <f>IFERROR(SUMPRODUCT(LARGE(G133:T133,{1;2;3;4;5;6;7;8;9;10})),"NA")</f>
        <v>NA</v>
      </c>
    </row>
    <row r="134" spans="1:25" x14ac:dyDescent="0.3">
      <c r="A134" s="15">
        <v>131</v>
      </c>
      <c r="B134" s="9" t="s">
        <v>2060</v>
      </c>
      <c r="C134" s="1"/>
      <c r="D134" s="1"/>
      <c r="E134" s="1"/>
      <c r="F134" s="2"/>
      <c r="G134" s="10" t="str">
        <f>IFERROR(INDEX('03-25'!X:X,MATCH(B134,'03-25'!Y:Y,0),0),"")</f>
        <v/>
      </c>
      <c r="H134" s="11" t="str">
        <f>IFERROR(INDEX('04-08'!N:N,MATCH(B134,'04-08'!C:C,0),0),"")</f>
        <v/>
      </c>
      <c r="I134" s="11" t="str">
        <f>IFERROR(INDEX('04-29'!M:M,MATCH(B134,'04-29'!L:L,0),0),"")</f>
        <v/>
      </c>
      <c r="J134" s="11">
        <f>IFERROR(INDEX('05-27'!F:F,MATCH(B134,'05-27'!H:H,0),0),"")</f>
        <v>736</v>
      </c>
      <c r="K134" s="11" t="str">
        <f>IFERROR(INDEX('06-17'!U:U,MATCH(B134,'06-17'!W:W,0),0),"")</f>
        <v/>
      </c>
      <c r="L134" s="11">
        <f>IFERROR(INDEX('07-02'!W:W,MATCH(B134,'07-02'!B:B,0),0),"")</f>
        <v>762</v>
      </c>
      <c r="M134" s="11" t="str">
        <f>IFERROR(INDEX(#REF!,MATCH(B134,#REF!,0),0),"")</f>
        <v/>
      </c>
      <c r="N134" s="11" t="str">
        <f>IFERROR(INDEX(#REF!,MATCH(B134,#REF!,0),0),"")</f>
        <v/>
      </c>
      <c r="O134" s="11" t="str">
        <f>IFERROR(INDEX(#REF!,MATCH(B134,#REF!,0),0),"")</f>
        <v/>
      </c>
      <c r="P134" s="11" t="str">
        <f>IFERROR(INDEX(#REF!,MATCH(B134,#REF!,0),0),"")</f>
        <v/>
      </c>
      <c r="Q134" s="11" t="str">
        <f>IFERROR(INDEX(#REF!,MATCH(B134,#REF!,0),0),"")</f>
        <v/>
      </c>
      <c r="R134" s="11" t="str">
        <f>IFERROR(INDEX(#REF!,MATCH(B134,#REF!,0),0),"")</f>
        <v/>
      </c>
      <c r="S134" s="11" t="str">
        <f>IFERROR(INDEX(#REF!,MATCH(B134,#REF!,0),0),"")</f>
        <v/>
      </c>
      <c r="T134" s="5" t="str">
        <f>IFERROR(INDEX(#REF!,MATCH(B134,#REF!,0),0),"")</f>
        <v/>
      </c>
      <c r="U134" s="10">
        <f t="shared" si="6"/>
        <v>2</v>
      </c>
      <c r="V134" s="188">
        <f t="shared" si="7"/>
        <v>1498</v>
      </c>
      <c r="W134" s="188">
        <f t="shared" si="8"/>
        <v>749</v>
      </c>
      <c r="X134" s="188" t="str">
        <f>IFERROR(SUMPRODUCT(LARGE(G134:T134,{1;2;3;4;5})),"NA")</f>
        <v>NA</v>
      </c>
      <c r="Y134" s="189" t="str">
        <f>IFERROR(SUMPRODUCT(LARGE(G134:T134,{1;2;3;4;5;6;7;8;9;10})),"NA")</f>
        <v>NA</v>
      </c>
    </row>
    <row r="135" spans="1:25" x14ac:dyDescent="0.3">
      <c r="A135" s="15">
        <v>132</v>
      </c>
      <c r="B135" s="9" t="s">
        <v>2073</v>
      </c>
      <c r="C135" s="1"/>
      <c r="D135" s="1"/>
      <c r="E135" s="1"/>
      <c r="F135" s="2"/>
      <c r="G135" s="10" t="str">
        <f>IFERROR(INDEX('03-25'!X:X,MATCH(B135,'03-25'!Y:Y,0),0),"")</f>
        <v/>
      </c>
      <c r="H135" s="11" t="str">
        <f>IFERROR(INDEX('04-08'!N:N,MATCH(B135,'04-08'!C:C,0),0),"")</f>
        <v/>
      </c>
      <c r="I135" s="11" t="str">
        <f>IFERROR(INDEX('04-29'!M:M,MATCH(B135,'04-29'!L:L,0),0),"")</f>
        <v/>
      </c>
      <c r="J135" s="11">
        <f>IFERROR(INDEX('05-27'!F:F,MATCH(B135,'05-27'!H:H,0),0),"")</f>
        <v>751</v>
      </c>
      <c r="K135" s="11">
        <f>IFERROR(INDEX('06-17'!U:U,MATCH(B135,'06-17'!W:W,0),0),"")</f>
        <v>733</v>
      </c>
      <c r="L135" s="11" t="str">
        <f>IFERROR(INDEX('07-02'!W:W,MATCH(B135,'07-02'!B:B,0),0),"")</f>
        <v/>
      </c>
      <c r="M135" s="11" t="str">
        <f>IFERROR(INDEX(#REF!,MATCH(B135,#REF!,0),0),"")</f>
        <v/>
      </c>
      <c r="N135" s="11" t="str">
        <f>IFERROR(INDEX(#REF!,MATCH(B135,#REF!,0),0),"")</f>
        <v/>
      </c>
      <c r="O135" s="11" t="str">
        <f>IFERROR(INDEX(#REF!,MATCH(B135,#REF!,0),0),"")</f>
        <v/>
      </c>
      <c r="P135" s="11" t="str">
        <f>IFERROR(INDEX(#REF!,MATCH(B135,#REF!,0),0),"")</f>
        <v/>
      </c>
      <c r="Q135" s="11" t="str">
        <f>IFERROR(INDEX(#REF!,MATCH(B135,#REF!,0),0),"")</f>
        <v/>
      </c>
      <c r="R135" s="11" t="str">
        <f>IFERROR(INDEX(#REF!,MATCH(B135,#REF!,0),0),"")</f>
        <v/>
      </c>
      <c r="S135" s="11" t="str">
        <f>IFERROR(INDEX(#REF!,MATCH(B135,#REF!,0),0),"")</f>
        <v/>
      </c>
      <c r="T135" s="5" t="str">
        <f>IFERROR(INDEX(#REF!,MATCH(B135,#REF!,0),0),"")</f>
        <v/>
      </c>
      <c r="U135" s="10">
        <f t="shared" si="6"/>
        <v>2</v>
      </c>
      <c r="V135" s="188">
        <f t="shared" si="7"/>
        <v>1484</v>
      </c>
      <c r="W135" s="188">
        <f t="shared" si="8"/>
        <v>742</v>
      </c>
      <c r="X135" s="188" t="str">
        <f>IFERROR(SUMPRODUCT(LARGE(G135:T135,{1;2;3;4;5})),"NA")</f>
        <v>NA</v>
      </c>
      <c r="Y135" s="189" t="str">
        <f>IFERROR(SUMPRODUCT(LARGE(G135:T135,{1;2;3;4;5;6;7;8;9;10})),"NA")</f>
        <v>NA</v>
      </c>
    </row>
    <row r="136" spans="1:25" x14ac:dyDescent="0.3">
      <c r="A136" s="15">
        <v>133</v>
      </c>
      <c r="B136" s="9" t="s">
        <v>2054</v>
      </c>
      <c r="C136" s="1"/>
      <c r="D136" s="1"/>
      <c r="E136" s="1"/>
      <c r="F136" s="2"/>
      <c r="G136" s="10" t="str">
        <f>IFERROR(INDEX('03-25'!X:X,MATCH(B136,'03-25'!Y:Y,0),0),"")</f>
        <v/>
      </c>
      <c r="H136" s="11" t="str">
        <f>IFERROR(INDEX('04-08'!N:N,MATCH(B136,'04-08'!C:C,0),0),"")</f>
        <v/>
      </c>
      <c r="I136" s="11" t="str">
        <f>IFERROR(INDEX('04-29'!M:M,MATCH(B136,'04-29'!L:L,0),0),"")</f>
        <v/>
      </c>
      <c r="J136" s="11">
        <f>IFERROR(INDEX('05-27'!F:F,MATCH(B136,'05-27'!H:H,0),0),"")</f>
        <v>736</v>
      </c>
      <c r="K136" s="11" t="str">
        <f>IFERROR(INDEX('06-17'!U:U,MATCH(B136,'06-17'!W:W,0),0),"")</f>
        <v/>
      </c>
      <c r="L136" s="11">
        <f>IFERROR(INDEX('07-02'!W:W,MATCH(B136,'07-02'!B:B,0),0),"")</f>
        <v>744</v>
      </c>
      <c r="M136" s="11" t="str">
        <f>IFERROR(INDEX(#REF!,MATCH(B136,#REF!,0),0),"")</f>
        <v/>
      </c>
      <c r="N136" s="11" t="str">
        <f>IFERROR(INDEX(#REF!,MATCH(B136,#REF!,0),0),"")</f>
        <v/>
      </c>
      <c r="O136" s="11" t="str">
        <f>IFERROR(INDEX(#REF!,MATCH(B136,#REF!,0),0),"")</f>
        <v/>
      </c>
      <c r="P136" s="11" t="str">
        <f>IFERROR(INDEX(#REF!,MATCH(B136,#REF!,0),0),"")</f>
        <v/>
      </c>
      <c r="Q136" s="11" t="str">
        <f>IFERROR(INDEX(#REF!,MATCH(B136,#REF!,0),0),"")</f>
        <v/>
      </c>
      <c r="R136" s="11" t="str">
        <f>IFERROR(INDEX(#REF!,MATCH(B136,#REF!,0),0),"")</f>
        <v/>
      </c>
      <c r="S136" s="11" t="str">
        <f>IFERROR(INDEX(#REF!,MATCH(B136,#REF!,0),0),"")</f>
        <v/>
      </c>
      <c r="T136" s="5" t="str">
        <f>IFERROR(INDEX(#REF!,MATCH(B136,#REF!,0),0),"")</f>
        <v/>
      </c>
      <c r="U136" s="10">
        <f t="shared" si="6"/>
        <v>2</v>
      </c>
      <c r="V136" s="188">
        <f t="shared" si="7"/>
        <v>1480</v>
      </c>
      <c r="W136" s="188">
        <f t="shared" si="8"/>
        <v>740</v>
      </c>
      <c r="X136" s="188" t="str">
        <f>IFERROR(SUMPRODUCT(LARGE(G136:T136,{1;2;3;4;5})),"NA")</f>
        <v>NA</v>
      </c>
      <c r="Y136" s="189" t="str">
        <f>IFERROR(SUMPRODUCT(LARGE(G136:T136,{1;2;3;4;5;6;7;8;9;10})),"NA")</f>
        <v>NA</v>
      </c>
    </row>
    <row r="137" spans="1:25" x14ac:dyDescent="0.3">
      <c r="A137" s="15">
        <v>134</v>
      </c>
      <c r="B137" s="9" t="s">
        <v>2071</v>
      </c>
      <c r="C137" s="1"/>
      <c r="D137" s="1"/>
      <c r="E137" s="1"/>
      <c r="F137" s="2"/>
      <c r="G137" s="10" t="str">
        <f>IFERROR(INDEX('03-25'!X:X,MATCH(B137,'03-25'!Y:Y,0),0),"")</f>
        <v/>
      </c>
      <c r="H137" s="11" t="str">
        <f>IFERROR(INDEX('04-08'!N:N,MATCH(B137,'04-08'!C:C,0),0),"")</f>
        <v/>
      </c>
      <c r="I137" s="11" t="str">
        <f>IFERROR(INDEX('04-29'!M:M,MATCH(B137,'04-29'!L:L,0),0),"")</f>
        <v/>
      </c>
      <c r="J137" s="11">
        <f>IFERROR(INDEX('05-27'!F:F,MATCH(B137,'05-27'!H:H,0),0),"")</f>
        <v>778</v>
      </c>
      <c r="K137" s="11">
        <f>IFERROR(INDEX('06-17'!U:U,MATCH(B137,'06-17'!W:W,0),0),"")</f>
        <v>696</v>
      </c>
      <c r="L137" s="11" t="str">
        <f>IFERROR(INDEX('07-02'!W:W,MATCH(B137,'07-02'!B:B,0),0),"")</f>
        <v/>
      </c>
      <c r="M137" s="11" t="str">
        <f>IFERROR(INDEX(#REF!,MATCH(B137,#REF!,0),0),"")</f>
        <v/>
      </c>
      <c r="N137" s="11" t="str">
        <f>IFERROR(INDEX(#REF!,MATCH(B137,#REF!,0),0),"")</f>
        <v/>
      </c>
      <c r="O137" s="11" t="str">
        <f>IFERROR(INDEX(#REF!,MATCH(B137,#REF!,0),0),"")</f>
        <v/>
      </c>
      <c r="P137" s="11" t="str">
        <f>IFERROR(INDEX(#REF!,MATCH(B137,#REF!,0),0),"")</f>
        <v/>
      </c>
      <c r="Q137" s="11" t="str">
        <f>IFERROR(INDEX(#REF!,MATCH(B137,#REF!,0),0),"")</f>
        <v/>
      </c>
      <c r="R137" s="11" t="str">
        <f>IFERROR(INDEX(#REF!,MATCH(B137,#REF!,0),0),"")</f>
        <v/>
      </c>
      <c r="S137" s="11" t="str">
        <f>IFERROR(INDEX(#REF!,MATCH(B137,#REF!,0),0),"")</f>
        <v/>
      </c>
      <c r="T137" s="5" t="str">
        <f>IFERROR(INDEX(#REF!,MATCH(B137,#REF!,0),0),"")</f>
        <v/>
      </c>
      <c r="U137" s="10">
        <f t="shared" si="6"/>
        <v>2</v>
      </c>
      <c r="V137" s="188">
        <f t="shared" si="7"/>
        <v>1474</v>
      </c>
      <c r="W137" s="188">
        <f t="shared" si="8"/>
        <v>737</v>
      </c>
      <c r="X137" s="188" t="str">
        <f>IFERROR(SUMPRODUCT(LARGE(G137:T137,{1;2;3;4;5})),"NA")</f>
        <v>NA</v>
      </c>
      <c r="Y137" s="189" t="str">
        <f>IFERROR(SUMPRODUCT(LARGE(G137:T137,{1;2;3;4;5;6;7;8;9;10})),"NA")</f>
        <v>NA</v>
      </c>
    </row>
    <row r="138" spans="1:25" x14ac:dyDescent="0.3">
      <c r="A138" s="15">
        <v>135</v>
      </c>
      <c r="B138" s="9" t="s">
        <v>126</v>
      </c>
      <c r="C138" s="1"/>
      <c r="D138" s="1"/>
      <c r="E138" s="1"/>
      <c r="F138" s="2"/>
      <c r="G138" s="10" t="str">
        <f>IFERROR(INDEX('03-25'!X:X,MATCH(B138,'03-25'!Y:Y,0),0),"")</f>
        <v/>
      </c>
      <c r="H138" s="11">
        <f>IFERROR(INDEX('04-08'!N:N,MATCH(B138,'04-08'!C:C,0),0),"")</f>
        <v>705</v>
      </c>
      <c r="I138" s="11" t="str">
        <f>IFERROR(INDEX('04-29'!M:M,MATCH(B138,'04-29'!L:L,0),0),"")</f>
        <v/>
      </c>
      <c r="J138" s="11" t="str">
        <f>IFERROR(INDEX('05-27'!F:F,MATCH(B138,'05-27'!H:H,0),0),"")</f>
        <v/>
      </c>
      <c r="K138" s="11" t="str">
        <f>IFERROR(INDEX('06-17'!U:U,MATCH(B138,'06-17'!W:W,0),0),"")</f>
        <v/>
      </c>
      <c r="L138" s="11">
        <f>IFERROR(INDEX('07-02'!W:W,MATCH(B138,'07-02'!B:B,0),0),"")</f>
        <v>767</v>
      </c>
      <c r="M138" s="11" t="str">
        <f>IFERROR(INDEX(#REF!,MATCH(B138,#REF!,0),0),"")</f>
        <v/>
      </c>
      <c r="N138" s="11" t="str">
        <f>IFERROR(INDEX(#REF!,MATCH(B138,#REF!,0),0),"")</f>
        <v/>
      </c>
      <c r="O138" s="11" t="str">
        <f>IFERROR(INDEX(#REF!,MATCH(B138,#REF!,0),0),"")</f>
        <v/>
      </c>
      <c r="P138" s="11" t="str">
        <f>IFERROR(INDEX(#REF!,MATCH(B138,#REF!,0),0),"")</f>
        <v/>
      </c>
      <c r="Q138" s="11" t="str">
        <f>IFERROR(INDEX(#REF!,MATCH(B138,#REF!,0),0),"")</f>
        <v/>
      </c>
      <c r="R138" s="11" t="str">
        <f>IFERROR(INDEX(#REF!,MATCH(B138,#REF!,0),0),"")</f>
        <v/>
      </c>
      <c r="S138" s="11" t="str">
        <f>IFERROR(INDEX(#REF!,MATCH(B138,#REF!,0),0),"")</f>
        <v/>
      </c>
      <c r="T138" s="5" t="str">
        <f>IFERROR(INDEX(#REF!,MATCH(B138,#REF!,0),0),"")</f>
        <v/>
      </c>
      <c r="U138" s="10">
        <f t="shared" si="6"/>
        <v>2</v>
      </c>
      <c r="V138" s="188">
        <f t="shared" si="7"/>
        <v>1472</v>
      </c>
      <c r="W138" s="188">
        <f t="shared" si="8"/>
        <v>736</v>
      </c>
      <c r="X138" s="188" t="str">
        <f>IFERROR(SUMPRODUCT(LARGE(G138:T138,{1;2;3;4;5})),"NA")</f>
        <v>NA</v>
      </c>
      <c r="Y138" s="189" t="str">
        <f>IFERROR(SUMPRODUCT(LARGE(G138:T138,{1;2;3;4;5;6;7;8;9;10})),"NA")</f>
        <v>NA</v>
      </c>
    </row>
    <row r="139" spans="1:25" x14ac:dyDescent="0.3">
      <c r="A139" s="15">
        <v>136</v>
      </c>
      <c r="B139" s="9" t="s">
        <v>1830</v>
      </c>
      <c r="C139" s="1"/>
      <c r="D139" s="1"/>
      <c r="E139" s="1"/>
      <c r="F139" s="2"/>
      <c r="G139" s="10" t="str">
        <f>IFERROR(INDEX('03-25'!X:X,MATCH(B139,'03-25'!Y:Y,0),0),"")</f>
        <v/>
      </c>
      <c r="H139" s="11" t="str">
        <f>IFERROR(INDEX('04-08'!N:N,MATCH(B139,'04-08'!C:C,0),0),"")</f>
        <v/>
      </c>
      <c r="I139" s="11">
        <f>IFERROR(INDEX('04-29'!M:M,MATCH(B139,'04-29'!L:L,0),0),"")</f>
        <v>767</v>
      </c>
      <c r="J139" s="11" t="str">
        <f>IFERROR(INDEX('05-27'!F:F,MATCH(B139,'05-27'!H:H,0),0),"")</f>
        <v/>
      </c>
      <c r="K139" s="11">
        <f>IFERROR(INDEX('06-17'!U:U,MATCH(B139,'06-17'!W:W,0),0),"")</f>
        <v>696</v>
      </c>
      <c r="L139" s="11" t="str">
        <f>IFERROR(INDEX('07-02'!W:W,MATCH(B139,'07-02'!B:B,0),0),"")</f>
        <v/>
      </c>
      <c r="M139" s="11" t="str">
        <f>IFERROR(INDEX(#REF!,MATCH(B139,#REF!,0),0),"")</f>
        <v/>
      </c>
      <c r="N139" s="11" t="str">
        <f>IFERROR(INDEX(#REF!,MATCH(B139,#REF!,0),0),"")</f>
        <v/>
      </c>
      <c r="O139" s="11" t="str">
        <f>IFERROR(INDEX(#REF!,MATCH(B139,#REF!,0),0),"")</f>
        <v/>
      </c>
      <c r="P139" s="11" t="str">
        <f>IFERROR(INDEX(#REF!,MATCH(B139,#REF!,0),0),"")</f>
        <v/>
      </c>
      <c r="Q139" s="11" t="str">
        <f>IFERROR(INDEX(#REF!,MATCH(B139,#REF!,0),0),"")</f>
        <v/>
      </c>
      <c r="R139" s="11" t="str">
        <f>IFERROR(INDEX(#REF!,MATCH(B139,#REF!,0),0),"")</f>
        <v/>
      </c>
      <c r="S139" s="11" t="str">
        <f>IFERROR(INDEX(#REF!,MATCH(B139,#REF!,0),0),"")</f>
        <v/>
      </c>
      <c r="T139" s="5" t="str">
        <f>IFERROR(INDEX(#REF!,MATCH(B139,#REF!,0),0),"")</f>
        <v/>
      </c>
      <c r="U139" s="10">
        <f t="shared" si="6"/>
        <v>2</v>
      </c>
      <c r="V139" s="188">
        <f t="shared" si="7"/>
        <v>1463</v>
      </c>
      <c r="W139" s="188">
        <f t="shared" si="8"/>
        <v>731.5</v>
      </c>
      <c r="X139" s="188" t="str">
        <f>IFERROR(SUMPRODUCT(LARGE(G139:T139,{1;2;3;4;5})),"NA")</f>
        <v>NA</v>
      </c>
      <c r="Y139" s="189" t="str">
        <f>IFERROR(SUMPRODUCT(LARGE(G139:T139,{1;2;3;4;5;6;7;8;9;10})),"NA")</f>
        <v>NA</v>
      </c>
    </row>
    <row r="140" spans="1:25" x14ac:dyDescent="0.3">
      <c r="A140" s="15">
        <v>137</v>
      </c>
      <c r="B140" s="9" t="s">
        <v>2430</v>
      </c>
      <c r="C140" s="1"/>
      <c r="D140" s="1"/>
      <c r="E140" s="1"/>
      <c r="F140" s="2"/>
      <c r="G140" s="10" t="str">
        <f>IFERROR(INDEX('03-25'!X:X,MATCH(B140,'03-25'!Y:Y,0),0),"")</f>
        <v/>
      </c>
      <c r="H140" s="11" t="str">
        <f>IFERROR(INDEX('04-08'!N:N,MATCH(B140,'04-08'!C:C,0),0),"")</f>
        <v/>
      </c>
      <c r="I140" s="11" t="str">
        <f>IFERROR(INDEX('04-29'!M:M,MATCH(B140,'04-29'!L:L,0),0),"")</f>
        <v/>
      </c>
      <c r="J140" s="11" t="str">
        <f>IFERROR(INDEX('05-27'!F:F,MATCH(B140,'05-27'!H:H,0),0),"")</f>
        <v/>
      </c>
      <c r="K140" s="11">
        <f>IFERROR(INDEX('06-17'!U:U,MATCH(B140,'06-17'!W:W,0),0),"")</f>
        <v>726</v>
      </c>
      <c r="L140" s="11">
        <f>IFERROR(INDEX('07-02'!W:W,MATCH(B140,'07-02'!B:B,0),0),"")</f>
        <v>733</v>
      </c>
      <c r="M140" s="11" t="str">
        <f>IFERROR(INDEX(#REF!,MATCH(B140,#REF!,0),0),"")</f>
        <v/>
      </c>
      <c r="N140" s="11" t="str">
        <f>IFERROR(INDEX(#REF!,MATCH(B140,#REF!,0),0),"")</f>
        <v/>
      </c>
      <c r="O140" s="11" t="str">
        <f>IFERROR(INDEX(#REF!,MATCH(B140,#REF!,0),0),"")</f>
        <v/>
      </c>
      <c r="P140" s="11" t="str">
        <f>IFERROR(INDEX(#REF!,MATCH(B140,#REF!,0),0),"")</f>
        <v/>
      </c>
      <c r="Q140" s="11" t="str">
        <f>IFERROR(INDEX(#REF!,MATCH(B140,#REF!,0),0),"")</f>
        <v/>
      </c>
      <c r="R140" s="11" t="str">
        <f>IFERROR(INDEX(#REF!,MATCH(B140,#REF!,0),0),"")</f>
        <v/>
      </c>
      <c r="S140" s="11" t="str">
        <f>IFERROR(INDEX(#REF!,MATCH(B140,#REF!,0),0),"")</f>
        <v/>
      </c>
      <c r="T140" s="5" t="str">
        <f>IFERROR(INDEX(#REF!,MATCH(B140,#REF!,0),0),"")</f>
        <v/>
      </c>
      <c r="U140" s="10">
        <f t="shared" si="6"/>
        <v>2</v>
      </c>
      <c r="V140" s="188">
        <f t="shared" si="7"/>
        <v>1459</v>
      </c>
      <c r="W140" s="188">
        <f t="shared" si="8"/>
        <v>729.5</v>
      </c>
      <c r="X140" s="188" t="str">
        <f>IFERROR(SUMPRODUCT(LARGE(G140:T140,{1;2;3;4;5})),"NA")</f>
        <v>NA</v>
      </c>
      <c r="Y140" s="189" t="str">
        <f>IFERROR(SUMPRODUCT(LARGE(G140:T140,{1;2;3;4;5;6;7;8;9;10})),"NA")</f>
        <v>NA</v>
      </c>
    </row>
    <row r="141" spans="1:25" x14ac:dyDescent="0.3">
      <c r="A141" s="15">
        <v>138</v>
      </c>
      <c r="B141" s="9" t="s">
        <v>2021</v>
      </c>
      <c r="C141" s="1"/>
      <c r="D141" s="1"/>
      <c r="E141" s="1"/>
      <c r="F141" s="2"/>
      <c r="G141" s="10" t="str">
        <f>IFERROR(INDEX('03-25'!X:X,MATCH(B141,'03-25'!Y:Y,0),0),"")</f>
        <v/>
      </c>
      <c r="H141" s="11" t="str">
        <f>IFERROR(INDEX('04-08'!N:N,MATCH(B141,'04-08'!C:C,0),0),"")</f>
        <v/>
      </c>
      <c r="I141" s="11" t="str">
        <f>IFERROR(INDEX('04-29'!M:M,MATCH(B141,'04-29'!L:L,0),0),"")</f>
        <v/>
      </c>
      <c r="J141" s="11">
        <f>IFERROR(INDEX('05-27'!F:F,MATCH(B141,'05-27'!H:H,0),0),"")</f>
        <v>811</v>
      </c>
      <c r="K141" s="11" t="str">
        <f>IFERROR(INDEX('06-17'!U:U,MATCH(B141,'06-17'!W:W,0),0),"")</f>
        <v/>
      </c>
      <c r="L141" s="11">
        <f>IFERROR(INDEX('07-02'!W:W,MATCH(B141,'07-02'!B:B,0),0),"")</f>
        <v>641</v>
      </c>
      <c r="M141" s="11" t="str">
        <f>IFERROR(INDEX(#REF!,MATCH(B141,#REF!,0),0),"")</f>
        <v/>
      </c>
      <c r="N141" s="11" t="str">
        <f>IFERROR(INDEX(#REF!,MATCH(B141,#REF!,0),0),"")</f>
        <v/>
      </c>
      <c r="O141" s="11" t="str">
        <f>IFERROR(INDEX(#REF!,MATCH(B141,#REF!,0),0),"")</f>
        <v/>
      </c>
      <c r="P141" s="11" t="str">
        <f>IFERROR(INDEX(#REF!,MATCH(B141,#REF!,0),0),"")</f>
        <v/>
      </c>
      <c r="Q141" s="11" t="str">
        <f>IFERROR(INDEX(#REF!,MATCH(B141,#REF!,0),0),"")</f>
        <v/>
      </c>
      <c r="R141" s="11" t="str">
        <f>IFERROR(INDEX(#REF!,MATCH(B141,#REF!,0),0),"")</f>
        <v/>
      </c>
      <c r="S141" s="11" t="str">
        <f>IFERROR(INDEX(#REF!,MATCH(B141,#REF!,0),0),"")</f>
        <v/>
      </c>
      <c r="T141" s="5" t="str">
        <f>IFERROR(INDEX(#REF!,MATCH(B141,#REF!,0),0),"")</f>
        <v/>
      </c>
      <c r="U141" s="10">
        <f t="shared" si="6"/>
        <v>2</v>
      </c>
      <c r="V141" s="188">
        <f t="shared" si="7"/>
        <v>1452</v>
      </c>
      <c r="W141" s="188">
        <f t="shared" si="8"/>
        <v>726</v>
      </c>
      <c r="X141" s="188" t="str">
        <f>IFERROR(SUMPRODUCT(LARGE(G141:T141,{1;2;3;4;5})),"NA")</f>
        <v>NA</v>
      </c>
      <c r="Y141" s="189" t="str">
        <f>IFERROR(SUMPRODUCT(LARGE(G141:T141,{1;2;3;4;5;6;7;8;9;10})),"NA")</f>
        <v>NA</v>
      </c>
    </row>
    <row r="142" spans="1:25" x14ac:dyDescent="0.3">
      <c r="A142" s="15">
        <v>139</v>
      </c>
      <c r="B142" s="9" t="s">
        <v>2461</v>
      </c>
      <c r="C142" s="1"/>
      <c r="D142" s="1"/>
      <c r="E142" s="1"/>
      <c r="F142" s="2"/>
      <c r="G142" s="10" t="str">
        <f>IFERROR(INDEX('03-25'!X:X,MATCH(B142,'03-25'!Y:Y,0),0),"")</f>
        <v/>
      </c>
      <c r="H142" s="11" t="str">
        <f>IFERROR(INDEX('04-08'!N:N,MATCH(B142,'04-08'!C:C,0),0),"")</f>
        <v/>
      </c>
      <c r="I142" s="11" t="str">
        <f>IFERROR(INDEX('04-29'!M:M,MATCH(B142,'04-29'!L:L,0),0),"")</f>
        <v/>
      </c>
      <c r="J142" s="11" t="str">
        <f>IFERROR(INDEX('05-27'!F:F,MATCH(B142,'05-27'!H:H,0),0),"")</f>
        <v/>
      </c>
      <c r="K142" s="11">
        <f>IFERROR(INDEX('06-17'!U:U,MATCH(B142,'06-17'!W:W,0),0),"")</f>
        <v>724</v>
      </c>
      <c r="L142" s="11">
        <f>IFERROR(INDEX('07-02'!W:W,MATCH(B142,'07-02'!B:B,0),0),"")</f>
        <v>722</v>
      </c>
      <c r="M142" s="11" t="str">
        <f>IFERROR(INDEX(#REF!,MATCH(B142,#REF!,0),0),"")</f>
        <v/>
      </c>
      <c r="N142" s="11" t="str">
        <f>IFERROR(INDEX(#REF!,MATCH(B142,#REF!,0),0),"")</f>
        <v/>
      </c>
      <c r="O142" s="11" t="str">
        <f>IFERROR(INDEX(#REF!,MATCH(B142,#REF!,0),0),"")</f>
        <v/>
      </c>
      <c r="P142" s="11" t="str">
        <f>IFERROR(INDEX(#REF!,MATCH(B142,#REF!,0),0),"")</f>
        <v/>
      </c>
      <c r="Q142" s="11" t="str">
        <f>IFERROR(INDEX(#REF!,MATCH(B142,#REF!,0),0),"")</f>
        <v/>
      </c>
      <c r="R142" s="11" t="str">
        <f>IFERROR(INDEX(#REF!,MATCH(B142,#REF!,0),0),"")</f>
        <v/>
      </c>
      <c r="S142" s="11" t="str">
        <f>IFERROR(INDEX(#REF!,MATCH(B142,#REF!,0),0),"")</f>
        <v/>
      </c>
      <c r="T142" s="5" t="str">
        <f>IFERROR(INDEX(#REF!,MATCH(B142,#REF!,0),0),"")</f>
        <v/>
      </c>
      <c r="U142" s="10">
        <f t="shared" si="6"/>
        <v>2</v>
      </c>
      <c r="V142" s="188">
        <f t="shared" si="7"/>
        <v>1446</v>
      </c>
      <c r="W142" s="188">
        <f t="shared" si="8"/>
        <v>723</v>
      </c>
      <c r="X142" s="188" t="str">
        <f>IFERROR(SUMPRODUCT(LARGE(G142:T142,{1;2;3;4;5})),"NA")</f>
        <v>NA</v>
      </c>
      <c r="Y142" s="189" t="str">
        <f>IFERROR(SUMPRODUCT(LARGE(G142:T142,{1;2;3;4;5;6;7;8;9;10})),"NA")</f>
        <v>NA</v>
      </c>
    </row>
    <row r="143" spans="1:25" x14ac:dyDescent="0.3">
      <c r="A143" s="15">
        <v>140</v>
      </c>
      <c r="B143" s="9" t="s">
        <v>1808</v>
      </c>
      <c r="C143" s="1"/>
      <c r="D143" s="1"/>
      <c r="E143" s="1"/>
      <c r="F143" s="2"/>
      <c r="G143" s="10">
        <f>IFERROR(INDEX('03-25'!X:X,MATCH(B143,'03-25'!Y:Y,0),0),"")</f>
        <v>736</v>
      </c>
      <c r="H143" s="11" t="str">
        <f>IFERROR(INDEX('04-08'!N:N,MATCH(B143,'04-08'!C:C,0),0),"")</f>
        <v/>
      </c>
      <c r="I143" s="11">
        <f>IFERROR(INDEX('04-29'!M:M,MATCH(B143,'04-29'!L:L,0),0),"")</f>
        <v>707</v>
      </c>
      <c r="J143" s="11" t="str">
        <f>IFERROR(INDEX('05-27'!F:F,MATCH(B143,'05-27'!H:H,0),0),"")</f>
        <v/>
      </c>
      <c r="K143" s="11" t="str">
        <f>IFERROR(INDEX('06-17'!U:U,MATCH(B143,'06-17'!W:W,0),0),"")</f>
        <v/>
      </c>
      <c r="L143" s="11" t="str">
        <f>IFERROR(INDEX('07-02'!W:W,MATCH(B143,'07-02'!B:B,0),0),"")</f>
        <v/>
      </c>
      <c r="M143" s="11" t="str">
        <f>IFERROR(INDEX(#REF!,MATCH(B143,#REF!,0),0),"")</f>
        <v/>
      </c>
      <c r="N143" s="11" t="str">
        <f>IFERROR(INDEX(#REF!,MATCH(B143,#REF!,0),0),"")</f>
        <v/>
      </c>
      <c r="O143" s="11" t="str">
        <f>IFERROR(INDEX(#REF!,MATCH(B143,#REF!,0),0),"")</f>
        <v/>
      </c>
      <c r="P143" s="11" t="str">
        <f>IFERROR(INDEX(#REF!,MATCH(B143,#REF!,0),0),"")</f>
        <v/>
      </c>
      <c r="Q143" s="11" t="str">
        <f>IFERROR(INDEX(#REF!,MATCH(B143,#REF!,0),0),"")</f>
        <v/>
      </c>
      <c r="R143" s="11" t="str">
        <f>IFERROR(INDEX(#REF!,MATCH(B143,#REF!,0),0),"")</f>
        <v/>
      </c>
      <c r="S143" s="11" t="str">
        <f>IFERROR(INDEX(#REF!,MATCH(B143,#REF!,0),0),"")</f>
        <v/>
      </c>
      <c r="T143" s="5" t="str">
        <f>IFERROR(INDEX(#REF!,MATCH(B143,#REF!,0),0),"")</f>
        <v/>
      </c>
      <c r="U143" s="10">
        <f t="shared" si="6"/>
        <v>2</v>
      </c>
      <c r="V143" s="188">
        <f t="shared" si="7"/>
        <v>1443</v>
      </c>
      <c r="W143" s="188">
        <f t="shared" si="8"/>
        <v>721.5</v>
      </c>
      <c r="X143" s="188" t="str">
        <f>IFERROR(SUMPRODUCT(LARGE(G143:T143,{1;2;3;4;5})),"NA")</f>
        <v>NA</v>
      </c>
      <c r="Y143" s="189" t="str">
        <f>IFERROR(SUMPRODUCT(LARGE(G143:T143,{1;2;3;4;5;6;7;8;9;10})),"NA")</f>
        <v>NA</v>
      </c>
    </row>
    <row r="144" spans="1:25" x14ac:dyDescent="0.3">
      <c r="A144" s="15">
        <v>141</v>
      </c>
      <c r="B144" s="9" t="s">
        <v>2441</v>
      </c>
      <c r="C144" s="1"/>
      <c r="D144" s="1"/>
      <c r="E144" s="1"/>
      <c r="F144" s="2"/>
      <c r="G144" s="10" t="str">
        <f>IFERROR(INDEX('03-25'!X:X,MATCH(B144,'03-25'!Y:Y,0),0),"")</f>
        <v/>
      </c>
      <c r="H144" s="11" t="str">
        <f>IFERROR(INDEX('04-08'!N:N,MATCH(B144,'04-08'!C:C,0),0),"")</f>
        <v/>
      </c>
      <c r="I144" s="11" t="str">
        <f>IFERROR(INDEX('04-29'!M:M,MATCH(B144,'04-29'!L:L,0),0),"")</f>
        <v/>
      </c>
      <c r="J144" s="11" t="str">
        <f>IFERROR(INDEX('05-27'!F:F,MATCH(B144,'05-27'!H:H,0),0),"")</f>
        <v/>
      </c>
      <c r="K144" s="11">
        <f>IFERROR(INDEX('06-17'!U:U,MATCH(B144,'06-17'!W:W,0),0),"")</f>
        <v>720</v>
      </c>
      <c r="L144" s="11">
        <f>IFERROR(INDEX('07-02'!W:W,MATCH(B144,'07-02'!B:B,0),0),"")</f>
        <v>719</v>
      </c>
      <c r="M144" s="11" t="str">
        <f>IFERROR(INDEX(#REF!,MATCH(B144,#REF!,0),0),"")</f>
        <v/>
      </c>
      <c r="N144" s="11" t="str">
        <f>IFERROR(INDEX(#REF!,MATCH(B144,#REF!,0),0),"")</f>
        <v/>
      </c>
      <c r="O144" s="11" t="str">
        <f>IFERROR(INDEX(#REF!,MATCH(B144,#REF!,0),0),"")</f>
        <v/>
      </c>
      <c r="P144" s="11" t="str">
        <f>IFERROR(INDEX(#REF!,MATCH(B144,#REF!,0),0),"")</f>
        <v/>
      </c>
      <c r="Q144" s="11" t="str">
        <f>IFERROR(INDEX(#REF!,MATCH(B144,#REF!,0),0),"")</f>
        <v/>
      </c>
      <c r="R144" s="11" t="str">
        <f>IFERROR(INDEX(#REF!,MATCH(B144,#REF!,0),0),"")</f>
        <v/>
      </c>
      <c r="S144" s="11" t="str">
        <f>IFERROR(INDEX(#REF!,MATCH(B144,#REF!,0),0),"")</f>
        <v/>
      </c>
      <c r="T144" s="5" t="str">
        <f>IFERROR(INDEX(#REF!,MATCH(B144,#REF!,0),0),"")</f>
        <v/>
      </c>
      <c r="U144" s="10">
        <f t="shared" si="6"/>
        <v>2</v>
      </c>
      <c r="V144" s="188">
        <f t="shared" si="7"/>
        <v>1439</v>
      </c>
      <c r="W144" s="188">
        <f t="shared" si="8"/>
        <v>719.5</v>
      </c>
      <c r="X144" s="188" t="str">
        <f>IFERROR(SUMPRODUCT(LARGE(G144:T144,{1;2;3;4;5})),"NA")</f>
        <v>NA</v>
      </c>
      <c r="Y144" s="189" t="str">
        <f>IFERROR(SUMPRODUCT(LARGE(G144:T144,{1;2;3;4;5;6;7;8;9;10})),"NA")</f>
        <v>NA</v>
      </c>
    </row>
    <row r="145" spans="1:25" x14ac:dyDescent="0.3">
      <c r="A145" s="15">
        <v>142</v>
      </c>
      <c r="B145" s="9" t="s">
        <v>2057</v>
      </c>
      <c r="C145" s="1"/>
      <c r="D145" s="1"/>
      <c r="E145" s="1"/>
      <c r="F145" s="2"/>
      <c r="G145" s="10" t="str">
        <f>IFERROR(INDEX('03-25'!X:X,MATCH(B145,'03-25'!Y:Y,0),0),"")</f>
        <v/>
      </c>
      <c r="H145" s="11" t="str">
        <f>IFERROR(INDEX('04-08'!N:N,MATCH(B145,'04-08'!C:C,0),0),"")</f>
        <v/>
      </c>
      <c r="I145" s="11" t="str">
        <f>IFERROR(INDEX('04-29'!M:M,MATCH(B145,'04-29'!L:L,0),0),"")</f>
        <v/>
      </c>
      <c r="J145" s="11">
        <f>IFERROR(INDEX('05-27'!F:F,MATCH(B145,'05-27'!H:H,0),0),"")</f>
        <v>714</v>
      </c>
      <c r="K145" s="11">
        <f>IFERROR(INDEX('06-17'!U:U,MATCH(B145,'06-17'!W:W,0),0),"")</f>
        <v>716</v>
      </c>
      <c r="L145" s="11" t="str">
        <f>IFERROR(INDEX('07-02'!W:W,MATCH(B145,'07-02'!B:B,0),0),"")</f>
        <v/>
      </c>
      <c r="M145" s="11" t="str">
        <f>IFERROR(INDEX(#REF!,MATCH(B145,#REF!,0),0),"")</f>
        <v/>
      </c>
      <c r="N145" s="11" t="str">
        <f>IFERROR(INDEX(#REF!,MATCH(B145,#REF!,0),0),"")</f>
        <v/>
      </c>
      <c r="O145" s="11" t="str">
        <f>IFERROR(INDEX(#REF!,MATCH(B145,#REF!,0),0),"")</f>
        <v/>
      </c>
      <c r="P145" s="11" t="str">
        <f>IFERROR(INDEX(#REF!,MATCH(B145,#REF!,0),0),"")</f>
        <v/>
      </c>
      <c r="Q145" s="11" t="str">
        <f>IFERROR(INDEX(#REF!,MATCH(B145,#REF!,0),0),"")</f>
        <v/>
      </c>
      <c r="R145" s="11" t="str">
        <f>IFERROR(INDEX(#REF!,MATCH(B145,#REF!,0),0),"")</f>
        <v/>
      </c>
      <c r="S145" s="11" t="str">
        <f>IFERROR(INDEX(#REF!,MATCH(B145,#REF!,0),0),"")</f>
        <v/>
      </c>
      <c r="T145" s="5" t="str">
        <f>IFERROR(INDEX(#REF!,MATCH(B145,#REF!,0),0),"")</f>
        <v/>
      </c>
      <c r="U145" s="10">
        <f t="shared" si="6"/>
        <v>2</v>
      </c>
      <c r="V145" s="188">
        <f t="shared" si="7"/>
        <v>1430</v>
      </c>
      <c r="W145" s="188">
        <f t="shared" si="8"/>
        <v>715</v>
      </c>
      <c r="X145" s="188" t="str">
        <f>IFERROR(SUMPRODUCT(LARGE(G145:T145,{1;2;3;4;5})),"NA")</f>
        <v>NA</v>
      </c>
      <c r="Y145" s="189" t="str">
        <f>IFERROR(SUMPRODUCT(LARGE(G145:T145,{1;2;3;4;5;6;7;8;9;10})),"NA")</f>
        <v>NA</v>
      </c>
    </row>
    <row r="146" spans="1:25" x14ac:dyDescent="0.3">
      <c r="A146" s="15">
        <v>143</v>
      </c>
      <c r="B146" s="9" t="s">
        <v>2437</v>
      </c>
      <c r="C146" s="1"/>
      <c r="D146" s="1"/>
      <c r="E146" s="1"/>
      <c r="F146" s="2"/>
      <c r="G146" s="10" t="str">
        <f>IFERROR(INDEX('03-25'!X:X,MATCH(B146,'03-25'!Y:Y,0),0),"")</f>
        <v/>
      </c>
      <c r="H146" s="11" t="str">
        <f>IFERROR(INDEX('04-08'!N:N,MATCH(B146,'04-08'!C:C,0),0),"")</f>
        <v/>
      </c>
      <c r="I146" s="11" t="str">
        <f>IFERROR(INDEX('04-29'!M:M,MATCH(B146,'04-29'!L:L,0),0),"")</f>
        <v/>
      </c>
      <c r="J146" s="11" t="str">
        <f>IFERROR(INDEX('05-27'!F:F,MATCH(B146,'05-27'!H:H,0),0),"")</f>
        <v/>
      </c>
      <c r="K146" s="11">
        <f>IFERROR(INDEX('06-17'!U:U,MATCH(B146,'06-17'!W:W,0),0),"")</f>
        <v>701</v>
      </c>
      <c r="L146" s="11">
        <f>IFERROR(INDEX('07-02'!W:W,MATCH(B146,'07-02'!B:B,0),0),"")</f>
        <v>716</v>
      </c>
      <c r="M146" s="11" t="str">
        <f>IFERROR(INDEX(#REF!,MATCH(B146,#REF!,0),0),"")</f>
        <v/>
      </c>
      <c r="N146" s="11" t="str">
        <f>IFERROR(INDEX(#REF!,MATCH(B146,#REF!,0),0),"")</f>
        <v/>
      </c>
      <c r="O146" s="11" t="str">
        <f>IFERROR(INDEX(#REF!,MATCH(B146,#REF!,0),0),"")</f>
        <v/>
      </c>
      <c r="P146" s="11" t="str">
        <f>IFERROR(INDEX(#REF!,MATCH(B146,#REF!,0),0),"")</f>
        <v/>
      </c>
      <c r="Q146" s="11" t="str">
        <f>IFERROR(INDEX(#REF!,MATCH(B146,#REF!,0),0),"")</f>
        <v/>
      </c>
      <c r="R146" s="11" t="str">
        <f>IFERROR(INDEX(#REF!,MATCH(B146,#REF!,0),0),"")</f>
        <v/>
      </c>
      <c r="S146" s="11" t="str">
        <f>IFERROR(INDEX(#REF!,MATCH(B146,#REF!,0),0),"")</f>
        <v/>
      </c>
      <c r="T146" s="5" t="str">
        <f>IFERROR(INDEX(#REF!,MATCH(B146,#REF!,0),0),"")</f>
        <v/>
      </c>
      <c r="U146" s="10">
        <f t="shared" si="6"/>
        <v>2</v>
      </c>
      <c r="V146" s="188">
        <f t="shared" si="7"/>
        <v>1417</v>
      </c>
      <c r="W146" s="188">
        <f t="shared" si="8"/>
        <v>708.5</v>
      </c>
      <c r="X146" s="188" t="str">
        <f>IFERROR(SUMPRODUCT(LARGE(G146:T146,{1;2;3;4;5})),"NA")</f>
        <v>NA</v>
      </c>
      <c r="Y146" s="189" t="str">
        <f>IFERROR(SUMPRODUCT(LARGE(G146:T146,{1;2;3;4;5;6;7;8;9;10})),"NA")</f>
        <v>NA</v>
      </c>
    </row>
    <row r="147" spans="1:25" x14ac:dyDescent="0.3">
      <c r="A147" s="15">
        <v>144</v>
      </c>
      <c r="B147" s="9" t="s">
        <v>180</v>
      </c>
      <c r="C147" s="1"/>
      <c r="D147" s="1"/>
      <c r="E147" s="1"/>
      <c r="F147" s="2"/>
      <c r="G147" s="10">
        <f>IFERROR(INDEX('03-25'!X:X,MATCH(B147,'03-25'!Y:Y,0),0),"")</f>
        <v>700</v>
      </c>
      <c r="H147" s="11" t="str">
        <f>IFERROR(INDEX('04-08'!N:N,MATCH(B147,'04-08'!C:C,0),0),"")</f>
        <v/>
      </c>
      <c r="I147" s="11">
        <f>IFERROR(INDEX('04-29'!M:M,MATCH(B147,'04-29'!L:L,0),0),"")</f>
        <v>706</v>
      </c>
      <c r="J147" s="11" t="str">
        <f>IFERROR(INDEX('05-27'!F:F,MATCH(B147,'05-27'!H:H,0),0),"")</f>
        <v/>
      </c>
      <c r="K147" s="11" t="str">
        <f>IFERROR(INDEX('06-17'!U:U,MATCH(B147,'06-17'!W:W,0),0),"")</f>
        <v/>
      </c>
      <c r="L147" s="11" t="str">
        <f>IFERROR(INDEX('07-02'!W:W,MATCH(B147,'07-02'!B:B,0),0),"")</f>
        <v/>
      </c>
      <c r="M147" s="11" t="str">
        <f>IFERROR(INDEX(#REF!,MATCH(B147,#REF!,0),0),"")</f>
        <v/>
      </c>
      <c r="N147" s="11" t="str">
        <f>IFERROR(INDEX(#REF!,MATCH(B147,#REF!,0),0),"")</f>
        <v/>
      </c>
      <c r="O147" s="11" t="str">
        <f>IFERROR(INDEX(#REF!,MATCH(B147,#REF!,0),0),"")</f>
        <v/>
      </c>
      <c r="P147" s="11" t="str">
        <f>IFERROR(INDEX(#REF!,MATCH(B147,#REF!,0),0),"")</f>
        <v/>
      </c>
      <c r="Q147" s="11" t="str">
        <f>IFERROR(INDEX(#REF!,MATCH(B147,#REF!,0),0),"")</f>
        <v/>
      </c>
      <c r="R147" s="11" t="str">
        <f>IFERROR(INDEX(#REF!,MATCH(B147,#REF!,0),0),"")</f>
        <v/>
      </c>
      <c r="S147" s="11" t="str">
        <f>IFERROR(INDEX(#REF!,MATCH(B147,#REF!,0),0),"")</f>
        <v/>
      </c>
      <c r="T147" s="5" t="str">
        <f>IFERROR(INDEX(#REF!,MATCH(B147,#REF!,0),0),"")</f>
        <v/>
      </c>
      <c r="U147" s="10">
        <f t="shared" si="6"/>
        <v>2</v>
      </c>
      <c r="V147" s="188">
        <f t="shared" si="7"/>
        <v>1406</v>
      </c>
      <c r="W147" s="188">
        <f t="shared" si="8"/>
        <v>703</v>
      </c>
      <c r="X147" s="188" t="str">
        <f>IFERROR(SUMPRODUCT(LARGE(G147:T147,{1;2;3;4;5})),"NA")</f>
        <v>NA</v>
      </c>
      <c r="Y147" s="189" t="str">
        <f>IFERROR(SUMPRODUCT(LARGE(G147:T147,{1;2;3;4;5;6;7;8;9;10})),"NA")</f>
        <v>NA</v>
      </c>
    </row>
    <row r="148" spans="1:25" x14ac:dyDescent="0.3">
      <c r="A148" s="15">
        <v>145</v>
      </c>
      <c r="B148" s="9" t="s">
        <v>2626</v>
      </c>
      <c r="C148" s="1"/>
      <c r="D148" s="1"/>
      <c r="E148" s="1"/>
      <c r="F148" s="2"/>
      <c r="G148" s="10" t="str">
        <f>IFERROR(INDEX('03-25'!X:X,MATCH(B148,'03-25'!Y:Y,0),0),"")</f>
        <v/>
      </c>
      <c r="H148" s="11" t="str">
        <f>IFERROR(INDEX('04-08'!N:N,MATCH(B148,'04-08'!C:C,0),0),"")</f>
        <v/>
      </c>
      <c r="I148" s="11" t="str">
        <f>IFERROR(INDEX('04-29'!M:M,MATCH(B148,'04-29'!L:L,0),0),"")</f>
        <v/>
      </c>
      <c r="J148" s="11">
        <f>IFERROR(INDEX('05-27'!F:F,MATCH(B148,'05-27'!H:H,0),0),"")</f>
        <v>692</v>
      </c>
      <c r="K148" s="11" t="str">
        <f>IFERROR(INDEX('06-17'!U:U,MATCH(B148,'06-17'!W:W,0),0),"")</f>
        <v/>
      </c>
      <c r="L148" s="11">
        <f>IFERROR(INDEX('07-02'!W:W,MATCH(B148,'07-02'!B:B,0),0),"")</f>
        <v>706</v>
      </c>
      <c r="M148" s="11" t="str">
        <f>IFERROR(INDEX(#REF!,MATCH(B148,#REF!,0),0),"")</f>
        <v/>
      </c>
      <c r="N148" s="11" t="str">
        <f>IFERROR(INDEX(#REF!,MATCH(B148,#REF!,0),0),"")</f>
        <v/>
      </c>
      <c r="O148" s="11" t="str">
        <f>IFERROR(INDEX(#REF!,MATCH(B148,#REF!,0),0),"")</f>
        <v/>
      </c>
      <c r="P148" s="11" t="str">
        <f>IFERROR(INDEX(#REF!,MATCH(B148,#REF!,0),0),"")</f>
        <v/>
      </c>
      <c r="Q148" s="11" t="str">
        <f>IFERROR(INDEX(#REF!,MATCH(B148,#REF!,0),0),"")</f>
        <v/>
      </c>
      <c r="R148" s="11" t="str">
        <f>IFERROR(INDEX(#REF!,MATCH(B148,#REF!,0),0),"")</f>
        <v/>
      </c>
      <c r="S148" s="11" t="str">
        <f>IFERROR(INDEX(#REF!,MATCH(B148,#REF!,0),0),"")</f>
        <v/>
      </c>
      <c r="T148" s="5" t="str">
        <f>IFERROR(INDEX(#REF!,MATCH(B148,#REF!,0),0),"")</f>
        <v/>
      </c>
      <c r="U148" s="10">
        <f t="shared" si="6"/>
        <v>2</v>
      </c>
      <c r="V148" s="188">
        <f t="shared" si="7"/>
        <v>1398</v>
      </c>
      <c r="W148" s="188">
        <f t="shared" si="8"/>
        <v>699</v>
      </c>
      <c r="X148" s="188" t="str">
        <f>IFERROR(SUMPRODUCT(LARGE(G148:T148,{1;2;3;4;5})),"NA")</f>
        <v>NA</v>
      </c>
      <c r="Y148" s="189" t="str">
        <f>IFERROR(SUMPRODUCT(LARGE(G148:T148,{1;2;3;4;5;6;7;8;9;10})),"NA")</f>
        <v>NA</v>
      </c>
    </row>
    <row r="149" spans="1:25" x14ac:dyDescent="0.3">
      <c r="A149" s="15">
        <v>146</v>
      </c>
      <c r="B149" s="9" t="s">
        <v>2468</v>
      </c>
      <c r="C149" s="1"/>
      <c r="D149" s="1"/>
      <c r="E149" s="1"/>
      <c r="F149" s="2"/>
      <c r="G149" s="10" t="str">
        <f>IFERROR(INDEX('03-25'!X:X,MATCH(B149,'03-25'!Y:Y,0),0),"")</f>
        <v/>
      </c>
      <c r="H149" s="11" t="str">
        <f>IFERROR(INDEX('04-08'!N:N,MATCH(B149,'04-08'!C:C,0),0),"")</f>
        <v/>
      </c>
      <c r="I149" s="11" t="str">
        <f>IFERROR(INDEX('04-29'!M:M,MATCH(B149,'04-29'!L:L,0),0),"")</f>
        <v/>
      </c>
      <c r="J149" s="11" t="str">
        <f>IFERROR(INDEX('05-27'!F:F,MATCH(B149,'05-27'!H:H,0),0),"")</f>
        <v/>
      </c>
      <c r="K149" s="11">
        <f>IFERROR(INDEX('06-17'!U:U,MATCH(B149,'06-17'!W:W,0),0),"")</f>
        <v>691</v>
      </c>
      <c r="L149" s="11">
        <f>IFERROR(INDEX('07-02'!W:W,MATCH(B149,'07-02'!B:B,0),0),"")</f>
        <v>700</v>
      </c>
      <c r="M149" s="11" t="str">
        <f>IFERROR(INDEX(#REF!,MATCH(B149,#REF!,0),0),"")</f>
        <v/>
      </c>
      <c r="N149" s="11" t="str">
        <f>IFERROR(INDEX(#REF!,MATCH(B149,#REF!,0),0),"")</f>
        <v/>
      </c>
      <c r="O149" s="11" t="str">
        <f>IFERROR(INDEX(#REF!,MATCH(B149,#REF!,0),0),"")</f>
        <v/>
      </c>
      <c r="P149" s="11" t="str">
        <f>IFERROR(INDEX(#REF!,MATCH(B149,#REF!,0),0),"")</f>
        <v/>
      </c>
      <c r="Q149" s="11" t="str">
        <f>IFERROR(INDEX(#REF!,MATCH(B149,#REF!,0),0),"")</f>
        <v/>
      </c>
      <c r="R149" s="11" t="str">
        <f>IFERROR(INDEX(#REF!,MATCH(B149,#REF!,0),0),"")</f>
        <v/>
      </c>
      <c r="S149" s="11" t="str">
        <f>IFERROR(INDEX(#REF!,MATCH(B149,#REF!,0),0),"")</f>
        <v/>
      </c>
      <c r="T149" s="5" t="str">
        <f>IFERROR(INDEX(#REF!,MATCH(B149,#REF!,0),0),"")</f>
        <v/>
      </c>
      <c r="U149" s="10">
        <f t="shared" si="6"/>
        <v>2</v>
      </c>
      <c r="V149" s="188">
        <f t="shared" si="7"/>
        <v>1391</v>
      </c>
      <c r="W149" s="188">
        <f t="shared" si="8"/>
        <v>695.5</v>
      </c>
      <c r="X149" s="188" t="str">
        <f>IFERROR(SUMPRODUCT(LARGE(G149:T149,{1;2;3;4;5})),"NA")</f>
        <v>NA</v>
      </c>
      <c r="Y149" s="189" t="str">
        <f>IFERROR(SUMPRODUCT(LARGE(G149:T149,{1;2;3;4;5;6;7;8;9;10})),"NA")</f>
        <v>NA</v>
      </c>
    </row>
    <row r="150" spans="1:25" x14ac:dyDescent="0.3">
      <c r="A150" s="15">
        <v>147</v>
      </c>
      <c r="B150" s="9" t="s">
        <v>2435</v>
      </c>
      <c r="C150" s="1"/>
      <c r="D150" s="1"/>
      <c r="E150" s="1"/>
      <c r="F150" s="2"/>
      <c r="G150" s="10" t="str">
        <f>IFERROR(INDEX('03-25'!X:X,MATCH(B150,'03-25'!Y:Y,0),0),"")</f>
        <v/>
      </c>
      <c r="H150" s="11" t="str">
        <f>IFERROR(INDEX('04-08'!N:N,MATCH(B150,'04-08'!C:C,0),0),"")</f>
        <v/>
      </c>
      <c r="I150" s="11" t="str">
        <f>IFERROR(INDEX('04-29'!M:M,MATCH(B150,'04-29'!L:L,0),0),"")</f>
        <v/>
      </c>
      <c r="J150" s="11" t="str">
        <f>IFERROR(INDEX('05-27'!F:F,MATCH(B150,'05-27'!H:H,0),0),"")</f>
        <v/>
      </c>
      <c r="K150" s="11">
        <f>IFERROR(INDEX('06-17'!U:U,MATCH(B150,'06-17'!W:W,0),0),"")</f>
        <v>735</v>
      </c>
      <c r="L150" s="11">
        <f>IFERROR(INDEX('07-02'!W:W,MATCH(B150,'07-02'!B:B,0),0),"")</f>
        <v>646</v>
      </c>
      <c r="M150" s="11" t="str">
        <f>IFERROR(INDEX(#REF!,MATCH(B150,#REF!,0),0),"")</f>
        <v/>
      </c>
      <c r="N150" s="11" t="str">
        <f>IFERROR(INDEX(#REF!,MATCH(B150,#REF!,0),0),"")</f>
        <v/>
      </c>
      <c r="O150" s="11" t="str">
        <f>IFERROR(INDEX(#REF!,MATCH(B150,#REF!,0),0),"")</f>
        <v/>
      </c>
      <c r="P150" s="11" t="str">
        <f>IFERROR(INDEX(#REF!,MATCH(B150,#REF!,0),0),"")</f>
        <v/>
      </c>
      <c r="Q150" s="11" t="str">
        <f>IFERROR(INDEX(#REF!,MATCH(B150,#REF!,0),0),"")</f>
        <v/>
      </c>
      <c r="R150" s="11" t="str">
        <f>IFERROR(INDEX(#REF!,MATCH(B150,#REF!,0),0),"")</f>
        <v/>
      </c>
      <c r="S150" s="11" t="str">
        <f>IFERROR(INDEX(#REF!,MATCH(B150,#REF!,0),0),"")</f>
        <v/>
      </c>
      <c r="T150" s="5" t="str">
        <f>IFERROR(INDEX(#REF!,MATCH(B150,#REF!,0),0),"")</f>
        <v/>
      </c>
      <c r="U150" s="10">
        <f t="shared" si="6"/>
        <v>2</v>
      </c>
      <c r="V150" s="188">
        <f t="shared" si="7"/>
        <v>1381</v>
      </c>
      <c r="W150" s="188">
        <f t="shared" si="8"/>
        <v>690.5</v>
      </c>
      <c r="X150" s="188" t="str">
        <f>IFERROR(SUMPRODUCT(LARGE(G150:T150,{1;2;3;4;5})),"NA")</f>
        <v>NA</v>
      </c>
      <c r="Y150" s="189" t="str">
        <f>IFERROR(SUMPRODUCT(LARGE(G150:T150,{1;2;3;4;5;6;7;8;9;10})),"NA")</f>
        <v>NA</v>
      </c>
    </row>
    <row r="151" spans="1:25" x14ac:dyDescent="0.3">
      <c r="A151" s="15">
        <v>148</v>
      </c>
      <c r="B151" s="9" t="s">
        <v>2443</v>
      </c>
      <c r="C151" s="1"/>
      <c r="D151" s="1"/>
      <c r="E151" s="1"/>
      <c r="F151" s="2"/>
      <c r="G151" s="10" t="str">
        <f>IFERROR(INDEX('03-25'!X:X,MATCH(B151,'03-25'!Y:Y,0),0),"")</f>
        <v/>
      </c>
      <c r="H151" s="11" t="str">
        <f>IFERROR(INDEX('04-08'!N:N,MATCH(B151,'04-08'!C:C,0),0),"")</f>
        <v/>
      </c>
      <c r="I151" s="11" t="str">
        <f>IFERROR(INDEX('04-29'!M:M,MATCH(B151,'04-29'!L:L,0),0),"")</f>
        <v/>
      </c>
      <c r="J151" s="11" t="str">
        <f>IFERROR(INDEX('05-27'!F:F,MATCH(B151,'05-27'!H:H,0),0),"")</f>
        <v/>
      </c>
      <c r="K151" s="11">
        <f>IFERROR(INDEX('06-17'!U:U,MATCH(B151,'06-17'!W:W,0),0),"")</f>
        <v>664</v>
      </c>
      <c r="L151" s="11">
        <f>IFERROR(INDEX('07-02'!W:W,MATCH(B151,'07-02'!B:B,0),0),"")</f>
        <v>693</v>
      </c>
      <c r="M151" s="11" t="str">
        <f>IFERROR(INDEX(#REF!,MATCH(B151,#REF!,0),0),"")</f>
        <v/>
      </c>
      <c r="N151" s="11" t="str">
        <f>IFERROR(INDEX(#REF!,MATCH(B151,#REF!,0),0),"")</f>
        <v/>
      </c>
      <c r="O151" s="11" t="str">
        <f>IFERROR(INDEX(#REF!,MATCH(B151,#REF!,0),0),"")</f>
        <v/>
      </c>
      <c r="P151" s="11" t="str">
        <f>IFERROR(INDEX(#REF!,MATCH(B151,#REF!,0),0),"")</f>
        <v/>
      </c>
      <c r="Q151" s="11" t="str">
        <f>IFERROR(INDEX(#REF!,MATCH(B151,#REF!,0),0),"")</f>
        <v/>
      </c>
      <c r="R151" s="11" t="str">
        <f>IFERROR(INDEX(#REF!,MATCH(B151,#REF!,0),0),"")</f>
        <v/>
      </c>
      <c r="S151" s="11" t="str">
        <f>IFERROR(INDEX(#REF!,MATCH(B151,#REF!,0),0),"")</f>
        <v/>
      </c>
      <c r="T151" s="5" t="str">
        <f>IFERROR(INDEX(#REF!,MATCH(B151,#REF!,0),0),"")</f>
        <v/>
      </c>
      <c r="U151" s="10">
        <f t="shared" si="6"/>
        <v>2</v>
      </c>
      <c r="V151" s="188">
        <f t="shared" si="7"/>
        <v>1357</v>
      </c>
      <c r="W151" s="188">
        <f t="shared" si="8"/>
        <v>678.5</v>
      </c>
      <c r="X151" s="188" t="str">
        <f>IFERROR(SUMPRODUCT(LARGE(G151:T151,{1;2;3;4;5})),"NA")</f>
        <v>NA</v>
      </c>
      <c r="Y151" s="189" t="str">
        <f>IFERROR(SUMPRODUCT(LARGE(G151:T151,{1;2;3;4;5;6;7;8;9;10})),"NA")</f>
        <v>NA</v>
      </c>
    </row>
    <row r="152" spans="1:25" x14ac:dyDescent="0.3">
      <c r="A152" s="15">
        <v>149</v>
      </c>
      <c r="B152" s="9" t="s">
        <v>2702</v>
      </c>
      <c r="C152" s="1"/>
      <c r="D152" s="1"/>
      <c r="E152" s="1"/>
      <c r="F152" s="2"/>
      <c r="G152" s="10" t="str">
        <f>IFERROR(INDEX('03-25'!X:X,MATCH(B152,'03-25'!Y:Y,0),0),"")</f>
        <v/>
      </c>
      <c r="H152" s="11" t="str">
        <f>IFERROR(INDEX('04-08'!N:N,MATCH(B152,'04-08'!C:C,0),0),"")</f>
        <v/>
      </c>
      <c r="I152" s="11" t="str">
        <f>IFERROR(INDEX('04-29'!M:M,MATCH(B152,'04-29'!L:L,0),0),"")</f>
        <v/>
      </c>
      <c r="J152" s="11" t="str">
        <f>IFERROR(INDEX('05-27'!F:F,MATCH(B152,'05-27'!H:H,0),0),"")</f>
        <v/>
      </c>
      <c r="K152" s="11">
        <f>IFERROR(INDEX('06-17'!U:U,MATCH(B152,'06-17'!W:W,0),0),"")</f>
        <v>666</v>
      </c>
      <c r="L152" s="11">
        <f>IFERROR(INDEX('07-02'!W:W,MATCH(B152,'07-02'!B:B,0),0),"")</f>
        <v>655</v>
      </c>
      <c r="M152" s="11" t="str">
        <f>IFERROR(INDEX(#REF!,MATCH(B152,#REF!,0),0),"")</f>
        <v/>
      </c>
      <c r="N152" s="11" t="str">
        <f>IFERROR(INDEX(#REF!,MATCH(B152,#REF!,0),0),"")</f>
        <v/>
      </c>
      <c r="O152" s="11" t="str">
        <f>IFERROR(INDEX(#REF!,MATCH(B152,#REF!,0),0),"")</f>
        <v/>
      </c>
      <c r="P152" s="11" t="str">
        <f>IFERROR(INDEX(#REF!,MATCH(B152,#REF!,0),0),"")</f>
        <v/>
      </c>
      <c r="Q152" s="11" t="str">
        <f>IFERROR(INDEX(#REF!,MATCH(B152,#REF!,0),0),"")</f>
        <v/>
      </c>
      <c r="R152" s="11" t="str">
        <f>IFERROR(INDEX(#REF!,MATCH(B152,#REF!,0),0),"")</f>
        <v/>
      </c>
      <c r="S152" s="11" t="str">
        <f>IFERROR(INDEX(#REF!,MATCH(B152,#REF!,0),0),"")</f>
        <v/>
      </c>
      <c r="T152" s="5" t="str">
        <f>IFERROR(INDEX(#REF!,MATCH(B152,#REF!,0),0),"")</f>
        <v/>
      </c>
      <c r="U152" s="10">
        <f t="shared" si="6"/>
        <v>2</v>
      </c>
      <c r="V152" s="188">
        <f t="shared" si="7"/>
        <v>1321</v>
      </c>
      <c r="W152" s="188">
        <f t="shared" si="8"/>
        <v>660.5</v>
      </c>
      <c r="X152" s="188" t="str">
        <f>IFERROR(SUMPRODUCT(LARGE(G152:T152,{1;2;3;4;5})),"NA")</f>
        <v>NA</v>
      </c>
      <c r="Y152" s="189" t="str">
        <f>IFERROR(SUMPRODUCT(LARGE(G152:T152,{1;2;3;4;5;6;7;8;9;10})),"NA")</f>
        <v>NA</v>
      </c>
    </row>
    <row r="153" spans="1:25" x14ac:dyDescent="0.3">
      <c r="A153" s="15">
        <v>150</v>
      </c>
      <c r="B153" s="9" t="s">
        <v>2081</v>
      </c>
      <c r="C153" s="1"/>
      <c r="D153" s="1"/>
      <c r="E153" s="1"/>
      <c r="F153" s="2"/>
      <c r="G153" s="10" t="str">
        <f>IFERROR(INDEX('03-25'!X:X,MATCH(B153,'03-25'!Y:Y,0),0),"")</f>
        <v/>
      </c>
      <c r="H153" s="11" t="str">
        <f>IFERROR(INDEX('04-08'!N:N,MATCH(B153,'04-08'!C:C,0),0),"")</f>
        <v/>
      </c>
      <c r="I153" s="11" t="str">
        <f>IFERROR(INDEX('04-29'!M:M,MATCH(B153,'04-29'!L:L,0),0),"")</f>
        <v/>
      </c>
      <c r="J153" s="11">
        <f>IFERROR(INDEX('05-27'!F:F,MATCH(B153,'05-27'!H:H,0),0),"")</f>
        <v>688</v>
      </c>
      <c r="K153" s="11">
        <f>IFERROR(INDEX('06-17'!U:U,MATCH(B153,'06-17'!W:W,0),0),"")</f>
        <v>631</v>
      </c>
      <c r="L153" s="11" t="str">
        <f>IFERROR(INDEX('07-02'!W:W,MATCH(B153,'07-02'!B:B,0),0),"")</f>
        <v/>
      </c>
      <c r="M153" s="11" t="str">
        <f>IFERROR(INDEX(#REF!,MATCH(B153,#REF!,0),0),"")</f>
        <v/>
      </c>
      <c r="N153" s="11" t="str">
        <f>IFERROR(INDEX(#REF!,MATCH(B153,#REF!,0),0),"")</f>
        <v/>
      </c>
      <c r="O153" s="11" t="str">
        <f>IFERROR(INDEX(#REF!,MATCH(B153,#REF!,0),0),"")</f>
        <v/>
      </c>
      <c r="P153" s="11" t="str">
        <f>IFERROR(INDEX(#REF!,MATCH(B153,#REF!,0),0),"")</f>
        <v/>
      </c>
      <c r="Q153" s="11" t="str">
        <f>IFERROR(INDEX(#REF!,MATCH(B153,#REF!,0),0),"")</f>
        <v/>
      </c>
      <c r="R153" s="11" t="str">
        <f>IFERROR(INDEX(#REF!,MATCH(B153,#REF!,0),0),"")</f>
        <v/>
      </c>
      <c r="S153" s="11" t="str">
        <f>IFERROR(INDEX(#REF!,MATCH(B153,#REF!,0),0),"")</f>
        <v/>
      </c>
      <c r="T153" s="5" t="str">
        <f>IFERROR(INDEX(#REF!,MATCH(B153,#REF!,0),0),"")</f>
        <v/>
      </c>
      <c r="U153" s="10">
        <f t="shared" si="6"/>
        <v>2</v>
      </c>
      <c r="V153" s="188">
        <f t="shared" si="7"/>
        <v>1319</v>
      </c>
      <c r="W153" s="188">
        <f t="shared" si="8"/>
        <v>659.5</v>
      </c>
      <c r="X153" s="188" t="str">
        <f>IFERROR(SUMPRODUCT(LARGE(G153:T153,{1;2;3;4;5})),"NA")</f>
        <v>NA</v>
      </c>
      <c r="Y153" s="189" t="str">
        <f>IFERROR(SUMPRODUCT(LARGE(G153:T153,{1;2;3;4;5;6;7;8;9;10})),"NA")</f>
        <v>NA</v>
      </c>
    </row>
    <row r="154" spans="1:25" x14ac:dyDescent="0.3">
      <c r="A154" s="15">
        <v>151</v>
      </c>
      <c r="B154" s="9" t="s">
        <v>2448</v>
      </c>
      <c r="C154" s="1"/>
      <c r="D154" s="1"/>
      <c r="E154" s="1"/>
      <c r="F154" s="2"/>
      <c r="G154" s="10" t="str">
        <f>IFERROR(INDEX('03-25'!X:X,MATCH(B154,'03-25'!Y:Y,0),0),"")</f>
        <v/>
      </c>
      <c r="H154" s="11" t="str">
        <f>IFERROR(INDEX('04-08'!N:N,MATCH(B154,'04-08'!C:C,0),0),"")</f>
        <v/>
      </c>
      <c r="I154" s="11" t="str">
        <f>IFERROR(INDEX('04-29'!M:M,MATCH(B154,'04-29'!L:L,0),0),"")</f>
        <v/>
      </c>
      <c r="J154" s="11" t="str">
        <f>IFERROR(INDEX('05-27'!F:F,MATCH(B154,'05-27'!H:H,0),0),"")</f>
        <v/>
      </c>
      <c r="K154" s="11">
        <f>IFERROR(INDEX('06-17'!U:U,MATCH(B154,'06-17'!W:W,0),0),"")</f>
        <v>634</v>
      </c>
      <c r="L154" s="11">
        <f>IFERROR(INDEX('07-02'!W:W,MATCH(B154,'07-02'!B:B,0),0),"")</f>
        <v>680</v>
      </c>
      <c r="M154" s="11" t="str">
        <f>IFERROR(INDEX(#REF!,MATCH(B154,#REF!,0),0),"")</f>
        <v/>
      </c>
      <c r="N154" s="11" t="str">
        <f>IFERROR(INDEX(#REF!,MATCH(B154,#REF!,0),0),"")</f>
        <v/>
      </c>
      <c r="O154" s="11" t="str">
        <f>IFERROR(INDEX(#REF!,MATCH(B154,#REF!,0),0),"")</f>
        <v/>
      </c>
      <c r="P154" s="11" t="str">
        <f>IFERROR(INDEX(#REF!,MATCH(B154,#REF!,0),0),"")</f>
        <v/>
      </c>
      <c r="Q154" s="11" t="str">
        <f>IFERROR(INDEX(#REF!,MATCH(B154,#REF!,0),0),"")</f>
        <v/>
      </c>
      <c r="R154" s="11" t="str">
        <f>IFERROR(INDEX(#REF!,MATCH(B154,#REF!,0),0),"")</f>
        <v/>
      </c>
      <c r="S154" s="11" t="str">
        <f>IFERROR(INDEX(#REF!,MATCH(B154,#REF!,0),0),"")</f>
        <v/>
      </c>
      <c r="T154" s="5" t="str">
        <f>IFERROR(INDEX(#REF!,MATCH(B154,#REF!,0),0),"")</f>
        <v/>
      </c>
      <c r="U154" s="10">
        <f t="shared" si="6"/>
        <v>2</v>
      </c>
      <c r="V154" s="188">
        <f t="shared" si="7"/>
        <v>1314</v>
      </c>
      <c r="W154" s="188">
        <f t="shared" si="8"/>
        <v>657</v>
      </c>
      <c r="X154" s="188" t="str">
        <f>IFERROR(SUMPRODUCT(LARGE(G154:T154,{1;2;3;4;5})),"NA")</f>
        <v>NA</v>
      </c>
      <c r="Y154" s="189" t="str">
        <f>IFERROR(SUMPRODUCT(LARGE(G154:T154,{1;2;3;4;5;6;7;8;9;10})),"NA")</f>
        <v>NA</v>
      </c>
    </row>
    <row r="155" spans="1:25" x14ac:dyDescent="0.3">
      <c r="A155" s="15">
        <v>152</v>
      </c>
      <c r="B155" s="9" t="s">
        <v>1863</v>
      </c>
      <c r="C155" s="1"/>
      <c r="D155" s="1"/>
      <c r="E155" s="1"/>
      <c r="F155" s="2"/>
      <c r="G155" s="10" t="str">
        <f>IFERROR(INDEX('03-25'!X:X,MATCH(B155,'03-25'!Y:Y,0),0),"")</f>
        <v/>
      </c>
      <c r="H155" s="11" t="str">
        <f>IFERROR(INDEX('04-08'!N:N,MATCH(B155,'04-08'!C:C,0),0),"")</f>
        <v/>
      </c>
      <c r="I155" s="11">
        <f>IFERROR(INDEX('04-29'!M:M,MATCH(B155,'04-29'!L:L,0),0),"")</f>
        <v>657</v>
      </c>
      <c r="J155" s="11" t="str">
        <f>IFERROR(INDEX('05-27'!F:F,MATCH(B155,'05-27'!H:H,0),0),"")</f>
        <v/>
      </c>
      <c r="K155" s="11">
        <f>IFERROR(INDEX('06-17'!U:U,MATCH(B155,'06-17'!W:W,0),0),"")</f>
        <v>656</v>
      </c>
      <c r="L155" s="11" t="str">
        <f>IFERROR(INDEX('07-02'!W:W,MATCH(B155,'07-02'!B:B,0),0),"")</f>
        <v/>
      </c>
      <c r="M155" s="11" t="str">
        <f>IFERROR(INDEX(#REF!,MATCH(B155,#REF!,0),0),"")</f>
        <v/>
      </c>
      <c r="N155" s="11" t="str">
        <f>IFERROR(INDEX(#REF!,MATCH(B155,#REF!,0),0),"")</f>
        <v/>
      </c>
      <c r="O155" s="11" t="str">
        <f>IFERROR(INDEX(#REF!,MATCH(B155,#REF!,0),0),"")</f>
        <v/>
      </c>
      <c r="P155" s="11" t="str">
        <f>IFERROR(INDEX(#REF!,MATCH(B155,#REF!,0),0),"")</f>
        <v/>
      </c>
      <c r="Q155" s="11" t="str">
        <f>IFERROR(INDEX(#REF!,MATCH(B155,#REF!,0),0),"")</f>
        <v/>
      </c>
      <c r="R155" s="11" t="str">
        <f>IFERROR(INDEX(#REF!,MATCH(B155,#REF!,0),0),"")</f>
        <v/>
      </c>
      <c r="S155" s="11" t="str">
        <f>IFERROR(INDEX(#REF!,MATCH(B155,#REF!,0),0),"")</f>
        <v/>
      </c>
      <c r="T155" s="5" t="str">
        <f>IFERROR(INDEX(#REF!,MATCH(B155,#REF!,0),0),"")</f>
        <v/>
      </c>
      <c r="U155" s="10">
        <f t="shared" si="6"/>
        <v>2</v>
      </c>
      <c r="V155" s="188">
        <f t="shared" si="7"/>
        <v>1313</v>
      </c>
      <c r="W155" s="188">
        <f t="shared" si="8"/>
        <v>656.5</v>
      </c>
      <c r="X155" s="188" t="str">
        <f>IFERROR(SUMPRODUCT(LARGE(G155:T155,{1;2;3;4;5})),"NA")</f>
        <v>NA</v>
      </c>
      <c r="Y155" s="189" t="str">
        <f>IFERROR(SUMPRODUCT(LARGE(G155:T155,{1;2;3;4;5;6;7;8;9;10})),"NA")</f>
        <v>NA</v>
      </c>
    </row>
    <row r="156" spans="1:25" x14ac:dyDescent="0.3">
      <c r="A156" s="15">
        <v>153</v>
      </c>
      <c r="B156" s="9" t="s">
        <v>2464</v>
      </c>
      <c r="C156" s="1"/>
      <c r="D156" s="1"/>
      <c r="E156" s="1"/>
      <c r="F156" s="2"/>
      <c r="G156" s="10" t="str">
        <f>IFERROR(INDEX('03-25'!X:X,MATCH(B156,'03-25'!Y:Y,0),0),"")</f>
        <v/>
      </c>
      <c r="H156" s="11" t="str">
        <f>IFERROR(INDEX('04-08'!N:N,MATCH(B156,'04-08'!C:C,0),0),"")</f>
        <v/>
      </c>
      <c r="I156" s="11" t="str">
        <f>IFERROR(INDEX('04-29'!M:M,MATCH(B156,'04-29'!L:L,0),0),"")</f>
        <v/>
      </c>
      <c r="J156" s="11" t="str">
        <f>IFERROR(INDEX('05-27'!F:F,MATCH(B156,'05-27'!H:H,0),0),"")</f>
        <v/>
      </c>
      <c r="K156" s="11">
        <f>IFERROR(INDEX('06-17'!U:U,MATCH(B156,'06-17'!W:W,0),0),"")</f>
        <v>646</v>
      </c>
      <c r="L156" s="11">
        <f>IFERROR(INDEX('07-02'!W:W,MATCH(B156,'07-02'!B:B,0),0),"")</f>
        <v>661</v>
      </c>
      <c r="M156" s="11" t="str">
        <f>IFERROR(INDEX(#REF!,MATCH(B156,#REF!,0),0),"")</f>
        <v/>
      </c>
      <c r="N156" s="11" t="str">
        <f>IFERROR(INDEX(#REF!,MATCH(B156,#REF!,0),0),"")</f>
        <v/>
      </c>
      <c r="O156" s="11" t="str">
        <f>IFERROR(INDEX(#REF!,MATCH(B156,#REF!,0),0),"")</f>
        <v/>
      </c>
      <c r="P156" s="11" t="str">
        <f>IFERROR(INDEX(#REF!,MATCH(B156,#REF!,0),0),"")</f>
        <v/>
      </c>
      <c r="Q156" s="11" t="str">
        <f>IFERROR(INDEX(#REF!,MATCH(B156,#REF!,0),0),"")</f>
        <v/>
      </c>
      <c r="R156" s="11" t="str">
        <f>IFERROR(INDEX(#REF!,MATCH(B156,#REF!,0),0),"")</f>
        <v/>
      </c>
      <c r="S156" s="11" t="str">
        <f>IFERROR(INDEX(#REF!,MATCH(B156,#REF!,0),0),"")</f>
        <v/>
      </c>
      <c r="T156" s="5" t="str">
        <f>IFERROR(INDEX(#REF!,MATCH(B156,#REF!,0),0),"")</f>
        <v/>
      </c>
      <c r="U156" s="10">
        <f t="shared" si="6"/>
        <v>2</v>
      </c>
      <c r="V156" s="188">
        <f t="shared" si="7"/>
        <v>1307</v>
      </c>
      <c r="W156" s="188">
        <f t="shared" si="8"/>
        <v>653.5</v>
      </c>
      <c r="X156" s="188" t="str">
        <f>IFERROR(SUMPRODUCT(LARGE(G156:T156,{1;2;3;4;5})),"NA")</f>
        <v>NA</v>
      </c>
      <c r="Y156" s="189" t="str">
        <f>IFERROR(SUMPRODUCT(LARGE(G156:T156,{1;2;3;4;5;6;7;8;9;10})),"NA")</f>
        <v>NA</v>
      </c>
    </row>
    <row r="157" spans="1:25" x14ac:dyDescent="0.3">
      <c r="A157" s="15">
        <v>154</v>
      </c>
      <c r="B157" s="9" t="s">
        <v>468</v>
      </c>
      <c r="C157" s="1"/>
      <c r="D157" s="1"/>
      <c r="E157" s="1"/>
      <c r="F157" s="2"/>
      <c r="G157" s="10">
        <f>IFERROR(INDEX('03-25'!X:X,MATCH(B157,'03-25'!Y:Y,0),0),"")</f>
        <v>653</v>
      </c>
      <c r="H157" s="11" t="str">
        <f>IFERROR(INDEX('04-08'!N:N,MATCH(B157,'04-08'!C:C,0),0),"")</f>
        <v/>
      </c>
      <c r="I157" s="11" t="str">
        <f>IFERROR(INDEX('04-29'!M:M,MATCH(B157,'04-29'!L:L,0),0),"")</f>
        <v/>
      </c>
      <c r="J157" s="11" t="str">
        <f>IFERROR(INDEX('05-27'!F:F,MATCH(B157,'05-27'!H:H,0),0),"")</f>
        <v/>
      </c>
      <c r="K157" s="11">
        <f>IFERROR(INDEX('06-17'!U:U,MATCH(B157,'06-17'!W:W,0),0),"")</f>
        <v>644</v>
      </c>
      <c r="L157" s="11" t="str">
        <f>IFERROR(INDEX('07-02'!W:W,MATCH(B157,'07-02'!B:B,0),0),"")</f>
        <v/>
      </c>
      <c r="M157" s="11" t="str">
        <f>IFERROR(INDEX(#REF!,MATCH(B157,#REF!,0),0),"")</f>
        <v/>
      </c>
      <c r="N157" s="11" t="str">
        <f>IFERROR(INDEX(#REF!,MATCH(B157,#REF!,0),0),"")</f>
        <v/>
      </c>
      <c r="O157" s="11" t="str">
        <f>IFERROR(INDEX(#REF!,MATCH(B157,#REF!,0),0),"")</f>
        <v/>
      </c>
      <c r="P157" s="11" t="str">
        <f>IFERROR(INDEX(#REF!,MATCH(B157,#REF!,0),0),"")</f>
        <v/>
      </c>
      <c r="Q157" s="11" t="str">
        <f>IFERROR(INDEX(#REF!,MATCH(B157,#REF!,0),0),"")</f>
        <v/>
      </c>
      <c r="R157" s="11" t="str">
        <f>IFERROR(INDEX(#REF!,MATCH(B157,#REF!,0),0),"")</f>
        <v/>
      </c>
      <c r="S157" s="11" t="str">
        <f>IFERROR(INDEX(#REF!,MATCH(B157,#REF!,0),0),"")</f>
        <v/>
      </c>
      <c r="T157" s="5" t="str">
        <f>IFERROR(INDEX(#REF!,MATCH(B157,#REF!,0),0),"")</f>
        <v/>
      </c>
      <c r="U157" s="10">
        <f t="shared" si="6"/>
        <v>2</v>
      </c>
      <c r="V157" s="188">
        <f t="shared" si="7"/>
        <v>1297</v>
      </c>
      <c r="W157" s="188">
        <f t="shared" si="8"/>
        <v>648.5</v>
      </c>
      <c r="X157" s="188" t="str">
        <f>IFERROR(SUMPRODUCT(LARGE(G157:T157,{1;2;3;4;5})),"NA")</f>
        <v>NA</v>
      </c>
      <c r="Y157" s="189" t="str">
        <f>IFERROR(SUMPRODUCT(LARGE(G157:T157,{1;2;3;4;5;6;7;8;9;10})),"NA")</f>
        <v>NA</v>
      </c>
    </row>
    <row r="158" spans="1:25" x14ac:dyDescent="0.3">
      <c r="A158" s="15">
        <v>155</v>
      </c>
      <c r="B158" s="9" t="s">
        <v>2453</v>
      </c>
      <c r="C158" s="1"/>
      <c r="D158" s="1"/>
      <c r="E158" s="1"/>
      <c r="F158" s="2"/>
      <c r="G158" s="10" t="str">
        <f>IFERROR(INDEX('03-25'!X:X,MATCH(B158,'03-25'!Y:Y,0),0),"")</f>
        <v/>
      </c>
      <c r="H158" s="11" t="str">
        <f>IFERROR(INDEX('04-08'!N:N,MATCH(B158,'04-08'!C:C,0),0),"")</f>
        <v/>
      </c>
      <c r="I158" s="11" t="str">
        <f>IFERROR(INDEX('04-29'!M:M,MATCH(B158,'04-29'!L:L,0),0),"")</f>
        <v/>
      </c>
      <c r="J158" s="11" t="str">
        <f>IFERROR(INDEX('05-27'!F:F,MATCH(B158,'05-27'!H:H,0),0),"")</f>
        <v/>
      </c>
      <c r="K158" s="11">
        <f>IFERROR(INDEX('06-17'!U:U,MATCH(B158,'06-17'!W:W,0),0),"")</f>
        <v>647</v>
      </c>
      <c r="L158" s="11">
        <f>IFERROR(INDEX('07-02'!W:W,MATCH(B158,'07-02'!B:B,0),0),"")</f>
        <v>643</v>
      </c>
      <c r="M158" s="11" t="str">
        <f>IFERROR(INDEX(#REF!,MATCH(B158,#REF!,0),0),"")</f>
        <v/>
      </c>
      <c r="N158" s="11" t="str">
        <f>IFERROR(INDEX(#REF!,MATCH(B158,#REF!,0),0),"")</f>
        <v/>
      </c>
      <c r="O158" s="11" t="str">
        <f>IFERROR(INDEX(#REF!,MATCH(B158,#REF!,0),0),"")</f>
        <v/>
      </c>
      <c r="P158" s="11" t="str">
        <f>IFERROR(INDEX(#REF!,MATCH(B158,#REF!,0),0),"")</f>
        <v/>
      </c>
      <c r="Q158" s="11" t="str">
        <f>IFERROR(INDEX(#REF!,MATCH(B158,#REF!,0),0),"")</f>
        <v/>
      </c>
      <c r="R158" s="11" t="str">
        <f>IFERROR(INDEX(#REF!,MATCH(B158,#REF!,0),0),"")</f>
        <v/>
      </c>
      <c r="S158" s="11" t="str">
        <f>IFERROR(INDEX(#REF!,MATCH(B158,#REF!,0),0),"")</f>
        <v/>
      </c>
      <c r="T158" s="5" t="str">
        <f>IFERROR(INDEX(#REF!,MATCH(B158,#REF!,0),0),"")</f>
        <v/>
      </c>
      <c r="U158" s="10">
        <f t="shared" si="6"/>
        <v>2</v>
      </c>
      <c r="V158" s="188">
        <f t="shared" si="7"/>
        <v>1290</v>
      </c>
      <c r="W158" s="188">
        <f t="shared" si="8"/>
        <v>645</v>
      </c>
      <c r="X158" s="188" t="str">
        <f>IFERROR(SUMPRODUCT(LARGE(G158:T158,{1;2;3;4;5})),"NA")</f>
        <v>NA</v>
      </c>
      <c r="Y158" s="189" t="str">
        <f>IFERROR(SUMPRODUCT(LARGE(G158:T158,{1;2;3;4;5;6;7;8;9;10})),"NA")</f>
        <v>NA</v>
      </c>
    </row>
    <row r="159" spans="1:25" x14ac:dyDescent="0.3">
      <c r="A159" s="15">
        <v>156</v>
      </c>
      <c r="B159" s="9" t="s">
        <v>186</v>
      </c>
      <c r="C159" s="1"/>
      <c r="D159" s="1"/>
      <c r="E159" s="1"/>
      <c r="F159" s="2"/>
      <c r="G159" s="10">
        <f>IFERROR(INDEX('03-25'!X:X,MATCH(B159,'03-25'!Y:Y,0),0),"")</f>
        <v>644</v>
      </c>
      <c r="H159" s="11">
        <f>IFERROR(INDEX('04-08'!N:N,MATCH(B159,'04-08'!C:C,0),0),"")</f>
        <v>643</v>
      </c>
      <c r="I159" s="11" t="str">
        <f>IFERROR(INDEX('04-29'!M:M,MATCH(B159,'04-29'!L:L,0),0),"")</f>
        <v/>
      </c>
      <c r="J159" s="11" t="str">
        <f>IFERROR(INDEX('05-27'!F:F,MATCH(B159,'05-27'!H:H,0),0),"")</f>
        <v/>
      </c>
      <c r="K159" s="11" t="str">
        <f>IFERROR(INDEX('06-17'!U:U,MATCH(B159,'06-17'!W:W,0),0),"")</f>
        <v/>
      </c>
      <c r="L159" s="11" t="str">
        <f>IFERROR(INDEX('07-02'!W:W,MATCH(B159,'07-02'!B:B,0),0),"")</f>
        <v/>
      </c>
      <c r="M159" s="11" t="str">
        <f>IFERROR(INDEX(#REF!,MATCH(B159,#REF!,0),0),"")</f>
        <v/>
      </c>
      <c r="N159" s="11" t="str">
        <f>IFERROR(INDEX(#REF!,MATCH(B159,#REF!,0),0),"")</f>
        <v/>
      </c>
      <c r="O159" s="11" t="str">
        <f>IFERROR(INDEX(#REF!,MATCH(B159,#REF!,0),0),"")</f>
        <v/>
      </c>
      <c r="P159" s="11" t="str">
        <f>IFERROR(INDEX(#REF!,MATCH(B159,#REF!,0),0),"")</f>
        <v/>
      </c>
      <c r="Q159" s="11" t="str">
        <f>IFERROR(INDEX(#REF!,MATCH(B159,#REF!,0),0),"")</f>
        <v/>
      </c>
      <c r="R159" s="11" t="str">
        <f>IFERROR(INDEX(#REF!,MATCH(B159,#REF!,0),0),"")</f>
        <v/>
      </c>
      <c r="S159" s="11" t="str">
        <f>IFERROR(INDEX(#REF!,MATCH(B159,#REF!,0),0),"")</f>
        <v/>
      </c>
      <c r="T159" s="5" t="str">
        <f>IFERROR(INDEX(#REF!,MATCH(B159,#REF!,0),0),"")</f>
        <v/>
      </c>
      <c r="U159" s="10">
        <f t="shared" si="6"/>
        <v>2</v>
      </c>
      <c r="V159" s="188">
        <f t="shared" si="7"/>
        <v>1287</v>
      </c>
      <c r="W159" s="188">
        <f t="shared" si="8"/>
        <v>643.5</v>
      </c>
      <c r="X159" s="188" t="str">
        <f>IFERROR(SUMPRODUCT(LARGE(G159:T159,{1;2;3;4;5})),"NA")</f>
        <v>NA</v>
      </c>
      <c r="Y159" s="189" t="str">
        <f>IFERROR(SUMPRODUCT(LARGE(G159:T159,{1;2;3;4;5;6;7;8;9;10})),"NA")</f>
        <v>NA</v>
      </c>
    </row>
    <row r="160" spans="1:25" x14ac:dyDescent="0.3">
      <c r="A160" s="15">
        <v>157</v>
      </c>
      <c r="B160" s="9" t="s">
        <v>517</v>
      </c>
      <c r="C160" s="1"/>
      <c r="D160" s="1"/>
      <c r="E160" s="1"/>
      <c r="F160" s="2"/>
      <c r="G160" s="10">
        <f>IFERROR(INDEX('03-25'!X:X,MATCH(B160,'03-25'!Y:Y,0),0),"")</f>
        <v>646</v>
      </c>
      <c r="H160" s="11" t="str">
        <f>IFERROR(INDEX('04-08'!N:N,MATCH(B160,'04-08'!C:C,0),0),"")</f>
        <v/>
      </c>
      <c r="I160" s="11">
        <f>IFERROR(INDEX('04-29'!M:M,MATCH(B160,'04-29'!L:L,0),0),"")</f>
        <v>633</v>
      </c>
      <c r="J160" s="11" t="str">
        <f>IFERROR(INDEX('05-27'!F:F,MATCH(B160,'05-27'!H:H,0),0),"")</f>
        <v/>
      </c>
      <c r="K160" s="11" t="str">
        <f>IFERROR(INDEX('06-17'!U:U,MATCH(B160,'06-17'!W:W,0),0),"")</f>
        <v/>
      </c>
      <c r="L160" s="11" t="str">
        <f>IFERROR(INDEX('07-02'!W:W,MATCH(B160,'07-02'!B:B,0),0),"")</f>
        <v/>
      </c>
      <c r="M160" s="11" t="str">
        <f>IFERROR(INDEX(#REF!,MATCH(B160,#REF!,0),0),"")</f>
        <v/>
      </c>
      <c r="N160" s="11" t="str">
        <f>IFERROR(INDEX(#REF!,MATCH(B160,#REF!,0),0),"")</f>
        <v/>
      </c>
      <c r="O160" s="11" t="str">
        <f>IFERROR(INDEX(#REF!,MATCH(B160,#REF!,0),0),"")</f>
        <v/>
      </c>
      <c r="P160" s="11" t="str">
        <f>IFERROR(INDEX(#REF!,MATCH(B160,#REF!,0),0),"")</f>
        <v/>
      </c>
      <c r="Q160" s="11" t="str">
        <f>IFERROR(INDEX(#REF!,MATCH(B160,#REF!,0),0),"")</f>
        <v/>
      </c>
      <c r="R160" s="11" t="str">
        <f>IFERROR(INDEX(#REF!,MATCH(B160,#REF!,0),0),"")</f>
        <v/>
      </c>
      <c r="S160" s="11" t="str">
        <f>IFERROR(INDEX(#REF!,MATCH(B160,#REF!,0),0),"")</f>
        <v/>
      </c>
      <c r="T160" s="5" t="str">
        <f>IFERROR(INDEX(#REF!,MATCH(B160,#REF!,0),0),"")</f>
        <v/>
      </c>
      <c r="U160" s="10">
        <f t="shared" si="6"/>
        <v>2</v>
      </c>
      <c r="V160" s="188">
        <f t="shared" si="7"/>
        <v>1279</v>
      </c>
      <c r="W160" s="188">
        <f t="shared" si="8"/>
        <v>639.5</v>
      </c>
      <c r="X160" s="188" t="str">
        <f>IFERROR(SUMPRODUCT(LARGE(G160:T160,{1;2;3;4;5})),"NA")</f>
        <v>NA</v>
      </c>
      <c r="Y160" s="189" t="str">
        <f>IFERROR(SUMPRODUCT(LARGE(G160:T160,{1;2;3;4;5;6;7;8;9;10})),"NA")</f>
        <v>NA</v>
      </c>
    </row>
    <row r="161" spans="1:25" x14ac:dyDescent="0.3">
      <c r="A161" s="15">
        <v>158</v>
      </c>
      <c r="B161" s="9" t="s">
        <v>2052</v>
      </c>
      <c r="C161" s="1"/>
      <c r="D161" s="1"/>
      <c r="E161" s="1"/>
      <c r="F161" s="2"/>
      <c r="G161" s="10" t="str">
        <f>IFERROR(INDEX('03-25'!X:X,MATCH(B161,'03-25'!Y:Y,0),0),"")</f>
        <v/>
      </c>
      <c r="H161" s="11" t="str">
        <f>IFERROR(INDEX('04-08'!N:N,MATCH(B161,'04-08'!C:C,0),0),"")</f>
        <v/>
      </c>
      <c r="I161" s="11" t="str">
        <f>IFERROR(INDEX('04-29'!M:M,MATCH(B161,'04-29'!L:L,0),0),"")</f>
        <v/>
      </c>
      <c r="J161" s="11">
        <f>IFERROR(INDEX('05-27'!F:F,MATCH(B161,'05-27'!H:H,0),0),"")</f>
        <v>638</v>
      </c>
      <c r="K161" s="11">
        <f>IFERROR(INDEX('06-17'!U:U,MATCH(B161,'06-17'!W:W,0),0),"")</f>
        <v>625</v>
      </c>
      <c r="L161" s="11" t="str">
        <f>IFERROR(INDEX('07-02'!W:W,MATCH(B161,'07-02'!B:B,0),0),"")</f>
        <v/>
      </c>
      <c r="M161" s="11" t="str">
        <f>IFERROR(INDEX(#REF!,MATCH(B161,#REF!,0),0),"")</f>
        <v/>
      </c>
      <c r="N161" s="11" t="str">
        <f>IFERROR(INDEX(#REF!,MATCH(B161,#REF!,0),0),"")</f>
        <v/>
      </c>
      <c r="O161" s="11" t="str">
        <f>IFERROR(INDEX(#REF!,MATCH(B161,#REF!,0),0),"")</f>
        <v/>
      </c>
      <c r="P161" s="11" t="str">
        <f>IFERROR(INDEX(#REF!,MATCH(B161,#REF!,0),0),"")</f>
        <v/>
      </c>
      <c r="Q161" s="11" t="str">
        <f>IFERROR(INDEX(#REF!,MATCH(B161,#REF!,0),0),"")</f>
        <v/>
      </c>
      <c r="R161" s="11" t="str">
        <f>IFERROR(INDEX(#REF!,MATCH(B161,#REF!,0),0),"")</f>
        <v/>
      </c>
      <c r="S161" s="11" t="str">
        <f>IFERROR(INDEX(#REF!,MATCH(B161,#REF!,0),0),"")</f>
        <v/>
      </c>
      <c r="T161" s="5" t="str">
        <f>IFERROR(INDEX(#REF!,MATCH(B161,#REF!,0),0),"")</f>
        <v/>
      </c>
      <c r="U161" s="10">
        <f t="shared" si="6"/>
        <v>2</v>
      </c>
      <c r="V161" s="188">
        <f t="shared" si="7"/>
        <v>1263</v>
      </c>
      <c r="W161" s="188">
        <f t="shared" si="8"/>
        <v>631.5</v>
      </c>
      <c r="X161" s="188" t="str">
        <f>IFERROR(SUMPRODUCT(LARGE(G161:T161,{1;2;3;4;5})),"NA")</f>
        <v>NA</v>
      </c>
      <c r="Y161" s="189" t="str">
        <f>IFERROR(SUMPRODUCT(LARGE(G161:T161,{1;2;3;4;5;6;7;8;9;10})),"NA")</f>
        <v>NA</v>
      </c>
    </row>
    <row r="162" spans="1:25" x14ac:dyDescent="0.3">
      <c r="A162" s="15">
        <v>159</v>
      </c>
      <c r="B162" s="9" t="s">
        <v>2039</v>
      </c>
      <c r="C162" s="1"/>
      <c r="D162" s="1"/>
      <c r="E162" s="1"/>
      <c r="F162" s="2"/>
      <c r="G162" s="10" t="str">
        <f>IFERROR(INDEX('03-25'!X:X,MATCH(B162,'03-25'!Y:Y,0),0),"")</f>
        <v/>
      </c>
      <c r="H162" s="11" t="str">
        <f>IFERROR(INDEX('04-08'!N:N,MATCH(B162,'04-08'!C:C,0),0),"")</f>
        <v/>
      </c>
      <c r="I162" s="11" t="str">
        <f>IFERROR(INDEX('04-29'!M:M,MATCH(B162,'04-29'!L:L,0),0),"")</f>
        <v/>
      </c>
      <c r="J162" s="11">
        <f>IFERROR(INDEX('05-27'!F:F,MATCH(B162,'05-27'!H:H,0),0),"")</f>
        <v>638</v>
      </c>
      <c r="K162" s="11">
        <f>IFERROR(INDEX('06-17'!U:U,MATCH(B162,'06-17'!W:W,0),0),"")</f>
        <v>624</v>
      </c>
      <c r="L162" s="11" t="str">
        <f>IFERROR(INDEX('07-02'!W:W,MATCH(B162,'07-02'!B:B,0),0),"")</f>
        <v/>
      </c>
      <c r="M162" s="11" t="str">
        <f>IFERROR(INDEX(#REF!,MATCH(B162,#REF!,0),0),"")</f>
        <v/>
      </c>
      <c r="N162" s="11" t="str">
        <f>IFERROR(INDEX(#REF!,MATCH(B162,#REF!,0),0),"")</f>
        <v/>
      </c>
      <c r="O162" s="11" t="str">
        <f>IFERROR(INDEX(#REF!,MATCH(B162,#REF!,0),0),"")</f>
        <v/>
      </c>
      <c r="P162" s="11" t="str">
        <f>IFERROR(INDEX(#REF!,MATCH(B162,#REF!,0),0),"")</f>
        <v/>
      </c>
      <c r="Q162" s="11" t="str">
        <f>IFERROR(INDEX(#REF!,MATCH(B162,#REF!,0),0),"")</f>
        <v/>
      </c>
      <c r="R162" s="11" t="str">
        <f>IFERROR(INDEX(#REF!,MATCH(B162,#REF!,0),0),"")</f>
        <v/>
      </c>
      <c r="S162" s="11" t="str">
        <f>IFERROR(INDEX(#REF!,MATCH(B162,#REF!,0),0),"")</f>
        <v/>
      </c>
      <c r="T162" s="5" t="str">
        <f>IFERROR(INDEX(#REF!,MATCH(B162,#REF!,0),0),"")</f>
        <v/>
      </c>
      <c r="U162" s="10">
        <f t="shared" si="6"/>
        <v>2</v>
      </c>
      <c r="V162" s="188">
        <f t="shared" si="7"/>
        <v>1262</v>
      </c>
      <c r="W162" s="188">
        <f t="shared" si="8"/>
        <v>631</v>
      </c>
      <c r="X162" s="188" t="str">
        <f>IFERROR(SUMPRODUCT(LARGE(G162:T162,{1;2;3;4;5})),"NA")</f>
        <v>NA</v>
      </c>
      <c r="Y162" s="189" t="str">
        <f>IFERROR(SUMPRODUCT(LARGE(G162:T162,{1;2;3;4;5;6;7;8;9;10})),"NA")</f>
        <v>NA</v>
      </c>
    </row>
    <row r="163" spans="1:25" x14ac:dyDescent="0.3">
      <c r="A163" s="15">
        <v>160</v>
      </c>
      <c r="B163" s="9" t="s">
        <v>2480</v>
      </c>
      <c r="C163" s="1"/>
      <c r="D163" s="1"/>
      <c r="E163" s="1"/>
      <c r="F163" s="2"/>
      <c r="G163" s="10" t="str">
        <f>IFERROR(INDEX('03-25'!X:X,MATCH(B163,'03-25'!Y:Y,0),0),"")</f>
        <v/>
      </c>
      <c r="H163" s="11" t="str">
        <f>IFERROR(INDEX('04-08'!N:N,MATCH(B163,'04-08'!C:C,0),0),"")</f>
        <v/>
      </c>
      <c r="I163" s="11" t="str">
        <f>IFERROR(INDEX('04-29'!M:M,MATCH(B163,'04-29'!L:L,0),0),"")</f>
        <v/>
      </c>
      <c r="J163" s="11" t="str">
        <f>IFERROR(INDEX('05-27'!F:F,MATCH(B163,'05-27'!H:H,0),0),"")</f>
        <v/>
      </c>
      <c r="K163" s="11">
        <f>IFERROR(INDEX('06-17'!U:U,MATCH(B163,'06-17'!W:W,0),0),"")</f>
        <v>608</v>
      </c>
      <c r="L163" s="11">
        <f>IFERROR(INDEX('07-02'!W:W,MATCH(B163,'07-02'!B:B,0),0),"")</f>
        <v>648</v>
      </c>
      <c r="M163" s="11" t="str">
        <f>IFERROR(INDEX(#REF!,MATCH(B163,#REF!,0),0),"")</f>
        <v/>
      </c>
      <c r="N163" s="11" t="str">
        <f>IFERROR(INDEX(#REF!,MATCH(B163,#REF!,0),0),"")</f>
        <v/>
      </c>
      <c r="O163" s="11" t="str">
        <f>IFERROR(INDEX(#REF!,MATCH(B163,#REF!,0),0),"")</f>
        <v/>
      </c>
      <c r="P163" s="11" t="str">
        <f>IFERROR(INDEX(#REF!,MATCH(B163,#REF!,0),0),"")</f>
        <v/>
      </c>
      <c r="Q163" s="11" t="str">
        <f>IFERROR(INDEX(#REF!,MATCH(B163,#REF!,0),0),"")</f>
        <v/>
      </c>
      <c r="R163" s="11" t="str">
        <f>IFERROR(INDEX(#REF!,MATCH(B163,#REF!,0),0),"")</f>
        <v/>
      </c>
      <c r="S163" s="11" t="str">
        <f>IFERROR(INDEX(#REF!,MATCH(B163,#REF!,0),0),"")</f>
        <v/>
      </c>
      <c r="T163" s="5" t="str">
        <f>IFERROR(INDEX(#REF!,MATCH(B163,#REF!,0),0),"")</f>
        <v/>
      </c>
      <c r="U163" s="10">
        <f t="shared" si="6"/>
        <v>2</v>
      </c>
      <c r="V163" s="188">
        <f t="shared" si="7"/>
        <v>1256</v>
      </c>
      <c r="W163" s="188">
        <f t="shared" si="8"/>
        <v>628</v>
      </c>
      <c r="X163" s="188" t="str">
        <f>IFERROR(SUMPRODUCT(LARGE(G163:T163,{1;2;3;4;5})),"NA")</f>
        <v>NA</v>
      </c>
      <c r="Y163" s="189" t="str">
        <f>IFERROR(SUMPRODUCT(LARGE(G163:T163,{1;2;3;4;5;6;7;8;9;10})),"NA")</f>
        <v>NA</v>
      </c>
    </row>
    <row r="164" spans="1:25" x14ac:dyDescent="0.3">
      <c r="A164" s="15">
        <v>161</v>
      </c>
      <c r="B164" s="9" t="s">
        <v>2065</v>
      </c>
      <c r="C164" s="1"/>
      <c r="D164" s="1"/>
      <c r="E164" s="1"/>
      <c r="F164" s="2"/>
      <c r="G164" s="10" t="str">
        <f>IFERROR(INDEX('03-25'!X:X,MATCH(B164,'03-25'!Y:Y,0),0),"")</f>
        <v/>
      </c>
      <c r="H164" s="11" t="str">
        <f>IFERROR(INDEX('04-08'!N:N,MATCH(B164,'04-08'!C:C,0),0),"")</f>
        <v/>
      </c>
      <c r="I164" s="11" t="str">
        <f>IFERROR(INDEX('04-29'!M:M,MATCH(B164,'04-29'!L:L,0),0),"")</f>
        <v/>
      </c>
      <c r="J164" s="11">
        <f>IFERROR(INDEX('05-27'!F:F,MATCH(B164,'05-27'!H:H,0),0),"")</f>
        <v>613</v>
      </c>
      <c r="K164" s="11">
        <f>IFERROR(INDEX('06-17'!U:U,MATCH(B164,'06-17'!W:W,0),0),"")</f>
        <v>637</v>
      </c>
      <c r="L164" s="11" t="str">
        <f>IFERROR(INDEX('07-02'!W:W,MATCH(B164,'07-02'!B:B,0),0),"")</f>
        <v/>
      </c>
      <c r="M164" s="11" t="str">
        <f>IFERROR(INDEX(#REF!,MATCH(B164,#REF!,0),0),"")</f>
        <v/>
      </c>
      <c r="N164" s="11" t="str">
        <f>IFERROR(INDEX(#REF!,MATCH(B164,#REF!,0),0),"")</f>
        <v/>
      </c>
      <c r="O164" s="11" t="str">
        <f>IFERROR(INDEX(#REF!,MATCH(B164,#REF!,0),0),"")</f>
        <v/>
      </c>
      <c r="P164" s="11" t="str">
        <f>IFERROR(INDEX(#REF!,MATCH(B164,#REF!,0),0),"")</f>
        <v/>
      </c>
      <c r="Q164" s="11" t="str">
        <f>IFERROR(INDEX(#REF!,MATCH(B164,#REF!,0),0),"")</f>
        <v/>
      </c>
      <c r="R164" s="11" t="str">
        <f>IFERROR(INDEX(#REF!,MATCH(B164,#REF!,0),0),"")</f>
        <v/>
      </c>
      <c r="S164" s="11" t="str">
        <f>IFERROR(INDEX(#REF!,MATCH(B164,#REF!,0),0),"")</f>
        <v/>
      </c>
      <c r="T164" s="5" t="str">
        <f>IFERROR(INDEX(#REF!,MATCH(B164,#REF!,0),0),"")</f>
        <v/>
      </c>
      <c r="U164" s="10">
        <f t="shared" si="6"/>
        <v>2</v>
      </c>
      <c r="V164" s="188">
        <f t="shared" si="7"/>
        <v>1250</v>
      </c>
      <c r="W164" s="188">
        <f t="shared" si="8"/>
        <v>625</v>
      </c>
      <c r="X164" s="188" t="str">
        <f>IFERROR(SUMPRODUCT(LARGE(G164:T164,{1;2;3;4;5})),"NA")</f>
        <v>NA</v>
      </c>
      <c r="Y164" s="189" t="str">
        <f>IFERROR(SUMPRODUCT(LARGE(G164:T164,{1;2;3;4;5;6;7;8;9;10})),"NA")</f>
        <v>NA</v>
      </c>
    </row>
    <row r="165" spans="1:25" x14ac:dyDescent="0.3">
      <c r="A165" s="15">
        <v>162</v>
      </c>
      <c r="B165" s="9" t="s">
        <v>22</v>
      </c>
      <c r="C165" s="1"/>
      <c r="D165" s="1"/>
      <c r="E165" s="1"/>
      <c r="F165" s="2"/>
      <c r="G165" s="10" t="str">
        <f>IFERROR(INDEX('03-25'!X:X,MATCH(B165,'03-25'!Y:Y,0),0),"")</f>
        <v/>
      </c>
      <c r="H165" s="11">
        <f>IFERROR(INDEX('04-08'!N:N,MATCH(B165,'04-08'!C:C,0),0),"")</f>
        <v>611</v>
      </c>
      <c r="I165" s="11" t="str">
        <f>IFERROR(INDEX('04-29'!M:M,MATCH(B165,'04-29'!L:L,0),0),"")</f>
        <v/>
      </c>
      <c r="J165" s="11" t="str">
        <f>IFERROR(INDEX('05-27'!F:F,MATCH(B165,'05-27'!H:H,0),0),"")</f>
        <v/>
      </c>
      <c r="K165" s="11" t="str">
        <f>IFERROR(INDEX('06-17'!U:U,MATCH(B165,'06-17'!W:W,0),0),"")</f>
        <v/>
      </c>
      <c r="L165" s="11">
        <f>IFERROR(INDEX('07-02'!W:W,MATCH(B165,'07-02'!B:B,0),0),"")</f>
        <v>627</v>
      </c>
      <c r="M165" s="11" t="str">
        <f>IFERROR(INDEX(#REF!,MATCH(B165,#REF!,0),0),"")</f>
        <v/>
      </c>
      <c r="N165" s="11" t="str">
        <f>IFERROR(INDEX(#REF!,MATCH(B165,#REF!,0),0),"")</f>
        <v/>
      </c>
      <c r="O165" s="11" t="str">
        <f>IFERROR(INDEX(#REF!,MATCH(B165,#REF!,0),0),"")</f>
        <v/>
      </c>
      <c r="P165" s="11" t="str">
        <f>IFERROR(INDEX(#REF!,MATCH(B165,#REF!,0),0),"")</f>
        <v/>
      </c>
      <c r="Q165" s="11" t="str">
        <f>IFERROR(INDEX(#REF!,MATCH(B165,#REF!,0),0),"")</f>
        <v/>
      </c>
      <c r="R165" s="11" t="str">
        <f>IFERROR(INDEX(#REF!,MATCH(B165,#REF!,0),0),"")</f>
        <v/>
      </c>
      <c r="S165" s="11" t="str">
        <f>IFERROR(INDEX(#REF!,MATCH(B165,#REF!,0),0),"")</f>
        <v/>
      </c>
      <c r="T165" s="5" t="str">
        <f>IFERROR(INDEX(#REF!,MATCH(B165,#REF!,0),0),"")</f>
        <v/>
      </c>
      <c r="U165" s="10">
        <f t="shared" si="6"/>
        <v>2</v>
      </c>
      <c r="V165" s="188">
        <f t="shared" si="7"/>
        <v>1238</v>
      </c>
      <c r="W165" s="188">
        <f t="shared" si="8"/>
        <v>619</v>
      </c>
      <c r="X165" s="188" t="str">
        <f>IFERROR(SUMPRODUCT(LARGE(G165:T165,{1;2;3;4;5})),"NA")</f>
        <v>NA</v>
      </c>
      <c r="Y165" s="189" t="str">
        <f>IFERROR(SUMPRODUCT(LARGE(G165:T165,{1;2;3;4;5;6;7;8;9;10})),"NA")</f>
        <v>NA</v>
      </c>
    </row>
    <row r="166" spans="1:25" x14ac:dyDescent="0.3">
      <c r="A166" s="15">
        <v>163</v>
      </c>
      <c r="B166" s="9" t="s">
        <v>229</v>
      </c>
      <c r="C166" s="1"/>
      <c r="D166" s="1"/>
      <c r="E166" s="1"/>
      <c r="F166" s="2"/>
      <c r="G166" s="10">
        <f>IFERROR(INDEX('03-25'!X:X,MATCH(B166,'03-25'!Y:Y,0),0),"")</f>
        <v>602</v>
      </c>
      <c r="H166" s="11" t="str">
        <f>IFERROR(INDEX('04-08'!N:N,MATCH(B166,'04-08'!C:C,0),0),"")</f>
        <v/>
      </c>
      <c r="I166" s="11">
        <f>IFERROR(INDEX('04-29'!M:M,MATCH(B166,'04-29'!L:L,0),0),"")</f>
        <v>628</v>
      </c>
      <c r="J166" s="11" t="str">
        <f>IFERROR(INDEX('05-27'!F:F,MATCH(B166,'05-27'!H:H,0),0),"")</f>
        <v/>
      </c>
      <c r="K166" s="11" t="str">
        <f>IFERROR(INDEX('06-17'!U:U,MATCH(B166,'06-17'!W:W,0),0),"")</f>
        <v/>
      </c>
      <c r="L166" s="11" t="str">
        <f>IFERROR(INDEX('07-02'!W:W,MATCH(B166,'07-02'!B:B,0),0),"")</f>
        <v/>
      </c>
      <c r="M166" s="11" t="str">
        <f>IFERROR(INDEX(#REF!,MATCH(B166,#REF!,0),0),"")</f>
        <v/>
      </c>
      <c r="N166" s="11" t="str">
        <f>IFERROR(INDEX(#REF!,MATCH(B166,#REF!,0),0),"")</f>
        <v/>
      </c>
      <c r="O166" s="11" t="str">
        <f>IFERROR(INDEX(#REF!,MATCH(B166,#REF!,0),0),"")</f>
        <v/>
      </c>
      <c r="P166" s="11" t="str">
        <f>IFERROR(INDEX(#REF!,MATCH(B166,#REF!,0),0),"")</f>
        <v/>
      </c>
      <c r="Q166" s="11" t="str">
        <f>IFERROR(INDEX(#REF!,MATCH(B166,#REF!,0),0),"")</f>
        <v/>
      </c>
      <c r="R166" s="11" t="str">
        <f>IFERROR(INDEX(#REF!,MATCH(B166,#REF!,0),0),"")</f>
        <v/>
      </c>
      <c r="S166" s="11" t="str">
        <f>IFERROR(INDEX(#REF!,MATCH(B166,#REF!,0),0),"")</f>
        <v/>
      </c>
      <c r="T166" s="5" t="str">
        <f>IFERROR(INDEX(#REF!,MATCH(B166,#REF!,0),0),"")</f>
        <v/>
      </c>
      <c r="U166" s="10">
        <f t="shared" si="6"/>
        <v>2</v>
      </c>
      <c r="V166" s="188">
        <f t="shared" si="7"/>
        <v>1230</v>
      </c>
      <c r="W166" s="188">
        <f t="shared" si="8"/>
        <v>615</v>
      </c>
      <c r="X166" s="188" t="str">
        <f>IFERROR(SUMPRODUCT(LARGE(G166:T166,{1;2;3;4;5})),"NA")</f>
        <v>NA</v>
      </c>
      <c r="Y166" s="189" t="str">
        <f>IFERROR(SUMPRODUCT(LARGE(G166:T166,{1;2;3;4;5;6;7;8;9;10})),"NA")</f>
        <v>NA</v>
      </c>
    </row>
    <row r="167" spans="1:25" x14ac:dyDescent="0.3">
      <c r="A167" s="15">
        <v>164</v>
      </c>
      <c r="B167" s="9" t="s">
        <v>87</v>
      </c>
      <c r="C167" s="1"/>
      <c r="D167" s="1"/>
      <c r="E167" s="1"/>
      <c r="F167" s="2"/>
      <c r="G167" s="10">
        <f>IFERROR(INDEX('03-25'!X:X,MATCH(B167,'03-25'!Y:Y,0),0),"")</f>
        <v>617</v>
      </c>
      <c r="H167" s="11" t="str">
        <f>IFERROR(INDEX('04-08'!N:N,MATCH(B167,'04-08'!C:C,0),0),"")</f>
        <v/>
      </c>
      <c r="I167" s="11" t="str">
        <f>IFERROR(INDEX('04-29'!M:M,MATCH(B167,'04-29'!L:L,0),0),"")</f>
        <v/>
      </c>
      <c r="J167" s="11" t="str">
        <f>IFERROR(INDEX('05-27'!F:F,MATCH(B167,'05-27'!H:H,0),0),"")</f>
        <v/>
      </c>
      <c r="K167" s="11">
        <f>IFERROR(INDEX('06-17'!U:U,MATCH(B167,'06-17'!W:W,0),0),"")</f>
        <v>605</v>
      </c>
      <c r="L167" s="11" t="str">
        <f>IFERROR(INDEX('07-02'!W:W,MATCH(B167,'07-02'!B:B,0),0),"")</f>
        <v/>
      </c>
      <c r="M167" s="11" t="str">
        <f>IFERROR(INDEX(#REF!,MATCH(B167,#REF!,0),0),"")</f>
        <v/>
      </c>
      <c r="N167" s="11" t="str">
        <f>IFERROR(INDEX(#REF!,MATCH(B167,#REF!,0),0),"")</f>
        <v/>
      </c>
      <c r="O167" s="11" t="str">
        <f>IFERROR(INDEX(#REF!,MATCH(B167,#REF!,0),0),"")</f>
        <v/>
      </c>
      <c r="P167" s="11" t="str">
        <f>IFERROR(INDEX(#REF!,MATCH(B167,#REF!,0),0),"")</f>
        <v/>
      </c>
      <c r="Q167" s="11" t="str">
        <f>IFERROR(INDEX(#REF!,MATCH(B167,#REF!,0),0),"")</f>
        <v/>
      </c>
      <c r="R167" s="11" t="str">
        <f>IFERROR(INDEX(#REF!,MATCH(B167,#REF!,0),0),"")</f>
        <v/>
      </c>
      <c r="S167" s="11" t="str">
        <f>IFERROR(INDEX(#REF!,MATCH(B167,#REF!,0),0),"")</f>
        <v/>
      </c>
      <c r="T167" s="5" t="str">
        <f>IFERROR(INDEX(#REF!,MATCH(B167,#REF!,0),0),"")</f>
        <v/>
      </c>
      <c r="U167" s="10">
        <f t="shared" si="6"/>
        <v>2</v>
      </c>
      <c r="V167" s="188">
        <f t="shared" si="7"/>
        <v>1222</v>
      </c>
      <c r="W167" s="188">
        <f t="shared" si="8"/>
        <v>611</v>
      </c>
      <c r="X167" s="188" t="str">
        <f>IFERROR(SUMPRODUCT(LARGE(G167:T167,{1;2;3;4;5})),"NA")</f>
        <v>NA</v>
      </c>
      <c r="Y167" s="189" t="str">
        <f>IFERROR(SUMPRODUCT(LARGE(G167:T167,{1;2;3;4;5;6;7;8;9;10})),"NA")</f>
        <v>NA</v>
      </c>
    </row>
    <row r="168" spans="1:25" x14ac:dyDescent="0.3">
      <c r="A168" s="15">
        <v>165</v>
      </c>
      <c r="B168" s="9" t="s">
        <v>103</v>
      </c>
      <c r="C168" s="1"/>
      <c r="D168" s="1"/>
      <c r="E168" s="1"/>
      <c r="F168" s="2"/>
      <c r="G168" s="10">
        <f>IFERROR(INDEX('03-25'!X:X,MATCH(B168,'03-25'!Y:Y,0),0),"")</f>
        <v>651</v>
      </c>
      <c r="H168" s="11" t="str">
        <f>IFERROR(INDEX('04-08'!N:N,MATCH(B168,'04-08'!C:C,0),0),"")</f>
        <v/>
      </c>
      <c r="I168" s="11">
        <f>IFERROR(INDEX('04-29'!M:M,MATCH(B168,'04-29'!L:L,0),0),"")</f>
        <v>566</v>
      </c>
      <c r="J168" s="11" t="str">
        <f>IFERROR(INDEX('05-27'!F:F,MATCH(B168,'05-27'!H:H,0),0),"")</f>
        <v/>
      </c>
      <c r="K168" s="11" t="str">
        <f>IFERROR(INDEX('06-17'!U:U,MATCH(B168,'06-17'!W:W,0),0),"")</f>
        <v/>
      </c>
      <c r="L168" s="11" t="str">
        <f>IFERROR(INDEX('07-02'!W:W,MATCH(B168,'07-02'!B:B,0),0),"")</f>
        <v/>
      </c>
      <c r="M168" s="11" t="str">
        <f>IFERROR(INDEX(#REF!,MATCH(B168,#REF!,0),0),"")</f>
        <v/>
      </c>
      <c r="N168" s="11" t="str">
        <f>IFERROR(INDEX(#REF!,MATCH(B168,#REF!,0),0),"")</f>
        <v/>
      </c>
      <c r="O168" s="11" t="str">
        <f>IFERROR(INDEX(#REF!,MATCH(B168,#REF!,0),0),"")</f>
        <v/>
      </c>
      <c r="P168" s="11" t="str">
        <f>IFERROR(INDEX(#REF!,MATCH(B168,#REF!,0),0),"")</f>
        <v/>
      </c>
      <c r="Q168" s="11" t="str">
        <f>IFERROR(INDEX(#REF!,MATCH(B168,#REF!,0),0),"")</f>
        <v/>
      </c>
      <c r="R168" s="11" t="str">
        <f>IFERROR(INDEX(#REF!,MATCH(B168,#REF!,0),0),"")</f>
        <v/>
      </c>
      <c r="S168" s="11" t="str">
        <f>IFERROR(INDEX(#REF!,MATCH(B168,#REF!,0),0),"")</f>
        <v/>
      </c>
      <c r="T168" s="5" t="str">
        <f>IFERROR(INDEX(#REF!,MATCH(B168,#REF!,0),0),"")</f>
        <v/>
      </c>
      <c r="U168" s="10">
        <f t="shared" si="6"/>
        <v>2</v>
      </c>
      <c r="V168" s="188">
        <f t="shared" si="7"/>
        <v>1217</v>
      </c>
      <c r="W168" s="188">
        <f t="shared" si="8"/>
        <v>608.5</v>
      </c>
      <c r="X168" s="188" t="str">
        <f>IFERROR(SUMPRODUCT(LARGE(G168:T168,{1;2;3;4;5})),"NA")</f>
        <v>NA</v>
      </c>
      <c r="Y168" s="189" t="str">
        <f>IFERROR(SUMPRODUCT(LARGE(G168:T168,{1;2;3;4;5;6;7;8;9;10})),"NA")</f>
        <v>NA</v>
      </c>
    </row>
    <row r="169" spans="1:25" x14ac:dyDescent="0.3">
      <c r="A169" s="15">
        <v>166</v>
      </c>
      <c r="B169" s="9" t="s">
        <v>218</v>
      </c>
      <c r="C169" s="1"/>
      <c r="D169" s="1"/>
      <c r="E169" s="1"/>
      <c r="F169" s="2"/>
      <c r="G169" s="10">
        <f>IFERROR(INDEX('03-25'!X:X,MATCH(B169,'03-25'!Y:Y,0),0),"")</f>
        <v>606</v>
      </c>
      <c r="H169" s="11" t="str">
        <f>IFERROR(INDEX('04-08'!N:N,MATCH(B169,'04-08'!C:C,0),0),"")</f>
        <v/>
      </c>
      <c r="I169" s="11">
        <f>IFERROR(INDEX('04-29'!M:M,MATCH(B169,'04-29'!L:L,0),0),"")</f>
        <v>607</v>
      </c>
      <c r="J169" s="11" t="str">
        <f>IFERROR(INDEX('05-27'!F:F,MATCH(B169,'05-27'!H:H,0),0),"")</f>
        <v/>
      </c>
      <c r="K169" s="11" t="str">
        <f>IFERROR(INDEX('06-17'!U:U,MATCH(B169,'06-17'!W:W,0),0),"")</f>
        <v/>
      </c>
      <c r="L169" s="11" t="str">
        <f>IFERROR(INDEX('07-02'!W:W,MATCH(B169,'07-02'!B:B,0),0),"")</f>
        <v/>
      </c>
      <c r="M169" s="11" t="str">
        <f>IFERROR(INDEX(#REF!,MATCH(B169,#REF!,0),0),"")</f>
        <v/>
      </c>
      <c r="N169" s="11" t="str">
        <f>IFERROR(INDEX(#REF!,MATCH(B169,#REF!,0),0),"")</f>
        <v/>
      </c>
      <c r="O169" s="11" t="str">
        <f>IFERROR(INDEX(#REF!,MATCH(B169,#REF!,0),0),"")</f>
        <v/>
      </c>
      <c r="P169" s="11" t="str">
        <f>IFERROR(INDEX(#REF!,MATCH(B169,#REF!,0),0),"")</f>
        <v/>
      </c>
      <c r="Q169" s="11" t="str">
        <f>IFERROR(INDEX(#REF!,MATCH(B169,#REF!,0),0),"")</f>
        <v/>
      </c>
      <c r="R169" s="11" t="str">
        <f>IFERROR(INDEX(#REF!,MATCH(B169,#REF!,0),0),"")</f>
        <v/>
      </c>
      <c r="S169" s="11" t="str">
        <f>IFERROR(INDEX(#REF!,MATCH(B169,#REF!,0),0),"")</f>
        <v/>
      </c>
      <c r="T169" s="5" t="str">
        <f>IFERROR(INDEX(#REF!,MATCH(B169,#REF!,0),0),"")</f>
        <v/>
      </c>
      <c r="U169" s="10">
        <f t="shared" si="6"/>
        <v>2</v>
      </c>
      <c r="V169" s="188">
        <f t="shared" si="7"/>
        <v>1213</v>
      </c>
      <c r="W169" s="188">
        <f t="shared" si="8"/>
        <v>606.5</v>
      </c>
      <c r="X169" s="188" t="str">
        <f>IFERROR(SUMPRODUCT(LARGE(G169:T169,{1;2;3;4;5})),"NA")</f>
        <v>NA</v>
      </c>
      <c r="Y169" s="189" t="str">
        <f>IFERROR(SUMPRODUCT(LARGE(G169:T169,{1;2;3;4;5;6;7;8;9;10})),"NA")</f>
        <v>NA</v>
      </c>
    </row>
    <row r="170" spans="1:25" x14ac:dyDescent="0.3">
      <c r="A170" s="15">
        <v>167</v>
      </c>
      <c r="B170" s="9" t="s">
        <v>2446</v>
      </c>
      <c r="C170" s="1"/>
      <c r="D170" s="1"/>
      <c r="E170" s="1"/>
      <c r="F170" s="2"/>
      <c r="G170" s="10" t="str">
        <f>IFERROR(INDEX('03-25'!X:X,MATCH(B170,'03-25'!Y:Y,0),0),"")</f>
        <v/>
      </c>
      <c r="H170" s="11" t="str">
        <f>IFERROR(INDEX('04-08'!N:N,MATCH(B170,'04-08'!C:C,0),0),"")</f>
        <v/>
      </c>
      <c r="I170" s="11" t="str">
        <f>IFERROR(INDEX('04-29'!M:M,MATCH(B170,'04-29'!L:L,0),0),"")</f>
        <v/>
      </c>
      <c r="J170" s="11" t="str">
        <f>IFERROR(INDEX('05-27'!F:F,MATCH(B170,'05-27'!H:H,0),0),"")</f>
        <v/>
      </c>
      <c r="K170" s="11">
        <f>IFERROR(INDEX('06-17'!U:U,MATCH(B170,'06-17'!W:W,0),0),"")</f>
        <v>596</v>
      </c>
      <c r="L170" s="11">
        <f>IFERROR(INDEX('07-02'!W:W,MATCH(B170,'07-02'!B:B,0),0),"")</f>
        <v>613</v>
      </c>
      <c r="M170" s="11" t="str">
        <f>IFERROR(INDEX(#REF!,MATCH(B170,#REF!,0),0),"")</f>
        <v/>
      </c>
      <c r="N170" s="11" t="str">
        <f>IFERROR(INDEX(#REF!,MATCH(B170,#REF!,0),0),"")</f>
        <v/>
      </c>
      <c r="O170" s="11" t="str">
        <f>IFERROR(INDEX(#REF!,MATCH(B170,#REF!,0),0),"")</f>
        <v/>
      </c>
      <c r="P170" s="11" t="str">
        <f>IFERROR(INDEX(#REF!,MATCH(B170,#REF!,0),0),"")</f>
        <v/>
      </c>
      <c r="Q170" s="11" t="str">
        <f>IFERROR(INDEX(#REF!,MATCH(B170,#REF!,0),0),"")</f>
        <v/>
      </c>
      <c r="R170" s="11" t="str">
        <f>IFERROR(INDEX(#REF!,MATCH(B170,#REF!,0),0),"")</f>
        <v/>
      </c>
      <c r="S170" s="11" t="str">
        <f>IFERROR(INDEX(#REF!,MATCH(B170,#REF!,0),0),"")</f>
        <v/>
      </c>
      <c r="T170" s="5" t="str">
        <f>IFERROR(INDEX(#REF!,MATCH(B170,#REF!,0),0),"")</f>
        <v/>
      </c>
      <c r="U170" s="10">
        <f t="shared" si="6"/>
        <v>2</v>
      </c>
      <c r="V170" s="188">
        <f t="shared" si="7"/>
        <v>1209</v>
      </c>
      <c r="W170" s="188">
        <f t="shared" si="8"/>
        <v>604.5</v>
      </c>
      <c r="X170" s="188" t="str">
        <f>IFERROR(SUMPRODUCT(LARGE(G170:T170,{1;2;3;4;5})),"NA")</f>
        <v>NA</v>
      </c>
      <c r="Y170" s="189" t="str">
        <f>IFERROR(SUMPRODUCT(LARGE(G170:T170,{1;2;3;4;5;6;7;8;9;10})),"NA")</f>
        <v>NA</v>
      </c>
    </row>
    <row r="171" spans="1:25" x14ac:dyDescent="0.3">
      <c r="A171" s="15">
        <v>168</v>
      </c>
      <c r="B171" s="9" t="s">
        <v>2655</v>
      </c>
      <c r="C171" s="1"/>
      <c r="D171" s="1"/>
      <c r="E171" s="1"/>
      <c r="F171" s="2"/>
      <c r="G171" s="10" t="str">
        <f>IFERROR(INDEX('03-25'!X:X,MATCH(B171,'03-25'!Y:Y,0),0),"")</f>
        <v/>
      </c>
      <c r="H171" s="11" t="str">
        <f>IFERROR(INDEX('04-08'!N:N,MATCH(B171,'04-08'!C:C,0),0),"")</f>
        <v/>
      </c>
      <c r="I171" s="11" t="str">
        <f>IFERROR(INDEX('04-29'!M:M,MATCH(B171,'04-29'!L:L,0),0),"")</f>
        <v/>
      </c>
      <c r="J171" s="11" t="str">
        <f>IFERROR(INDEX('05-27'!F:F,MATCH(B171,'05-27'!H:H,0),0),"")</f>
        <v/>
      </c>
      <c r="K171" s="11">
        <f>IFERROR(INDEX('06-17'!U:U,MATCH(B171,'06-17'!W:W,0),0),"")</f>
        <v>594</v>
      </c>
      <c r="L171" s="11">
        <f>IFERROR(INDEX('07-02'!W:W,MATCH(B171,'07-02'!B:B,0),0),"")</f>
        <v>595</v>
      </c>
      <c r="M171" s="11" t="str">
        <f>IFERROR(INDEX(#REF!,MATCH(B171,#REF!,0),0),"")</f>
        <v/>
      </c>
      <c r="N171" s="11" t="str">
        <f>IFERROR(INDEX(#REF!,MATCH(B171,#REF!,0),0),"")</f>
        <v/>
      </c>
      <c r="O171" s="11" t="str">
        <f>IFERROR(INDEX(#REF!,MATCH(B171,#REF!,0),0),"")</f>
        <v/>
      </c>
      <c r="P171" s="11" t="str">
        <f>IFERROR(INDEX(#REF!,MATCH(B171,#REF!,0),0),"")</f>
        <v/>
      </c>
      <c r="Q171" s="11" t="str">
        <f>IFERROR(INDEX(#REF!,MATCH(B171,#REF!,0),0),"")</f>
        <v/>
      </c>
      <c r="R171" s="11" t="str">
        <f>IFERROR(INDEX(#REF!,MATCH(B171,#REF!,0),0),"")</f>
        <v/>
      </c>
      <c r="S171" s="11" t="str">
        <f>IFERROR(INDEX(#REF!,MATCH(B171,#REF!,0),0),"")</f>
        <v/>
      </c>
      <c r="T171" s="5" t="str">
        <f>IFERROR(INDEX(#REF!,MATCH(B171,#REF!,0),0),"")</f>
        <v/>
      </c>
      <c r="U171" s="10">
        <f t="shared" si="6"/>
        <v>2</v>
      </c>
      <c r="V171" s="188">
        <f t="shared" si="7"/>
        <v>1189</v>
      </c>
      <c r="W171" s="188">
        <f t="shared" si="8"/>
        <v>594.5</v>
      </c>
      <c r="X171" s="188" t="str">
        <f>IFERROR(SUMPRODUCT(LARGE(G171:T171,{1;2;3;4;5})),"NA")</f>
        <v>NA</v>
      </c>
      <c r="Y171" s="189" t="str">
        <f>IFERROR(SUMPRODUCT(LARGE(G171:T171,{1;2;3;4;5;6;7;8;9;10})),"NA")</f>
        <v>NA</v>
      </c>
    </row>
    <row r="172" spans="1:25" x14ac:dyDescent="0.3">
      <c r="A172" s="15">
        <v>169</v>
      </c>
      <c r="B172" s="9" t="s">
        <v>2457</v>
      </c>
      <c r="C172" s="1"/>
      <c r="D172" s="1"/>
      <c r="E172" s="1"/>
      <c r="F172" s="2"/>
      <c r="G172" s="10" t="str">
        <f>IFERROR(INDEX('03-25'!X:X,MATCH(B172,'03-25'!Y:Y,0),0),"")</f>
        <v/>
      </c>
      <c r="H172" s="11" t="str">
        <f>IFERROR(INDEX('04-08'!N:N,MATCH(B172,'04-08'!C:C,0),0),"")</f>
        <v/>
      </c>
      <c r="I172" s="11" t="str">
        <f>IFERROR(INDEX('04-29'!M:M,MATCH(B172,'04-29'!L:L,0),0),"")</f>
        <v/>
      </c>
      <c r="J172" s="11" t="str">
        <f>IFERROR(INDEX('05-27'!F:F,MATCH(B172,'05-27'!H:H,0),0),"")</f>
        <v/>
      </c>
      <c r="K172" s="11">
        <f>IFERROR(INDEX('06-17'!U:U,MATCH(B172,'06-17'!W:W,0),0),"")</f>
        <v>601</v>
      </c>
      <c r="L172" s="11">
        <f>IFERROR(INDEX('07-02'!W:W,MATCH(B172,'07-02'!B:B,0),0),"")</f>
        <v>573</v>
      </c>
      <c r="M172" s="11" t="str">
        <f>IFERROR(INDEX(#REF!,MATCH(B172,#REF!,0),0),"")</f>
        <v/>
      </c>
      <c r="N172" s="11" t="str">
        <f>IFERROR(INDEX(#REF!,MATCH(B172,#REF!,0),0),"")</f>
        <v/>
      </c>
      <c r="O172" s="11" t="str">
        <f>IFERROR(INDEX(#REF!,MATCH(B172,#REF!,0),0),"")</f>
        <v/>
      </c>
      <c r="P172" s="11" t="str">
        <f>IFERROR(INDEX(#REF!,MATCH(B172,#REF!,0),0),"")</f>
        <v/>
      </c>
      <c r="Q172" s="11" t="str">
        <f>IFERROR(INDEX(#REF!,MATCH(B172,#REF!,0),0),"")</f>
        <v/>
      </c>
      <c r="R172" s="11" t="str">
        <f>IFERROR(INDEX(#REF!,MATCH(B172,#REF!,0),0),"")</f>
        <v/>
      </c>
      <c r="S172" s="11" t="str">
        <f>IFERROR(INDEX(#REF!,MATCH(B172,#REF!,0),0),"")</f>
        <v/>
      </c>
      <c r="T172" s="5" t="str">
        <f>IFERROR(INDEX(#REF!,MATCH(B172,#REF!,0),0),"")</f>
        <v/>
      </c>
      <c r="U172" s="10">
        <f t="shared" si="6"/>
        <v>2</v>
      </c>
      <c r="V172" s="188">
        <f t="shared" si="7"/>
        <v>1174</v>
      </c>
      <c r="W172" s="188">
        <f t="shared" si="8"/>
        <v>587</v>
      </c>
      <c r="X172" s="188" t="str">
        <f>IFERROR(SUMPRODUCT(LARGE(G172:T172,{1;2;3;4;5})),"NA")</f>
        <v>NA</v>
      </c>
      <c r="Y172" s="189" t="str">
        <f>IFERROR(SUMPRODUCT(LARGE(G172:T172,{1;2;3;4;5;6;7;8;9;10})),"NA")</f>
        <v>NA</v>
      </c>
    </row>
    <row r="173" spans="1:25" x14ac:dyDescent="0.3">
      <c r="A173" s="15">
        <v>170</v>
      </c>
      <c r="B173" s="9" t="s">
        <v>482</v>
      </c>
      <c r="C173" s="1"/>
      <c r="D173" s="1"/>
      <c r="E173" s="1"/>
      <c r="F173" s="2"/>
      <c r="G173" s="10">
        <f>IFERROR(INDEX('03-25'!X:X,MATCH(B173,'03-25'!Y:Y,0),0),"")</f>
        <v>625</v>
      </c>
      <c r="H173" s="11" t="str">
        <f>IFERROR(INDEX('04-08'!N:N,MATCH(B173,'04-08'!C:C,0),0),"")</f>
        <v/>
      </c>
      <c r="I173" s="11">
        <f>IFERROR(INDEX('04-29'!M:M,MATCH(B173,'04-29'!L:L,0),0),"")</f>
        <v>540</v>
      </c>
      <c r="J173" s="11" t="str">
        <f>IFERROR(INDEX('05-27'!F:F,MATCH(B173,'05-27'!H:H,0),0),"")</f>
        <v/>
      </c>
      <c r="K173" s="11" t="str">
        <f>IFERROR(INDEX('06-17'!U:U,MATCH(B173,'06-17'!W:W,0),0),"")</f>
        <v/>
      </c>
      <c r="L173" s="11" t="str">
        <f>IFERROR(INDEX('07-02'!W:W,MATCH(B173,'07-02'!B:B,0),0),"")</f>
        <v/>
      </c>
      <c r="M173" s="11" t="str">
        <f>IFERROR(INDEX(#REF!,MATCH(B173,#REF!,0),0),"")</f>
        <v/>
      </c>
      <c r="N173" s="11" t="str">
        <f>IFERROR(INDEX(#REF!,MATCH(B173,#REF!,0),0),"")</f>
        <v/>
      </c>
      <c r="O173" s="11" t="str">
        <f>IFERROR(INDEX(#REF!,MATCH(B173,#REF!,0),0),"")</f>
        <v/>
      </c>
      <c r="P173" s="11" t="str">
        <f>IFERROR(INDEX(#REF!,MATCH(B173,#REF!,0),0),"")</f>
        <v/>
      </c>
      <c r="Q173" s="11" t="str">
        <f>IFERROR(INDEX(#REF!,MATCH(B173,#REF!,0),0),"")</f>
        <v/>
      </c>
      <c r="R173" s="11" t="str">
        <f>IFERROR(INDEX(#REF!,MATCH(B173,#REF!,0),0),"")</f>
        <v/>
      </c>
      <c r="S173" s="11" t="str">
        <f>IFERROR(INDEX(#REF!,MATCH(B173,#REF!,0),0),"")</f>
        <v/>
      </c>
      <c r="T173" s="5" t="str">
        <f>IFERROR(INDEX(#REF!,MATCH(B173,#REF!,0),0),"")</f>
        <v/>
      </c>
      <c r="U173" s="10">
        <f t="shared" si="6"/>
        <v>2</v>
      </c>
      <c r="V173" s="188">
        <f t="shared" si="7"/>
        <v>1165</v>
      </c>
      <c r="W173" s="188">
        <f t="shared" si="8"/>
        <v>582.5</v>
      </c>
      <c r="X173" s="188" t="str">
        <f>IFERROR(SUMPRODUCT(LARGE(G173:T173,{1;2;3;4;5})),"NA")</f>
        <v>NA</v>
      </c>
      <c r="Y173" s="189" t="str">
        <f>IFERROR(SUMPRODUCT(LARGE(G173:T173,{1;2;3;4;5;6;7;8;9;10})),"NA")</f>
        <v>NA</v>
      </c>
    </row>
    <row r="174" spans="1:25" x14ac:dyDescent="0.3">
      <c r="A174" s="15">
        <v>171</v>
      </c>
      <c r="B174" s="9" t="s">
        <v>501</v>
      </c>
      <c r="C174" s="1"/>
      <c r="D174" s="1"/>
      <c r="E174" s="1"/>
      <c r="F174" s="2"/>
      <c r="G174" s="10">
        <f>IFERROR(INDEX('03-25'!X:X,MATCH(B174,'03-25'!Y:Y,0),0),"")</f>
        <v>552</v>
      </c>
      <c r="H174" s="11" t="str">
        <f>IFERROR(INDEX('04-08'!N:N,MATCH(B174,'04-08'!C:C,0),0),"")</f>
        <v/>
      </c>
      <c r="I174" s="11">
        <f>IFERROR(INDEX('04-29'!M:M,MATCH(B174,'04-29'!L:L,0),0),"")</f>
        <v>575</v>
      </c>
      <c r="J174" s="11" t="str">
        <f>IFERROR(INDEX('05-27'!F:F,MATCH(B174,'05-27'!H:H,0),0),"")</f>
        <v/>
      </c>
      <c r="K174" s="11" t="str">
        <f>IFERROR(INDEX('06-17'!U:U,MATCH(B174,'06-17'!W:W,0),0),"")</f>
        <v/>
      </c>
      <c r="L174" s="11" t="str">
        <f>IFERROR(INDEX('07-02'!W:W,MATCH(B174,'07-02'!B:B,0),0),"")</f>
        <v/>
      </c>
      <c r="M174" s="11" t="str">
        <f>IFERROR(INDEX(#REF!,MATCH(B174,#REF!,0),0),"")</f>
        <v/>
      </c>
      <c r="N174" s="11" t="str">
        <f>IFERROR(INDEX(#REF!,MATCH(B174,#REF!,0),0),"")</f>
        <v/>
      </c>
      <c r="O174" s="11" t="str">
        <f>IFERROR(INDEX(#REF!,MATCH(B174,#REF!,0),0),"")</f>
        <v/>
      </c>
      <c r="P174" s="11" t="str">
        <f>IFERROR(INDEX(#REF!,MATCH(B174,#REF!,0),0),"")</f>
        <v/>
      </c>
      <c r="Q174" s="11" t="str">
        <f>IFERROR(INDEX(#REF!,MATCH(B174,#REF!,0),0),"")</f>
        <v/>
      </c>
      <c r="R174" s="11" t="str">
        <f>IFERROR(INDEX(#REF!,MATCH(B174,#REF!,0),0),"")</f>
        <v/>
      </c>
      <c r="S174" s="11" t="str">
        <f>IFERROR(INDEX(#REF!,MATCH(B174,#REF!,0),0),"")</f>
        <v/>
      </c>
      <c r="T174" s="5" t="str">
        <f>IFERROR(INDEX(#REF!,MATCH(B174,#REF!,0),0),"")</f>
        <v/>
      </c>
      <c r="U174" s="10">
        <f t="shared" si="6"/>
        <v>2</v>
      </c>
      <c r="V174" s="188">
        <f t="shared" si="7"/>
        <v>1127</v>
      </c>
      <c r="W174" s="188">
        <f t="shared" si="8"/>
        <v>563.5</v>
      </c>
      <c r="X174" s="188" t="str">
        <f>IFERROR(SUMPRODUCT(LARGE(G174:T174,{1;2;3;4;5})),"NA")</f>
        <v>NA</v>
      </c>
      <c r="Y174" s="189" t="str">
        <f>IFERROR(SUMPRODUCT(LARGE(G174:T174,{1;2;3;4;5;6;7;8;9;10})),"NA")</f>
        <v>NA</v>
      </c>
    </row>
    <row r="175" spans="1:25" x14ac:dyDescent="0.3">
      <c r="A175" s="15">
        <v>172</v>
      </c>
      <c r="B175" s="9" t="s">
        <v>470</v>
      </c>
      <c r="C175" s="1"/>
      <c r="D175" s="1"/>
      <c r="E175" s="1"/>
      <c r="F175" s="2"/>
      <c r="G175" s="10">
        <f>IFERROR(INDEX('03-25'!X:X,MATCH(B175,'03-25'!Y:Y,0),0),"")</f>
        <v>566</v>
      </c>
      <c r="H175" s="11" t="str">
        <f>IFERROR(INDEX('04-08'!N:N,MATCH(B175,'04-08'!C:C,0),0),"")</f>
        <v/>
      </c>
      <c r="I175" s="11">
        <f>IFERROR(INDEX('04-29'!M:M,MATCH(B175,'04-29'!L:L,0),0),"")</f>
        <v>520</v>
      </c>
      <c r="J175" s="11" t="str">
        <f>IFERROR(INDEX('05-27'!F:F,MATCH(B175,'05-27'!H:H,0),0),"")</f>
        <v/>
      </c>
      <c r="K175" s="11" t="str">
        <f>IFERROR(INDEX('06-17'!U:U,MATCH(B175,'06-17'!W:W,0),0),"")</f>
        <v/>
      </c>
      <c r="L175" s="11" t="str">
        <f>IFERROR(INDEX('07-02'!W:W,MATCH(B175,'07-02'!B:B,0),0),"")</f>
        <v/>
      </c>
      <c r="M175" s="11" t="str">
        <f>IFERROR(INDEX(#REF!,MATCH(B175,#REF!,0),0),"")</f>
        <v/>
      </c>
      <c r="N175" s="11" t="str">
        <f>IFERROR(INDEX(#REF!,MATCH(B175,#REF!,0),0),"")</f>
        <v/>
      </c>
      <c r="O175" s="11" t="str">
        <f>IFERROR(INDEX(#REF!,MATCH(B175,#REF!,0),0),"")</f>
        <v/>
      </c>
      <c r="P175" s="11" t="str">
        <f>IFERROR(INDEX(#REF!,MATCH(B175,#REF!,0),0),"")</f>
        <v/>
      </c>
      <c r="Q175" s="11" t="str">
        <f>IFERROR(INDEX(#REF!,MATCH(B175,#REF!,0),0),"")</f>
        <v/>
      </c>
      <c r="R175" s="11" t="str">
        <f>IFERROR(INDEX(#REF!,MATCH(B175,#REF!,0),0),"")</f>
        <v/>
      </c>
      <c r="S175" s="11" t="str">
        <f>IFERROR(INDEX(#REF!,MATCH(B175,#REF!,0),0),"")</f>
        <v/>
      </c>
      <c r="T175" s="5" t="str">
        <f>IFERROR(INDEX(#REF!,MATCH(B175,#REF!,0),0),"")</f>
        <v/>
      </c>
      <c r="U175" s="10">
        <f t="shared" si="6"/>
        <v>2</v>
      </c>
      <c r="V175" s="188">
        <f t="shared" si="7"/>
        <v>1086</v>
      </c>
      <c r="W175" s="188">
        <f t="shared" si="8"/>
        <v>543</v>
      </c>
      <c r="X175" s="188" t="str">
        <f>IFERROR(SUMPRODUCT(LARGE(G175:T175,{1;2;3;4;5})),"NA")</f>
        <v>NA</v>
      </c>
      <c r="Y175" s="189" t="str">
        <f>IFERROR(SUMPRODUCT(LARGE(G175:T175,{1;2;3;4;5;6;7;8;9;10})),"NA")</f>
        <v>NA</v>
      </c>
    </row>
    <row r="176" spans="1:25" x14ac:dyDescent="0.3">
      <c r="A176" s="15">
        <v>173</v>
      </c>
      <c r="B176" s="9" t="s">
        <v>500</v>
      </c>
      <c r="C176" s="1"/>
      <c r="D176" s="1"/>
      <c r="E176" s="1"/>
      <c r="F176" s="2"/>
      <c r="G176" s="10">
        <f>IFERROR(INDEX('03-25'!X:X,MATCH(B176,'03-25'!Y:Y,0),0),"")</f>
        <v>528</v>
      </c>
      <c r="H176" s="11" t="str">
        <f>IFERROR(INDEX('04-08'!N:N,MATCH(B176,'04-08'!C:C,0),0),"")</f>
        <v/>
      </c>
      <c r="I176" s="11">
        <f>IFERROR(INDEX('04-29'!M:M,MATCH(B176,'04-29'!L:L,0),0),"")</f>
        <v>531</v>
      </c>
      <c r="J176" s="11" t="str">
        <f>IFERROR(INDEX('05-27'!F:F,MATCH(B176,'05-27'!H:H,0),0),"")</f>
        <v/>
      </c>
      <c r="K176" s="11" t="str">
        <f>IFERROR(INDEX('06-17'!U:U,MATCH(B176,'06-17'!W:W,0),0),"")</f>
        <v/>
      </c>
      <c r="L176" s="11" t="str">
        <f>IFERROR(INDEX('07-02'!W:W,MATCH(B176,'07-02'!B:B,0),0),"")</f>
        <v/>
      </c>
      <c r="M176" s="11" t="str">
        <f>IFERROR(INDEX(#REF!,MATCH(B176,#REF!,0),0),"")</f>
        <v/>
      </c>
      <c r="N176" s="11" t="str">
        <f>IFERROR(INDEX(#REF!,MATCH(B176,#REF!,0),0),"")</f>
        <v/>
      </c>
      <c r="O176" s="11" t="str">
        <f>IFERROR(INDEX(#REF!,MATCH(B176,#REF!,0),0),"")</f>
        <v/>
      </c>
      <c r="P176" s="11" t="str">
        <f>IFERROR(INDEX(#REF!,MATCH(B176,#REF!,0),0),"")</f>
        <v/>
      </c>
      <c r="Q176" s="11" t="str">
        <f>IFERROR(INDEX(#REF!,MATCH(B176,#REF!,0),0),"")</f>
        <v/>
      </c>
      <c r="R176" s="11" t="str">
        <f>IFERROR(INDEX(#REF!,MATCH(B176,#REF!,0),0),"")</f>
        <v/>
      </c>
      <c r="S176" s="11" t="str">
        <f>IFERROR(INDEX(#REF!,MATCH(B176,#REF!,0),0),"")</f>
        <v/>
      </c>
      <c r="T176" s="5" t="str">
        <f>IFERROR(INDEX(#REF!,MATCH(B176,#REF!,0),0),"")</f>
        <v/>
      </c>
      <c r="U176" s="10">
        <f t="shared" si="6"/>
        <v>2</v>
      </c>
      <c r="V176" s="188">
        <f t="shared" si="7"/>
        <v>1059</v>
      </c>
      <c r="W176" s="188">
        <f t="shared" si="8"/>
        <v>529.5</v>
      </c>
      <c r="X176" s="188" t="str">
        <f>IFERROR(SUMPRODUCT(LARGE(G176:T176,{1;2;3;4;5})),"NA")</f>
        <v>NA</v>
      </c>
      <c r="Y176" s="189" t="str">
        <f>IFERROR(SUMPRODUCT(LARGE(G176:T176,{1;2;3;4;5;6;7;8;9;10})),"NA")</f>
        <v>NA</v>
      </c>
    </row>
    <row r="177" spans="1:25" x14ac:dyDescent="0.3">
      <c r="A177" s="15">
        <v>174</v>
      </c>
      <c r="B177" s="9" t="s">
        <v>98</v>
      </c>
      <c r="C177" s="1"/>
      <c r="D177" s="1"/>
      <c r="E177" s="1"/>
      <c r="F177" s="2"/>
      <c r="G177" s="10">
        <f>IFERROR(INDEX('03-25'!X:X,MATCH(B177,'03-25'!Y:Y,0),0),"")</f>
        <v>480</v>
      </c>
      <c r="H177" s="11" t="str">
        <f>IFERROR(INDEX('04-08'!N:N,MATCH(B177,'04-08'!C:C,0),0),"")</f>
        <v/>
      </c>
      <c r="I177" s="11">
        <f>IFERROR(INDEX('04-29'!M:M,MATCH(B177,'04-29'!L:L,0),0),"")</f>
        <v>545</v>
      </c>
      <c r="J177" s="11" t="str">
        <f>IFERROR(INDEX('05-27'!F:F,MATCH(B177,'05-27'!H:H,0),0),"")</f>
        <v/>
      </c>
      <c r="K177" s="11" t="str">
        <f>IFERROR(INDEX('06-17'!U:U,MATCH(B177,'06-17'!W:W,0),0),"")</f>
        <v/>
      </c>
      <c r="L177" s="11" t="str">
        <f>IFERROR(INDEX('07-02'!W:W,MATCH(B177,'07-02'!B:B,0),0),"")</f>
        <v/>
      </c>
      <c r="M177" s="11" t="str">
        <f>IFERROR(INDEX(#REF!,MATCH(B177,#REF!,0),0),"")</f>
        <v/>
      </c>
      <c r="N177" s="11" t="str">
        <f>IFERROR(INDEX(#REF!,MATCH(B177,#REF!,0),0),"")</f>
        <v/>
      </c>
      <c r="O177" s="11" t="str">
        <f>IFERROR(INDEX(#REF!,MATCH(B177,#REF!,0),0),"")</f>
        <v/>
      </c>
      <c r="P177" s="11" t="str">
        <f>IFERROR(INDEX(#REF!,MATCH(B177,#REF!,0),0),"")</f>
        <v/>
      </c>
      <c r="Q177" s="11" t="str">
        <f>IFERROR(INDEX(#REF!,MATCH(B177,#REF!,0),0),"")</f>
        <v/>
      </c>
      <c r="R177" s="11" t="str">
        <f>IFERROR(INDEX(#REF!,MATCH(B177,#REF!,0),0),"")</f>
        <v/>
      </c>
      <c r="S177" s="11" t="str">
        <f>IFERROR(INDEX(#REF!,MATCH(B177,#REF!,0),0),"")</f>
        <v/>
      </c>
      <c r="T177" s="5" t="str">
        <f>IFERROR(INDEX(#REF!,MATCH(B177,#REF!,0),0),"")</f>
        <v/>
      </c>
      <c r="U177" s="10">
        <f t="shared" si="6"/>
        <v>2</v>
      </c>
      <c r="V177" s="188">
        <f t="shared" si="7"/>
        <v>1025</v>
      </c>
      <c r="W177" s="188">
        <f t="shared" si="8"/>
        <v>512.5</v>
      </c>
      <c r="X177" s="188" t="str">
        <f>IFERROR(SUMPRODUCT(LARGE(G177:T177,{1;2;3;4;5})),"NA")</f>
        <v>NA</v>
      </c>
      <c r="Y177" s="189" t="str">
        <f>IFERROR(SUMPRODUCT(LARGE(G177:T177,{1;2;3;4;5;6;7;8;9;10})),"NA")</f>
        <v>NA</v>
      </c>
    </row>
    <row r="178" spans="1:25" x14ac:dyDescent="0.3">
      <c r="A178" s="15">
        <v>175</v>
      </c>
      <c r="B178" s="9" t="s">
        <v>219</v>
      </c>
      <c r="C178" s="1"/>
      <c r="D178" s="1"/>
      <c r="E178" s="1"/>
      <c r="F178" s="2"/>
      <c r="G178" s="10">
        <f>IFERROR(INDEX('03-25'!X:X,MATCH(B178,'03-25'!Y:Y,0),0),"")</f>
        <v>464</v>
      </c>
      <c r="H178" s="11" t="str">
        <f>IFERROR(INDEX('04-08'!N:N,MATCH(B178,'04-08'!C:C,0),0),"")</f>
        <v/>
      </c>
      <c r="I178" s="11">
        <f>IFERROR(INDEX('04-29'!M:M,MATCH(B178,'04-29'!L:L,0),0),"")</f>
        <v>543</v>
      </c>
      <c r="J178" s="11" t="str">
        <f>IFERROR(INDEX('05-27'!F:F,MATCH(B178,'05-27'!H:H,0),0),"")</f>
        <v/>
      </c>
      <c r="K178" s="11" t="str">
        <f>IFERROR(INDEX('06-17'!U:U,MATCH(B178,'06-17'!W:W,0),0),"")</f>
        <v/>
      </c>
      <c r="L178" s="11" t="str">
        <f>IFERROR(INDEX('07-02'!W:W,MATCH(B178,'07-02'!B:B,0),0),"")</f>
        <v/>
      </c>
      <c r="M178" s="11" t="str">
        <f>IFERROR(INDEX(#REF!,MATCH(B178,#REF!,0),0),"")</f>
        <v/>
      </c>
      <c r="N178" s="11" t="str">
        <f>IFERROR(INDEX(#REF!,MATCH(B178,#REF!,0),0),"")</f>
        <v/>
      </c>
      <c r="O178" s="11" t="str">
        <f>IFERROR(INDEX(#REF!,MATCH(B178,#REF!,0),0),"")</f>
        <v/>
      </c>
      <c r="P178" s="11" t="str">
        <f>IFERROR(INDEX(#REF!,MATCH(B178,#REF!,0),0),"")</f>
        <v/>
      </c>
      <c r="Q178" s="11" t="str">
        <f>IFERROR(INDEX(#REF!,MATCH(B178,#REF!,0),0),"")</f>
        <v/>
      </c>
      <c r="R178" s="11" t="str">
        <f>IFERROR(INDEX(#REF!,MATCH(B178,#REF!,0),0),"")</f>
        <v/>
      </c>
      <c r="S178" s="11" t="str">
        <f>IFERROR(INDEX(#REF!,MATCH(B178,#REF!,0),0),"")</f>
        <v/>
      </c>
      <c r="T178" s="5" t="str">
        <f>IFERROR(INDEX(#REF!,MATCH(B178,#REF!,0),0),"")</f>
        <v/>
      </c>
      <c r="U178" s="10">
        <f t="shared" si="6"/>
        <v>2</v>
      </c>
      <c r="V178" s="188">
        <f t="shared" si="7"/>
        <v>1007</v>
      </c>
      <c r="W178" s="188">
        <f t="shared" si="8"/>
        <v>503.5</v>
      </c>
      <c r="X178" s="188" t="str">
        <f>IFERROR(SUMPRODUCT(LARGE(G178:T178,{1;2;3;4;5})),"NA")</f>
        <v>NA</v>
      </c>
      <c r="Y178" s="189" t="str">
        <f>IFERROR(SUMPRODUCT(LARGE(G178:T178,{1;2;3;4;5;6;7;8;9;10})),"NA")</f>
        <v>NA</v>
      </c>
    </row>
    <row r="179" spans="1:25" x14ac:dyDescent="0.3">
      <c r="A179" s="15">
        <v>176</v>
      </c>
      <c r="B179" s="9" t="s">
        <v>1791</v>
      </c>
      <c r="C179" s="1"/>
      <c r="D179" s="1"/>
      <c r="E179" s="1"/>
      <c r="F179" s="2"/>
      <c r="G179" s="10" t="str">
        <f>IFERROR(INDEX('03-25'!X:X,MATCH(B179,'03-25'!Y:Y,0),0),"")</f>
        <v/>
      </c>
      <c r="H179" s="11" t="str">
        <f>IFERROR(INDEX('04-08'!N:N,MATCH(B179,'04-08'!C:C,0),0),"")</f>
        <v/>
      </c>
      <c r="I179" s="11">
        <f>IFERROR(INDEX('04-29'!M:M,MATCH(B179,'04-29'!L:L,0),0),"")</f>
        <v>1000</v>
      </c>
      <c r="J179" s="11" t="str">
        <f>IFERROR(INDEX('05-27'!F:F,MATCH(B179,'05-27'!H:H,0),0),"")</f>
        <v/>
      </c>
      <c r="K179" s="11" t="str">
        <f>IFERROR(INDEX('06-17'!U:U,MATCH(B179,'06-17'!W:W,0),0),"")</f>
        <v/>
      </c>
      <c r="L179" s="11" t="str">
        <f>IFERROR(INDEX('07-02'!W:W,MATCH(B179,'07-02'!B:B,0),0),"")</f>
        <v/>
      </c>
      <c r="M179" s="11" t="str">
        <f>IFERROR(INDEX(#REF!,MATCH(B179,#REF!,0),0),"")</f>
        <v/>
      </c>
      <c r="N179" s="11" t="str">
        <f>IFERROR(INDEX(#REF!,MATCH(B179,#REF!,0),0),"")</f>
        <v/>
      </c>
      <c r="O179" s="11" t="str">
        <f>IFERROR(INDEX(#REF!,MATCH(B179,#REF!,0),0),"")</f>
        <v/>
      </c>
      <c r="P179" s="11" t="str">
        <f>IFERROR(INDEX(#REF!,MATCH(B179,#REF!,0),0),"")</f>
        <v/>
      </c>
      <c r="Q179" s="11" t="str">
        <f>IFERROR(INDEX(#REF!,MATCH(B179,#REF!,0),0),"")</f>
        <v/>
      </c>
      <c r="R179" s="11" t="str">
        <f>IFERROR(INDEX(#REF!,MATCH(B179,#REF!,0),0),"")</f>
        <v/>
      </c>
      <c r="S179" s="11" t="str">
        <f>IFERROR(INDEX(#REF!,MATCH(B179,#REF!,0),0),"")</f>
        <v/>
      </c>
      <c r="T179" s="5" t="str">
        <f>IFERROR(INDEX(#REF!,MATCH(B179,#REF!,0),0),"")</f>
        <v/>
      </c>
      <c r="U179" s="10">
        <f t="shared" si="6"/>
        <v>1</v>
      </c>
      <c r="V179" s="188">
        <f t="shared" si="7"/>
        <v>1000</v>
      </c>
      <c r="W179" s="188">
        <f t="shared" si="8"/>
        <v>1000</v>
      </c>
      <c r="X179" s="188" t="str">
        <f>IFERROR(SUMPRODUCT(LARGE(G179:T179,{1;2;3;4;5})),"NA")</f>
        <v>NA</v>
      </c>
      <c r="Y179" s="189" t="str">
        <f>IFERROR(SUMPRODUCT(LARGE(G179:T179,{1;2;3;4;5;6;7;8;9;10})),"NA")</f>
        <v>NA</v>
      </c>
    </row>
    <row r="180" spans="1:25" x14ac:dyDescent="0.3">
      <c r="A180" s="15">
        <v>177</v>
      </c>
      <c r="B180" s="9" t="s">
        <v>102</v>
      </c>
      <c r="C180" s="1"/>
      <c r="D180" s="1"/>
      <c r="E180" s="1"/>
      <c r="F180" s="2"/>
      <c r="G180" s="10">
        <f>IFERROR(INDEX('03-25'!X:X,MATCH(B180,'03-25'!Y:Y,0),0),"")</f>
        <v>510</v>
      </c>
      <c r="H180" s="11" t="str">
        <f>IFERROR(INDEX('04-08'!N:N,MATCH(B180,'04-08'!C:C,0),0),"")</f>
        <v/>
      </c>
      <c r="I180" s="11">
        <f>IFERROR(INDEX('04-29'!M:M,MATCH(B180,'04-29'!L:L,0),0),"")</f>
        <v>487</v>
      </c>
      <c r="J180" s="11" t="str">
        <f>IFERROR(INDEX('05-27'!F:F,MATCH(B180,'05-27'!H:H,0),0),"")</f>
        <v/>
      </c>
      <c r="K180" s="11" t="str">
        <f>IFERROR(INDEX('06-17'!U:U,MATCH(B180,'06-17'!W:W,0),0),"")</f>
        <v/>
      </c>
      <c r="L180" s="11" t="str">
        <f>IFERROR(INDEX('07-02'!W:W,MATCH(B180,'07-02'!B:B,0),0),"")</f>
        <v/>
      </c>
      <c r="M180" s="11" t="str">
        <f>IFERROR(INDEX(#REF!,MATCH(B180,#REF!,0),0),"")</f>
        <v/>
      </c>
      <c r="N180" s="11" t="str">
        <f>IFERROR(INDEX(#REF!,MATCH(B180,#REF!,0),0),"")</f>
        <v/>
      </c>
      <c r="O180" s="11" t="str">
        <f>IFERROR(INDEX(#REF!,MATCH(B180,#REF!,0),0),"")</f>
        <v/>
      </c>
      <c r="P180" s="11" t="str">
        <f>IFERROR(INDEX(#REF!,MATCH(B180,#REF!,0),0),"")</f>
        <v/>
      </c>
      <c r="Q180" s="11" t="str">
        <f>IFERROR(INDEX(#REF!,MATCH(B180,#REF!,0),0),"")</f>
        <v/>
      </c>
      <c r="R180" s="11" t="str">
        <f>IFERROR(INDEX(#REF!,MATCH(B180,#REF!,0),0),"")</f>
        <v/>
      </c>
      <c r="S180" s="11" t="str">
        <f>IFERROR(INDEX(#REF!,MATCH(B180,#REF!,0),0),"")</f>
        <v/>
      </c>
      <c r="T180" s="5" t="str">
        <f>IFERROR(INDEX(#REF!,MATCH(B180,#REF!,0),0),"")</f>
        <v/>
      </c>
      <c r="U180" s="10">
        <f t="shared" si="6"/>
        <v>2</v>
      </c>
      <c r="V180" s="188">
        <f t="shared" si="7"/>
        <v>997</v>
      </c>
      <c r="W180" s="188">
        <f t="shared" si="8"/>
        <v>498.5</v>
      </c>
      <c r="X180" s="188" t="str">
        <f>IFERROR(SUMPRODUCT(LARGE(G180:T180,{1;2;3;4;5})),"NA")</f>
        <v>NA</v>
      </c>
      <c r="Y180" s="189" t="str">
        <f>IFERROR(SUMPRODUCT(LARGE(G180:T180,{1;2;3;4;5;6;7;8;9;10})),"NA")</f>
        <v>NA</v>
      </c>
    </row>
    <row r="181" spans="1:25" x14ac:dyDescent="0.3">
      <c r="A181" s="15">
        <v>178</v>
      </c>
      <c r="B181" s="9" t="s">
        <v>1861</v>
      </c>
      <c r="C181" s="1"/>
      <c r="D181" s="1"/>
      <c r="E181" s="1"/>
      <c r="F181" s="2"/>
      <c r="G181" s="10" t="str">
        <f>IFERROR(INDEX('03-25'!X:X,MATCH(B181,'03-25'!Y:Y,0),0),"")</f>
        <v/>
      </c>
      <c r="H181" s="11" t="str">
        <f>IFERROR(INDEX('04-08'!N:N,MATCH(B181,'04-08'!C:C,0),0),"")</f>
        <v/>
      </c>
      <c r="I181" s="11">
        <f>IFERROR(INDEX('04-29'!M:M,MATCH(B181,'04-29'!L:L,0),0),"")</f>
        <v>991</v>
      </c>
      <c r="J181" s="11" t="str">
        <f>IFERROR(INDEX('05-27'!F:F,MATCH(B181,'05-27'!H:H,0),0),"")</f>
        <v/>
      </c>
      <c r="K181" s="11" t="str">
        <f>IFERROR(INDEX('06-17'!U:U,MATCH(B181,'06-17'!W:W,0),0),"")</f>
        <v/>
      </c>
      <c r="L181" s="11" t="str">
        <f>IFERROR(INDEX('07-02'!W:W,MATCH(B181,'07-02'!B:B,0),0),"")</f>
        <v/>
      </c>
      <c r="M181" s="11" t="str">
        <f>IFERROR(INDEX(#REF!,MATCH(B181,#REF!,0),0),"")</f>
        <v/>
      </c>
      <c r="N181" s="11" t="str">
        <f>IFERROR(INDEX(#REF!,MATCH(B181,#REF!,0),0),"")</f>
        <v/>
      </c>
      <c r="O181" s="11" t="str">
        <f>IFERROR(INDEX(#REF!,MATCH(B181,#REF!,0),0),"")</f>
        <v/>
      </c>
      <c r="P181" s="11" t="str">
        <f>IFERROR(INDEX(#REF!,MATCH(B181,#REF!,0),0),"")</f>
        <v/>
      </c>
      <c r="Q181" s="11" t="str">
        <f>IFERROR(INDEX(#REF!,MATCH(B181,#REF!,0),0),"")</f>
        <v/>
      </c>
      <c r="R181" s="11" t="str">
        <f>IFERROR(INDEX(#REF!,MATCH(B181,#REF!,0),0),"")</f>
        <v/>
      </c>
      <c r="S181" s="11" t="str">
        <f>IFERROR(INDEX(#REF!,MATCH(B181,#REF!,0),0),"")</f>
        <v/>
      </c>
      <c r="T181" s="5" t="str">
        <f>IFERROR(INDEX(#REF!,MATCH(B181,#REF!,0),0),"")</f>
        <v/>
      </c>
      <c r="U181" s="10">
        <f t="shared" si="6"/>
        <v>1</v>
      </c>
      <c r="V181" s="188">
        <f t="shared" si="7"/>
        <v>991</v>
      </c>
      <c r="W181" s="188">
        <f t="shared" si="8"/>
        <v>991</v>
      </c>
      <c r="X181" s="188" t="str">
        <f>IFERROR(SUMPRODUCT(LARGE(G181:T181,{1;2;3;4;5})),"NA")</f>
        <v>NA</v>
      </c>
      <c r="Y181" s="189" t="str">
        <f>IFERROR(SUMPRODUCT(LARGE(G181:T181,{1;2;3;4;5;6;7;8;9;10})),"NA")</f>
        <v>NA</v>
      </c>
    </row>
    <row r="182" spans="1:25" x14ac:dyDescent="0.3">
      <c r="A182" s="15">
        <v>179</v>
      </c>
      <c r="B182" s="9" t="s">
        <v>39</v>
      </c>
      <c r="C182" s="1"/>
      <c r="D182" s="1"/>
      <c r="E182" s="1"/>
      <c r="F182" s="2"/>
      <c r="G182" s="10" t="str">
        <f>IFERROR(INDEX('03-25'!X:X,MATCH(B182,'03-25'!Y:Y,0),0),"")</f>
        <v/>
      </c>
      <c r="H182" s="11">
        <f>IFERROR(INDEX('04-08'!N:N,MATCH(B182,'04-08'!C:C,0),0),"")</f>
        <v>949</v>
      </c>
      <c r="I182" s="11" t="str">
        <f>IFERROR(INDEX('04-29'!M:M,MATCH(B182,'04-29'!L:L,0),0),"")</f>
        <v/>
      </c>
      <c r="J182" s="11" t="str">
        <f>IFERROR(INDEX('05-27'!F:F,MATCH(B182,'05-27'!H:H,0),0),"")</f>
        <v/>
      </c>
      <c r="K182" s="11" t="str">
        <f>IFERROR(INDEX('06-17'!U:U,MATCH(B182,'06-17'!W:W,0),0),"")</f>
        <v/>
      </c>
      <c r="L182" s="11" t="str">
        <f>IFERROR(INDEX('07-02'!W:W,MATCH(B182,'07-02'!B:B,0),0),"")</f>
        <v/>
      </c>
      <c r="M182" s="11" t="str">
        <f>IFERROR(INDEX(#REF!,MATCH(B182,#REF!,0),0),"")</f>
        <v/>
      </c>
      <c r="N182" s="11" t="str">
        <f>IFERROR(INDEX(#REF!,MATCH(B182,#REF!,0),0),"")</f>
        <v/>
      </c>
      <c r="O182" s="11" t="str">
        <f>IFERROR(INDEX(#REF!,MATCH(B182,#REF!,0),0),"")</f>
        <v/>
      </c>
      <c r="P182" s="11" t="str">
        <f>IFERROR(INDEX(#REF!,MATCH(B182,#REF!,0),0),"")</f>
        <v/>
      </c>
      <c r="Q182" s="11" t="str">
        <f>IFERROR(INDEX(#REF!,MATCH(B182,#REF!,0),0),"")</f>
        <v/>
      </c>
      <c r="R182" s="11" t="str">
        <f>IFERROR(INDEX(#REF!,MATCH(B182,#REF!,0),0),"")</f>
        <v/>
      </c>
      <c r="S182" s="11" t="str">
        <f>IFERROR(INDEX(#REF!,MATCH(B182,#REF!,0),0),"")</f>
        <v/>
      </c>
      <c r="T182" s="5" t="str">
        <f>IFERROR(INDEX(#REF!,MATCH(B182,#REF!,0),0),"")</f>
        <v/>
      </c>
      <c r="U182" s="10">
        <f t="shared" si="6"/>
        <v>1</v>
      </c>
      <c r="V182" s="188">
        <f t="shared" si="7"/>
        <v>949</v>
      </c>
      <c r="W182" s="188">
        <f t="shared" si="8"/>
        <v>949</v>
      </c>
      <c r="X182" s="188" t="str">
        <f>IFERROR(SUMPRODUCT(LARGE(G182:T182,{1;2;3;4;5})),"NA")</f>
        <v>NA</v>
      </c>
      <c r="Y182" s="189" t="str">
        <f>IFERROR(SUMPRODUCT(LARGE(G182:T182,{1;2;3;4;5;6;7;8;9;10})),"NA")</f>
        <v>NA</v>
      </c>
    </row>
    <row r="183" spans="1:25" x14ac:dyDescent="0.3">
      <c r="A183" s="15">
        <v>180</v>
      </c>
      <c r="B183" s="9" t="s">
        <v>2512</v>
      </c>
      <c r="C183" s="1"/>
      <c r="D183" s="1"/>
      <c r="E183" s="1"/>
      <c r="F183" s="2"/>
      <c r="G183" s="10" t="str">
        <f>IFERROR(INDEX('03-25'!X:X,MATCH(B183,'03-25'!Y:Y,0),0),"")</f>
        <v/>
      </c>
      <c r="H183" s="11" t="str">
        <f>IFERROR(INDEX('04-08'!N:N,MATCH(B183,'04-08'!C:C,0),0),"")</f>
        <v/>
      </c>
      <c r="I183" s="11" t="str">
        <f>IFERROR(INDEX('04-29'!M:M,MATCH(B183,'04-29'!L:L,0),0),"")</f>
        <v/>
      </c>
      <c r="J183" s="11" t="str">
        <f>IFERROR(INDEX('05-27'!F:F,MATCH(B183,'05-27'!H:H,0),0),"")</f>
        <v/>
      </c>
      <c r="K183" s="11" t="str">
        <f>IFERROR(INDEX('06-17'!U:U,MATCH(B183,'06-17'!W:W,0),0),"")</f>
        <v/>
      </c>
      <c r="L183" s="11">
        <f>IFERROR(INDEX('07-02'!W:W,MATCH(B183,'07-02'!B:B,0),0),"")</f>
        <v>931</v>
      </c>
      <c r="M183" s="11" t="str">
        <f>IFERROR(INDEX(#REF!,MATCH(B183,#REF!,0),0),"")</f>
        <v/>
      </c>
      <c r="N183" s="11" t="str">
        <f>IFERROR(INDEX(#REF!,MATCH(B183,#REF!,0),0),"")</f>
        <v/>
      </c>
      <c r="O183" s="11" t="str">
        <f>IFERROR(INDEX(#REF!,MATCH(B183,#REF!,0),0),"")</f>
        <v/>
      </c>
      <c r="P183" s="11" t="str">
        <f>IFERROR(INDEX(#REF!,MATCH(B183,#REF!,0),0),"")</f>
        <v/>
      </c>
      <c r="Q183" s="11" t="str">
        <f>IFERROR(INDEX(#REF!,MATCH(B183,#REF!,0),0),"")</f>
        <v/>
      </c>
      <c r="R183" s="11" t="str">
        <f>IFERROR(INDEX(#REF!,MATCH(B183,#REF!,0),0),"")</f>
        <v/>
      </c>
      <c r="S183" s="11" t="str">
        <f>IFERROR(INDEX(#REF!,MATCH(B183,#REF!,0),0),"")</f>
        <v/>
      </c>
      <c r="T183" s="5" t="str">
        <f>IFERROR(INDEX(#REF!,MATCH(B183,#REF!,0),0),"")</f>
        <v/>
      </c>
      <c r="U183" s="10">
        <f t="shared" si="6"/>
        <v>1</v>
      </c>
      <c r="V183" s="188">
        <f t="shared" si="7"/>
        <v>931</v>
      </c>
      <c r="W183" s="188">
        <f t="shared" si="8"/>
        <v>931</v>
      </c>
      <c r="X183" s="188" t="str">
        <f>IFERROR(SUMPRODUCT(LARGE(G183:T183,{1;2;3;4;5})),"NA")</f>
        <v>NA</v>
      </c>
      <c r="Y183" s="189" t="str">
        <f>IFERROR(SUMPRODUCT(LARGE(G183:T183,{1;2;3;4;5;6;7;8;9;10})),"NA")</f>
        <v>NA</v>
      </c>
    </row>
    <row r="184" spans="1:25" x14ac:dyDescent="0.3">
      <c r="A184" s="15">
        <v>181</v>
      </c>
      <c r="B184" s="9" t="s">
        <v>497</v>
      </c>
      <c r="C184" s="1"/>
      <c r="D184" s="1"/>
      <c r="E184" s="1"/>
      <c r="F184" s="2"/>
      <c r="G184" s="10">
        <f>IFERROR(INDEX('03-25'!X:X,MATCH(B184,'03-25'!Y:Y,0),0),"")</f>
        <v>434</v>
      </c>
      <c r="H184" s="11" t="str">
        <f>IFERROR(INDEX('04-08'!N:N,MATCH(B184,'04-08'!C:C,0),0),"")</f>
        <v/>
      </c>
      <c r="I184" s="11">
        <f>IFERROR(INDEX('04-29'!M:M,MATCH(B184,'04-29'!L:L,0),0),"")</f>
        <v>491</v>
      </c>
      <c r="J184" s="11" t="str">
        <f>IFERROR(INDEX('05-27'!F:F,MATCH(B184,'05-27'!H:H,0),0),"")</f>
        <v/>
      </c>
      <c r="K184" s="11" t="str">
        <f>IFERROR(INDEX('06-17'!U:U,MATCH(B184,'06-17'!W:W,0),0),"")</f>
        <v/>
      </c>
      <c r="L184" s="11" t="str">
        <f>IFERROR(INDEX('07-02'!W:W,MATCH(B184,'07-02'!B:B,0),0),"")</f>
        <v/>
      </c>
      <c r="M184" s="11" t="str">
        <f>IFERROR(INDEX(#REF!,MATCH(B184,#REF!,0),0),"")</f>
        <v/>
      </c>
      <c r="N184" s="11" t="str">
        <f>IFERROR(INDEX(#REF!,MATCH(B184,#REF!,0),0),"")</f>
        <v/>
      </c>
      <c r="O184" s="11" t="str">
        <f>IFERROR(INDEX(#REF!,MATCH(B184,#REF!,0),0),"")</f>
        <v/>
      </c>
      <c r="P184" s="11" t="str">
        <f>IFERROR(INDEX(#REF!,MATCH(B184,#REF!,0),0),"")</f>
        <v/>
      </c>
      <c r="Q184" s="11" t="str">
        <f>IFERROR(INDEX(#REF!,MATCH(B184,#REF!,0),0),"")</f>
        <v/>
      </c>
      <c r="R184" s="11" t="str">
        <f>IFERROR(INDEX(#REF!,MATCH(B184,#REF!,0),0),"")</f>
        <v/>
      </c>
      <c r="S184" s="11" t="str">
        <f>IFERROR(INDEX(#REF!,MATCH(B184,#REF!,0),0),"")</f>
        <v/>
      </c>
      <c r="T184" s="5" t="str">
        <f>IFERROR(INDEX(#REF!,MATCH(B184,#REF!,0),0),"")</f>
        <v/>
      </c>
      <c r="U184" s="10">
        <f t="shared" si="6"/>
        <v>2</v>
      </c>
      <c r="V184" s="188">
        <f t="shared" si="7"/>
        <v>925</v>
      </c>
      <c r="W184" s="188">
        <f t="shared" si="8"/>
        <v>462.5</v>
      </c>
      <c r="X184" s="188" t="str">
        <f>IFERROR(SUMPRODUCT(LARGE(G184:T184,{1;2;3;4;5})),"NA")</f>
        <v>NA</v>
      </c>
      <c r="Y184" s="189" t="str">
        <f>IFERROR(SUMPRODUCT(LARGE(G184:T184,{1;2;3;4;5;6;7;8;9;10})),"NA")</f>
        <v>NA</v>
      </c>
    </row>
    <row r="185" spans="1:25" x14ac:dyDescent="0.3">
      <c r="A185" s="15">
        <v>182</v>
      </c>
      <c r="B185" s="9" t="s">
        <v>10</v>
      </c>
      <c r="C185" s="1"/>
      <c r="D185" s="1"/>
      <c r="E185" s="1"/>
      <c r="F185" s="2"/>
      <c r="G185" s="10">
        <f>IFERROR(INDEX('03-25'!X:X,MATCH(B185,'03-25'!Y:Y,0),0),"")</f>
        <v>904</v>
      </c>
      <c r="H185" s="11" t="str">
        <f>IFERROR(INDEX('04-08'!N:N,MATCH(B185,'04-08'!C:C,0),0),"")</f>
        <v/>
      </c>
      <c r="I185" s="11" t="str">
        <f>IFERROR(INDEX('04-29'!M:M,MATCH(B185,'04-29'!L:L,0),0),"")</f>
        <v/>
      </c>
      <c r="J185" s="11" t="str">
        <f>IFERROR(INDEX('05-27'!F:F,MATCH(B185,'05-27'!H:H,0),0),"")</f>
        <v/>
      </c>
      <c r="K185" s="11" t="str">
        <f>IFERROR(INDEX('06-17'!U:U,MATCH(B185,'06-17'!W:W,0),0),"")</f>
        <v/>
      </c>
      <c r="L185" s="11" t="str">
        <f>IFERROR(INDEX('07-02'!W:W,MATCH(B185,'07-02'!B:B,0),0),"")</f>
        <v/>
      </c>
      <c r="M185" s="11" t="str">
        <f>IFERROR(INDEX(#REF!,MATCH(B185,#REF!,0),0),"")</f>
        <v/>
      </c>
      <c r="N185" s="11" t="str">
        <f>IFERROR(INDEX(#REF!,MATCH(B185,#REF!,0),0),"")</f>
        <v/>
      </c>
      <c r="O185" s="11" t="str">
        <f>IFERROR(INDEX(#REF!,MATCH(B185,#REF!,0),0),"")</f>
        <v/>
      </c>
      <c r="P185" s="11" t="str">
        <f>IFERROR(INDEX(#REF!,MATCH(B185,#REF!,0),0),"")</f>
        <v/>
      </c>
      <c r="Q185" s="11" t="str">
        <f>IFERROR(INDEX(#REF!,MATCH(B185,#REF!,0),0),"")</f>
        <v/>
      </c>
      <c r="R185" s="11" t="str">
        <f>IFERROR(INDEX(#REF!,MATCH(B185,#REF!,0),0),"")</f>
        <v/>
      </c>
      <c r="S185" s="11" t="str">
        <f>IFERROR(INDEX(#REF!,MATCH(B185,#REF!,0),0),"")</f>
        <v/>
      </c>
      <c r="T185" s="5" t="str">
        <f>IFERROR(INDEX(#REF!,MATCH(B185,#REF!,0),0),"")</f>
        <v/>
      </c>
      <c r="U185" s="10">
        <f t="shared" si="6"/>
        <v>1</v>
      </c>
      <c r="V185" s="188">
        <f t="shared" si="7"/>
        <v>904</v>
      </c>
      <c r="W185" s="188">
        <f t="shared" si="8"/>
        <v>904</v>
      </c>
      <c r="X185" s="188" t="str">
        <f>IFERROR(SUMPRODUCT(LARGE(G185:T185,{1;2;3;4;5})),"NA")</f>
        <v>NA</v>
      </c>
      <c r="Y185" s="189" t="str">
        <f>IFERROR(SUMPRODUCT(LARGE(G185:T185,{1;2;3;4;5;6;7;8;9;10})),"NA")</f>
        <v>NA</v>
      </c>
    </row>
    <row r="186" spans="1:25" x14ac:dyDescent="0.3">
      <c r="A186" s="15">
        <v>183</v>
      </c>
      <c r="B186" s="9" t="s">
        <v>1796</v>
      </c>
      <c r="C186" s="1"/>
      <c r="D186" s="1"/>
      <c r="E186" s="1"/>
      <c r="F186" s="2"/>
      <c r="G186" s="10" t="str">
        <f>IFERROR(INDEX('03-25'!X:X,MATCH(B186,'03-25'!Y:Y,0),0),"")</f>
        <v/>
      </c>
      <c r="H186" s="11" t="str">
        <f>IFERROR(INDEX('04-08'!N:N,MATCH(B186,'04-08'!C:C,0),0),"")</f>
        <v/>
      </c>
      <c r="I186" s="11">
        <f>IFERROR(INDEX('04-29'!M:M,MATCH(B186,'04-29'!L:L,0),0),"")</f>
        <v>900</v>
      </c>
      <c r="J186" s="11" t="str">
        <f>IFERROR(INDEX('05-27'!F:F,MATCH(B186,'05-27'!H:H,0),0),"")</f>
        <v/>
      </c>
      <c r="K186" s="11" t="str">
        <f>IFERROR(INDEX('06-17'!U:U,MATCH(B186,'06-17'!W:W,0),0),"")</f>
        <v/>
      </c>
      <c r="L186" s="11" t="str">
        <f>IFERROR(INDEX('07-02'!W:W,MATCH(B186,'07-02'!B:B,0),0),"")</f>
        <v/>
      </c>
      <c r="M186" s="11" t="str">
        <f>IFERROR(INDEX(#REF!,MATCH(B186,#REF!,0),0),"")</f>
        <v/>
      </c>
      <c r="N186" s="11" t="str">
        <f>IFERROR(INDEX(#REF!,MATCH(B186,#REF!,0),0),"")</f>
        <v/>
      </c>
      <c r="O186" s="11" t="str">
        <f>IFERROR(INDEX(#REF!,MATCH(B186,#REF!,0),0),"")</f>
        <v/>
      </c>
      <c r="P186" s="11" t="str">
        <f>IFERROR(INDEX(#REF!,MATCH(B186,#REF!,0),0),"")</f>
        <v/>
      </c>
      <c r="Q186" s="11" t="str">
        <f>IFERROR(INDEX(#REF!,MATCH(B186,#REF!,0),0),"")</f>
        <v/>
      </c>
      <c r="R186" s="11" t="str">
        <f>IFERROR(INDEX(#REF!,MATCH(B186,#REF!,0),0),"")</f>
        <v/>
      </c>
      <c r="S186" s="11" t="str">
        <f>IFERROR(INDEX(#REF!,MATCH(B186,#REF!,0),0),"")</f>
        <v/>
      </c>
      <c r="T186" s="5" t="str">
        <f>IFERROR(INDEX(#REF!,MATCH(B186,#REF!,0),0),"")</f>
        <v/>
      </c>
      <c r="U186" s="10">
        <f t="shared" si="6"/>
        <v>1</v>
      </c>
      <c r="V186" s="188">
        <f t="shared" si="7"/>
        <v>900</v>
      </c>
      <c r="W186" s="188">
        <f t="shared" si="8"/>
        <v>900</v>
      </c>
      <c r="X186" s="188" t="str">
        <f>IFERROR(SUMPRODUCT(LARGE(G186:T186,{1;2;3;4;5})),"NA")</f>
        <v>NA</v>
      </c>
      <c r="Y186" s="189" t="str">
        <f>IFERROR(SUMPRODUCT(LARGE(G186:T186,{1;2;3;4;5;6;7;8;9;10})),"NA")</f>
        <v>NA</v>
      </c>
    </row>
    <row r="187" spans="1:25" x14ac:dyDescent="0.3">
      <c r="A187" s="15">
        <v>184</v>
      </c>
      <c r="B187" s="9" t="s">
        <v>2022</v>
      </c>
      <c r="C187" s="1"/>
      <c r="D187" s="1"/>
      <c r="E187" s="1"/>
      <c r="F187" s="2"/>
      <c r="G187" s="10" t="str">
        <f>IFERROR(INDEX('03-25'!X:X,MATCH(B187,'03-25'!Y:Y,0),0),"")</f>
        <v/>
      </c>
      <c r="H187" s="11" t="str">
        <f>IFERROR(INDEX('04-08'!N:N,MATCH(B187,'04-08'!C:C,0),0),"")</f>
        <v/>
      </c>
      <c r="I187" s="11" t="str">
        <f>IFERROR(INDEX('04-29'!M:M,MATCH(B187,'04-29'!L:L,0),0),"")</f>
        <v/>
      </c>
      <c r="J187" s="11">
        <f>IFERROR(INDEX('05-27'!F:F,MATCH(B187,'05-27'!H:H,0),0),"")</f>
        <v>899</v>
      </c>
      <c r="K187" s="11" t="str">
        <f>IFERROR(INDEX('06-17'!U:U,MATCH(B187,'06-17'!W:W,0),0),"")</f>
        <v/>
      </c>
      <c r="L187" s="11" t="str">
        <f>IFERROR(INDEX('07-02'!W:W,MATCH(B187,'07-02'!B:B,0),0),"")</f>
        <v/>
      </c>
      <c r="M187" s="11" t="str">
        <f>IFERROR(INDEX(#REF!,MATCH(B187,#REF!,0),0),"")</f>
        <v/>
      </c>
      <c r="N187" s="11" t="str">
        <f>IFERROR(INDEX(#REF!,MATCH(B187,#REF!,0),0),"")</f>
        <v/>
      </c>
      <c r="O187" s="11" t="str">
        <f>IFERROR(INDEX(#REF!,MATCH(B187,#REF!,0),0),"")</f>
        <v/>
      </c>
      <c r="P187" s="11" t="str">
        <f>IFERROR(INDEX(#REF!,MATCH(B187,#REF!,0),0),"")</f>
        <v/>
      </c>
      <c r="Q187" s="11" t="str">
        <f>IFERROR(INDEX(#REF!,MATCH(B187,#REF!,0),0),"")</f>
        <v/>
      </c>
      <c r="R187" s="11" t="str">
        <f>IFERROR(INDEX(#REF!,MATCH(B187,#REF!,0),0),"")</f>
        <v/>
      </c>
      <c r="S187" s="11" t="str">
        <f>IFERROR(INDEX(#REF!,MATCH(B187,#REF!,0),0),"")</f>
        <v/>
      </c>
      <c r="T187" s="5" t="str">
        <f>IFERROR(INDEX(#REF!,MATCH(B187,#REF!,0),0),"")</f>
        <v/>
      </c>
      <c r="U187" s="10">
        <f t="shared" si="6"/>
        <v>1</v>
      </c>
      <c r="V187" s="188">
        <f t="shared" si="7"/>
        <v>899</v>
      </c>
      <c r="W187" s="188">
        <f t="shared" si="8"/>
        <v>899</v>
      </c>
      <c r="X187" s="188" t="str">
        <f>IFERROR(SUMPRODUCT(LARGE(G187:T187,{1;2;3;4;5})),"NA")</f>
        <v>NA</v>
      </c>
      <c r="Y187" s="189" t="str">
        <f>IFERROR(SUMPRODUCT(LARGE(G187:T187,{1;2;3;4;5;6;7;8;9;10})),"NA")</f>
        <v>NA</v>
      </c>
    </row>
    <row r="188" spans="1:25" x14ac:dyDescent="0.3">
      <c r="A188" s="15">
        <v>185</v>
      </c>
      <c r="B188" s="9" t="s">
        <v>2517</v>
      </c>
      <c r="C188" s="1"/>
      <c r="D188" s="1"/>
      <c r="E188" s="1"/>
      <c r="F188" s="2"/>
      <c r="G188" s="10" t="str">
        <f>IFERROR(INDEX('03-25'!X:X,MATCH(B188,'03-25'!Y:Y,0),0),"")</f>
        <v/>
      </c>
      <c r="H188" s="11" t="str">
        <f>IFERROR(INDEX('04-08'!N:N,MATCH(B188,'04-08'!C:C,0),0),"")</f>
        <v/>
      </c>
      <c r="I188" s="11" t="str">
        <f>IFERROR(INDEX('04-29'!M:M,MATCH(B188,'04-29'!L:L,0),0),"")</f>
        <v/>
      </c>
      <c r="J188" s="11" t="str">
        <f>IFERROR(INDEX('05-27'!F:F,MATCH(B188,'05-27'!H:H,0),0),"")</f>
        <v/>
      </c>
      <c r="K188" s="11" t="str">
        <f>IFERROR(INDEX('06-17'!U:U,MATCH(B188,'06-17'!W:W,0),0),"")</f>
        <v/>
      </c>
      <c r="L188" s="11">
        <f>IFERROR(INDEX('07-02'!W:W,MATCH(B188,'07-02'!B:B,0),0),"")</f>
        <v>896</v>
      </c>
      <c r="M188" s="11" t="str">
        <f>IFERROR(INDEX(#REF!,MATCH(B188,#REF!,0),0),"")</f>
        <v/>
      </c>
      <c r="N188" s="11" t="str">
        <f>IFERROR(INDEX(#REF!,MATCH(B188,#REF!,0),0),"")</f>
        <v/>
      </c>
      <c r="O188" s="11" t="str">
        <f>IFERROR(INDEX(#REF!,MATCH(B188,#REF!,0),0),"")</f>
        <v/>
      </c>
      <c r="P188" s="11" t="str">
        <f>IFERROR(INDEX(#REF!,MATCH(B188,#REF!,0),0),"")</f>
        <v/>
      </c>
      <c r="Q188" s="11" t="str">
        <f>IFERROR(INDEX(#REF!,MATCH(B188,#REF!,0),0),"")</f>
        <v/>
      </c>
      <c r="R188" s="11" t="str">
        <f>IFERROR(INDEX(#REF!,MATCH(B188,#REF!,0),0),"")</f>
        <v/>
      </c>
      <c r="S188" s="11" t="str">
        <f>IFERROR(INDEX(#REF!,MATCH(B188,#REF!,0),0),"")</f>
        <v/>
      </c>
      <c r="T188" s="5" t="str">
        <f>IFERROR(INDEX(#REF!,MATCH(B188,#REF!,0),0),"")</f>
        <v/>
      </c>
      <c r="U188" s="10">
        <f t="shared" si="6"/>
        <v>1</v>
      </c>
      <c r="V188" s="188">
        <f t="shared" si="7"/>
        <v>896</v>
      </c>
      <c r="W188" s="188">
        <f t="shared" si="8"/>
        <v>896</v>
      </c>
      <c r="X188" s="188" t="str">
        <f>IFERROR(SUMPRODUCT(LARGE(G188:T188,{1;2;3;4;5})),"NA")</f>
        <v>NA</v>
      </c>
      <c r="Y188" s="189" t="str">
        <f>IFERROR(SUMPRODUCT(LARGE(G188:T188,{1;2;3;4;5;6;7;8;9;10})),"NA")</f>
        <v>NA</v>
      </c>
    </row>
    <row r="189" spans="1:25" x14ac:dyDescent="0.3">
      <c r="A189" s="15">
        <v>186</v>
      </c>
      <c r="B189" s="9" t="s">
        <v>503</v>
      </c>
      <c r="C189" s="1"/>
      <c r="D189" s="1"/>
      <c r="E189" s="1"/>
      <c r="F189" s="2"/>
      <c r="G189" s="10">
        <f>IFERROR(INDEX('03-25'!X:X,MATCH(B189,'03-25'!Y:Y,0),0),"")</f>
        <v>896</v>
      </c>
      <c r="H189" s="11" t="str">
        <f>IFERROR(INDEX('04-08'!N:N,MATCH(B189,'04-08'!C:C,0),0),"")</f>
        <v/>
      </c>
      <c r="I189" s="11" t="str">
        <f>IFERROR(INDEX('04-29'!M:M,MATCH(B189,'04-29'!L:L,0),0),"")</f>
        <v/>
      </c>
      <c r="J189" s="11" t="str">
        <f>IFERROR(INDEX('05-27'!F:F,MATCH(B189,'05-27'!H:H,0),0),"")</f>
        <v/>
      </c>
      <c r="K189" s="11" t="str">
        <f>IFERROR(INDEX('06-17'!U:U,MATCH(B189,'06-17'!W:W,0),0),"")</f>
        <v/>
      </c>
      <c r="L189" s="11" t="str">
        <f>IFERROR(INDEX('07-02'!W:W,MATCH(B189,'07-02'!B:B,0),0),"")</f>
        <v/>
      </c>
      <c r="M189" s="11" t="str">
        <f>IFERROR(INDEX(#REF!,MATCH(B189,#REF!,0),0),"")</f>
        <v/>
      </c>
      <c r="N189" s="11" t="str">
        <f>IFERROR(INDEX(#REF!,MATCH(B189,#REF!,0),0),"")</f>
        <v/>
      </c>
      <c r="O189" s="11" t="str">
        <f>IFERROR(INDEX(#REF!,MATCH(B189,#REF!,0),0),"")</f>
        <v/>
      </c>
      <c r="P189" s="11" t="str">
        <f>IFERROR(INDEX(#REF!,MATCH(B189,#REF!,0),0),"")</f>
        <v/>
      </c>
      <c r="Q189" s="11" t="str">
        <f>IFERROR(INDEX(#REF!,MATCH(B189,#REF!,0),0),"")</f>
        <v/>
      </c>
      <c r="R189" s="11" t="str">
        <f>IFERROR(INDEX(#REF!,MATCH(B189,#REF!,0),0),"")</f>
        <v/>
      </c>
      <c r="S189" s="11" t="str">
        <f>IFERROR(INDEX(#REF!,MATCH(B189,#REF!,0),0),"")</f>
        <v/>
      </c>
      <c r="T189" s="5" t="str">
        <f>IFERROR(INDEX(#REF!,MATCH(B189,#REF!,0),0),"")</f>
        <v/>
      </c>
      <c r="U189" s="10">
        <f t="shared" si="6"/>
        <v>1</v>
      </c>
      <c r="V189" s="188">
        <f t="shared" si="7"/>
        <v>896</v>
      </c>
      <c r="W189" s="188">
        <f t="shared" si="8"/>
        <v>896</v>
      </c>
      <c r="X189" s="188" t="str">
        <f>IFERROR(SUMPRODUCT(LARGE(G189:T189,{1;2;3;4;5})),"NA")</f>
        <v>NA</v>
      </c>
      <c r="Y189" s="189" t="str">
        <f>IFERROR(SUMPRODUCT(LARGE(G189:T189,{1;2;3;4;5;6;7;8;9;10})),"NA")</f>
        <v>NA</v>
      </c>
    </row>
    <row r="190" spans="1:25" x14ac:dyDescent="0.3">
      <c r="A190" s="15">
        <v>187</v>
      </c>
      <c r="B190" s="9" t="s">
        <v>1805</v>
      </c>
      <c r="C190" s="1"/>
      <c r="D190" s="1"/>
      <c r="E190" s="1"/>
      <c r="F190" s="2"/>
      <c r="G190" s="10" t="str">
        <f>IFERROR(INDEX('03-25'!X:X,MATCH(B190,'03-25'!Y:Y,0),0),"")</f>
        <v/>
      </c>
      <c r="H190" s="11" t="str">
        <f>IFERROR(INDEX('04-08'!N:N,MATCH(B190,'04-08'!C:C,0),0),"")</f>
        <v/>
      </c>
      <c r="I190" s="11">
        <f>IFERROR(INDEX('04-29'!M:M,MATCH(B190,'04-29'!L:L,0),0),"")</f>
        <v>893</v>
      </c>
      <c r="J190" s="11" t="str">
        <f>IFERROR(INDEX('05-27'!F:F,MATCH(B190,'05-27'!H:H,0),0),"")</f>
        <v/>
      </c>
      <c r="K190" s="11" t="str">
        <f>IFERROR(INDEX('06-17'!U:U,MATCH(B190,'06-17'!W:W,0),0),"")</f>
        <v/>
      </c>
      <c r="L190" s="11" t="str">
        <f>IFERROR(INDEX('07-02'!W:W,MATCH(B190,'07-02'!B:B,0),0),"")</f>
        <v/>
      </c>
      <c r="M190" s="11" t="str">
        <f>IFERROR(INDEX(#REF!,MATCH(B190,#REF!,0),0),"")</f>
        <v/>
      </c>
      <c r="N190" s="11" t="str">
        <f>IFERROR(INDEX(#REF!,MATCH(B190,#REF!,0),0),"")</f>
        <v/>
      </c>
      <c r="O190" s="11" t="str">
        <f>IFERROR(INDEX(#REF!,MATCH(B190,#REF!,0),0),"")</f>
        <v/>
      </c>
      <c r="P190" s="11" t="str">
        <f>IFERROR(INDEX(#REF!,MATCH(B190,#REF!,0),0),"")</f>
        <v/>
      </c>
      <c r="Q190" s="11" t="str">
        <f>IFERROR(INDEX(#REF!,MATCH(B190,#REF!,0),0),"")</f>
        <v/>
      </c>
      <c r="R190" s="11" t="str">
        <f>IFERROR(INDEX(#REF!,MATCH(B190,#REF!,0),0),"")</f>
        <v/>
      </c>
      <c r="S190" s="11" t="str">
        <f>IFERROR(INDEX(#REF!,MATCH(B190,#REF!,0),0),"")</f>
        <v/>
      </c>
      <c r="T190" s="5" t="str">
        <f>IFERROR(INDEX(#REF!,MATCH(B190,#REF!,0),0),"")</f>
        <v/>
      </c>
      <c r="U190" s="10">
        <f t="shared" si="6"/>
        <v>1</v>
      </c>
      <c r="V190" s="188">
        <f t="shared" si="7"/>
        <v>893</v>
      </c>
      <c r="W190" s="188">
        <f t="shared" si="8"/>
        <v>893</v>
      </c>
      <c r="X190" s="188" t="str">
        <f>IFERROR(SUMPRODUCT(LARGE(G190:T190,{1;2;3;4;5})),"NA")</f>
        <v>NA</v>
      </c>
      <c r="Y190" s="189" t="str">
        <f>IFERROR(SUMPRODUCT(LARGE(G190:T190,{1;2;3;4;5;6;7;8;9;10})),"NA")</f>
        <v>NA</v>
      </c>
    </row>
    <row r="191" spans="1:25" x14ac:dyDescent="0.3">
      <c r="A191" s="15">
        <v>188</v>
      </c>
      <c r="B191" s="9" t="s">
        <v>394</v>
      </c>
      <c r="C191" s="1"/>
      <c r="D191" s="1"/>
      <c r="E191" s="1"/>
      <c r="F191" s="2"/>
      <c r="G191" s="10" t="str">
        <f>IFERROR(INDEX('03-25'!X:X,MATCH(B191,'03-25'!Y:Y,0),0),"")</f>
        <v/>
      </c>
      <c r="H191" s="11">
        <f>IFERROR(INDEX('04-08'!N:N,MATCH(B191,'04-08'!C:C,0),0),"")</f>
        <v>890</v>
      </c>
      <c r="I191" s="11" t="str">
        <f>IFERROR(INDEX('04-29'!M:M,MATCH(B191,'04-29'!L:L,0),0),"")</f>
        <v/>
      </c>
      <c r="J191" s="11" t="str">
        <f>IFERROR(INDEX('05-27'!F:F,MATCH(B191,'05-27'!H:H,0),0),"")</f>
        <v/>
      </c>
      <c r="K191" s="11" t="str">
        <f>IFERROR(INDEX('06-17'!U:U,MATCH(B191,'06-17'!W:W,0),0),"")</f>
        <v/>
      </c>
      <c r="L191" s="11" t="str">
        <f>IFERROR(INDEX('07-02'!W:W,MATCH(B191,'07-02'!B:B,0),0),"")</f>
        <v/>
      </c>
      <c r="M191" s="11" t="str">
        <f>IFERROR(INDEX(#REF!,MATCH(B191,#REF!,0),0),"")</f>
        <v/>
      </c>
      <c r="N191" s="11" t="str">
        <f>IFERROR(INDEX(#REF!,MATCH(B191,#REF!,0),0),"")</f>
        <v/>
      </c>
      <c r="O191" s="11" t="str">
        <f>IFERROR(INDEX(#REF!,MATCH(B191,#REF!,0),0),"")</f>
        <v/>
      </c>
      <c r="P191" s="11" t="str">
        <f>IFERROR(INDEX(#REF!,MATCH(B191,#REF!,0),0),"")</f>
        <v/>
      </c>
      <c r="Q191" s="11" t="str">
        <f>IFERROR(INDEX(#REF!,MATCH(B191,#REF!,0),0),"")</f>
        <v/>
      </c>
      <c r="R191" s="11" t="str">
        <f>IFERROR(INDEX(#REF!,MATCH(B191,#REF!,0),0),"")</f>
        <v/>
      </c>
      <c r="S191" s="11" t="str">
        <f>IFERROR(INDEX(#REF!,MATCH(B191,#REF!,0),0),"")</f>
        <v/>
      </c>
      <c r="T191" s="5" t="str">
        <f>IFERROR(INDEX(#REF!,MATCH(B191,#REF!,0),0),"")</f>
        <v/>
      </c>
      <c r="U191" s="10">
        <f t="shared" si="6"/>
        <v>1</v>
      </c>
      <c r="V191" s="188">
        <f t="shared" si="7"/>
        <v>890</v>
      </c>
      <c r="W191" s="188">
        <f t="shared" si="8"/>
        <v>890</v>
      </c>
      <c r="X191" s="188" t="str">
        <f>IFERROR(SUMPRODUCT(LARGE(G191:T191,{1;2;3;4;5})),"NA")</f>
        <v>NA</v>
      </c>
      <c r="Y191" s="189" t="str">
        <f>IFERROR(SUMPRODUCT(LARGE(G191:T191,{1;2;3;4;5;6;7;8;9;10})),"NA")</f>
        <v>NA</v>
      </c>
    </row>
    <row r="192" spans="1:25" x14ac:dyDescent="0.3">
      <c r="A192" s="15">
        <v>189</v>
      </c>
      <c r="B192" s="9" t="s">
        <v>2518</v>
      </c>
      <c r="C192" s="1"/>
      <c r="D192" s="1"/>
      <c r="E192" s="1"/>
      <c r="F192" s="2"/>
      <c r="G192" s="10" t="str">
        <f>IFERROR(INDEX('03-25'!X:X,MATCH(B192,'03-25'!Y:Y,0),0),"")</f>
        <v/>
      </c>
      <c r="H192" s="11" t="str">
        <f>IFERROR(INDEX('04-08'!N:N,MATCH(B192,'04-08'!C:C,0),0),"")</f>
        <v/>
      </c>
      <c r="I192" s="11" t="str">
        <f>IFERROR(INDEX('04-29'!M:M,MATCH(B192,'04-29'!L:L,0),0),"")</f>
        <v/>
      </c>
      <c r="J192" s="11" t="str">
        <f>IFERROR(INDEX('05-27'!F:F,MATCH(B192,'05-27'!H:H,0),0),"")</f>
        <v/>
      </c>
      <c r="K192" s="11" t="str">
        <f>IFERROR(INDEX('06-17'!U:U,MATCH(B192,'06-17'!W:W,0),0),"")</f>
        <v/>
      </c>
      <c r="L192" s="11">
        <f>IFERROR(INDEX('07-02'!W:W,MATCH(B192,'07-02'!B:B,0),0),"")</f>
        <v>888</v>
      </c>
      <c r="M192" s="11" t="str">
        <f>IFERROR(INDEX(#REF!,MATCH(B192,#REF!,0),0),"")</f>
        <v/>
      </c>
      <c r="N192" s="11" t="str">
        <f>IFERROR(INDEX(#REF!,MATCH(B192,#REF!,0),0),"")</f>
        <v/>
      </c>
      <c r="O192" s="11" t="str">
        <f>IFERROR(INDEX(#REF!,MATCH(B192,#REF!,0),0),"")</f>
        <v/>
      </c>
      <c r="P192" s="11" t="str">
        <f>IFERROR(INDEX(#REF!,MATCH(B192,#REF!,0),0),"")</f>
        <v/>
      </c>
      <c r="Q192" s="11" t="str">
        <f>IFERROR(INDEX(#REF!,MATCH(B192,#REF!,0),0),"")</f>
        <v/>
      </c>
      <c r="R192" s="11" t="str">
        <f>IFERROR(INDEX(#REF!,MATCH(B192,#REF!,0),0),"")</f>
        <v/>
      </c>
      <c r="S192" s="11" t="str">
        <f>IFERROR(INDEX(#REF!,MATCH(B192,#REF!,0),0),"")</f>
        <v/>
      </c>
      <c r="T192" s="5" t="str">
        <f>IFERROR(INDEX(#REF!,MATCH(B192,#REF!,0),0),"")</f>
        <v/>
      </c>
      <c r="U192" s="10">
        <f t="shared" si="6"/>
        <v>1</v>
      </c>
      <c r="V192" s="188">
        <f t="shared" si="7"/>
        <v>888</v>
      </c>
      <c r="W192" s="188">
        <f t="shared" si="8"/>
        <v>888</v>
      </c>
      <c r="X192" s="188" t="str">
        <f>IFERROR(SUMPRODUCT(LARGE(G192:T192,{1;2;3;4;5})),"NA")</f>
        <v>NA</v>
      </c>
      <c r="Y192" s="189" t="str">
        <f>IFERROR(SUMPRODUCT(LARGE(G192:T192,{1;2;3;4;5;6;7;8;9;10})),"NA")</f>
        <v>NA</v>
      </c>
    </row>
    <row r="193" spans="1:25" x14ac:dyDescent="0.3">
      <c r="A193" s="15">
        <v>190</v>
      </c>
      <c r="B193" s="9" t="s">
        <v>159</v>
      </c>
      <c r="C193" s="1"/>
      <c r="D193" s="1"/>
      <c r="E193" s="1"/>
      <c r="F193" s="2"/>
      <c r="G193" s="10" t="str">
        <f>IFERROR(INDEX('03-25'!X:X,MATCH(B193,'03-25'!Y:Y,0),0),"")</f>
        <v/>
      </c>
      <c r="H193" s="11">
        <f>IFERROR(INDEX('04-08'!N:N,MATCH(B193,'04-08'!C:C,0),0),"")</f>
        <v>885</v>
      </c>
      <c r="I193" s="11" t="str">
        <f>IFERROR(INDEX('04-29'!M:M,MATCH(B193,'04-29'!L:L,0),0),"")</f>
        <v/>
      </c>
      <c r="J193" s="11" t="str">
        <f>IFERROR(INDEX('05-27'!F:F,MATCH(B193,'05-27'!H:H,0),0),"")</f>
        <v/>
      </c>
      <c r="K193" s="11" t="str">
        <f>IFERROR(INDEX('06-17'!U:U,MATCH(B193,'06-17'!W:W,0),0),"")</f>
        <v/>
      </c>
      <c r="L193" s="11" t="str">
        <f>IFERROR(INDEX('07-02'!W:W,MATCH(B193,'07-02'!B:B,0),0),"")</f>
        <v/>
      </c>
      <c r="M193" s="11" t="str">
        <f>IFERROR(INDEX(#REF!,MATCH(B193,#REF!,0),0),"")</f>
        <v/>
      </c>
      <c r="N193" s="11" t="str">
        <f>IFERROR(INDEX(#REF!,MATCH(B193,#REF!,0),0),"")</f>
        <v/>
      </c>
      <c r="O193" s="11" t="str">
        <f>IFERROR(INDEX(#REF!,MATCH(B193,#REF!,0),0),"")</f>
        <v/>
      </c>
      <c r="P193" s="11" t="str">
        <f>IFERROR(INDEX(#REF!,MATCH(B193,#REF!,0),0),"")</f>
        <v/>
      </c>
      <c r="Q193" s="11" t="str">
        <f>IFERROR(INDEX(#REF!,MATCH(B193,#REF!,0),0),"")</f>
        <v/>
      </c>
      <c r="R193" s="11" t="str">
        <f>IFERROR(INDEX(#REF!,MATCH(B193,#REF!,0),0),"")</f>
        <v/>
      </c>
      <c r="S193" s="11" t="str">
        <f>IFERROR(INDEX(#REF!,MATCH(B193,#REF!,0),0),"")</f>
        <v/>
      </c>
      <c r="T193" s="5" t="str">
        <f>IFERROR(INDEX(#REF!,MATCH(B193,#REF!,0),0),"")</f>
        <v/>
      </c>
      <c r="U193" s="10">
        <f t="shared" ref="U193:U256" si="9">COUNTIF(G193:T193,"&gt;0")</f>
        <v>1</v>
      </c>
      <c r="V193" s="188">
        <f t="shared" ref="V193:V256" si="10">SUM(G193:T193)</f>
        <v>885</v>
      </c>
      <c r="W193" s="188">
        <f t="shared" ref="W193" si="11">V193/U193</f>
        <v>885</v>
      </c>
      <c r="X193" s="188" t="str">
        <f>IFERROR(SUMPRODUCT(LARGE(G193:T193,{1;2;3;4;5})),"NA")</f>
        <v>NA</v>
      </c>
      <c r="Y193" s="189" t="str">
        <f>IFERROR(SUMPRODUCT(LARGE(G193:T193,{1;2;3;4;5;6;7;8;9;10})),"NA")</f>
        <v>NA</v>
      </c>
    </row>
    <row r="194" spans="1:25" x14ac:dyDescent="0.3">
      <c r="A194" s="15">
        <v>191</v>
      </c>
      <c r="B194" s="9" t="s">
        <v>1797</v>
      </c>
      <c r="C194" s="1"/>
      <c r="D194" s="1"/>
      <c r="E194" s="1"/>
      <c r="F194" s="2"/>
      <c r="G194" s="10" t="str">
        <f>IFERROR(INDEX('03-25'!X:X,MATCH(B194,'03-25'!Y:Y,0),0),"")</f>
        <v/>
      </c>
      <c r="H194" s="11" t="str">
        <f>IFERROR(INDEX('04-08'!N:N,MATCH(B194,'04-08'!C:C,0),0),"")</f>
        <v/>
      </c>
      <c r="I194" s="11">
        <f>IFERROR(INDEX('04-29'!M:M,MATCH(B194,'04-29'!L:L,0),0),"")</f>
        <v>884</v>
      </c>
      <c r="J194" s="11" t="str">
        <f>IFERROR(INDEX('05-27'!F:F,MATCH(B194,'05-27'!H:H,0),0),"")</f>
        <v/>
      </c>
      <c r="K194" s="11" t="str">
        <f>IFERROR(INDEX('06-17'!U:U,MATCH(B194,'06-17'!W:W,0),0),"")</f>
        <v/>
      </c>
      <c r="L194" s="11" t="str">
        <f>IFERROR(INDEX('07-02'!W:W,MATCH(B194,'07-02'!B:B,0),0),"")</f>
        <v/>
      </c>
      <c r="M194" s="11" t="str">
        <f>IFERROR(INDEX(#REF!,MATCH(B194,#REF!,0),0),"")</f>
        <v/>
      </c>
      <c r="N194" s="11" t="str">
        <f>IFERROR(INDEX(#REF!,MATCH(B194,#REF!,0),0),"")</f>
        <v/>
      </c>
      <c r="O194" s="11" t="str">
        <f>IFERROR(INDEX(#REF!,MATCH(B194,#REF!,0),0),"")</f>
        <v/>
      </c>
      <c r="P194" s="11" t="str">
        <f>IFERROR(INDEX(#REF!,MATCH(B194,#REF!,0),0),"")</f>
        <v/>
      </c>
      <c r="Q194" s="11" t="str">
        <f>IFERROR(INDEX(#REF!,MATCH(B194,#REF!,0),0),"")</f>
        <v/>
      </c>
      <c r="R194" s="11" t="str">
        <f>IFERROR(INDEX(#REF!,MATCH(B194,#REF!,0),0),"")</f>
        <v/>
      </c>
      <c r="S194" s="11" t="str">
        <f>IFERROR(INDEX(#REF!,MATCH(B194,#REF!,0),0),"")</f>
        <v/>
      </c>
      <c r="T194" s="5" t="str">
        <f>IFERROR(INDEX(#REF!,MATCH(B194,#REF!,0),0),"")</f>
        <v/>
      </c>
      <c r="U194" s="10">
        <f t="shared" si="9"/>
        <v>1</v>
      </c>
      <c r="V194" s="188">
        <f t="shared" si="10"/>
        <v>884</v>
      </c>
      <c r="W194" s="188">
        <f t="shared" ref="W194:W257" si="12">V194/U194</f>
        <v>884</v>
      </c>
      <c r="X194" s="188" t="str">
        <f>IFERROR(SUMPRODUCT(LARGE(G194:T194,{1;2;3;4;5})),"NA")</f>
        <v>NA</v>
      </c>
      <c r="Y194" s="189" t="str">
        <f>IFERROR(SUMPRODUCT(LARGE(G194:T194,{1;2;3;4;5;6;7;8;9;10})),"NA")</f>
        <v>NA</v>
      </c>
    </row>
    <row r="195" spans="1:25" x14ac:dyDescent="0.3">
      <c r="A195" s="15">
        <v>192</v>
      </c>
      <c r="B195" s="9" t="s">
        <v>1839</v>
      </c>
      <c r="C195" s="1"/>
      <c r="D195" s="1"/>
      <c r="E195" s="1"/>
      <c r="F195" s="2"/>
      <c r="G195" s="10" t="str">
        <f>IFERROR(INDEX('03-25'!X:X,MATCH(B195,'03-25'!Y:Y,0),0),"")</f>
        <v/>
      </c>
      <c r="H195" s="11" t="str">
        <f>IFERROR(INDEX('04-08'!N:N,MATCH(B195,'04-08'!C:C,0),0),"")</f>
        <v/>
      </c>
      <c r="I195" s="11">
        <f>IFERROR(INDEX('04-29'!M:M,MATCH(B195,'04-29'!L:L,0),0),"")</f>
        <v>884</v>
      </c>
      <c r="J195" s="11" t="str">
        <f>IFERROR(INDEX('05-27'!F:F,MATCH(B195,'05-27'!H:H,0),0),"")</f>
        <v/>
      </c>
      <c r="K195" s="11" t="str">
        <f>IFERROR(INDEX('06-17'!U:U,MATCH(B195,'06-17'!W:W,0),0),"")</f>
        <v/>
      </c>
      <c r="L195" s="11" t="str">
        <f>IFERROR(INDEX('07-02'!W:W,MATCH(B195,'07-02'!B:B,0),0),"")</f>
        <v/>
      </c>
      <c r="M195" s="11" t="str">
        <f>IFERROR(INDEX(#REF!,MATCH(B195,#REF!,0),0),"")</f>
        <v/>
      </c>
      <c r="N195" s="11" t="str">
        <f>IFERROR(INDEX(#REF!,MATCH(B195,#REF!,0),0),"")</f>
        <v/>
      </c>
      <c r="O195" s="11" t="str">
        <f>IFERROR(INDEX(#REF!,MATCH(B195,#REF!,0),0),"")</f>
        <v/>
      </c>
      <c r="P195" s="11" t="str">
        <f>IFERROR(INDEX(#REF!,MATCH(B195,#REF!,0),0),"")</f>
        <v/>
      </c>
      <c r="Q195" s="11" t="str">
        <f>IFERROR(INDEX(#REF!,MATCH(B195,#REF!,0),0),"")</f>
        <v/>
      </c>
      <c r="R195" s="11" t="str">
        <f>IFERROR(INDEX(#REF!,MATCH(B195,#REF!,0),0),"")</f>
        <v/>
      </c>
      <c r="S195" s="11" t="str">
        <f>IFERROR(INDEX(#REF!,MATCH(B195,#REF!,0),0),"")</f>
        <v/>
      </c>
      <c r="T195" s="5" t="str">
        <f>IFERROR(INDEX(#REF!,MATCH(B195,#REF!,0),0),"")</f>
        <v/>
      </c>
      <c r="U195" s="10">
        <f t="shared" si="9"/>
        <v>1</v>
      </c>
      <c r="V195" s="188">
        <f t="shared" si="10"/>
        <v>884</v>
      </c>
      <c r="W195" s="188">
        <f t="shared" si="12"/>
        <v>884</v>
      </c>
      <c r="X195" s="188" t="str">
        <f>IFERROR(SUMPRODUCT(LARGE(G195:T195,{1;2;3;4;5})),"NA")</f>
        <v>NA</v>
      </c>
      <c r="Y195" s="189" t="str">
        <f>IFERROR(SUMPRODUCT(LARGE(G195:T195,{1;2;3;4;5;6;7;8;9;10})),"NA")</f>
        <v>NA</v>
      </c>
    </row>
    <row r="196" spans="1:25" x14ac:dyDescent="0.3">
      <c r="A196" s="15">
        <v>193</v>
      </c>
      <c r="B196" s="9" t="s">
        <v>2520</v>
      </c>
      <c r="C196" s="1"/>
      <c r="D196" s="1"/>
      <c r="E196" s="1"/>
      <c r="F196" s="2"/>
      <c r="G196" s="10" t="str">
        <f>IFERROR(INDEX('03-25'!X:X,MATCH(B196,'03-25'!Y:Y,0),0),"")</f>
        <v/>
      </c>
      <c r="H196" s="11" t="str">
        <f>IFERROR(INDEX('04-08'!N:N,MATCH(B196,'04-08'!C:C,0),0),"")</f>
        <v/>
      </c>
      <c r="I196" s="11" t="str">
        <f>IFERROR(INDEX('04-29'!M:M,MATCH(B196,'04-29'!L:L,0),0),"")</f>
        <v/>
      </c>
      <c r="J196" s="11" t="str">
        <f>IFERROR(INDEX('05-27'!F:F,MATCH(B196,'05-27'!H:H,0),0),"")</f>
        <v/>
      </c>
      <c r="K196" s="11" t="str">
        <f>IFERROR(INDEX('06-17'!U:U,MATCH(B196,'06-17'!W:W,0),0),"")</f>
        <v/>
      </c>
      <c r="L196" s="11">
        <f>IFERROR(INDEX('07-02'!W:W,MATCH(B196,'07-02'!B:B,0),0),"")</f>
        <v>883</v>
      </c>
      <c r="M196" s="11" t="str">
        <f>IFERROR(INDEX(#REF!,MATCH(B196,#REF!,0),0),"")</f>
        <v/>
      </c>
      <c r="N196" s="11" t="str">
        <f>IFERROR(INDEX(#REF!,MATCH(B196,#REF!,0),0),"")</f>
        <v/>
      </c>
      <c r="O196" s="11" t="str">
        <f>IFERROR(INDEX(#REF!,MATCH(B196,#REF!,0),0),"")</f>
        <v/>
      </c>
      <c r="P196" s="11" t="str">
        <f>IFERROR(INDEX(#REF!,MATCH(B196,#REF!,0),0),"")</f>
        <v/>
      </c>
      <c r="Q196" s="11" t="str">
        <f>IFERROR(INDEX(#REF!,MATCH(B196,#REF!,0),0),"")</f>
        <v/>
      </c>
      <c r="R196" s="11" t="str">
        <f>IFERROR(INDEX(#REF!,MATCH(B196,#REF!,0),0),"")</f>
        <v/>
      </c>
      <c r="S196" s="11" t="str">
        <f>IFERROR(INDEX(#REF!,MATCH(B196,#REF!,0),0),"")</f>
        <v/>
      </c>
      <c r="T196" s="5" t="str">
        <f>IFERROR(INDEX(#REF!,MATCH(B196,#REF!,0),0),"")</f>
        <v/>
      </c>
      <c r="U196" s="10">
        <f t="shared" si="9"/>
        <v>1</v>
      </c>
      <c r="V196" s="188">
        <f t="shared" si="10"/>
        <v>883</v>
      </c>
      <c r="W196" s="188">
        <f t="shared" si="12"/>
        <v>883</v>
      </c>
      <c r="X196" s="188" t="str">
        <f>IFERROR(SUMPRODUCT(LARGE(G196:T196,{1;2;3;4;5})),"NA")</f>
        <v>NA</v>
      </c>
      <c r="Y196" s="189" t="str">
        <f>IFERROR(SUMPRODUCT(LARGE(G196:T196,{1;2;3;4;5;6;7;8;9;10})),"NA")</f>
        <v>NA</v>
      </c>
    </row>
    <row r="197" spans="1:25" s="28" customFormat="1" x14ac:dyDescent="0.3">
      <c r="A197" s="15">
        <v>194</v>
      </c>
      <c r="B197" s="2" t="s">
        <v>2524</v>
      </c>
      <c r="C197" s="1"/>
      <c r="D197" s="1"/>
      <c r="E197" s="1"/>
      <c r="F197" s="2"/>
      <c r="G197" s="10" t="str">
        <f>IFERROR(INDEX('03-25'!X:X,MATCH(B197,'03-25'!Y:Y,0),0),"")</f>
        <v/>
      </c>
      <c r="H197" s="11" t="str">
        <f>IFERROR(INDEX('04-08'!N:N,MATCH(B197,'04-08'!C:C,0),0),"")</f>
        <v/>
      </c>
      <c r="I197" s="11" t="str">
        <f>IFERROR(INDEX('04-29'!M:M,MATCH(B197,'04-29'!L:L,0),0),"")</f>
        <v/>
      </c>
      <c r="J197" s="11" t="str">
        <f>IFERROR(INDEX('05-27'!F:F,MATCH(B197,'05-27'!H:H,0),0),"")</f>
        <v/>
      </c>
      <c r="K197" s="11" t="str">
        <f>IFERROR(INDEX('06-17'!U:U,MATCH(B197,'06-17'!W:W,0),0),"")</f>
        <v/>
      </c>
      <c r="L197" s="11">
        <f>IFERROR(INDEX('07-02'!W:W,MATCH(B197,'07-02'!B:B,0),0),"")</f>
        <v>873</v>
      </c>
      <c r="M197" s="11" t="str">
        <f>IFERROR(INDEX(#REF!,MATCH(B197,#REF!,0),0),"")</f>
        <v/>
      </c>
      <c r="N197" s="11" t="str">
        <f>IFERROR(INDEX(#REF!,MATCH(B197,#REF!,0),0),"")</f>
        <v/>
      </c>
      <c r="O197" s="11" t="str">
        <f>IFERROR(INDEX(#REF!,MATCH(B197,#REF!,0),0),"")</f>
        <v/>
      </c>
      <c r="P197" s="11" t="str">
        <f>IFERROR(INDEX(#REF!,MATCH(B197,#REF!,0),0),"")</f>
        <v/>
      </c>
      <c r="Q197" s="11" t="str">
        <f>IFERROR(INDEX(#REF!,MATCH(B197,#REF!,0),0),"")</f>
        <v/>
      </c>
      <c r="R197" s="11" t="str">
        <f>IFERROR(INDEX(#REF!,MATCH(B197,#REF!,0),0),"")</f>
        <v/>
      </c>
      <c r="S197" s="11" t="str">
        <f>IFERROR(INDEX(#REF!,MATCH(B197,#REF!,0),0),"")</f>
        <v/>
      </c>
      <c r="T197" s="5" t="str">
        <f>IFERROR(INDEX(#REF!,MATCH(B197,#REF!,0),0),"")</f>
        <v/>
      </c>
      <c r="U197" s="10">
        <f t="shared" si="9"/>
        <v>1</v>
      </c>
      <c r="V197" s="188">
        <f t="shared" si="10"/>
        <v>873</v>
      </c>
      <c r="W197" s="188">
        <f t="shared" si="12"/>
        <v>873</v>
      </c>
      <c r="X197" s="188" t="str">
        <f>IFERROR(SUMPRODUCT(LARGE(G197:T197,{1;2;3;4;5})),"NA")</f>
        <v>NA</v>
      </c>
      <c r="Y197" s="189" t="str">
        <f>IFERROR(SUMPRODUCT(LARGE(G197:T197,{1;2;3;4;5;6;7;8;9;10})),"NA")</f>
        <v>NA</v>
      </c>
    </row>
    <row r="198" spans="1:25" s="28" customFormat="1" x14ac:dyDescent="0.3">
      <c r="A198" s="15">
        <v>195</v>
      </c>
      <c r="B198" s="2" t="s">
        <v>40</v>
      </c>
      <c r="C198" s="1"/>
      <c r="D198" s="1"/>
      <c r="E198" s="1"/>
      <c r="F198" s="2"/>
      <c r="G198" s="10" t="str">
        <f>IFERROR(INDEX('03-25'!X:X,MATCH(B198,'03-25'!Y:Y,0),0),"")</f>
        <v/>
      </c>
      <c r="H198" s="11">
        <f>IFERROR(INDEX('04-08'!N:N,MATCH(B198,'04-08'!C:C,0),0),"")</f>
        <v>861</v>
      </c>
      <c r="I198" s="11" t="str">
        <f>IFERROR(INDEX('04-29'!M:M,MATCH(B198,'04-29'!L:L,0),0),"")</f>
        <v/>
      </c>
      <c r="J198" s="11" t="str">
        <f>IFERROR(INDEX('05-27'!F:F,MATCH(B198,'05-27'!H:H,0),0),"")</f>
        <v/>
      </c>
      <c r="K198" s="11" t="str">
        <f>IFERROR(INDEX('06-17'!U:U,MATCH(B198,'06-17'!W:W,0),0),"")</f>
        <v/>
      </c>
      <c r="L198" s="11" t="str">
        <f>IFERROR(INDEX('07-02'!W:W,MATCH(B198,'07-02'!B:B,0),0),"")</f>
        <v/>
      </c>
      <c r="M198" s="11" t="str">
        <f>IFERROR(INDEX(#REF!,MATCH(B198,#REF!,0),0),"")</f>
        <v/>
      </c>
      <c r="N198" s="11" t="str">
        <f>IFERROR(INDEX(#REF!,MATCH(B198,#REF!,0),0),"")</f>
        <v/>
      </c>
      <c r="O198" s="11" t="str">
        <f>IFERROR(INDEX(#REF!,MATCH(B198,#REF!,0),0),"")</f>
        <v/>
      </c>
      <c r="P198" s="11" t="str">
        <f>IFERROR(INDEX(#REF!,MATCH(B198,#REF!,0),0),"")</f>
        <v/>
      </c>
      <c r="Q198" s="11" t="str">
        <f>IFERROR(INDEX(#REF!,MATCH(B198,#REF!,0),0),"")</f>
        <v/>
      </c>
      <c r="R198" s="11" t="str">
        <f>IFERROR(INDEX(#REF!,MATCH(B198,#REF!,0),0),"")</f>
        <v/>
      </c>
      <c r="S198" s="11" t="str">
        <f>IFERROR(INDEX(#REF!,MATCH(B198,#REF!,0),0),"")</f>
        <v/>
      </c>
      <c r="T198" s="5" t="str">
        <f>IFERROR(INDEX(#REF!,MATCH(B198,#REF!,0),0),"")</f>
        <v/>
      </c>
      <c r="U198" s="10">
        <f t="shared" si="9"/>
        <v>1</v>
      </c>
      <c r="V198" s="188">
        <f t="shared" si="10"/>
        <v>861</v>
      </c>
      <c r="W198" s="188">
        <f t="shared" si="12"/>
        <v>861</v>
      </c>
      <c r="X198" s="188" t="str">
        <f>IFERROR(SUMPRODUCT(LARGE(G198:T198,{1;2;3;4;5})),"NA")</f>
        <v>NA</v>
      </c>
      <c r="Y198" s="189" t="str">
        <f>IFERROR(SUMPRODUCT(LARGE(G198:T198,{1;2;3;4;5;6;7;8;9;10})),"NA")</f>
        <v>NA</v>
      </c>
    </row>
    <row r="199" spans="1:25" s="28" customFormat="1" x14ac:dyDescent="0.3">
      <c r="A199" s="15">
        <v>196</v>
      </c>
      <c r="B199" s="2" t="s">
        <v>2525</v>
      </c>
      <c r="C199" s="1"/>
      <c r="D199" s="1"/>
      <c r="E199" s="1"/>
      <c r="F199" s="2"/>
      <c r="G199" s="10" t="str">
        <f>IFERROR(INDEX('03-25'!X:X,MATCH(B199,'03-25'!Y:Y,0),0),"")</f>
        <v/>
      </c>
      <c r="H199" s="11" t="str">
        <f>IFERROR(INDEX('04-08'!N:N,MATCH(B199,'04-08'!C:C,0),0),"")</f>
        <v/>
      </c>
      <c r="I199" s="11" t="str">
        <f>IFERROR(INDEX('04-29'!M:M,MATCH(B199,'04-29'!L:L,0),0),"")</f>
        <v/>
      </c>
      <c r="J199" s="11" t="str">
        <f>IFERROR(INDEX('05-27'!F:F,MATCH(B199,'05-27'!H:H,0),0),"")</f>
        <v/>
      </c>
      <c r="K199" s="11" t="str">
        <f>IFERROR(INDEX('06-17'!U:U,MATCH(B199,'06-17'!W:W,0),0),"")</f>
        <v/>
      </c>
      <c r="L199" s="11">
        <f>IFERROR(INDEX('07-02'!W:W,MATCH(B199,'07-02'!B:B,0),0),"")</f>
        <v>857</v>
      </c>
      <c r="M199" s="11" t="str">
        <f>IFERROR(INDEX(#REF!,MATCH(B199,#REF!,0),0),"")</f>
        <v/>
      </c>
      <c r="N199" s="11" t="str">
        <f>IFERROR(INDEX(#REF!,MATCH(B199,#REF!,0),0),"")</f>
        <v/>
      </c>
      <c r="O199" s="11" t="str">
        <f>IFERROR(INDEX(#REF!,MATCH(B199,#REF!,0),0),"")</f>
        <v/>
      </c>
      <c r="P199" s="11" t="str">
        <f>IFERROR(INDEX(#REF!,MATCH(B199,#REF!,0),0),"")</f>
        <v/>
      </c>
      <c r="Q199" s="11" t="str">
        <f>IFERROR(INDEX(#REF!,MATCH(B199,#REF!,0),0),"")</f>
        <v/>
      </c>
      <c r="R199" s="11" t="str">
        <f>IFERROR(INDEX(#REF!,MATCH(B199,#REF!,0),0),"")</f>
        <v/>
      </c>
      <c r="S199" s="11" t="str">
        <f>IFERROR(INDEX(#REF!,MATCH(B199,#REF!,0),0),"")</f>
        <v/>
      </c>
      <c r="T199" s="5" t="str">
        <f>IFERROR(INDEX(#REF!,MATCH(B199,#REF!,0),0),"")</f>
        <v/>
      </c>
      <c r="U199" s="10">
        <f t="shared" si="9"/>
        <v>1</v>
      </c>
      <c r="V199" s="188">
        <f t="shared" si="10"/>
        <v>857</v>
      </c>
      <c r="W199" s="188">
        <f t="shared" si="12"/>
        <v>857</v>
      </c>
      <c r="X199" s="188" t="str">
        <f>IFERROR(SUMPRODUCT(LARGE(G199:T199,{1;2;3;4;5})),"NA")</f>
        <v>NA</v>
      </c>
      <c r="Y199" s="189" t="str">
        <f>IFERROR(SUMPRODUCT(LARGE(G199:T199,{1;2;3;4;5;6;7;8;9;10})),"NA")</f>
        <v>NA</v>
      </c>
    </row>
    <row r="200" spans="1:25" s="28" customFormat="1" x14ac:dyDescent="0.3">
      <c r="A200" s="15">
        <v>197</v>
      </c>
      <c r="B200" s="2" t="s">
        <v>2526</v>
      </c>
      <c r="C200" s="1"/>
      <c r="D200" s="1"/>
      <c r="E200" s="1"/>
      <c r="F200" s="2"/>
      <c r="G200" s="10" t="str">
        <f>IFERROR(INDEX('03-25'!X:X,MATCH(B200,'03-25'!Y:Y,0),0),"")</f>
        <v/>
      </c>
      <c r="H200" s="11" t="str">
        <f>IFERROR(INDEX('04-08'!N:N,MATCH(B200,'04-08'!C:C,0),0),"")</f>
        <v/>
      </c>
      <c r="I200" s="11" t="str">
        <f>IFERROR(INDEX('04-29'!M:M,MATCH(B200,'04-29'!L:L,0),0),"")</f>
        <v/>
      </c>
      <c r="J200" s="11" t="str">
        <f>IFERROR(INDEX('05-27'!F:F,MATCH(B200,'05-27'!H:H,0),0),"")</f>
        <v/>
      </c>
      <c r="K200" s="11" t="str">
        <f>IFERROR(INDEX('06-17'!U:U,MATCH(B200,'06-17'!W:W,0),0),"")</f>
        <v/>
      </c>
      <c r="L200" s="11">
        <f>IFERROR(INDEX('07-02'!W:W,MATCH(B200,'07-02'!B:B,0),0),"")</f>
        <v>855</v>
      </c>
      <c r="M200" s="11" t="str">
        <f>IFERROR(INDEX(#REF!,MATCH(B200,#REF!,0),0),"")</f>
        <v/>
      </c>
      <c r="N200" s="11" t="str">
        <f>IFERROR(INDEX(#REF!,MATCH(B200,#REF!,0),0),"")</f>
        <v/>
      </c>
      <c r="O200" s="11" t="str">
        <f>IFERROR(INDEX(#REF!,MATCH(B200,#REF!,0),0),"")</f>
        <v/>
      </c>
      <c r="P200" s="11" t="str">
        <f>IFERROR(INDEX(#REF!,MATCH(B200,#REF!,0),0),"")</f>
        <v/>
      </c>
      <c r="Q200" s="11" t="str">
        <f>IFERROR(INDEX(#REF!,MATCH(B200,#REF!,0),0),"")</f>
        <v/>
      </c>
      <c r="R200" s="11" t="str">
        <f>IFERROR(INDEX(#REF!,MATCH(B200,#REF!,0),0),"")</f>
        <v/>
      </c>
      <c r="S200" s="11" t="str">
        <f>IFERROR(INDEX(#REF!,MATCH(B200,#REF!,0),0),"")</f>
        <v/>
      </c>
      <c r="T200" s="5" t="str">
        <f>IFERROR(INDEX(#REF!,MATCH(B200,#REF!,0),0),"")</f>
        <v/>
      </c>
      <c r="U200" s="10">
        <f t="shared" si="9"/>
        <v>1</v>
      </c>
      <c r="V200" s="188">
        <f t="shared" si="10"/>
        <v>855</v>
      </c>
      <c r="W200" s="188">
        <f t="shared" si="12"/>
        <v>855</v>
      </c>
      <c r="X200" s="188" t="str">
        <f>IFERROR(SUMPRODUCT(LARGE(G200:T200,{1;2;3;4;5})),"NA")</f>
        <v>NA</v>
      </c>
      <c r="Y200" s="189" t="str">
        <f>IFERROR(SUMPRODUCT(LARGE(G200:T200,{1;2;3;4;5;6;7;8;9;10})),"NA")</f>
        <v>NA</v>
      </c>
    </row>
    <row r="201" spans="1:25" s="28" customFormat="1" x14ac:dyDescent="0.3">
      <c r="A201" s="15">
        <v>198</v>
      </c>
      <c r="B201" s="2" t="s">
        <v>2433</v>
      </c>
      <c r="C201" s="1"/>
      <c r="D201" s="1"/>
      <c r="E201" s="1"/>
      <c r="F201" s="2"/>
      <c r="G201" s="10" t="str">
        <f>IFERROR(INDEX('03-25'!X:X,MATCH(B201,'03-25'!Y:Y,0),0),"")</f>
        <v/>
      </c>
      <c r="H201" s="11" t="str">
        <f>IFERROR(INDEX('04-08'!N:N,MATCH(B201,'04-08'!C:C,0),0),"")</f>
        <v/>
      </c>
      <c r="I201" s="11" t="str">
        <f>IFERROR(INDEX('04-29'!M:M,MATCH(B201,'04-29'!L:L,0),0),"")</f>
        <v/>
      </c>
      <c r="J201" s="11" t="str">
        <f>IFERROR(INDEX('05-27'!F:F,MATCH(B201,'05-27'!H:H,0),0),"")</f>
        <v/>
      </c>
      <c r="K201" s="11">
        <f>IFERROR(INDEX('06-17'!U:U,MATCH(B201,'06-17'!W:W,0),0),"")</f>
        <v>852</v>
      </c>
      <c r="L201" s="11" t="str">
        <f>IFERROR(INDEX('07-02'!W:W,MATCH(B201,'07-02'!B:B,0),0),"")</f>
        <v/>
      </c>
      <c r="M201" s="11" t="str">
        <f>IFERROR(INDEX(#REF!,MATCH(B201,#REF!,0),0),"")</f>
        <v/>
      </c>
      <c r="N201" s="11" t="str">
        <f>IFERROR(INDEX(#REF!,MATCH(B201,#REF!,0),0),"")</f>
        <v/>
      </c>
      <c r="O201" s="11" t="str">
        <f>IFERROR(INDEX(#REF!,MATCH(B201,#REF!,0),0),"")</f>
        <v/>
      </c>
      <c r="P201" s="11" t="str">
        <f>IFERROR(INDEX(#REF!,MATCH(B201,#REF!,0),0),"")</f>
        <v/>
      </c>
      <c r="Q201" s="11" t="str">
        <f>IFERROR(INDEX(#REF!,MATCH(B201,#REF!,0),0),"")</f>
        <v/>
      </c>
      <c r="R201" s="11" t="str">
        <f>IFERROR(INDEX(#REF!,MATCH(B201,#REF!,0),0),"")</f>
        <v/>
      </c>
      <c r="S201" s="11" t="str">
        <f>IFERROR(INDEX(#REF!,MATCH(B201,#REF!,0),0),"")</f>
        <v/>
      </c>
      <c r="T201" s="5" t="str">
        <f>IFERROR(INDEX(#REF!,MATCH(B201,#REF!,0),0),"")</f>
        <v/>
      </c>
      <c r="U201" s="10">
        <f t="shared" si="9"/>
        <v>1</v>
      </c>
      <c r="V201" s="188">
        <f t="shared" si="10"/>
        <v>852</v>
      </c>
      <c r="W201" s="188">
        <f t="shared" si="12"/>
        <v>852</v>
      </c>
      <c r="X201" s="188" t="str">
        <f>IFERROR(SUMPRODUCT(LARGE(G201:T201,{1;2;3;4;5})),"NA")</f>
        <v>NA</v>
      </c>
      <c r="Y201" s="189" t="str">
        <f>IFERROR(SUMPRODUCT(LARGE(G201:T201,{1;2;3;4;5;6;7;8;9;10})),"NA")</f>
        <v>NA</v>
      </c>
    </row>
    <row r="202" spans="1:25" s="28" customFormat="1" x14ac:dyDescent="0.3">
      <c r="A202" s="15">
        <v>199</v>
      </c>
      <c r="B202" s="2" t="s">
        <v>2027</v>
      </c>
      <c r="C202" s="1"/>
      <c r="D202" s="1"/>
      <c r="E202" s="1"/>
      <c r="F202" s="2"/>
      <c r="G202" s="10" t="str">
        <f>IFERROR(INDEX('03-25'!X:X,MATCH(B202,'03-25'!Y:Y,0),0),"")</f>
        <v/>
      </c>
      <c r="H202" s="11" t="str">
        <f>IFERROR(INDEX('04-08'!N:N,MATCH(B202,'04-08'!C:C,0),0),"")</f>
        <v/>
      </c>
      <c r="I202" s="11" t="str">
        <f>IFERROR(INDEX('04-29'!M:M,MATCH(B202,'04-29'!L:L,0),0),"")</f>
        <v/>
      </c>
      <c r="J202" s="11">
        <f>IFERROR(INDEX('05-27'!F:F,MATCH(B202,'05-27'!H:H,0),0),"")</f>
        <v>848</v>
      </c>
      <c r="K202" s="11" t="str">
        <f>IFERROR(INDEX('06-17'!U:U,MATCH(B202,'06-17'!W:W,0),0),"")</f>
        <v/>
      </c>
      <c r="L202" s="11" t="str">
        <f>IFERROR(INDEX('07-02'!W:W,MATCH(B202,'07-02'!B:B,0),0),"")</f>
        <v/>
      </c>
      <c r="M202" s="11" t="str">
        <f>IFERROR(INDEX(#REF!,MATCH(B202,#REF!,0),0),"")</f>
        <v/>
      </c>
      <c r="N202" s="11" t="str">
        <f>IFERROR(INDEX(#REF!,MATCH(B202,#REF!,0),0),"")</f>
        <v/>
      </c>
      <c r="O202" s="11" t="str">
        <f>IFERROR(INDEX(#REF!,MATCH(B202,#REF!,0),0),"")</f>
        <v/>
      </c>
      <c r="P202" s="11" t="str">
        <f>IFERROR(INDEX(#REF!,MATCH(B202,#REF!,0),0),"")</f>
        <v/>
      </c>
      <c r="Q202" s="11" t="str">
        <f>IFERROR(INDEX(#REF!,MATCH(B202,#REF!,0),0),"")</f>
        <v/>
      </c>
      <c r="R202" s="11" t="str">
        <f>IFERROR(INDEX(#REF!,MATCH(B202,#REF!,0),0),"")</f>
        <v/>
      </c>
      <c r="S202" s="11" t="str">
        <f>IFERROR(INDEX(#REF!,MATCH(B202,#REF!,0),0),"")</f>
        <v/>
      </c>
      <c r="T202" s="5" t="str">
        <f>IFERROR(INDEX(#REF!,MATCH(B202,#REF!,0),0),"")</f>
        <v/>
      </c>
      <c r="U202" s="10">
        <f t="shared" si="9"/>
        <v>1</v>
      </c>
      <c r="V202" s="188">
        <f t="shared" si="10"/>
        <v>848</v>
      </c>
      <c r="W202" s="188">
        <f t="shared" si="12"/>
        <v>848</v>
      </c>
      <c r="X202" s="188" t="str">
        <f>IFERROR(SUMPRODUCT(LARGE(G202:T202,{1;2;3;4;5})),"NA")</f>
        <v>NA</v>
      </c>
      <c r="Y202" s="189" t="str">
        <f>IFERROR(SUMPRODUCT(LARGE(G202:T202,{1;2;3;4;5;6;7;8;9;10})),"NA")</f>
        <v>NA</v>
      </c>
    </row>
    <row r="203" spans="1:25" s="28" customFormat="1" x14ac:dyDescent="0.3">
      <c r="A203" s="15">
        <v>200</v>
      </c>
      <c r="B203" s="2" t="s">
        <v>1790</v>
      </c>
      <c r="C203" s="1"/>
      <c r="D203" s="1"/>
      <c r="E203" s="1"/>
      <c r="F203" s="2"/>
      <c r="G203" s="10" t="str">
        <f>IFERROR(INDEX('03-25'!X:X,MATCH(B203,'03-25'!Y:Y,0),0),"")</f>
        <v/>
      </c>
      <c r="H203" s="11" t="str">
        <f>IFERROR(INDEX('04-08'!N:N,MATCH(B203,'04-08'!C:C,0),0),"")</f>
        <v/>
      </c>
      <c r="I203" s="11">
        <f>IFERROR(INDEX('04-29'!M:M,MATCH(B203,'04-29'!L:L,0),0),"")</f>
        <v>841</v>
      </c>
      <c r="J203" s="11" t="str">
        <f>IFERROR(INDEX('05-27'!F:F,MATCH(B203,'05-27'!H:H,0),0),"")</f>
        <v/>
      </c>
      <c r="K203" s="11" t="str">
        <f>IFERROR(INDEX('06-17'!U:U,MATCH(B203,'06-17'!W:W,0),0),"")</f>
        <v/>
      </c>
      <c r="L203" s="11" t="str">
        <f>IFERROR(INDEX('07-02'!W:W,MATCH(B203,'07-02'!B:B,0),0),"")</f>
        <v/>
      </c>
      <c r="M203" s="11" t="str">
        <f>IFERROR(INDEX(#REF!,MATCH(B203,#REF!,0),0),"")</f>
        <v/>
      </c>
      <c r="N203" s="11" t="str">
        <f>IFERROR(INDEX(#REF!,MATCH(B203,#REF!,0),0),"")</f>
        <v/>
      </c>
      <c r="O203" s="11" t="str">
        <f>IFERROR(INDEX(#REF!,MATCH(B203,#REF!,0),0),"")</f>
        <v/>
      </c>
      <c r="P203" s="11" t="str">
        <f>IFERROR(INDEX(#REF!,MATCH(B203,#REF!,0),0),"")</f>
        <v/>
      </c>
      <c r="Q203" s="11" t="str">
        <f>IFERROR(INDEX(#REF!,MATCH(B203,#REF!,0),0),"")</f>
        <v/>
      </c>
      <c r="R203" s="11" t="str">
        <f>IFERROR(INDEX(#REF!,MATCH(B203,#REF!,0),0),"")</f>
        <v/>
      </c>
      <c r="S203" s="11" t="str">
        <f>IFERROR(INDEX(#REF!,MATCH(B203,#REF!,0),0),"")</f>
        <v/>
      </c>
      <c r="T203" s="5" t="str">
        <f>IFERROR(INDEX(#REF!,MATCH(B203,#REF!,0),0),"")</f>
        <v/>
      </c>
      <c r="U203" s="10">
        <f t="shared" si="9"/>
        <v>1</v>
      </c>
      <c r="V203" s="188">
        <f t="shared" si="10"/>
        <v>841</v>
      </c>
      <c r="W203" s="188">
        <f t="shared" si="12"/>
        <v>841</v>
      </c>
      <c r="X203" s="188" t="str">
        <f>IFERROR(SUMPRODUCT(LARGE(G203:T203,{1;2;3;4;5})),"NA")</f>
        <v>NA</v>
      </c>
      <c r="Y203" s="189" t="str">
        <f>IFERROR(SUMPRODUCT(LARGE(G203:T203,{1;2;3;4;5;6;7;8;9;10})),"NA")</f>
        <v>NA</v>
      </c>
    </row>
    <row r="204" spans="1:25" s="28" customFormat="1" x14ac:dyDescent="0.3">
      <c r="A204" s="15">
        <v>201</v>
      </c>
      <c r="B204" s="2" t="s">
        <v>2531</v>
      </c>
      <c r="C204" s="1"/>
      <c r="D204" s="1"/>
      <c r="E204" s="1"/>
      <c r="F204" s="2"/>
      <c r="G204" s="10" t="str">
        <f>IFERROR(INDEX('03-25'!X:X,MATCH(B204,'03-25'!Y:Y,0),0),"")</f>
        <v/>
      </c>
      <c r="H204" s="11" t="str">
        <f>IFERROR(INDEX('04-08'!N:N,MATCH(B204,'04-08'!C:C,0),0),"")</f>
        <v/>
      </c>
      <c r="I204" s="11" t="str">
        <f>IFERROR(INDEX('04-29'!M:M,MATCH(B204,'04-29'!L:L,0),0),"")</f>
        <v/>
      </c>
      <c r="J204" s="11" t="str">
        <f>IFERROR(INDEX('05-27'!F:F,MATCH(B204,'05-27'!H:H,0),0),"")</f>
        <v/>
      </c>
      <c r="K204" s="11" t="str">
        <f>IFERROR(INDEX('06-17'!U:U,MATCH(B204,'06-17'!W:W,0),0),"")</f>
        <v/>
      </c>
      <c r="L204" s="11">
        <f>IFERROR(INDEX('07-02'!W:W,MATCH(B204,'07-02'!B:B,0),0),"")</f>
        <v>841</v>
      </c>
      <c r="M204" s="11" t="str">
        <f>IFERROR(INDEX(#REF!,MATCH(B204,#REF!,0),0),"")</f>
        <v/>
      </c>
      <c r="N204" s="11" t="str">
        <f>IFERROR(INDEX(#REF!,MATCH(B204,#REF!,0),0),"")</f>
        <v/>
      </c>
      <c r="O204" s="11" t="str">
        <f>IFERROR(INDEX(#REF!,MATCH(B204,#REF!,0),0),"")</f>
        <v/>
      </c>
      <c r="P204" s="11" t="str">
        <f>IFERROR(INDEX(#REF!,MATCH(B204,#REF!,0),0),"")</f>
        <v/>
      </c>
      <c r="Q204" s="11" t="str">
        <f>IFERROR(INDEX(#REF!,MATCH(B204,#REF!,0),0),"")</f>
        <v/>
      </c>
      <c r="R204" s="11" t="str">
        <f>IFERROR(INDEX(#REF!,MATCH(B204,#REF!,0),0),"")</f>
        <v/>
      </c>
      <c r="S204" s="11" t="str">
        <f>IFERROR(INDEX(#REF!,MATCH(B204,#REF!,0),0),"")</f>
        <v/>
      </c>
      <c r="T204" s="5" t="str">
        <f>IFERROR(INDEX(#REF!,MATCH(B204,#REF!,0),0),"")</f>
        <v/>
      </c>
      <c r="U204" s="10">
        <f t="shared" si="9"/>
        <v>1</v>
      </c>
      <c r="V204" s="188">
        <f t="shared" si="10"/>
        <v>841</v>
      </c>
      <c r="W204" s="188">
        <f t="shared" si="12"/>
        <v>841</v>
      </c>
      <c r="X204" s="188" t="str">
        <f>IFERROR(SUMPRODUCT(LARGE(G204:T204,{1;2;3;4;5})),"NA")</f>
        <v>NA</v>
      </c>
      <c r="Y204" s="189" t="str">
        <f>IFERROR(SUMPRODUCT(LARGE(G204:T204,{1;2;3;4;5;6;7;8;9;10})),"NA")</f>
        <v>NA</v>
      </c>
    </row>
    <row r="205" spans="1:25" s="28" customFormat="1" x14ac:dyDescent="0.3">
      <c r="A205" s="15">
        <v>202</v>
      </c>
      <c r="B205" s="2" t="s">
        <v>2043</v>
      </c>
      <c r="C205" s="1"/>
      <c r="D205" s="1"/>
      <c r="E205" s="1"/>
      <c r="F205" s="2"/>
      <c r="G205" s="10" t="str">
        <f>IFERROR(INDEX('03-25'!X:X,MATCH(B205,'03-25'!Y:Y,0),0),"")</f>
        <v/>
      </c>
      <c r="H205" s="11" t="str">
        <f>IFERROR(INDEX('04-08'!N:N,MATCH(B205,'04-08'!C:C,0),0),"")</f>
        <v/>
      </c>
      <c r="I205" s="11" t="str">
        <f>IFERROR(INDEX('04-29'!M:M,MATCH(B205,'04-29'!L:L,0),0),"")</f>
        <v/>
      </c>
      <c r="J205" s="11">
        <f>IFERROR(INDEX('05-27'!F:F,MATCH(B205,'05-27'!H:H,0),0),"")</f>
        <v>837</v>
      </c>
      <c r="K205" s="11" t="str">
        <f>IFERROR(INDEX('06-17'!U:U,MATCH(B205,'06-17'!W:W,0),0),"")</f>
        <v/>
      </c>
      <c r="L205" s="11" t="str">
        <f>IFERROR(INDEX('07-02'!W:W,MATCH(B205,'07-02'!B:B,0),0),"")</f>
        <v/>
      </c>
      <c r="M205" s="11" t="str">
        <f>IFERROR(INDEX(#REF!,MATCH(B205,#REF!,0),0),"")</f>
        <v/>
      </c>
      <c r="N205" s="11" t="str">
        <f>IFERROR(INDEX(#REF!,MATCH(B205,#REF!,0),0),"")</f>
        <v/>
      </c>
      <c r="O205" s="11" t="str">
        <f>IFERROR(INDEX(#REF!,MATCH(B205,#REF!,0),0),"")</f>
        <v/>
      </c>
      <c r="P205" s="11" t="str">
        <f>IFERROR(INDEX(#REF!,MATCH(B205,#REF!,0),0),"")</f>
        <v/>
      </c>
      <c r="Q205" s="11" t="str">
        <f>IFERROR(INDEX(#REF!,MATCH(B205,#REF!,0),0),"")</f>
        <v/>
      </c>
      <c r="R205" s="11" t="str">
        <f>IFERROR(INDEX(#REF!,MATCH(B205,#REF!,0),0),"")</f>
        <v/>
      </c>
      <c r="S205" s="11" t="str">
        <f>IFERROR(INDEX(#REF!,MATCH(B205,#REF!,0),0),"")</f>
        <v/>
      </c>
      <c r="T205" s="5" t="str">
        <f>IFERROR(INDEX(#REF!,MATCH(B205,#REF!,0),0),"")</f>
        <v/>
      </c>
      <c r="U205" s="10">
        <f t="shared" si="9"/>
        <v>1</v>
      </c>
      <c r="V205" s="188">
        <f t="shared" si="10"/>
        <v>837</v>
      </c>
      <c r="W205" s="188">
        <f t="shared" si="12"/>
        <v>837</v>
      </c>
      <c r="X205" s="188" t="str">
        <f>IFERROR(SUMPRODUCT(LARGE(G205:T205,{1;2;3;4;5})),"NA")</f>
        <v>NA</v>
      </c>
      <c r="Y205" s="189" t="str">
        <f>IFERROR(SUMPRODUCT(LARGE(G205:T205,{1;2;3;4;5;6;7;8;9;10})),"NA")</f>
        <v>NA</v>
      </c>
    </row>
    <row r="206" spans="1:25" s="28" customFormat="1" x14ac:dyDescent="0.3">
      <c r="A206" s="15">
        <v>203</v>
      </c>
      <c r="B206" s="2" t="s">
        <v>2539</v>
      </c>
      <c r="C206" s="1"/>
      <c r="D206" s="1"/>
      <c r="E206" s="1"/>
      <c r="F206" s="2"/>
      <c r="G206" s="10" t="str">
        <f>IFERROR(INDEX('03-25'!X:X,MATCH(B206,'03-25'!Y:Y,0),0),"")</f>
        <v/>
      </c>
      <c r="H206" s="11" t="str">
        <f>IFERROR(INDEX('04-08'!N:N,MATCH(B206,'04-08'!C:C,0),0),"")</f>
        <v/>
      </c>
      <c r="I206" s="11" t="str">
        <f>IFERROR(INDEX('04-29'!M:M,MATCH(B206,'04-29'!L:L,0),0),"")</f>
        <v/>
      </c>
      <c r="J206" s="11" t="str">
        <f>IFERROR(INDEX('05-27'!F:F,MATCH(B206,'05-27'!H:H,0),0),"")</f>
        <v/>
      </c>
      <c r="K206" s="11" t="str">
        <f>IFERROR(INDEX('06-17'!U:U,MATCH(B206,'06-17'!W:W,0),0),"")</f>
        <v/>
      </c>
      <c r="L206" s="11">
        <f>IFERROR(INDEX('07-02'!W:W,MATCH(B206,'07-02'!B:B,0),0),"")</f>
        <v>830</v>
      </c>
      <c r="M206" s="11" t="str">
        <f>IFERROR(INDEX(#REF!,MATCH(B206,#REF!,0),0),"")</f>
        <v/>
      </c>
      <c r="N206" s="11" t="str">
        <f>IFERROR(INDEX(#REF!,MATCH(B206,#REF!,0),0),"")</f>
        <v/>
      </c>
      <c r="O206" s="11" t="str">
        <f>IFERROR(INDEX(#REF!,MATCH(B206,#REF!,0),0),"")</f>
        <v/>
      </c>
      <c r="P206" s="11" t="str">
        <f>IFERROR(INDEX(#REF!,MATCH(B206,#REF!,0),0),"")</f>
        <v/>
      </c>
      <c r="Q206" s="11" t="str">
        <f>IFERROR(INDEX(#REF!,MATCH(B206,#REF!,0),0),"")</f>
        <v/>
      </c>
      <c r="R206" s="11" t="str">
        <f>IFERROR(INDEX(#REF!,MATCH(B206,#REF!,0),0),"")</f>
        <v/>
      </c>
      <c r="S206" s="11" t="str">
        <f>IFERROR(INDEX(#REF!,MATCH(B206,#REF!,0),0),"")</f>
        <v/>
      </c>
      <c r="T206" s="5" t="str">
        <f>IFERROR(INDEX(#REF!,MATCH(B206,#REF!,0),0),"")</f>
        <v/>
      </c>
      <c r="U206" s="10">
        <f t="shared" si="9"/>
        <v>1</v>
      </c>
      <c r="V206" s="188">
        <f t="shared" si="10"/>
        <v>830</v>
      </c>
      <c r="W206" s="188">
        <f t="shared" si="12"/>
        <v>830</v>
      </c>
      <c r="X206" s="188" t="str">
        <f>IFERROR(SUMPRODUCT(LARGE(G206:T206,{1;2;3;4;5})),"NA")</f>
        <v>NA</v>
      </c>
      <c r="Y206" s="189" t="str">
        <f>IFERROR(SUMPRODUCT(LARGE(G206:T206,{1;2;3;4;5;6;7;8;9;10})),"NA")</f>
        <v>NA</v>
      </c>
    </row>
    <row r="207" spans="1:25" s="28" customFormat="1" x14ac:dyDescent="0.3">
      <c r="A207" s="15">
        <v>204</v>
      </c>
      <c r="B207" s="2" t="s">
        <v>2536</v>
      </c>
      <c r="C207" s="1"/>
      <c r="D207" s="1"/>
      <c r="E207" s="1"/>
      <c r="F207" s="2"/>
      <c r="G207" s="10" t="str">
        <f>IFERROR(INDEX('03-25'!X:X,MATCH(B207,'03-25'!Y:Y,0),0),"")</f>
        <v/>
      </c>
      <c r="H207" s="11" t="str">
        <f>IFERROR(INDEX('04-08'!N:N,MATCH(B207,'04-08'!C:C,0),0),"")</f>
        <v/>
      </c>
      <c r="I207" s="11" t="str">
        <f>IFERROR(INDEX('04-29'!M:M,MATCH(B207,'04-29'!L:L,0),0),"")</f>
        <v/>
      </c>
      <c r="J207" s="11" t="str">
        <f>IFERROR(INDEX('05-27'!F:F,MATCH(B207,'05-27'!H:H,0),0),"")</f>
        <v/>
      </c>
      <c r="K207" s="11" t="str">
        <f>IFERROR(INDEX('06-17'!U:U,MATCH(B207,'06-17'!W:W,0),0),"")</f>
        <v/>
      </c>
      <c r="L207" s="11">
        <f>IFERROR(INDEX('07-02'!W:W,MATCH(B207,'07-02'!B:B,0),0),"")</f>
        <v>830</v>
      </c>
      <c r="M207" s="11" t="str">
        <f>IFERROR(INDEX(#REF!,MATCH(B207,#REF!,0),0),"")</f>
        <v/>
      </c>
      <c r="N207" s="11" t="str">
        <f>IFERROR(INDEX(#REF!,MATCH(B207,#REF!,0),0),"")</f>
        <v/>
      </c>
      <c r="O207" s="11" t="str">
        <f>IFERROR(INDEX(#REF!,MATCH(B207,#REF!,0),0),"")</f>
        <v/>
      </c>
      <c r="P207" s="11" t="str">
        <f>IFERROR(INDEX(#REF!,MATCH(B207,#REF!,0),0),"")</f>
        <v/>
      </c>
      <c r="Q207" s="11" t="str">
        <f>IFERROR(INDEX(#REF!,MATCH(B207,#REF!,0),0),"")</f>
        <v/>
      </c>
      <c r="R207" s="11" t="str">
        <f>IFERROR(INDEX(#REF!,MATCH(B207,#REF!,0),0),"")</f>
        <v/>
      </c>
      <c r="S207" s="11" t="str">
        <f>IFERROR(INDEX(#REF!,MATCH(B207,#REF!,0),0),"")</f>
        <v/>
      </c>
      <c r="T207" s="5" t="str">
        <f>IFERROR(INDEX(#REF!,MATCH(B207,#REF!,0),0),"")</f>
        <v/>
      </c>
      <c r="U207" s="10">
        <f t="shared" si="9"/>
        <v>1</v>
      </c>
      <c r="V207" s="188">
        <f t="shared" si="10"/>
        <v>830</v>
      </c>
      <c r="W207" s="188">
        <f t="shared" si="12"/>
        <v>830</v>
      </c>
      <c r="X207" s="188" t="str">
        <f>IFERROR(SUMPRODUCT(LARGE(G207:T207,{1;2;3;4;5})),"NA")</f>
        <v>NA</v>
      </c>
      <c r="Y207" s="189" t="str">
        <f>IFERROR(SUMPRODUCT(LARGE(G207:T207,{1;2;3;4;5;6;7;8;9;10})),"NA")</f>
        <v>NA</v>
      </c>
    </row>
    <row r="208" spans="1:25" s="28" customFormat="1" x14ac:dyDescent="0.3">
      <c r="A208" s="15">
        <v>205</v>
      </c>
      <c r="B208" s="2" t="s">
        <v>1859</v>
      </c>
      <c r="C208" s="1"/>
      <c r="D208" s="1"/>
      <c r="E208" s="1"/>
      <c r="F208" s="2"/>
      <c r="G208" s="10" t="str">
        <f>IFERROR(INDEX('03-25'!X:X,MATCH(B208,'03-25'!Y:Y,0),0),"")</f>
        <v/>
      </c>
      <c r="H208" s="11" t="str">
        <f>IFERROR(INDEX('04-08'!N:N,MATCH(B208,'04-08'!C:C,0),0),"")</f>
        <v/>
      </c>
      <c r="I208" s="11">
        <f>IFERROR(INDEX('04-29'!M:M,MATCH(B208,'04-29'!L:L,0),0),"")</f>
        <v>830</v>
      </c>
      <c r="J208" s="11" t="str">
        <f>IFERROR(INDEX('05-27'!F:F,MATCH(B208,'05-27'!H:H,0),0),"")</f>
        <v/>
      </c>
      <c r="K208" s="11" t="str">
        <f>IFERROR(INDEX('06-17'!U:U,MATCH(B208,'06-17'!W:W,0),0),"")</f>
        <v/>
      </c>
      <c r="L208" s="11" t="str">
        <f>IFERROR(INDEX('07-02'!W:W,MATCH(B208,'07-02'!B:B,0),0),"")</f>
        <v/>
      </c>
      <c r="M208" s="11" t="str">
        <f>IFERROR(INDEX(#REF!,MATCH(B208,#REF!,0),0),"")</f>
        <v/>
      </c>
      <c r="N208" s="11" t="str">
        <f>IFERROR(INDEX(#REF!,MATCH(B208,#REF!,0),0),"")</f>
        <v/>
      </c>
      <c r="O208" s="11" t="str">
        <f>IFERROR(INDEX(#REF!,MATCH(B208,#REF!,0),0),"")</f>
        <v/>
      </c>
      <c r="P208" s="11" t="str">
        <f>IFERROR(INDEX(#REF!,MATCH(B208,#REF!,0),0),"")</f>
        <v/>
      </c>
      <c r="Q208" s="11" t="str">
        <f>IFERROR(INDEX(#REF!,MATCH(B208,#REF!,0),0),"")</f>
        <v/>
      </c>
      <c r="R208" s="11" t="str">
        <f>IFERROR(INDEX(#REF!,MATCH(B208,#REF!,0),0),"")</f>
        <v/>
      </c>
      <c r="S208" s="11" t="str">
        <f>IFERROR(INDEX(#REF!,MATCH(B208,#REF!,0),0),"")</f>
        <v/>
      </c>
      <c r="T208" s="5" t="str">
        <f>IFERROR(INDEX(#REF!,MATCH(B208,#REF!,0),0),"")</f>
        <v/>
      </c>
      <c r="U208" s="10">
        <f t="shared" si="9"/>
        <v>1</v>
      </c>
      <c r="V208" s="188">
        <f t="shared" si="10"/>
        <v>830</v>
      </c>
      <c r="W208" s="188">
        <f t="shared" si="12"/>
        <v>830</v>
      </c>
      <c r="X208" s="188" t="str">
        <f>IFERROR(SUMPRODUCT(LARGE(G208:T208,{1;2;3;4;5})),"NA")</f>
        <v>NA</v>
      </c>
      <c r="Y208" s="189" t="str">
        <f>IFERROR(SUMPRODUCT(LARGE(G208:T208,{1;2;3;4;5;6;7;8;9;10})),"NA")</f>
        <v>NA</v>
      </c>
    </row>
    <row r="209" spans="1:25" s="28" customFormat="1" x14ac:dyDescent="0.3">
      <c r="A209" s="15">
        <v>206</v>
      </c>
      <c r="B209" s="2" t="s">
        <v>480</v>
      </c>
      <c r="C209" s="1"/>
      <c r="D209" s="1"/>
      <c r="E209" s="1"/>
      <c r="F209" s="2"/>
      <c r="G209" s="10">
        <f>IFERROR(INDEX('03-25'!X:X,MATCH(B209,'03-25'!Y:Y,0),0),"")</f>
        <v>828</v>
      </c>
      <c r="H209" s="11" t="str">
        <f>IFERROR(INDEX('04-08'!N:N,MATCH(B209,'04-08'!C:C,0),0),"")</f>
        <v/>
      </c>
      <c r="I209" s="11" t="str">
        <f>IFERROR(INDEX('04-29'!M:M,MATCH(B209,'04-29'!L:L,0),0),"")</f>
        <v/>
      </c>
      <c r="J209" s="11" t="str">
        <f>IFERROR(INDEX('05-27'!F:F,MATCH(B209,'05-27'!H:H,0),0),"")</f>
        <v/>
      </c>
      <c r="K209" s="11" t="str">
        <f>IFERROR(INDEX('06-17'!U:U,MATCH(B209,'06-17'!W:W,0),0),"")</f>
        <v/>
      </c>
      <c r="L209" s="11" t="str">
        <f>IFERROR(INDEX('07-02'!W:W,MATCH(B209,'07-02'!B:B,0),0),"")</f>
        <v/>
      </c>
      <c r="M209" s="11" t="str">
        <f>IFERROR(INDEX(#REF!,MATCH(B209,#REF!,0),0),"")</f>
        <v/>
      </c>
      <c r="N209" s="11" t="str">
        <f>IFERROR(INDEX(#REF!,MATCH(B209,#REF!,0),0),"")</f>
        <v/>
      </c>
      <c r="O209" s="11" t="str">
        <f>IFERROR(INDEX(#REF!,MATCH(B209,#REF!,0),0),"")</f>
        <v/>
      </c>
      <c r="P209" s="11" t="str">
        <f>IFERROR(INDEX(#REF!,MATCH(B209,#REF!,0),0),"")</f>
        <v/>
      </c>
      <c r="Q209" s="11" t="str">
        <f>IFERROR(INDEX(#REF!,MATCH(B209,#REF!,0),0),"")</f>
        <v/>
      </c>
      <c r="R209" s="11" t="str">
        <f>IFERROR(INDEX(#REF!,MATCH(B209,#REF!,0),0),"")</f>
        <v/>
      </c>
      <c r="S209" s="11" t="str">
        <f>IFERROR(INDEX(#REF!,MATCH(B209,#REF!,0),0),"")</f>
        <v/>
      </c>
      <c r="T209" s="5" t="str">
        <f>IFERROR(INDEX(#REF!,MATCH(B209,#REF!,0),0),"")</f>
        <v/>
      </c>
      <c r="U209" s="10">
        <f t="shared" si="9"/>
        <v>1</v>
      </c>
      <c r="V209" s="188">
        <f t="shared" si="10"/>
        <v>828</v>
      </c>
      <c r="W209" s="188">
        <f t="shared" si="12"/>
        <v>828</v>
      </c>
      <c r="X209" s="188" t="str">
        <f>IFERROR(SUMPRODUCT(LARGE(G209:T209,{1;2;3;4;5})),"NA")</f>
        <v>NA</v>
      </c>
      <c r="Y209" s="189" t="str">
        <f>IFERROR(SUMPRODUCT(LARGE(G209:T209,{1;2;3;4;5;6;7;8;9;10})),"NA")</f>
        <v>NA</v>
      </c>
    </row>
    <row r="210" spans="1:25" s="28" customFormat="1" x14ac:dyDescent="0.3">
      <c r="A210" s="15">
        <v>207</v>
      </c>
      <c r="B210" s="2" t="s">
        <v>18</v>
      </c>
      <c r="C210" s="1"/>
      <c r="D210" s="1"/>
      <c r="E210" s="1"/>
      <c r="F210" s="2"/>
      <c r="G210" s="10" t="str">
        <f>IFERROR(INDEX('03-25'!X:X,MATCH(B210,'03-25'!Y:Y,0),0),"")</f>
        <v/>
      </c>
      <c r="H210" s="11">
        <f>IFERROR(INDEX('04-08'!N:N,MATCH(B210,'04-08'!C:C,0),0),"")</f>
        <v>824</v>
      </c>
      <c r="I210" s="11" t="str">
        <f>IFERROR(INDEX('04-29'!M:M,MATCH(B210,'04-29'!L:L,0),0),"")</f>
        <v/>
      </c>
      <c r="J210" s="11" t="str">
        <f>IFERROR(INDEX('05-27'!F:F,MATCH(B210,'05-27'!H:H,0),0),"")</f>
        <v/>
      </c>
      <c r="K210" s="11" t="str">
        <f>IFERROR(INDEX('06-17'!U:U,MATCH(B210,'06-17'!W:W,0),0),"")</f>
        <v/>
      </c>
      <c r="L210" s="11" t="str">
        <f>IFERROR(INDEX('07-02'!W:W,MATCH(B210,'07-02'!B:B,0),0),"")</f>
        <v/>
      </c>
      <c r="M210" s="11" t="str">
        <f>IFERROR(INDEX(#REF!,MATCH(B210,#REF!,0),0),"")</f>
        <v/>
      </c>
      <c r="N210" s="11" t="str">
        <f>IFERROR(INDEX(#REF!,MATCH(B210,#REF!,0),0),"")</f>
        <v/>
      </c>
      <c r="O210" s="11" t="str">
        <f>IFERROR(INDEX(#REF!,MATCH(B210,#REF!,0),0),"")</f>
        <v/>
      </c>
      <c r="P210" s="11" t="str">
        <f>IFERROR(INDEX(#REF!,MATCH(B210,#REF!,0),0),"")</f>
        <v/>
      </c>
      <c r="Q210" s="11" t="str">
        <f>IFERROR(INDEX(#REF!,MATCH(B210,#REF!,0),0),"")</f>
        <v/>
      </c>
      <c r="R210" s="11" t="str">
        <f>IFERROR(INDEX(#REF!,MATCH(B210,#REF!,0),0),"")</f>
        <v/>
      </c>
      <c r="S210" s="11" t="str">
        <f>IFERROR(INDEX(#REF!,MATCH(B210,#REF!,0),0),"")</f>
        <v/>
      </c>
      <c r="T210" s="5" t="str">
        <f>IFERROR(INDEX(#REF!,MATCH(B210,#REF!,0),0),"")</f>
        <v/>
      </c>
      <c r="U210" s="10">
        <f t="shared" si="9"/>
        <v>1</v>
      </c>
      <c r="V210" s="188">
        <f t="shared" si="10"/>
        <v>824</v>
      </c>
      <c r="W210" s="188">
        <f t="shared" si="12"/>
        <v>824</v>
      </c>
      <c r="X210" s="188" t="str">
        <f>IFERROR(SUMPRODUCT(LARGE(G210:T210,{1;2;3;4;5})),"NA")</f>
        <v>NA</v>
      </c>
      <c r="Y210" s="189" t="str">
        <f>IFERROR(SUMPRODUCT(LARGE(G210:T210,{1;2;3;4;5;6;7;8;9;10})),"NA")</f>
        <v>NA</v>
      </c>
    </row>
    <row r="211" spans="1:25" s="28" customFormat="1" x14ac:dyDescent="0.3">
      <c r="A211" s="15">
        <v>208</v>
      </c>
      <c r="B211" s="2" t="s">
        <v>2541</v>
      </c>
      <c r="C211" s="1"/>
      <c r="D211" s="1"/>
      <c r="E211" s="1"/>
      <c r="F211" s="2"/>
      <c r="G211" s="10" t="str">
        <f>IFERROR(INDEX('03-25'!X:X,MATCH(B211,'03-25'!Y:Y,0),0),"")</f>
        <v/>
      </c>
      <c r="H211" s="11" t="str">
        <f>IFERROR(INDEX('04-08'!N:N,MATCH(B211,'04-08'!C:C,0),0),"")</f>
        <v/>
      </c>
      <c r="I211" s="11" t="str">
        <f>IFERROR(INDEX('04-29'!M:M,MATCH(B211,'04-29'!L:L,0),0),"")</f>
        <v/>
      </c>
      <c r="J211" s="11" t="str">
        <f>IFERROR(INDEX('05-27'!F:F,MATCH(B211,'05-27'!H:H,0),0),"")</f>
        <v/>
      </c>
      <c r="K211" s="11" t="str">
        <f>IFERROR(INDEX('06-17'!U:U,MATCH(B211,'06-17'!W:W,0),0),"")</f>
        <v/>
      </c>
      <c r="L211" s="11">
        <f>IFERROR(INDEX('07-02'!W:W,MATCH(B211,'07-02'!B:B,0),0),"")</f>
        <v>824</v>
      </c>
      <c r="M211" s="11" t="str">
        <f>IFERROR(INDEX(#REF!,MATCH(B211,#REF!,0),0),"")</f>
        <v/>
      </c>
      <c r="N211" s="11" t="str">
        <f>IFERROR(INDEX(#REF!,MATCH(B211,#REF!,0),0),"")</f>
        <v/>
      </c>
      <c r="O211" s="11" t="str">
        <f>IFERROR(INDEX(#REF!,MATCH(B211,#REF!,0),0),"")</f>
        <v/>
      </c>
      <c r="P211" s="11" t="str">
        <f>IFERROR(INDEX(#REF!,MATCH(B211,#REF!,0),0),"")</f>
        <v/>
      </c>
      <c r="Q211" s="11" t="str">
        <f>IFERROR(INDEX(#REF!,MATCH(B211,#REF!,0),0),"")</f>
        <v/>
      </c>
      <c r="R211" s="11" t="str">
        <f>IFERROR(INDEX(#REF!,MATCH(B211,#REF!,0),0),"")</f>
        <v/>
      </c>
      <c r="S211" s="11" t="str">
        <f>IFERROR(INDEX(#REF!,MATCH(B211,#REF!,0),0),"")</f>
        <v/>
      </c>
      <c r="T211" s="5" t="str">
        <f>IFERROR(INDEX(#REF!,MATCH(B211,#REF!,0),0),"")</f>
        <v/>
      </c>
      <c r="U211" s="10">
        <f t="shared" si="9"/>
        <v>1</v>
      </c>
      <c r="V211" s="188">
        <f t="shared" si="10"/>
        <v>824</v>
      </c>
      <c r="W211" s="188">
        <f t="shared" si="12"/>
        <v>824</v>
      </c>
      <c r="X211" s="188" t="str">
        <f>IFERROR(SUMPRODUCT(LARGE(G211:T211,{1;2;3;4;5})),"NA")</f>
        <v>NA</v>
      </c>
      <c r="Y211" s="189" t="str">
        <f>IFERROR(SUMPRODUCT(LARGE(G211:T211,{1;2;3;4;5;6;7;8;9;10})),"NA")</f>
        <v>NA</v>
      </c>
    </row>
    <row r="212" spans="1:25" s="28" customFormat="1" x14ac:dyDescent="0.3">
      <c r="A212" s="15">
        <v>209</v>
      </c>
      <c r="B212" s="2" t="s">
        <v>1803</v>
      </c>
      <c r="C212" s="1"/>
      <c r="D212" s="1"/>
      <c r="E212" s="1"/>
      <c r="F212" s="2"/>
      <c r="G212" s="10" t="str">
        <f>IFERROR(INDEX('03-25'!X:X,MATCH(B212,'03-25'!Y:Y,0),0),"")</f>
        <v/>
      </c>
      <c r="H212" s="11" t="str">
        <f>IFERROR(INDEX('04-08'!N:N,MATCH(B212,'04-08'!C:C,0),0),"")</f>
        <v/>
      </c>
      <c r="I212" s="11">
        <f>IFERROR(INDEX('04-29'!M:M,MATCH(B212,'04-29'!L:L,0),0),"")</f>
        <v>820</v>
      </c>
      <c r="J212" s="11" t="str">
        <f>IFERROR(INDEX('05-27'!F:F,MATCH(B212,'05-27'!H:H,0),0),"")</f>
        <v/>
      </c>
      <c r="K212" s="11" t="str">
        <f>IFERROR(INDEX('06-17'!U:U,MATCH(B212,'06-17'!W:W,0),0),"")</f>
        <v/>
      </c>
      <c r="L212" s="11" t="str">
        <f>IFERROR(INDEX('07-02'!W:W,MATCH(B212,'07-02'!B:B,0),0),"")</f>
        <v/>
      </c>
      <c r="M212" s="11" t="str">
        <f>IFERROR(INDEX(#REF!,MATCH(B212,#REF!,0),0),"")</f>
        <v/>
      </c>
      <c r="N212" s="11" t="str">
        <f>IFERROR(INDEX(#REF!,MATCH(B212,#REF!,0),0),"")</f>
        <v/>
      </c>
      <c r="O212" s="11" t="str">
        <f>IFERROR(INDEX(#REF!,MATCH(B212,#REF!,0),0),"")</f>
        <v/>
      </c>
      <c r="P212" s="11" t="str">
        <f>IFERROR(INDEX(#REF!,MATCH(B212,#REF!,0),0),"")</f>
        <v/>
      </c>
      <c r="Q212" s="11" t="str">
        <f>IFERROR(INDEX(#REF!,MATCH(B212,#REF!,0),0),"")</f>
        <v/>
      </c>
      <c r="R212" s="11" t="str">
        <f>IFERROR(INDEX(#REF!,MATCH(B212,#REF!,0),0),"")</f>
        <v/>
      </c>
      <c r="S212" s="11" t="str">
        <f>IFERROR(INDEX(#REF!,MATCH(B212,#REF!,0),0),"")</f>
        <v/>
      </c>
      <c r="T212" s="5" t="str">
        <f>IFERROR(INDEX(#REF!,MATCH(B212,#REF!,0),0),"")</f>
        <v/>
      </c>
      <c r="U212" s="10">
        <f t="shared" si="9"/>
        <v>1</v>
      </c>
      <c r="V212" s="188">
        <f t="shared" si="10"/>
        <v>820</v>
      </c>
      <c r="W212" s="188">
        <f t="shared" si="12"/>
        <v>820</v>
      </c>
      <c r="X212" s="188" t="str">
        <f>IFERROR(SUMPRODUCT(LARGE(G212:T212,{1;2;3;4;5})),"NA")</f>
        <v>NA</v>
      </c>
      <c r="Y212" s="189" t="str">
        <f>IFERROR(SUMPRODUCT(LARGE(G212:T212,{1;2;3;4;5;6;7;8;9;10})),"NA")</f>
        <v>NA</v>
      </c>
    </row>
    <row r="213" spans="1:25" s="28" customFormat="1" x14ac:dyDescent="0.3">
      <c r="A213" s="15">
        <v>210</v>
      </c>
      <c r="B213" s="2" t="s">
        <v>1819</v>
      </c>
      <c r="C213" s="1"/>
      <c r="D213" s="1"/>
      <c r="E213" s="1"/>
      <c r="F213" s="2"/>
      <c r="G213" s="10" t="str">
        <f>IFERROR(INDEX('03-25'!X:X,MATCH(B213,'03-25'!Y:Y,0),0),"")</f>
        <v/>
      </c>
      <c r="H213" s="11" t="str">
        <f>IFERROR(INDEX('04-08'!N:N,MATCH(B213,'04-08'!C:C,0),0),"")</f>
        <v/>
      </c>
      <c r="I213" s="11">
        <f>IFERROR(INDEX('04-29'!M:M,MATCH(B213,'04-29'!L:L,0),0),"")</f>
        <v>820</v>
      </c>
      <c r="J213" s="11" t="str">
        <f>IFERROR(INDEX('05-27'!F:F,MATCH(B213,'05-27'!H:H,0),0),"")</f>
        <v/>
      </c>
      <c r="K213" s="11" t="str">
        <f>IFERROR(INDEX('06-17'!U:U,MATCH(B213,'06-17'!W:W,0),0),"")</f>
        <v/>
      </c>
      <c r="L213" s="11" t="str">
        <f>IFERROR(INDEX('07-02'!W:W,MATCH(B213,'07-02'!B:B,0),0),"")</f>
        <v/>
      </c>
      <c r="M213" s="11" t="str">
        <f>IFERROR(INDEX(#REF!,MATCH(B213,#REF!,0),0),"")</f>
        <v/>
      </c>
      <c r="N213" s="11" t="str">
        <f>IFERROR(INDEX(#REF!,MATCH(B213,#REF!,0),0),"")</f>
        <v/>
      </c>
      <c r="O213" s="11" t="str">
        <f>IFERROR(INDEX(#REF!,MATCH(B213,#REF!,0),0),"")</f>
        <v/>
      </c>
      <c r="P213" s="11" t="str">
        <f>IFERROR(INDEX(#REF!,MATCH(B213,#REF!,0),0),"")</f>
        <v/>
      </c>
      <c r="Q213" s="11" t="str">
        <f>IFERROR(INDEX(#REF!,MATCH(B213,#REF!,0),0),"")</f>
        <v/>
      </c>
      <c r="R213" s="11" t="str">
        <f>IFERROR(INDEX(#REF!,MATCH(B213,#REF!,0),0),"")</f>
        <v/>
      </c>
      <c r="S213" s="11" t="str">
        <f>IFERROR(INDEX(#REF!,MATCH(B213,#REF!,0),0),"")</f>
        <v/>
      </c>
      <c r="T213" s="5" t="str">
        <f>IFERROR(INDEX(#REF!,MATCH(B213,#REF!,0),0),"")</f>
        <v/>
      </c>
      <c r="U213" s="10">
        <f t="shared" si="9"/>
        <v>1</v>
      </c>
      <c r="V213" s="188">
        <f t="shared" si="10"/>
        <v>820</v>
      </c>
      <c r="W213" s="188">
        <f t="shared" si="12"/>
        <v>820</v>
      </c>
      <c r="X213" s="188" t="str">
        <f>IFERROR(SUMPRODUCT(LARGE(G213:T213,{1;2;3;4;5})),"NA")</f>
        <v>NA</v>
      </c>
      <c r="Y213" s="189" t="str">
        <f>IFERROR(SUMPRODUCT(LARGE(G213:T213,{1;2;3;4;5;6;7;8;9;10})),"NA")</f>
        <v>NA</v>
      </c>
    </row>
    <row r="214" spans="1:25" s="28" customFormat="1" x14ac:dyDescent="0.3">
      <c r="A214" s="15">
        <v>211</v>
      </c>
      <c r="B214" s="2" t="s">
        <v>2542</v>
      </c>
      <c r="C214" s="1"/>
      <c r="D214" s="1"/>
      <c r="E214" s="1"/>
      <c r="F214" s="2"/>
      <c r="G214" s="10" t="str">
        <f>IFERROR(INDEX('03-25'!X:X,MATCH(B214,'03-25'!Y:Y,0),0),"")</f>
        <v/>
      </c>
      <c r="H214" s="11" t="str">
        <f>IFERROR(INDEX('04-08'!N:N,MATCH(B214,'04-08'!C:C,0),0),"")</f>
        <v/>
      </c>
      <c r="I214" s="11" t="str">
        <f>IFERROR(INDEX('04-29'!M:M,MATCH(B214,'04-29'!L:L,0),0),"")</f>
        <v/>
      </c>
      <c r="J214" s="11" t="str">
        <f>IFERROR(INDEX('05-27'!F:F,MATCH(B214,'05-27'!H:H,0),0),"")</f>
        <v/>
      </c>
      <c r="K214" s="11" t="str">
        <f>IFERROR(INDEX('06-17'!U:U,MATCH(B214,'06-17'!W:W,0),0),"")</f>
        <v/>
      </c>
      <c r="L214" s="11">
        <f>IFERROR(INDEX('07-02'!W:W,MATCH(B214,'07-02'!B:B,0),0),"")</f>
        <v>820</v>
      </c>
      <c r="M214" s="11" t="str">
        <f>IFERROR(INDEX(#REF!,MATCH(B214,#REF!,0),0),"")</f>
        <v/>
      </c>
      <c r="N214" s="11" t="str">
        <f>IFERROR(INDEX(#REF!,MATCH(B214,#REF!,0),0),"")</f>
        <v/>
      </c>
      <c r="O214" s="11" t="str">
        <f>IFERROR(INDEX(#REF!,MATCH(B214,#REF!,0),0),"")</f>
        <v/>
      </c>
      <c r="P214" s="11" t="str">
        <f>IFERROR(INDEX(#REF!,MATCH(B214,#REF!,0),0),"")</f>
        <v/>
      </c>
      <c r="Q214" s="11" t="str">
        <f>IFERROR(INDEX(#REF!,MATCH(B214,#REF!,0),0),"")</f>
        <v/>
      </c>
      <c r="R214" s="11" t="str">
        <f>IFERROR(INDEX(#REF!,MATCH(B214,#REF!,0),0),"")</f>
        <v/>
      </c>
      <c r="S214" s="11" t="str">
        <f>IFERROR(INDEX(#REF!,MATCH(B214,#REF!,0),0),"")</f>
        <v/>
      </c>
      <c r="T214" s="5" t="str">
        <f>IFERROR(INDEX(#REF!,MATCH(B214,#REF!,0),0),"")</f>
        <v/>
      </c>
      <c r="U214" s="10">
        <f t="shared" si="9"/>
        <v>1</v>
      </c>
      <c r="V214" s="188">
        <f t="shared" si="10"/>
        <v>820</v>
      </c>
      <c r="W214" s="188">
        <f t="shared" si="12"/>
        <v>820</v>
      </c>
      <c r="X214" s="188" t="str">
        <f>IFERROR(SUMPRODUCT(LARGE(G214:T214,{1;2;3;4;5})),"NA")</f>
        <v>NA</v>
      </c>
      <c r="Y214" s="189" t="str">
        <f>IFERROR(SUMPRODUCT(LARGE(G214:T214,{1;2;3;4;5;6;7;8;9;10})),"NA")</f>
        <v>NA</v>
      </c>
    </row>
    <row r="215" spans="1:25" s="28" customFormat="1" x14ac:dyDescent="0.3">
      <c r="A215" s="15">
        <v>212</v>
      </c>
      <c r="B215" s="2" t="s">
        <v>151</v>
      </c>
      <c r="C215" s="1"/>
      <c r="D215" s="1"/>
      <c r="E215" s="1"/>
      <c r="F215" s="2"/>
      <c r="G215" s="10" t="str">
        <f>IFERROR(INDEX('03-25'!X:X,MATCH(B215,'03-25'!Y:Y,0),0),"")</f>
        <v/>
      </c>
      <c r="H215" s="11">
        <f>IFERROR(INDEX('04-08'!N:N,MATCH(B215,'04-08'!C:C,0),0),"")</f>
        <v>815</v>
      </c>
      <c r="I215" s="11" t="str">
        <f>IFERROR(INDEX('04-29'!M:M,MATCH(B215,'04-29'!L:L,0),0),"")</f>
        <v/>
      </c>
      <c r="J215" s="11" t="str">
        <f>IFERROR(INDEX('05-27'!F:F,MATCH(B215,'05-27'!H:H,0),0),"")</f>
        <v/>
      </c>
      <c r="K215" s="11" t="str">
        <f>IFERROR(INDEX('06-17'!U:U,MATCH(B215,'06-17'!W:W,0),0),"")</f>
        <v/>
      </c>
      <c r="L215" s="11" t="str">
        <f>IFERROR(INDEX('07-02'!W:W,MATCH(B215,'07-02'!B:B,0),0),"")</f>
        <v/>
      </c>
      <c r="M215" s="11" t="str">
        <f>IFERROR(INDEX(#REF!,MATCH(B215,#REF!,0),0),"")</f>
        <v/>
      </c>
      <c r="N215" s="11" t="str">
        <f>IFERROR(INDEX(#REF!,MATCH(B215,#REF!,0),0),"")</f>
        <v/>
      </c>
      <c r="O215" s="11" t="str">
        <f>IFERROR(INDEX(#REF!,MATCH(B215,#REF!,0),0),"")</f>
        <v/>
      </c>
      <c r="P215" s="11" t="str">
        <f>IFERROR(INDEX(#REF!,MATCH(B215,#REF!,0),0),"")</f>
        <v/>
      </c>
      <c r="Q215" s="11" t="str">
        <f>IFERROR(INDEX(#REF!,MATCH(B215,#REF!,0),0),"")</f>
        <v/>
      </c>
      <c r="R215" s="11" t="str">
        <f>IFERROR(INDEX(#REF!,MATCH(B215,#REF!,0),0),"")</f>
        <v/>
      </c>
      <c r="S215" s="11" t="str">
        <f>IFERROR(INDEX(#REF!,MATCH(B215,#REF!,0),0),"")</f>
        <v/>
      </c>
      <c r="T215" s="5" t="str">
        <f>IFERROR(INDEX(#REF!,MATCH(B215,#REF!,0),0),"")</f>
        <v/>
      </c>
      <c r="U215" s="10">
        <f t="shared" si="9"/>
        <v>1</v>
      </c>
      <c r="V215" s="188">
        <f t="shared" si="10"/>
        <v>815</v>
      </c>
      <c r="W215" s="188">
        <f t="shared" si="12"/>
        <v>815</v>
      </c>
      <c r="X215" s="188" t="str">
        <f>IFERROR(SUMPRODUCT(LARGE(G215:T215,{1;2;3;4;5})),"NA")</f>
        <v>NA</v>
      </c>
      <c r="Y215" s="189" t="str">
        <f>IFERROR(SUMPRODUCT(LARGE(G215:T215,{1;2;3;4;5;6;7;8;9;10})),"NA")</f>
        <v>NA</v>
      </c>
    </row>
    <row r="216" spans="1:25" s="28" customFormat="1" x14ac:dyDescent="0.3">
      <c r="A216" s="15">
        <v>213</v>
      </c>
      <c r="B216" s="2" t="s">
        <v>2547</v>
      </c>
      <c r="C216" s="1"/>
      <c r="D216" s="1"/>
      <c r="E216" s="1"/>
      <c r="F216" s="2"/>
      <c r="G216" s="10" t="str">
        <f>IFERROR(INDEX('03-25'!X:X,MATCH(B216,'03-25'!Y:Y,0),0),"")</f>
        <v/>
      </c>
      <c r="H216" s="11" t="str">
        <f>IFERROR(INDEX('04-08'!N:N,MATCH(B216,'04-08'!C:C,0),0),"")</f>
        <v/>
      </c>
      <c r="I216" s="11" t="str">
        <f>IFERROR(INDEX('04-29'!M:M,MATCH(B216,'04-29'!L:L,0),0),"")</f>
        <v/>
      </c>
      <c r="J216" s="11" t="str">
        <f>IFERROR(INDEX('05-27'!F:F,MATCH(B216,'05-27'!H:H,0),0),"")</f>
        <v/>
      </c>
      <c r="K216" s="11" t="str">
        <f>IFERROR(INDEX('06-17'!U:U,MATCH(B216,'06-17'!W:W,0),0),"")</f>
        <v/>
      </c>
      <c r="L216" s="11">
        <f>IFERROR(INDEX('07-02'!W:W,MATCH(B216,'07-02'!B:B,0),0),"")</f>
        <v>815</v>
      </c>
      <c r="M216" s="11" t="str">
        <f>IFERROR(INDEX(#REF!,MATCH(B216,#REF!,0),0),"")</f>
        <v/>
      </c>
      <c r="N216" s="11" t="str">
        <f>IFERROR(INDEX(#REF!,MATCH(B216,#REF!,0),0),"")</f>
        <v/>
      </c>
      <c r="O216" s="11" t="str">
        <f>IFERROR(INDEX(#REF!,MATCH(B216,#REF!,0),0),"")</f>
        <v/>
      </c>
      <c r="P216" s="11" t="str">
        <f>IFERROR(INDEX(#REF!,MATCH(B216,#REF!,0),0),"")</f>
        <v/>
      </c>
      <c r="Q216" s="11" t="str">
        <f>IFERROR(INDEX(#REF!,MATCH(B216,#REF!,0),0),"")</f>
        <v/>
      </c>
      <c r="R216" s="11" t="str">
        <f>IFERROR(INDEX(#REF!,MATCH(B216,#REF!,0),0),"")</f>
        <v/>
      </c>
      <c r="S216" s="11" t="str">
        <f>IFERROR(INDEX(#REF!,MATCH(B216,#REF!,0),0),"")</f>
        <v/>
      </c>
      <c r="T216" s="5" t="str">
        <f>IFERROR(INDEX(#REF!,MATCH(B216,#REF!,0),0),"")</f>
        <v/>
      </c>
      <c r="U216" s="10">
        <f t="shared" si="9"/>
        <v>1</v>
      </c>
      <c r="V216" s="188">
        <f t="shared" si="10"/>
        <v>815</v>
      </c>
      <c r="W216" s="188">
        <f t="shared" si="12"/>
        <v>815</v>
      </c>
      <c r="X216" s="188" t="str">
        <f>IFERROR(SUMPRODUCT(LARGE(G216:T216,{1;2;3;4;5})),"NA")</f>
        <v>NA</v>
      </c>
      <c r="Y216" s="189" t="str">
        <f>IFERROR(SUMPRODUCT(LARGE(G216:T216,{1;2;3;4;5;6;7;8;9;10})),"NA")</f>
        <v>NA</v>
      </c>
    </row>
    <row r="217" spans="1:25" s="28" customFormat="1" x14ac:dyDescent="0.3">
      <c r="A217" s="15">
        <v>214</v>
      </c>
      <c r="B217" s="2" t="s">
        <v>2666</v>
      </c>
      <c r="C217" s="1"/>
      <c r="D217" s="1"/>
      <c r="E217" s="1"/>
      <c r="F217" s="2"/>
      <c r="G217" s="10" t="str">
        <f>IFERROR(INDEX('03-25'!X:X,MATCH(B217,'03-25'!Y:Y,0),0),"")</f>
        <v/>
      </c>
      <c r="H217" s="11" t="str">
        <f>IFERROR(INDEX('04-08'!N:N,MATCH(B217,'04-08'!C:C,0),0),"")</f>
        <v/>
      </c>
      <c r="I217" s="11" t="str">
        <f>IFERROR(INDEX('04-29'!M:M,MATCH(B217,'04-29'!L:L,0),0),"")</f>
        <v/>
      </c>
      <c r="J217" s="11" t="str">
        <f>IFERROR(INDEX('05-27'!F:F,MATCH(B217,'05-27'!H:H,0),0),"")</f>
        <v/>
      </c>
      <c r="K217" s="11" t="str">
        <f>IFERROR(INDEX('06-17'!U:U,MATCH(B217,'06-17'!W:W,0),0),"")</f>
        <v/>
      </c>
      <c r="L217" s="11">
        <f>IFERROR(INDEX('07-02'!W:W,MATCH(B217,'07-02'!B:B,0),0),"")</f>
        <v>814</v>
      </c>
      <c r="M217" s="11" t="str">
        <f>IFERROR(INDEX(#REF!,MATCH(B217,#REF!,0),0),"")</f>
        <v/>
      </c>
      <c r="N217" s="11" t="str">
        <f>IFERROR(INDEX(#REF!,MATCH(B217,#REF!,0),0),"")</f>
        <v/>
      </c>
      <c r="O217" s="11" t="str">
        <f>IFERROR(INDEX(#REF!,MATCH(B217,#REF!,0),0),"")</f>
        <v/>
      </c>
      <c r="P217" s="11" t="str">
        <f>IFERROR(INDEX(#REF!,MATCH(B217,#REF!,0),0),"")</f>
        <v/>
      </c>
      <c r="Q217" s="11" t="str">
        <f>IFERROR(INDEX(#REF!,MATCH(B217,#REF!,0),0),"")</f>
        <v/>
      </c>
      <c r="R217" s="11" t="str">
        <f>IFERROR(INDEX(#REF!,MATCH(B217,#REF!,0),0),"")</f>
        <v/>
      </c>
      <c r="S217" s="11" t="str">
        <f>IFERROR(INDEX(#REF!,MATCH(B217,#REF!,0),0),"")</f>
        <v/>
      </c>
      <c r="T217" s="5" t="str">
        <f>IFERROR(INDEX(#REF!,MATCH(B217,#REF!,0),0),"")</f>
        <v/>
      </c>
      <c r="U217" s="10">
        <f t="shared" si="9"/>
        <v>1</v>
      </c>
      <c r="V217" s="188">
        <f t="shared" si="10"/>
        <v>814</v>
      </c>
      <c r="W217" s="188">
        <f t="shared" si="12"/>
        <v>814</v>
      </c>
      <c r="X217" s="188" t="str">
        <f>IFERROR(SUMPRODUCT(LARGE(G217:T217,{1;2;3;4;5})),"NA")</f>
        <v>NA</v>
      </c>
      <c r="Y217" s="189" t="str">
        <f>IFERROR(SUMPRODUCT(LARGE(G217:T217,{1;2;3;4;5;6;7;8;9;10})),"NA")</f>
        <v>NA</v>
      </c>
    </row>
    <row r="218" spans="1:25" s="28" customFormat="1" x14ac:dyDescent="0.3">
      <c r="A218" s="15">
        <v>215</v>
      </c>
      <c r="B218" s="2" t="s">
        <v>2548</v>
      </c>
      <c r="C218" s="1"/>
      <c r="D218" s="1"/>
      <c r="E218" s="1"/>
      <c r="F218" s="2"/>
      <c r="G218" s="10" t="str">
        <f>IFERROR(INDEX('03-25'!X:X,MATCH(B218,'03-25'!Y:Y,0),0),"")</f>
        <v/>
      </c>
      <c r="H218" s="11" t="str">
        <f>IFERROR(INDEX('04-08'!N:N,MATCH(B218,'04-08'!C:C,0),0),"")</f>
        <v/>
      </c>
      <c r="I218" s="11" t="str">
        <f>IFERROR(INDEX('04-29'!M:M,MATCH(B218,'04-29'!L:L,0),0),"")</f>
        <v/>
      </c>
      <c r="J218" s="11" t="str">
        <f>IFERROR(INDEX('05-27'!F:F,MATCH(B218,'05-27'!H:H,0),0),"")</f>
        <v/>
      </c>
      <c r="K218" s="11" t="str">
        <f>IFERROR(INDEX('06-17'!U:U,MATCH(B218,'06-17'!W:W,0),0),"")</f>
        <v/>
      </c>
      <c r="L218" s="11">
        <f>IFERROR(INDEX('07-02'!W:W,MATCH(B218,'07-02'!B:B,0),0),"")</f>
        <v>812</v>
      </c>
      <c r="M218" s="11" t="str">
        <f>IFERROR(INDEX(#REF!,MATCH(B218,#REF!,0),0),"")</f>
        <v/>
      </c>
      <c r="N218" s="11" t="str">
        <f>IFERROR(INDEX(#REF!,MATCH(B218,#REF!,0),0),"")</f>
        <v/>
      </c>
      <c r="O218" s="11" t="str">
        <f>IFERROR(INDEX(#REF!,MATCH(B218,#REF!,0),0),"")</f>
        <v/>
      </c>
      <c r="P218" s="11" t="str">
        <f>IFERROR(INDEX(#REF!,MATCH(B218,#REF!,0),0),"")</f>
        <v/>
      </c>
      <c r="Q218" s="11" t="str">
        <f>IFERROR(INDEX(#REF!,MATCH(B218,#REF!,0),0),"")</f>
        <v/>
      </c>
      <c r="R218" s="11" t="str">
        <f>IFERROR(INDEX(#REF!,MATCH(B218,#REF!,0),0),"")</f>
        <v/>
      </c>
      <c r="S218" s="11" t="str">
        <f>IFERROR(INDEX(#REF!,MATCH(B218,#REF!,0),0),"")</f>
        <v/>
      </c>
      <c r="T218" s="5" t="str">
        <f>IFERROR(INDEX(#REF!,MATCH(B218,#REF!,0),0),"")</f>
        <v/>
      </c>
      <c r="U218" s="10">
        <f t="shared" si="9"/>
        <v>1</v>
      </c>
      <c r="V218" s="188">
        <f t="shared" si="10"/>
        <v>812</v>
      </c>
      <c r="W218" s="188">
        <f t="shared" si="12"/>
        <v>812</v>
      </c>
      <c r="X218" s="188" t="str">
        <f>IFERROR(SUMPRODUCT(LARGE(G218:T218,{1;2;3;4;5})),"NA")</f>
        <v>NA</v>
      </c>
      <c r="Y218" s="189" t="str">
        <f>IFERROR(SUMPRODUCT(LARGE(G218:T218,{1;2;3;4;5;6;7;8;9;10})),"NA")</f>
        <v>NA</v>
      </c>
    </row>
    <row r="219" spans="1:25" s="28" customFormat="1" x14ac:dyDescent="0.3">
      <c r="A219" s="15">
        <v>216</v>
      </c>
      <c r="B219" s="2" t="s">
        <v>1872</v>
      </c>
      <c r="C219" s="1"/>
      <c r="D219" s="1"/>
      <c r="E219" s="1"/>
      <c r="F219" s="2"/>
      <c r="G219" s="10" t="str">
        <f>IFERROR(INDEX('03-25'!X:X,MATCH(B219,'03-25'!Y:Y,0),0),"")</f>
        <v/>
      </c>
      <c r="H219" s="11" t="str">
        <f>IFERROR(INDEX('04-08'!N:N,MATCH(B219,'04-08'!C:C,0),0),"")</f>
        <v/>
      </c>
      <c r="I219" s="11">
        <f>IFERROR(INDEX('04-29'!M:M,MATCH(B219,'04-29'!L:L,0),0),"")</f>
        <v>810</v>
      </c>
      <c r="J219" s="11" t="str">
        <f>IFERROR(INDEX('05-27'!F:F,MATCH(B219,'05-27'!H:H,0),0),"")</f>
        <v/>
      </c>
      <c r="K219" s="11" t="str">
        <f>IFERROR(INDEX('06-17'!U:U,MATCH(B219,'06-17'!W:W,0),0),"")</f>
        <v/>
      </c>
      <c r="L219" s="11" t="str">
        <f>IFERROR(INDEX('07-02'!W:W,MATCH(B219,'07-02'!B:B,0),0),"")</f>
        <v/>
      </c>
      <c r="M219" s="11" t="str">
        <f>IFERROR(INDEX(#REF!,MATCH(B219,#REF!,0),0),"")</f>
        <v/>
      </c>
      <c r="N219" s="11" t="str">
        <f>IFERROR(INDEX(#REF!,MATCH(B219,#REF!,0),0),"")</f>
        <v/>
      </c>
      <c r="O219" s="11" t="str">
        <f>IFERROR(INDEX(#REF!,MATCH(B219,#REF!,0),0),"")</f>
        <v/>
      </c>
      <c r="P219" s="11" t="str">
        <f>IFERROR(INDEX(#REF!,MATCH(B219,#REF!,0),0),"")</f>
        <v/>
      </c>
      <c r="Q219" s="11" t="str">
        <f>IFERROR(INDEX(#REF!,MATCH(B219,#REF!,0),0),"")</f>
        <v/>
      </c>
      <c r="R219" s="11" t="str">
        <f>IFERROR(INDEX(#REF!,MATCH(B219,#REF!,0),0),"")</f>
        <v/>
      </c>
      <c r="S219" s="11" t="str">
        <f>IFERROR(INDEX(#REF!,MATCH(B219,#REF!,0),0),"")</f>
        <v/>
      </c>
      <c r="T219" s="5" t="str">
        <f>IFERROR(INDEX(#REF!,MATCH(B219,#REF!,0),0),"")</f>
        <v/>
      </c>
      <c r="U219" s="10">
        <f t="shared" si="9"/>
        <v>1</v>
      </c>
      <c r="V219" s="188">
        <f t="shared" si="10"/>
        <v>810</v>
      </c>
      <c r="W219" s="188">
        <f t="shared" si="12"/>
        <v>810</v>
      </c>
      <c r="X219" s="188" t="str">
        <f>IFERROR(SUMPRODUCT(LARGE(G219:T219,{1;2;3;4;5})),"NA")</f>
        <v>NA</v>
      </c>
      <c r="Y219" s="189" t="str">
        <f>IFERROR(SUMPRODUCT(LARGE(G219:T219,{1;2;3;4;5;6;7;8;9;10})),"NA")</f>
        <v>NA</v>
      </c>
    </row>
    <row r="220" spans="1:25" s="28" customFormat="1" x14ac:dyDescent="0.3">
      <c r="A220" s="15">
        <v>217</v>
      </c>
      <c r="B220" s="2" t="s">
        <v>2549</v>
      </c>
      <c r="C220" s="1"/>
      <c r="D220" s="1"/>
      <c r="E220" s="1"/>
      <c r="F220" s="2"/>
      <c r="G220" s="10" t="str">
        <f>IFERROR(INDEX('03-25'!X:X,MATCH(B220,'03-25'!Y:Y,0),0),"")</f>
        <v/>
      </c>
      <c r="H220" s="11" t="str">
        <f>IFERROR(INDEX('04-08'!N:N,MATCH(B220,'04-08'!C:C,0),0),"")</f>
        <v/>
      </c>
      <c r="I220" s="11" t="str">
        <f>IFERROR(INDEX('04-29'!M:M,MATCH(B220,'04-29'!L:L,0),0),"")</f>
        <v/>
      </c>
      <c r="J220" s="11" t="str">
        <f>IFERROR(INDEX('05-27'!F:F,MATCH(B220,'05-27'!H:H,0),0),"")</f>
        <v/>
      </c>
      <c r="K220" s="11" t="str">
        <f>IFERROR(INDEX('06-17'!U:U,MATCH(B220,'06-17'!W:W,0),0),"")</f>
        <v/>
      </c>
      <c r="L220" s="11">
        <f>IFERROR(INDEX('07-02'!W:W,MATCH(B220,'07-02'!B:B,0),0),"")</f>
        <v>809</v>
      </c>
      <c r="M220" s="11" t="str">
        <f>IFERROR(INDEX(#REF!,MATCH(B220,#REF!,0),0),"")</f>
        <v/>
      </c>
      <c r="N220" s="11" t="str">
        <f>IFERROR(INDEX(#REF!,MATCH(B220,#REF!,0),0),"")</f>
        <v/>
      </c>
      <c r="O220" s="11" t="str">
        <f>IFERROR(INDEX(#REF!,MATCH(B220,#REF!,0),0),"")</f>
        <v/>
      </c>
      <c r="P220" s="11" t="str">
        <f>IFERROR(INDEX(#REF!,MATCH(B220,#REF!,0),0),"")</f>
        <v/>
      </c>
      <c r="Q220" s="11" t="str">
        <f>IFERROR(INDEX(#REF!,MATCH(B220,#REF!,0),0),"")</f>
        <v/>
      </c>
      <c r="R220" s="11" t="str">
        <f>IFERROR(INDEX(#REF!,MATCH(B220,#REF!,0),0),"")</f>
        <v/>
      </c>
      <c r="S220" s="11" t="str">
        <f>IFERROR(INDEX(#REF!,MATCH(B220,#REF!,0),0),"")</f>
        <v/>
      </c>
      <c r="T220" s="5" t="str">
        <f>IFERROR(INDEX(#REF!,MATCH(B220,#REF!,0),0),"")</f>
        <v/>
      </c>
      <c r="U220" s="10">
        <f t="shared" si="9"/>
        <v>1</v>
      </c>
      <c r="V220" s="188">
        <f t="shared" si="10"/>
        <v>809</v>
      </c>
      <c r="W220" s="188">
        <f t="shared" si="12"/>
        <v>809</v>
      </c>
      <c r="X220" s="188" t="str">
        <f>IFERROR(SUMPRODUCT(LARGE(G220:T220,{1;2;3;4;5})),"NA")</f>
        <v>NA</v>
      </c>
      <c r="Y220" s="189" t="str">
        <f>IFERROR(SUMPRODUCT(LARGE(G220:T220,{1;2;3;4;5;6;7;8;9;10})),"NA")</f>
        <v>NA</v>
      </c>
    </row>
    <row r="221" spans="1:25" s="28" customFormat="1" x14ac:dyDescent="0.3">
      <c r="A221" s="15">
        <v>218</v>
      </c>
      <c r="B221" s="2" t="s">
        <v>2088</v>
      </c>
      <c r="C221" s="1"/>
      <c r="D221" s="1"/>
      <c r="E221" s="1"/>
      <c r="F221" s="2"/>
      <c r="G221" s="10" t="str">
        <f>IFERROR(INDEX('03-25'!X:X,MATCH(B221,'03-25'!Y:Y,0),0),"")</f>
        <v/>
      </c>
      <c r="H221" s="11" t="str">
        <f>IFERROR(INDEX('04-08'!N:N,MATCH(B221,'04-08'!C:C,0),0),"")</f>
        <v/>
      </c>
      <c r="I221" s="11" t="str">
        <f>IFERROR(INDEX('04-29'!M:M,MATCH(B221,'04-29'!L:L,0),0),"")</f>
        <v/>
      </c>
      <c r="J221" s="11">
        <f>IFERROR(INDEX('05-27'!F:F,MATCH(B221,'05-27'!H:H,0),0),"")</f>
        <v>809</v>
      </c>
      <c r="K221" s="11" t="str">
        <f>IFERROR(INDEX('06-17'!U:U,MATCH(B221,'06-17'!W:W,0),0),"")</f>
        <v/>
      </c>
      <c r="L221" s="11" t="str">
        <f>IFERROR(INDEX('07-02'!W:W,MATCH(B221,'07-02'!B:B,0),0),"")</f>
        <v/>
      </c>
      <c r="M221" s="11" t="str">
        <f>IFERROR(INDEX(#REF!,MATCH(B221,#REF!,0),0),"")</f>
        <v/>
      </c>
      <c r="N221" s="11" t="str">
        <f>IFERROR(INDEX(#REF!,MATCH(B221,#REF!,0),0),"")</f>
        <v/>
      </c>
      <c r="O221" s="11" t="str">
        <f>IFERROR(INDEX(#REF!,MATCH(B221,#REF!,0),0),"")</f>
        <v/>
      </c>
      <c r="P221" s="11" t="str">
        <f>IFERROR(INDEX(#REF!,MATCH(B221,#REF!,0),0),"")</f>
        <v/>
      </c>
      <c r="Q221" s="11" t="str">
        <f>IFERROR(INDEX(#REF!,MATCH(B221,#REF!,0),0),"")</f>
        <v/>
      </c>
      <c r="R221" s="11" t="str">
        <f>IFERROR(INDEX(#REF!,MATCH(B221,#REF!,0),0),"")</f>
        <v/>
      </c>
      <c r="S221" s="11" t="str">
        <f>IFERROR(INDEX(#REF!,MATCH(B221,#REF!,0),0),"")</f>
        <v/>
      </c>
      <c r="T221" s="5" t="str">
        <f>IFERROR(INDEX(#REF!,MATCH(B221,#REF!,0),0),"")</f>
        <v/>
      </c>
      <c r="U221" s="10">
        <f t="shared" si="9"/>
        <v>1</v>
      </c>
      <c r="V221" s="188">
        <f t="shared" si="10"/>
        <v>809</v>
      </c>
      <c r="W221" s="188">
        <f t="shared" si="12"/>
        <v>809</v>
      </c>
      <c r="X221" s="188" t="str">
        <f>IFERROR(SUMPRODUCT(LARGE(G221:T221,{1;2;3;4;5})),"NA")</f>
        <v>NA</v>
      </c>
      <c r="Y221" s="189" t="str">
        <f>IFERROR(SUMPRODUCT(LARGE(G221:T221,{1;2;3;4;5;6;7;8;9;10})),"NA")</f>
        <v>NA</v>
      </c>
    </row>
    <row r="222" spans="1:25" s="28" customFormat="1" x14ac:dyDescent="0.3">
      <c r="A222" s="15">
        <v>219</v>
      </c>
      <c r="B222" s="2" t="s">
        <v>2550</v>
      </c>
      <c r="C222" s="1"/>
      <c r="D222" s="1"/>
      <c r="E222" s="1"/>
      <c r="F222" s="2"/>
      <c r="G222" s="10" t="str">
        <f>IFERROR(INDEX('03-25'!X:X,MATCH(B222,'03-25'!Y:Y,0),0),"")</f>
        <v/>
      </c>
      <c r="H222" s="11" t="str">
        <f>IFERROR(INDEX('04-08'!N:N,MATCH(B222,'04-08'!C:C,0),0),"")</f>
        <v/>
      </c>
      <c r="I222" s="11" t="str">
        <f>IFERROR(INDEX('04-29'!M:M,MATCH(B222,'04-29'!L:L,0),0),"")</f>
        <v/>
      </c>
      <c r="J222" s="11" t="str">
        <f>IFERROR(INDEX('05-27'!F:F,MATCH(B222,'05-27'!H:H,0),0),"")</f>
        <v/>
      </c>
      <c r="K222" s="11" t="str">
        <f>IFERROR(INDEX('06-17'!U:U,MATCH(B222,'06-17'!W:W,0),0),"")</f>
        <v/>
      </c>
      <c r="L222" s="11">
        <f>IFERROR(INDEX('07-02'!W:W,MATCH(B222,'07-02'!B:B,0),0),"")</f>
        <v>808</v>
      </c>
      <c r="M222" s="11" t="str">
        <f>IFERROR(INDEX(#REF!,MATCH(B222,#REF!,0),0),"")</f>
        <v/>
      </c>
      <c r="N222" s="11" t="str">
        <f>IFERROR(INDEX(#REF!,MATCH(B222,#REF!,0),0),"")</f>
        <v/>
      </c>
      <c r="O222" s="11" t="str">
        <f>IFERROR(INDEX(#REF!,MATCH(B222,#REF!,0),0),"")</f>
        <v/>
      </c>
      <c r="P222" s="11" t="str">
        <f>IFERROR(INDEX(#REF!,MATCH(B222,#REF!,0),0),"")</f>
        <v/>
      </c>
      <c r="Q222" s="11" t="str">
        <f>IFERROR(INDEX(#REF!,MATCH(B222,#REF!,0),0),"")</f>
        <v/>
      </c>
      <c r="R222" s="11" t="str">
        <f>IFERROR(INDEX(#REF!,MATCH(B222,#REF!,0),0),"")</f>
        <v/>
      </c>
      <c r="S222" s="11" t="str">
        <f>IFERROR(INDEX(#REF!,MATCH(B222,#REF!,0),0),"")</f>
        <v/>
      </c>
      <c r="T222" s="5" t="str">
        <f>IFERROR(INDEX(#REF!,MATCH(B222,#REF!,0),0),"")</f>
        <v/>
      </c>
      <c r="U222" s="10">
        <f t="shared" si="9"/>
        <v>1</v>
      </c>
      <c r="V222" s="188">
        <f t="shared" si="10"/>
        <v>808</v>
      </c>
      <c r="W222" s="188">
        <f t="shared" si="12"/>
        <v>808</v>
      </c>
      <c r="X222" s="188" t="str">
        <f>IFERROR(SUMPRODUCT(LARGE(G222:T222,{1;2;3;4;5})),"NA")</f>
        <v>NA</v>
      </c>
      <c r="Y222" s="189" t="str">
        <f>IFERROR(SUMPRODUCT(LARGE(G222:T222,{1;2;3;4;5;6;7;8;9;10})),"NA")</f>
        <v>NA</v>
      </c>
    </row>
    <row r="223" spans="1:25" s="28" customFormat="1" x14ac:dyDescent="0.3">
      <c r="A223" s="15">
        <v>220</v>
      </c>
      <c r="B223" s="2" t="s">
        <v>2554</v>
      </c>
      <c r="C223" s="1"/>
      <c r="D223" s="1"/>
      <c r="E223" s="1"/>
      <c r="F223" s="2"/>
      <c r="G223" s="10" t="str">
        <f>IFERROR(INDEX('03-25'!X:X,MATCH(B223,'03-25'!Y:Y,0),0),"")</f>
        <v/>
      </c>
      <c r="H223" s="11" t="str">
        <f>IFERROR(INDEX('04-08'!N:N,MATCH(B223,'04-08'!C:C,0),0),"")</f>
        <v/>
      </c>
      <c r="I223" s="11" t="str">
        <f>IFERROR(INDEX('04-29'!M:M,MATCH(B223,'04-29'!L:L,0),0),"")</f>
        <v/>
      </c>
      <c r="J223" s="11" t="str">
        <f>IFERROR(INDEX('05-27'!F:F,MATCH(B223,'05-27'!H:H,0),0),"")</f>
        <v/>
      </c>
      <c r="K223" s="11" t="str">
        <f>IFERROR(INDEX('06-17'!U:U,MATCH(B223,'06-17'!W:W,0),0),"")</f>
        <v/>
      </c>
      <c r="L223" s="11">
        <f>IFERROR(INDEX('07-02'!W:W,MATCH(B223,'07-02'!B:B,0),0),"")</f>
        <v>805</v>
      </c>
      <c r="M223" s="11" t="str">
        <f>IFERROR(INDEX(#REF!,MATCH(B223,#REF!,0),0),"")</f>
        <v/>
      </c>
      <c r="N223" s="11" t="str">
        <f>IFERROR(INDEX(#REF!,MATCH(B223,#REF!,0),0),"")</f>
        <v/>
      </c>
      <c r="O223" s="11" t="str">
        <f>IFERROR(INDEX(#REF!,MATCH(B223,#REF!,0),0),"")</f>
        <v/>
      </c>
      <c r="P223" s="11" t="str">
        <f>IFERROR(INDEX(#REF!,MATCH(B223,#REF!,0),0),"")</f>
        <v/>
      </c>
      <c r="Q223" s="11" t="str">
        <f>IFERROR(INDEX(#REF!,MATCH(B223,#REF!,0),0),"")</f>
        <v/>
      </c>
      <c r="R223" s="11" t="str">
        <f>IFERROR(INDEX(#REF!,MATCH(B223,#REF!,0),0),"")</f>
        <v/>
      </c>
      <c r="S223" s="11" t="str">
        <f>IFERROR(INDEX(#REF!,MATCH(B223,#REF!,0),0),"")</f>
        <v/>
      </c>
      <c r="T223" s="5" t="str">
        <f>IFERROR(INDEX(#REF!,MATCH(B223,#REF!,0),0),"")</f>
        <v/>
      </c>
      <c r="U223" s="10">
        <f t="shared" si="9"/>
        <v>1</v>
      </c>
      <c r="V223" s="188">
        <f t="shared" si="10"/>
        <v>805</v>
      </c>
      <c r="W223" s="188">
        <f t="shared" si="12"/>
        <v>805</v>
      </c>
      <c r="X223" s="188" t="str">
        <f>IFERROR(SUMPRODUCT(LARGE(G223:T223,{1;2;3;4;5})),"NA")</f>
        <v>NA</v>
      </c>
      <c r="Y223" s="189" t="str">
        <f>IFERROR(SUMPRODUCT(LARGE(G223:T223,{1;2;3;4;5;6;7;8;9;10})),"NA")</f>
        <v>NA</v>
      </c>
    </row>
    <row r="224" spans="1:25" s="28" customFormat="1" x14ac:dyDescent="0.3">
      <c r="A224" s="15">
        <v>221</v>
      </c>
      <c r="B224" s="2" t="s">
        <v>2555</v>
      </c>
      <c r="C224" s="1"/>
      <c r="D224" s="1"/>
      <c r="E224" s="1"/>
      <c r="F224" s="2"/>
      <c r="G224" s="10" t="str">
        <f>IFERROR(INDEX('03-25'!X:X,MATCH(B224,'03-25'!Y:Y,0),0),"")</f>
        <v/>
      </c>
      <c r="H224" s="11" t="str">
        <f>IFERROR(INDEX('04-08'!N:N,MATCH(B224,'04-08'!C:C,0),0),"")</f>
        <v/>
      </c>
      <c r="I224" s="11" t="str">
        <f>IFERROR(INDEX('04-29'!M:M,MATCH(B224,'04-29'!L:L,0),0),"")</f>
        <v/>
      </c>
      <c r="J224" s="11" t="str">
        <f>IFERROR(INDEX('05-27'!F:F,MATCH(B224,'05-27'!H:H,0),0),"")</f>
        <v/>
      </c>
      <c r="K224" s="11" t="str">
        <f>IFERROR(INDEX('06-17'!U:U,MATCH(B224,'06-17'!W:W,0),0),"")</f>
        <v/>
      </c>
      <c r="L224" s="11">
        <f>IFERROR(INDEX('07-02'!W:W,MATCH(B224,'07-02'!B:B,0),0),"")</f>
        <v>801</v>
      </c>
      <c r="M224" s="11" t="str">
        <f>IFERROR(INDEX(#REF!,MATCH(B224,#REF!,0),0),"")</f>
        <v/>
      </c>
      <c r="N224" s="11" t="str">
        <f>IFERROR(INDEX(#REF!,MATCH(B224,#REF!,0),0),"")</f>
        <v/>
      </c>
      <c r="O224" s="11" t="str">
        <f>IFERROR(INDEX(#REF!,MATCH(B224,#REF!,0),0),"")</f>
        <v/>
      </c>
      <c r="P224" s="11" t="str">
        <f>IFERROR(INDEX(#REF!,MATCH(B224,#REF!,0),0),"")</f>
        <v/>
      </c>
      <c r="Q224" s="11" t="str">
        <f>IFERROR(INDEX(#REF!,MATCH(B224,#REF!,0),0),"")</f>
        <v/>
      </c>
      <c r="R224" s="11" t="str">
        <f>IFERROR(INDEX(#REF!,MATCH(B224,#REF!,0),0),"")</f>
        <v/>
      </c>
      <c r="S224" s="11" t="str">
        <f>IFERROR(INDEX(#REF!,MATCH(B224,#REF!,0),0),"")</f>
        <v/>
      </c>
      <c r="T224" s="5" t="str">
        <f>IFERROR(INDEX(#REF!,MATCH(B224,#REF!,0),0),"")</f>
        <v/>
      </c>
      <c r="U224" s="10">
        <f t="shared" si="9"/>
        <v>1</v>
      </c>
      <c r="V224" s="188">
        <f t="shared" si="10"/>
        <v>801</v>
      </c>
      <c r="W224" s="188">
        <f t="shared" si="12"/>
        <v>801</v>
      </c>
      <c r="X224" s="188" t="str">
        <f>IFERROR(SUMPRODUCT(LARGE(G224:T224,{1;2;3;4;5})),"NA")</f>
        <v>NA</v>
      </c>
      <c r="Y224" s="189" t="str">
        <f>IFERROR(SUMPRODUCT(LARGE(G224:T224,{1;2;3;4;5;6;7;8;9;10})),"NA")</f>
        <v>NA</v>
      </c>
    </row>
    <row r="225" spans="1:25" s="28" customFormat="1" x14ac:dyDescent="0.3">
      <c r="A225" s="15">
        <v>222</v>
      </c>
      <c r="B225" s="2" t="s">
        <v>1869</v>
      </c>
      <c r="C225" s="1"/>
      <c r="D225" s="1"/>
      <c r="E225" s="1"/>
      <c r="F225" s="2"/>
      <c r="G225" s="10" t="str">
        <f>IFERROR(INDEX('03-25'!X:X,MATCH(B225,'03-25'!Y:Y,0),0),"")</f>
        <v/>
      </c>
      <c r="H225" s="11" t="str">
        <f>IFERROR(INDEX('04-08'!N:N,MATCH(B225,'04-08'!C:C,0),0),"")</f>
        <v/>
      </c>
      <c r="I225" s="11">
        <f>IFERROR(INDEX('04-29'!M:M,MATCH(B225,'04-29'!L:L,0),0),"")</f>
        <v>801</v>
      </c>
      <c r="J225" s="11" t="str">
        <f>IFERROR(INDEX('05-27'!F:F,MATCH(B225,'05-27'!H:H,0),0),"")</f>
        <v/>
      </c>
      <c r="K225" s="11" t="str">
        <f>IFERROR(INDEX('06-17'!U:U,MATCH(B225,'06-17'!W:W,0),0),"")</f>
        <v/>
      </c>
      <c r="L225" s="11" t="str">
        <f>IFERROR(INDEX('07-02'!W:W,MATCH(B225,'07-02'!B:B,0),0),"")</f>
        <v/>
      </c>
      <c r="M225" s="11" t="str">
        <f>IFERROR(INDEX(#REF!,MATCH(B225,#REF!,0),0),"")</f>
        <v/>
      </c>
      <c r="N225" s="11" t="str">
        <f>IFERROR(INDEX(#REF!,MATCH(B225,#REF!,0),0),"")</f>
        <v/>
      </c>
      <c r="O225" s="11" t="str">
        <f>IFERROR(INDEX(#REF!,MATCH(B225,#REF!,0),0),"")</f>
        <v/>
      </c>
      <c r="P225" s="11" t="str">
        <f>IFERROR(INDEX(#REF!,MATCH(B225,#REF!,0),0),"")</f>
        <v/>
      </c>
      <c r="Q225" s="11" t="str">
        <f>IFERROR(INDEX(#REF!,MATCH(B225,#REF!,0),0),"")</f>
        <v/>
      </c>
      <c r="R225" s="11" t="str">
        <f>IFERROR(INDEX(#REF!,MATCH(B225,#REF!,0),0),"")</f>
        <v/>
      </c>
      <c r="S225" s="11" t="str">
        <f>IFERROR(INDEX(#REF!,MATCH(B225,#REF!,0),0),"")</f>
        <v/>
      </c>
      <c r="T225" s="5" t="str">
        <f>IFERROR(INDEX(#REF!,MATCH(B225,#REF!,0),0),"")</f>
        <v/>
      </c>
      <c r="U225" s="10">
        <f t="shared" si="9"/>
        <v>1</v>
      </c>
      <c r="V225" s="188">
        <f t="shared" si="10"/>
        <v>801</v>
      </c>
      <c r="W225" s="188">
        <f t="shared" si="12"/>
        <v>801</v>
      </c>
      <c r="X225" s="188" t="str">
        <f>IFERROR(SUMPRODUCT(LARGE(G225:T225,{1;2;3;4;5})),"NA")</f>
        <v>NA</v>
      </c>
      <c r="Y225" s="189" t="str">
        <f>IFERROR(SUMPRODUCT(LARGE(G225:T225,{1;2;3;4;5;6;7;8;9;10})),"NA")</f>
        <v>NA</v>
      </c>
    </row>
    <row r="226" spans="1:25" s="28" customFormat="1" x14ac:dyDescent="0.3">
      <c r="A226" s="15">
        <v>223</v>
      </c>
      <c r="B226" s="2" t="s">
        <v>1826</v>
      </c>
      <c r="C226" s="1"/>
      <c r="D226" s="1"/>
      <c r="E226" s="1"/>
      <c r="F226" s="2"/>
      <c r="G226" s="10" t="str">
        <f>IFERROR(INDEX('03-25'!X:X,MATCH(B226,'03-25'!Y:Y,0),0),"")</f>
        <v/>
      </c>
      <c r="H226" s="11" t="str">
        <f>IFERROR(INDEX('04-08'!N:N,MATCH(B226,'04-08'!C:C,0),0),"")</f>
        <v/>
      </c>
      <c r="I226" s="11">
        <f>IFERROR(INDEX('04-29'!M:M,MATCH(B226,'04-29'!L:L,0),0),"")</f>
        <v>800</v>
      </c>
      <c r="J226" s="11" t="str">
        <f>IFERROR(INDEX('05-27'!F:F,MATCH(B226,'05-27'!H:H,0),0),"")</f>
        <v/>
      </c>
      <c r="K226" s="11" t="str">
        <f>IFERROR(INDEX('06-17'!U:U,MATCH(B226,'06-17'!W:W,0),0),"")</f>
        <v/>
      </c>
      <c r="L226" s="11" t="str">
        <f>IFERROR(INDEX('07-02'!W:W,MATCH(B226,'07-02'!B:B,0),0),"")</f>
        <v/>
      </c>
      <c r="M226" s="11" t="str">
        <f>IFERROR(INDEX(#REF!,MATCH(B226,#REF!,0),0),"")</f>
        <v/>
      </c>
      <c r="N226" s="11" t="str">
        <f>IFERROR(INDEX(#REF!,MATCH(B226,#REF!,0),0),"")</f>
        <v/>
      </c>
      <c r="O226" s="11" t="str">
        <f>IFERROR(INDEX(#REF!,MATCH(B226,#REF!,0),0),"")</f>
        <v/>
      </c>
      <c r="P226" s="11" t="str">
        <f>IFERROR(INDEX(#REF!,MATCH(B226,#REF!,0),0),"")</f>
        <v/>
      </c>
      <c r="Q226" s="11" t="str">
        <f>IFERROR(INDEX(#REF!,MATCH(B226,#REF!,0),0),"")</f>
        <v/>
      </c>
      <c r="R226" s="11" t="str">
        <f>IFERROR(INDEX(#REF!,MATCH(B226,#REF!,0),0),"")</f>
        <v/>
      </c>
      <c r="S226" s="11" t="str">
        <f>IFERROR(INDEX(#REF!,MATCH(B226,#REF!,0),0),"")</f>
        <v/>
      </c>
      <c r="T226" s="5" t="str">
        <f>IFERROR(INDEX(#REF!,MATCH(B226,#REF!,0),0),"")</f>
        <v/>
      </c>
      <c r="U226" s="10">
        <f t="shared" si="9"/>
        <v>1</v>
      </c>
      <c r="V226" s="188">
        <f t="shared" si="10"/>
        <v>800</v>
      </c>
      <c r="W226" s="188">
        <f t="shared" si="12"/>
        <v>800</v>
      </c>
      <c r="X226" s="188" t="str">
        <f>IFERROR(SUMPRODUCT(LARGE(G226:T226,{1;2;3;4;5})),"NA")</f>
        <v>NA</v>
      </c>
      <c r="Y226" s="189" t="str">
        <f>IFERROR(SUMPRODUCT(LARGE(G226:T226,{1;2;3;4;5;6;7;8;9;10})),"NA")</f>
        <v>NA</v>
      </c>
    </row>
    <row r="227" spans="1:25" s="28" customFormat="1" x14ac:dyDescent="0.3">
      <c r="A227" s="15">
        <v>224</v>
      </c>
      <c r="B227" s="2" t="s">
        <v>2472</v>
      </c>
      <c r="C227" s="1"/>
      <c r="D227" s="1"/>
      <c r="E227" s="1"/>
      <c r="F227" s="2"/>
      <c r="G227" s="10" t="str">
        <f>IFERROR(INDEX('03-25'!X:X,MATCH(B227,'03-25'!Y:Y,0),0),"")</f>
        <v/>
      </c>
      <c r="H227" s="11" t="str">
        <f>IFERROR(INDEX('04-08'!N:N,MATCH(B227,'04-08'!C:C,0),0),"")</f>
        <v/>
      </c>
      <c r="I227" s="11" t="str">
        <f>IFERROR(INDEX('04-29'!M:M,MATCH(B227,'04-29'!L:L,0),0),"")</f>
        <v/>
      </c>
      <c r="J227" s="11" t="str">
        <f>IFERROR(INDEX('05-27'!F:F,MATCH(B227,'05-27'!H:H,0),0),"")</f>
        <v/>
      </c>
      <c r="K227" s="11">
        <f>IFERROR(INDEX('06-17'!U:U,MATCH(B227,'06-17'!W:W,0),0),"")</f>
        <v>800</v>
      </c>
      <c r="L227" s="11" t="str">
        <f>IFERROR(INDEX('07-02'!W:W,MATCH(B227,'07-02'!B:B,0),0),"")</f>
        <v/>
      </c>
      <c r="M227" s="11" t="str">
        <f>IFERROR(INDEX(#REF!,MATCH(B227,#REF!,0),0),"")</f>
        <v/>
      </c>
      <c r="N227" s="11" t="str">
        <f>IFERROR(INDEX(#REF!,MATCH(B227,#REF!,0),0),"")</f>
        <v/>
      </c>
      <c r="O227" s="11" t="str">
        <f>IFERROR(INDEX(#REF!,MATCH(B227,#REF!,0),0),"")</f>
        <v/>
      </c>
      <c r="P227" s="11" t="str">
        <f>IFERROR(INDEX(#REF!,MATCH(B227,#REF!,0),0),"")</f>
        <v/>
      </c>
      <c r="Q227" s="11" t="str">
        <f>IFERROR(INDEX(#REF!,MATCH(B227,#REF!,0),0),"")</f>
        <v/>
      </c>
      <c r="R227" s="11" t="str">
        <f>IFERROR(INDEX(#REF!,MATCH(B227,#REF!,0),0),"")</f>
        <v/>
      </c>
      <c r="S227" s="11" t="str">
        <f>IFERROR(INDEX(#REF!,MATCH(B227,#REF!,0),0),"")</f>
        <v/>
      </c>
      <c r="T227" s="5" t="str">
        <f>IFERROR(INDEX(#REF!,MATCH(B227,#REF!,0),0),"")</f>
        <v/>
      </c>
      <c r="U227" s="10">
        <f t="shared" si="9"/>
        <v>1</v>
      </c>
      <c r="V227" s="188">
        <f t="shared" si="10"/>
        <v>800</v>
      </c>
      <c r="W227" s="188">
        <f t="shared" si="12"/>
        <v>800</v>
      </c>
      <c r="X227" s="188" t="str">
        <f>IFERROR(SUMPRODUCT(LARGE(G227:T227,{1;2;3;4;5})),"NA")</f>
        <v>NA</v>
      </c>
      <c r="Y227" s="189" t="str">
        <f>IFERROR(SUMPRODUCT(LARGE(G227:T227,{1;2;3;4;5;6;7;8;9;10})),"NA")</f>
        <v>NA</v>
      </c>
    </row>
    <row r="228" spans="1:25" s="28" customFormat="1" x14ac:dyDescent="0.3">
      <c r="A228" s="15">
        <v>225</v>
      </c>
      <c r="B228" s="2" t="s">
        <v>2436</v>
      </c>
      <c r="C228" s="1"/>
      <c r="D228" s="1"/>
      <c r="E228" s="1"/>
      <c r="F228" s="2"/>
      <c r="G228" s="10" t="str">
        <f>IFERROR(INDEX('03-25'!X:X,MATCH(B228,'03-25'!Y:Y,0),0),"")</f>
        <v/>
      </c>
      <c r="H228" s="11" t="str">
        <f>IFERROR(INDEX('04-08'!N:N,MATCH(B228,'04-08'!C:C,0),0),"")</f>
        <v/>
      </c>
      <c r="I228" s="11" t="str">
        <f>IFERROR(INDEX('04-29'!M:M,MATCH(B228,'04-29'!L:L,0),0),"")</f>
        <v/>
      </c>
      <c r="J228" s="11" t="str">
        <f>IFERROR(INDEX('05-27'!F:F,MATCH(B228,'05-27'!H:H,0),0),"")</f>
        <v/>
      </c>
      <c r="K228" s="11">
        <f>IFERROR(INDEX('06-17'!U:U,MATCH(B228,'06-17'!W:W,0),0),"")</f>
        <v>799</v>
      </c>
      <c r="L228" s="11" t="str">
        <f>IFERROR(INDEX('07-02'!W:W,MATCH(B228,'07-02'!B:B,0),0),"")</f>
        <v/>
      </c>
      <c r="M228" s="11" t="str">
        <f>IFERROR(INDEX(#REF!,MATCH(B228,#REF!,0),0),"")</f>
        <v/>
      </c>
      <c r="N228" s="11" t="str">
        <f>IFERROR(INDEX(#REF!,MATCH(B228,#REF!,0),0),"")</f>
        <v/>
      </c>
      <c r="O228" s="11" t="str">
        <f>IFERROR(INDEX(#REF!,MATCH(B228,#REF!,0),0),"")</f>
        <v/>
      </c>
      <c r="P228" s="11" t="str">
        <f>IFERROR(INDEX(#REF!,MATCH(B228,#REF!,0),0),"")</f>
        <v/>
      </c>
      <c r="Q228" s="11" t="str">
        <f>IFERROR(INDEX(#REF!,MATCH(B228,#REF!,0),0),"")</f>
        <v/>
      </c>
      <c r="R228" s="11" t="str">
        <f>IFERROR(INDEX(#REF!,MATCH(B228,#REF!,0),0),"")</f>
        <v/>
      </c>
      <c r="S228" s="11" t="str">
        <f>IFERROR(INDEX(#REF!,MATCH(B228,#REF!,0),0),"")</f>
        <v/>
      </c>
      <c r="T228" s="5" t="str">
        <f>IFERROR(INDEX(#REF!,MATCH(B228,#REF!,0),0),"")</f>
        <v/>
      </c>
      <c r="U228" s="10">
        <f t="shared" si="9"/>
        <v>1</v>
      </c>
      <c r="V228" s="188">
        <f t="shared" si="10"/>
        <v>799</v>
      </c>
      <c r="W228" s="188">
        <f t="shared" si="12"/>
        <v>799</v>
      </c>
      <c r="X228" s="188" t="str">
        <f>IFERROR(SUMPRODUCT(LARGE(G228:T228,{1;2;3;4;5})),"NA")</f>
        <v>NA</v>
      </c>
      <c r="Y228" s="189" t="str">
        <f>IFERROR(SUMPRODUCT(LARGE(G228:T228,{1;2;3;4;5;6;7;8;9;10})),"NA")</f>
        <v>NA</v>
      </c>
    </row>
    <row r="229" spans="1:25" s="28" customFormat="1" x14ac:dyDescent="0.3">
      <c r="A229" s="15">
        <v>226</v>
      </c>
      <c r="B229" s="2" t="s">
        <v>2556</v>
      </c>
      <c r="C229" s="1"/>
      <c r="D229" s="1"/>
      <c r="E229" s="1"/>
      <c r="F229" s="2"/>
      <c r="G229" s="10" t="str">
        <f>IFERROR(INDEX('03-25'!X:X,MATCH(B229,'03-25'!Y:Y,0),0),"")</f>
        <v/>
      </c>
      <c r="H229" s="11" t="str">
        <f>IFERROR(INDEX('04-08'!N:N,MATCH(B229,'04-08'!C:C,0),0),"")</f>
        <v/>
      </c>
      <c r="I229" s="11" t="str">
        <f>IFERROR(INDEX('04-29'!M:M,MATCH(B229,'04-29'!L:L,0),0),"")</f>
        <v/>
      </c>
      <c r="J229" s="11" t="str">
        <f>IFERROR(INDEX('05-27'!F:F,MATCH(B229,'05-27'!H:H,0),0),"")</f>
        <v/>
      </c>
      <c r="K229" s="11" t="str">
        <f>IFERROR(INDEX('06-17'!U:U,MATCH(B229,'06-17'!W:W,0),0),"")</f>
        <v/>
      </c>
      <c r="L229" s="11">
        <f>IFERROR(INDEX('07-02'!W:W,MATCH(B229,'07-02'!B:B,0),0),"")</f>
        <v>798</v>
      </c>
      <c r="M229" s="11" t="str">
        <f>IFERROR(INDEX(#REF!,MATCH(B229,#REF!,0),0),"")</f>
        <v/>
      </c>
      <c r="N229" s="11" t="str">
        <f>IFERROR(INDEX(#REF!,MATCH(B229,#REF!,0),0),"")</f>
        <v/>
      </c>
      <c r="O229" s="11" t="str">
        <f>IFERROR(INDEX(#REF!,MATCH(B229,#REF!,0),0),"")</f>
        <v/>
      </c>
      <c r="P229" s="11" t="str">
        <f>IFERROR(INDEX(#REF!,MATCH(B229,#REF!,0),0),"")</f>
        <v/>
      </c>
      <c r="Q229" s="11" t="str">
        <f>IFERROR(INDEX(#REF!,MATCH(B229,#REF!,0),0),"")</f>
        <v/>
      </c>
      <c r="R229" s="11" t="str">
        <f>IFERROR(INDEX(#REF!,MATCH(B229,#REF!,0),0),"")</f>
        <v/>
      </c>
      <c r="S229" s="11" t="str">
        <f>IFERROR(INDEX(#REF!,MATCH(B229,#REF!,0),0),"")</f>
        <v/>
      </c>
      <c r="T229" s="5" t="str">
        <f>IFERROR(INDEX(#REF!,MATCH(B229,#REF!,0),0),"")</f>
        <v/>
      </c>
      <c r="U229" s="10">
        <f t="shared" si="9"/>
        <v>1</v>
      </c>
      <c r="V229" s="188">
        <f t="shared" si="10"/>
        <v>798</v>
      </c>
      <c r="W229" s="188">
        <f t="shared" si="12"/>
        <v>798</v>
      </c>
      <c r="X229" s="188" t="str">
        <f>IFERROR(SUMPRODUCT(LARGE(G229:T229,{1;2;3;4;5})),"NA")</f>
        <v>NA</v>
      </c>
      <c r="Y229" s="189" t="str">
        <f>IFERROR(SUMPRODUCT(LARGE(G229:T229,{1;2;3;4;5;6;7;8;9;10})),"NA")</f>
        <v>NA</v>
      </c>
    </row>
    <row r="230" spans="1:25" s="28" customFormat="1" x14ac:dyDescent="0.3">
      <c r="A230" s="15">
        <v>227</v>
      </c>
      <c r="B230" s="2" t="s">
        <v>1792</v>
      </c>
      <c r="C230" s="1"/>
      <c r="D230" s="1"/>
      <c r="E230" s="1"/>
      <c r="F230" s="2"/>
      <c r="G230" s="10" t="str">
        <f>IFERROR(INDEX('03-25'!X:X,MATCH(B230,'03-25'!Y:Y,0),0),"")</f>
        <v/>
      </c>
      <c r="H230" s="11" t="str">
        <f>IFERROR(INDEX('04-08'!N:N,MATCH(B230,'04-08'!C:C,0),0),"")</f>
        <v/>
      </c>
      <c r="I230" s="11">
        <f>IFERROR(INDEX('04-29'!M:M,MATCH(B230,'04-29'!L:L,0),0),"")</f>
        <v>796</v>
      </c>
      <c r="J230" s="11" t="str">
        <f>IFERROR(INDEX('05-27'!F:F,MATCH(B230,'05-27'!H:H,0),0),"")</f>
        <v/>
      </c>
      <c r="K230" s="11" t="str">
        <f>IFERROR(INDEX('06-17'!U:U,MATCH(B230,'06-17'!W:W,0),0),"")</f>
        <v/>
      </c>
      <c r="L230" s="11" t="str">
        <f>IFERROR(INDEX('07-02'!W:W,MATCH(B230,'07-02'!B:B,0),0),"")</f>
        <v/>
      </c>
      <c r="M230" s="11" t="str">
        <f>IFERROR(INDEX(#REF!,MATCH(B230,#REF!,0),0),"")</f>
        <v/>
      </c>
      <c r="N230" s="11" t="str">
        <f>IFERROR(INDEX(#REF!,MATCH(B230,#REF!,0),0),"")</f>
        <v/>
      </c>
      <c r="O230" s="11" t="str">
        <f>IFERROR(INDEX(#REF!,MATCH(B230,#REF!,0),0),"")</f>
        <v/>
      </c>
      <c r="P230" s="11" t="str">
        <f>IFERROR(INDEX(#REF!,MATCH(B230,#REF!,0),0),"")</f>
        <v/>
      </c>
      <c r="Q230" s="11" t="str">
        <f>IFERROR(INDEX(#REF!,MATCH(B230,#REF!,0),0),"")</f>
        <v/>
      </c>
      <c r="R230" s="11" t="str">
        <f>IFERROR(INDEX(#REF!,MATCH(B230,#REF!,0),0),"")</f>
        <v/>
      </c>
      <c r="S230" s="11" t="str">
        <f>IFERROR(INDEX(#REF!,MATCH(B230,#REF!,0),0),"")</f>
        <v/>
      </c>
      <c r="T230" s="5" t="str">
        <f>IFERROR(INDEX(#REF!,MATCH(B230,#REF!,0),0),"")</f>
        <v/>
      </c>
      <c r="U230" s="10">
        <f t="shared" si="9"/>
        <v>1</v>
      </c>
      <c r="V230" s="188">
        <f t="shared" si="10"/>
        <v>796</v>
      </c>
      <c r="W230" s="188">
        <f t="shared" si="12"/>
        <v>796</v>
      </c>
      <c r="X230" s="188" t="str">
        <f>IFERROR(SUMPRODUCT(LARGE(G230:T230,{1;2;3;4;5})),"NA")</f>
        <v>NA</v>
      </c>
      <c r="Y230" s="189" t="str">
        <f>IFERROR(SUMPRODUCT(LARGE(G230:T230,{1;2;3;4;5;6;7;8;9;10})),"NA")</f>
        <v>NA</v>
      </c>
    </row>
    <row r="231" spans="1:25" s="28" customFormat="1" x14ac:dyDescent="0.3">
      <c r="A231" s="15">
        <v>228</v>
      </c>
      <c r="B231" s="2" t="s">
        <v>2558</v>
      </c>
      <c r="C231" s="1"/>
      <c r="D231" s="1"/>
      <c r="E231" s="1"/>
      <c r="F231" s="2"/>
      <c r="G231" s="10" t="str">
        <f>IFERROR(INDEX('03-25'!X:X,MATCH(B231,'03-25'!Y:Y,0),0),"")</f>
        <v/>
      </c>
      <c r="H231" s="11" t="str">
        <f>IFERROR(INDEX('04-08'!N:N,MATCH(B231,'04-08'!C:C,0),0),"")</f>
        <v/>
      </c>
      <c r="I231" s="11" t="str">
        <f>IFERROR(INDEX('04-29'!M:M,MATCH(B231,'04-29'!L:L,0),0),"")</f>
        <v/>
      </c>
      <c r="J231" s="11" t="str">
        <f>IFERROR(INDEX('05-27'!F:F,MATCH(B231,'05-27'!H:H,0),0),"")</f>
        <v/>
      </c>
      <c r="K231" s="11" t="str">
        <f>IFERROR(INDEX('06-17'!U:U,MATCH(B231,'06-17'!W:W,0),0),"")</f>
        <v/>
      </c>
      <c r="L231" s="11">
        <f>IFERROR(INDEX('07-02'!W:W,MATCH(B231,'07-02'!B:B,0),0),"")</f>
        <v>796</v>
      </c>
      <c r="M231" s="11" t="str">
        <f>IFERROR(INDEX(#REF!,MATCH(B231,#REF!,0),0),"")</f>
        <v/>
      </c>
      <c r="N231" s="11" t="str">
        <f>IFERROR(INDEX(#REF!,MATCH(B231,#REF!,0),0),"")</f>
        <v/>
      </c>
      <c r="O231" s="11" t="str">
        <f>IFERROR(INDEX(#REF!,MATCH(B231,#REF!,0),0),"")</f>
        <v/>
      </c>
      <c r="P231" s="11" t="str">
        <f>IFERROR(INDEX(#REF!,MATCH(B231,#REF!,0),0),"")</f>
        <v/>
      </c>
      <c r="Q231" s="11" t="str">
        <f>IFERROR(INDEX(#REF!,MATCH(B231,#REF!,0),0),"")</f>
        <v/>
      </c>
      <c r="R231" s="11" t="str">
        <f>IFERROR(INDEX(#REF!,MATCH(B231,#REF!,0),0),"")</f>
        <v/>
      </c>
      <c r="S231" s="11" t="str">
        <f>IFERROR(INDEX(#REF!,MATCH(B231,#REF!,0),0),"")</f>
        <v/>
      </c>
      <c r="T231" s="5" t="str">
        <f>IFERROR(INDEX(#REF!,MATCH(B231,#REF!,0),0),"")</f>
        <v/>
      </c>
      <c r="U231" s="10">
        <f t="shared" si="9"/>
        <v>1</v>
      </c>
      <c r="V231" s="188">
        <f t="shared" si="10"/>
        <v>796</v>
      </c>
      <c r="W231" s="188">
        <f t="shared" si="12"/>
        <v>796</v>
      </c>
      <c r="X231" s="188" t="str">
        <f>IFERROR(SUMPRODUCT(LARGE(G231:T231,{1;2;3;4;5})),"NA")</f>
        <v>NA</v>
      </c>
      <c r="Y231" s="189" t="str">
        <f>IFERROR(SUMPRODUCT(LARGE(G231:T231,{1;2;3;4;5;6;7;8;9;10})),"NA")</f>
        <v>NA</v>
      </c>
    </row>
    <row r="232" spans="1:25" s="28" customFormat="1" x14ac:dyDescent="0.3">
      <c r="A232" s="15">
        <v>229</v>
      </c>
      <c r="B232" s="2" t="s">
        <v>2557</v>
      </c>
      <c r="C232" s="1"/>
      <c r="D232" s="1"/>
      <c r="E232" s="1"/>
      <c r="F232" s="2"/>
      <c r="G232" s="10" t="str">
        <f>IFERROR(INDEX('03-25'!X:X,MATCH(B232,'03-25'!Y:Y,0),0),"")</f>
        <v/>
      </c>
      <c r="H232" s="11" t="str">
        <f>IFERROR(INDEX('04-08'!N:N,MATCH(B232,'04-08'!C:C,0),0),"")</f>
        <v/>
      </c>
      <c r="I232" s="11" t="str">
        <f>IFERROR(INDEX('04-29'!M:M,MATCH(B232,'04-29'!L:L,0),0),"")</f>
        <v/>
      </c>
      <c r="J232" s="11" t="str">
        <f>IFERROR(INDEX('05-27'!F:F,MATCH(B232,'05-27'!H:H,0),0),"")</f>
        <v/>
      </c>
      <c r="K232" s="11" t="str">
        <f>IFERROR(INDEX('06-17'!U:U,MATCH(B232,'06-17'!W:W,0),0),"")</f>
        <v/>
      </c>
      <c r="L232" s="11">
        <f>IFERROR(INDEX('07-02'!W:W,MATCH(B232,'07-02'!B:B,0),0),"")</f>
        <v>796</v>
      </c>
      <c r="M232" s="11" t="str">
        <f>IFERROR(INDEX(#REF!,MATCH(B232,#REF!,0),0),"")</f>
        <v/>
      </c>
      <c r="N232" s="11" t="str">
        <f>IFERROR(INDEX(#REF!,MATCH(B232,#REF!,0),0),"")</f>
        <v/>
      </c>
      <c r="O232" s="11" t="str">
        <f>IFERROR(INDEX(#REF!,MATCH(B232,#REF!,0),0),"")</f>
        <v/>
      </c>
      <c r="P232" s="11" t="str">
        <f>IFERROR(INDEX(#REF!,MATCH(B232,#REF!,0),0),"")</f>
        <v/>
      </c>
      <c r="Q232" s="11" t="str">
        <f>IFERROR(INDEX(#REF!,MATCH(B232,#REF!,0),0),"")</f>
        <v/>
      </c>
      <c r="R232" s="11" t="str">
        <f>IFERROR(INDEX(#REF!,MATCH(B232,#REF!,0),0),"")</f>
        <v/>
      </c>
      <c r="S232" s="11" t="str">
        <f>IFERROR(INDEX(#REF!,MATCH(B232,#REF!,0),0),"")</f>
        <v/>
      </c>
      <c r="T232" s="5" t="str">
        <f>IFERROR(INDEX(#REF!,MATCH(B232,#REF!,0),0),"")</f>
        <v/>
      </c>
      <c r="U232" s="10">
        <f t="shared" si="9"/>
        <v>1</v>
      </c>
      <c r="V232" s="188">
        <f t="shared" si="10"/>
        <v>796</v>
      </c>
      <c r="W232" s="188">
        <f t="shared" si="12"/>
        <v>796</v>
      </c>
      <c r="X232" s="188" t="str">
        <f>IFERROR(SUMPRODUCT(LARGE(G232:T232,{1;2;3;4;5})),"NA")</f>
        <v>NA</v>
      </c>
      <c r="Y232" s="189" t="str">
        <f>IFERROR(SUMPRODUCT(LARGE(G232:T232,{1;2;3;4;5;6;7;8;9;10})),"NA")</f>
        <v>NA</v>
      </c>
    </row>
    <row r="233" spans="1:25" s="28" customFormat="1" x14ac:dyDescent="0.3">
      <c r="A233" s="15">
        <v>230</v>
      </c>
      <c r="B233" s="2" t="s">
        <v>2561</v>
      </c>
      <c r="C233" s="1"/>
      <c r="D233" s="1"/>
      <c r="E233" s="1"/>
      <c r="F233" s="2"/>
      <c r="G233" s="10" t="str">
        <f>IFERROR(INDEX('03-25'!X:X,MATCH(B233,'03-25'!Y:Y,0),0),"")</f>
        <v/>
      </c>
      <c r="H233" s="11" t="str">
        <f>IFERROR(INDEX('04-08'!N:N,MATCH(B233,'04-08'!C:C,0),0),"")</f>
        <v/>
      </c>
      <c r="I233" s="11" t="str">
        <f>IFERROR(INDEX('04-29'!M:M,MATCH(B233,'04-29'!L:L,0),0),"")</f>
        <v/>
      </c>
      <c r="J233" s="11" t="str">
        <f>IFERROR(INDEX('05-27'!F:F,MATCH(B233,'05-27'!H:H,0),0),"")</f>
        <v/>
      </c>
      <c r="K233" s="11" t="str">
        <f>IFERROR(INDEX('06-17'!U:U,MATCH(B233,'06-17'!W:W,0),0),"")</f>
        <v/>
      </c>
      <c r="L233" s="11">
        <f>IFERROR(INDEX('07-02'!W:W,MATCH(B233,'07-02'!B:B,0),0),"")</f>
        <v>795</v>
      </c>
      <c r="M233" s="11" t="str">
        <f>IFERROR(INDEX(#REF!,MATCH(B233,#REF!,0),0),"")</f>
        <v/>
      </c>
      <c r="N233" s="11" t="str">
        <f>IFERROR(INDEX(#REF!,MATCH(B233,#REF!,0),0),"")</f>
        <v/>
      </c>
      <c r="O233" s="11" t="str">
        <f>IFERROR(INDEX(#REF!,MATCH(B233,#REF!,0),0),"")</f>
        <v/>
      </c>
      <c r="P233" s="11" t="str">
        <f>IFERROR(INDEX(#REF!,MATCH(B233,#REF!,0),0),"")</f>
        <v/>
      </c>
      <c r="Q233" s="11" t="str">
        <f>IFERROR(INDEX(#REF!,MATCH(B233,#REF!,0),0),"")</f>
        <v/>
      </c>
      <c r="R233" s="11" t="str">
        <f>IFERROR(INDEX(#REF!,MATCH(B233,#REF!,0),0),"")</f>
        <v/>
      </c>
      <c r="S233" s="11" t="str">
        <f>IFERROR(INDEX(#REF!,MATCH(B233,#REF!,0),0),"")</f>
        <v/>
      </c>
      <c r="T233" s="5" t="str">
        <f>IFERROR(INDEX(#REF!,MATCH(B233,#REF!,0),0),"")</f>
        <v/>
      </c>
      <c r="U233" s="10">
        <f t="shared" si="9"/>
        <v>1</v>
      </c>
      <c r="V233" s="188">
        <f t="shared" si="10"/>
        <v>795</v>
      </c>
      <c r="W233" s="188">
        <f t="shared" si="12"/>
        <v>795</v>
      </c>
      <c r="X233" s="188" t="str">
        <f>IFERROR(SUMPRODUCT(LARGE(G233:T233,{1;2;3;4;5})),"NA")</f>
        <v>NA</v>
      </c>
      <c r="Y233" s="189" t="str">
        <f>IFERROR(SUMPRODUCT(LARGE(G233:T233,{1;2;3;4;5;6;7;8;9;10})),"NA")</f>
        <v>NA</v>
      </c>
    </row>
    <row r="234" spans="1:25" s="28" customFormat="1" x14ac:dyDescent="0.3">
      <c r="A234" s="15">
        <v>231</v>
      </c>
      <c r="B234" s="2" t="s">
        <v>465</v>
      </c>
      <c r="C234" s="1"/>
      <c r="D234" s="1"/>
      <c r="E234" s="1"/>
      <c r="F234" s="2"/>
      <c r="G234" s="10">
        <f>IFERROR(INDEX('03-25'!X:X,MATCH(B234,'03-25'!Y:Y,0),0),"")</f>
        <v>794</v>
      </c>
      <c r="H234" s="11" t="str">
        <f>IFERROR(INDEX('04-08'!N:N,MATCH(B234,'04-08'!C:C,0),0),"")</f>
        <v/>
      </c>
      <c r="I234" s="11" t="str">
        <f>IFERROR(INDEX('04-29'!M:M,MATCH(B234,'04-29'!L:L,0),0),"")</f>
        <v/>
      </c>
      <c r="J234" s="11" t="str">
        <f>IFERROR(INDEX('05-27'!F:F,MATCH(B234,'05-27'!H:H,0),0),"")</f>
        <v/>
      </c>
      <c r="K234" s="11" t="str">
        <f>IFERROR(INDEX('06-17'!U:U,MATCH(B234,'06-17'!W:W,0),0),"")</f>
        <v/>
      </c>
      <c r="L234" s="11" t="str">
        <f>IFERROR(INDEX('07-02'!W:W,MATCH(B234,'07-02'!B:B,0),0),"")</f>
        <v/>
      </c>
      <c r="M234" s="11" t="str">
        <f>IFERROR(INDEX(#REF!,MATCH(B234,#REF!,0),0),"")</f>
        <v/>
      </c>
      <c r="N234" s="11" t="str">
        <f>IFERROR(INDEX(#REF!,MATCH(B234,#REF!,0),0),"")</f>
        <v/>
      </c>
      <c r="O234" s="11" t="str">
        <f>IFERROR(INDEX(#REF!,MATCH(B234,#REF!,0),0),"")</f>
        <v/>
      </c>
      <c r="P234" s="11" t="str">
        <f>IFERROR(INDEX(#REF!,MATCH(B234,#REF!,0),0),"")</f>
        <v/>
      </c>
      <c r="Q234" s="11" t="str">
        <f>IFERROR(INDEX(#REF!,MATCH(B234,#REF!,0),0),"")</f>
        <v/>
      </c>
      <c r="R234" s="11" t="str">
        <f>IFERROR(INDEX(#REF!,MATCH(B234,#REF!,0),0),"")</f>
        <v/>
      </c>
      <c r="S234" s="11" t="str">
        <f>IFERROR(INDEX(#REF!,MATCH(B234,#REF!,0),0),"")</f>
        <v/>
      </c>
      <c r="T234" s="5" t="str">
        <f>IFERROR(INDEX(#REF!,MATCH(B234,#REF!,0),0),"")</f>
        <v/>
      </c>
      <c r="U234" s="10">
        <f t="shared" si="9"/>
        <v>1</v>
      </c>
      <c r="V234" s="188">
        <f t="shared" si="10"/>
        <v>794</v>
      </c>
      <c r="W234" s="188">
        <f t="shared" si="12"/>
        <v>794</v>
      </c>
      <c r="X234" s="188" t="str">
        <f>IFERROR(SUMPRODUCT(LARGE(G234:T234,{1;2;3;4;5})),"NA")</f>
        <v>NA</v>
      </c>
      <c r="Y234" s="189" t="str">
        <f>IFERROR(SUMPRODUCT(LARGE(G234:T234,{1;2;3;4;5;6;7;8;9;10})),"NA")</f>
        <v>NA</v>
      </c>
    </row>
    <row r="235" spans="1:25" s="28" customFormat="1" x14ac:dyDescent="0.3">
      <c r="A235" s="15">
        <v>232</v>
      </c>
      <c r="B235" s="2" t="s">
        <v>2562</v>
      </c>
      <c r="C235" s="1"/>
      <c r="D235" s="1"/>
      <c r="E235" s="1"/>
      <c r="F235" s="2"/>
      <c r="G235" s="10" t="str">
        <f>IFERROR(INDEX('03-25'!X:X,MATCH(B235,'03-25'!Y:Y,0),0),"")</f>
        <v/>
      </c>
      <c r="H235" s="11" t="str">
        <f>IFERROR(INDEX('04-08'!N:N,MATCH(B235,'04-08'!C:C,0),0),"")</f>
        <v/>
      </c>
      <c r="I235" s="11" t="str">
        <f>IFERROR(INDEX('04-29'!M:M,MATCH(B235,'04-29'!L:L,0),0),"")</f>
        <v/>
      </c>
      <c r="J235" s="11" t="str">
        <f>IFERROR(INDEX('05-27'!F:F,MATCH(B235,'05-27'!H:H,0),0),"")</f>
        <v/>
      </c>
      <c r="K235" s="11" t="str">
        <f>IFERROR(INDEX('06-17'!U:U,MATCH(B235,'06-17'!W:W,0),0),"")</f>
        <v/>
      </c>
      <c r="L235" s="11">
        <f>IFERROR(INDEX('07-02'!W:W,MATCH(B235,'07-02'!B:B,0),0),"")</f>
        <v>794</v>
      </c>
      <c r="M235" s="11" t="str">
        <f>IFERROR(INDEX(#REF!,MATCH(B235,#REF!,0),0),"")</f>
        <v/>
      </c>
      <c r="N235" s="11" t="str">
        <f>IFERROR(INDEX(#REF!,MATCH(B235,#REF!,0),0),"")</f>
        <v/>
      </c>
      <c r="O235" s="11" t="str">
        <f>IFERROR(INDEX(#REF!,MATCH(B235,#REF!,0),0),"")</f>
        <v/>
      </c>
      <c r="P235" s="11" t="str">
        <f>IFERROR(INDEX(#REF!,MATCH(B235,#REF!,0),0),"")</f>
        <v/>
      </c>
      <c r="Q235" s="11" t="str">
        <f>IFERROR(INDEX(#REF!,MATCH(B235,#REF!,0),0),"")</f>
        <v/>
      </c>
      <c r="R235" s="11" t="str">
        <f>IFERROR(INDEX(#REF!,MATCH(B235,#REF!,0),0),"")</f>
        <v/>
      </c>
      <c r="S235" s="11" t="str">
        <f>IFERROR(INDEX(#REF!,MATCH(B235,#REF!,0),0),"")</f>
        <v/>
      </c>
      <c r="T235" s="5" t="str">
        <f>IFERROR(INDEX(#REF!,MATCH(B235,#REF!,0),0),"")</f>
        <v/>
      </c>
      <c r="U235" s="10">
        <f t="shared" si="9"/>
        <v>1</v>
      </c>
      <c r="V235" s="188">
        <f t="shared" si="10"/>
        <v>794</v>
      </c>
      <c r="W235" s="188">
        <f t="shared" si="12"/>
        <v>794</v>
      </c>
      <c r="X235" s="188" t="str">
        <f>IFERROR(SUMPRODUCT(LARGE(G235:T235,{1;2;3;4;5})),"NA")</f>
        <v>NA</v>
      </c>
      <c r="Y235" s="189" t="str">
        <f>IFERROR(SUMPRODUCT(LARGE(G235:T235,{1;2;3;4;5;6;7;8;9;10})),"NA")</f>
        <v>NA</v>
      </c>
    </row>
    <row r="236" spans="1:25" s="28" customFormat="1" x14ac:dyDescent="0.3">
      <c r="A236" s="15">
        <v>233</v>
      </c>
      <c r="B236" s="2" t="s">
        <v>34</v>
      </c>
      <c r="C236" s="1"/>
      <c r="D236" s="1"/>
      <c r="E236" s="1"/>
      <c r="F236" s="2"/>
      <c r="G236" s="10" t="str">
        <f>IFERROR(INDEX('03-25'!X:X,MATCH(B236,'03-25'!Y:Y,0),0),"")</f>
        <v/>
      </c>
      <c r="H236" s="11">
        <f>IFERROR(INDEX('04-08'!N:N,MATCH(B236,'04-08'!C:C,0),0),"")</f>
        <v>794</v>
      </c>
      <c r="I236" s="11" t="str">
        <f>IFERROR(INDEX('04-29'!M:M,MATCH(B236,'04-29'!L:L,0),0),"")</f>
        <v/>
      </c>
      <c r="J236" s="11" t="str">
        <f>IFERROR(INDEX('05-27'!F:F,MATCH(B236,'05-27'!H:H,0),0),"")</f>
        <v/>
      </c>
      <c r="K236" s="11" t="str">
        <f>IFERROR(INDEX('06-17'!U:U,MATCH(B236,'06-17'!W:W,0),0),"")</f>
        <v/>
      </c>
      <c r="L236" s="11" t="str">
        <f>IFERROR(INDEX('07-02'!W:W,MATCH(B236,'07-02'!B:B,0),0),"")</f>
        <v/>
      </c>
      <c r="M236" s="11" t="str">
        <f>IFERROR(INDEX(#REF!,MATCH(B236,#REF!,0),0),"")</f>
        <v/>
      </c>
      <c r="N236" s="11" t="str">
        <f>IFERROR(INDEX(#REF!,MATCH(B236,#REF!,0),0),"")</f>
        <v/>
      </c>
      <c r="O236" s="11" t="str">
        <f>IFERROR(INDEX(#REF!,MATCH(B236,#REF!,0),0),"")</f>
        <v/>
      </c>
      <c r="P236" s="11" t="str">
        <f>IFERROR(INDEX(#REF!,MATCH(B236,#REF!,0),0),"")</f>
        <v/>
      </c>
      <c r="Q236" s="11" t="str">
        <f>IFERROR(INDEX(#REF!,MATCH(B236,#REF!,0),0),"")</f>
        <v/>
      </c>
      <c r="R236" s="11" t="str">
        <f>IFERROR(INDEX(#REF!,MATCH(B236,#REF!,0),0),"")</f>
        <v/>
      </c>
      <c r="S236" s="11" t="str">
        <f>IFERROR(INDEX(#REF!,MATCH(B236,#REF!,0),0),"")</f>
        <v/>
      </c>
      <c r="T236" s="5" t="str">
        <f>IFERROR(INDEX(#REF!,MATCH(B236,#REF!,0),0),"")</f>
        <v/>
      </c>
      <c r="U236" s="10">
        <f t="shared" si="9"/>
        <v>1</v>
      </c>
      <c r="V236" s="188">
        <f t="shared" si="10"/>
        <v>794</v>
      </c>
      <c r="W236" s="188">
        <f t="shared" si="12"/>
        <v>794</v>
      </c>
      <c r="X236" s="188" t="str">
        <f>IFERROR(SUMPRODUCT(LARGE(G236:T236,{1;2;3;4;5})),"NA")</f>
        <v>NA</v>
      </c>
      <c r="Y236" s="189" t="str">
        <f>IFERROR(SUMPRODUCT(LARGE(G236:T236,{1;2;3;4;5;6;7;8;9;10})),"NA")</f>
        <v>NA</v>
      </c>
    </row>
    <row r="237" spans="1:25" s="28" customFormat="1" x14ac:dyDescent="0.3">
      <c r="A237" s="15">
        <v>234</v>
      </c>
      <c r="B237" s="2" t="s">
        <v>2563</v>
      </c>
      <c r="C237" s="1"/>
      <c r="D237" s="1"/>
      <c r="E237" s="1"/>
      <c r="F237" s="2"/>
      <c r="G237" s="10" t="str">
        <f>IFERROR(INDEX('03-25'!X:X,MATCH(B237,'03-25'!Y:Y,0),0),"")</f>
        <v/>
      </c>
      <c r="H237" s="11" t="str">
        <f>IFERROR(INDEX('04-08'!N:N,MATCH(B237,'04-08'!C:C,0),0),"")</f>
        <v/>
      </c>
      <c r="I237" s="11" t="str">
        <f>IFERROR(INDEX('04-29'!M:M,MATCH(B237,'04-29'!L:L,0),0),"")</f>
        <v/>
      </c>
      <c r="J237" s="11" t="str">
        <f>IFERROR(INDEX('05-27'!F:F,MATCH(B237,'05-27'!H:H,0),0),"")</f>
        <v/>
      </c>
      <c r="K237" s="11" t="str">
        <f>IFERROR(INDEX('06-17'!U:U,MATCH(B237,'06-17'!W:W,0),0),"")</f>
        <v/>
      </c>
      <c r="L237" s="11">
        <f>IFERROR(INDEX('07-02'!W:W,MATCH(B237,'07-02'!B:B,0),0),"")</f>
        <v>793</v>
      </c>
      <c r="M237" s="11" t="str">
        <f>IFERROR(INDEX(#REF!,MATCH(B237,#REF!,0),0),"")</f>
        <v/>
      </c>
      <c r="N237" s="11" t="str">
        <f>IFERROR(INDEX(#REF!,MATCH(B237,#REF!,0),0),"")</f>
        <v/>
      </c>
      <c r="O237" s="11" t="str">
        <f>IFERROR(INDEX(#REF!,MATCH(B237,#REF!,0),0),"")</f>
        <v/>
      </c>
      <c r="P237" s="11" t="str">
        <f>IFERROR(INDEX(#REF!,MATCH(B237,#REF!,0),0),"")</f>
        <v/>
      </c>
      <c r="Q237" s="11" t="str">
        <f>IFERROR(INDEX(#REF!,MATCH(B237,#REF!,0),0),"")</f>
        <v/>
      </c>
      <c r="R237" s="11" t="str">
        <f>IFERROR(INDEX(#REF!,MATCH(B237,#REF!,0),0),"")</f>
        <v/>
      </c>
      <c r="S237" s="11" t="str">
        <f>IFERROR(INDEX(#REF!,MATCH(B237,#REF!,0),0),"")</f>
        <v/>
      </c>
      <c r="T237" s="5" t="str">
        <f>IFERROR(INDEX(#REF!,MATCH(B237,#REF!,0),0),"")</f>
        <v/>
      </c>
      <c r="U237" s="10">
        <f t="shared" si="9"/>
        <v>1</v>
      </c>
      <c r="V237" s="188">
        <f t="shared" si="10"/>
        <v>793</v>
      </c>
      <c r="W237" s="188">
        <f t="shared" si="12"/>
        <v>793</v>
      </c>
      <c r="X237" s="188" t="str">
        <f>IFERROR(SUMPRODUCT(LARGE(G237:T237,{1;2;3;4;5})),"NA")</f>
        <v>NA</v>
      </c>
      <c r="Y237" s="189" t="str">
        <f>IFERROR(SUMPRODUCT(LARGE(G237:T237,{1;2;3;4;5;6;7;8;9;10})),"NA")</f>
        <v>NA</v>
      </c>
    </row>
    <row r="238" spans="1:25" s="28" customFormat="1" x14ac:dyDescent="0.3">
      <c r="A238" s="15">
        <v>235</v>
      </c>
      <c r="B238" s="2" t="s">
        <v>1849</v>
      </c>
      <c r="C238" s="1"/>
      <c r="D238" s="1"/>
      <c r="E238" s="1"/>
      <c r="F238" s="2"/>
      <c r="G238" s="10" t="str">
        <f>IFERROR(INDEX('03-25'!X:X,MATCH(B238,'03-25'!Y:Y,0),0),"")</f>
        <v/>
      </c>
      <c r="H238" s="11" t="str">
        <f>IFERROR(INDEX('04-08'!N:N,MATCH(B238,'04-08'!C:C,0),0),"")</f>
        <v/>
      </c>
      <c r="I238" s="11">
        <f>IFERROR(INDEX('04-29'!M:M,MATCH(B238,'04-29'!L:L,0),0),"")</f>
        <v>790</v>
      </c>
      <c r="J238" s="11" t="str">
        <f>IFERROR(INDEX('05-27'!F:F,MATCH(B238,'05-27'!H:H,0),0),"")</f>
        <v/>
      </c>
      <c r="K238" s="11" t="str">
        <f>IFERROR(INDEX('06-17'!U:U,MATCH(B238,'06-17'!W:W,0),0),"")</f>
        <v/>
      </c>
      <c r="L238" s="11" t="str">
        <f>IFERROR(INDEX('07-02'!W:W,MATCH(B238,'07-02'!B:B,0),0),"")</f>
        <v/>
      </c>
      <c r="M238" s="11" t="str">
        <f>IFERROR(INDEX(#REF!,MATCH(B238,#REF!,0),0),"")</f>
        <v/>
      </c>
      <c r="N238" s="11" t="str">
        <f>IFERROR(INDEX(#REF!,MATCH(B238,#REF!,0),0),"")</f>
        <v/>
      </c>
      <c r="O238" s="11" t="str">
        <f>IFERROR(INDEX(#REF!,MATCH(B238,#REF!,0),0),"")</f>
        <v/>
      </c>
      <c r="P238" s="11" t="str">
        <f>IFERROR(INDEX(#REF!,MATCH(B238,#REF!,0),0),"")</f>
        <v/>
      </c>
      <c r="Q238" s="11" t="str">
        <f>IFERROR(INDEX(#REF!,MATCH(B238,#REF!,0),0),"")</f>
        <v/>
      </c>
      <c r="R238" s="11" t="str">
        <f>IFERROR(INDEX(#REF!,MATCH(B238,#REF!,0),0),"")</f>
        <v/>
      </c>
      <c r="S238" s="11" t="str">
        <f>IFERROR(INDEX(#REF!,MATCH(B238,#REF!,0),0),"")</f>
        <v/>
      </c>
      <c r="T238" s="5" t="str">
        <f>IFERROR(INDEX(#REF!,MATCH(B238,#REF!,0),0),"")</f>
        <v/>
      </c>
      <c r="U238" s="10">
        <f t="shared" si="9"/>
        <v>1</v>
      </c>
      <c r="V238" s="188">
        <f t="shared" si="10"/>
        <v>790</v>
      </c>
      <c r="W238" s="188">
        <f t="shared" si="12"/>
        <v>790</v>
      </c>
      <c r="X238" s="188" t="str">
        <f>IFERROR(SUMPRODUCT(LARGE(G238:T238,{1;2;3;4;5})),"NA")</f>
        <v>NA</v>
      </c>
      <c r="Y238" s="189" t="str">
        <f>IFERROR(SUMPRODUCT(LARGE(G238:T238,{1;2;3;4;5;6;7;8;9;10})),"NA")</f>
        <v>NA</v>
      </c>
    </row>
    <row r="239" spans="1:25" s="28" customFormat="1" x14ac:dyDescent="0.3">
      <c r="A239" s="15">
        <v>236</v>
      </c>
      <c r="B239" s="2" t="s">
        <v>400</v>
      </c>
      <c r="C239" s="1"/>
      <c r="D239" s="1"/>
      <c r="E239" s="1"/>
      <c r="F239" s="2"/>
      <c r="G239" s="10" t="str">
        <f>IFERROR(INDEX('03-25'!X:X,MATCH(B239,'03-25'!Y:Y,0),0),"")</f>
        <v/>
      </c>
      <c r="H239" s="11">
        <f>IFERROR(INDEX('04-08'!N:N,MATCH(B239,'04-08'!C:C,0),0),"")</f>
        <v>790</v>
      </c>
      <c r="I239" s="11" t="str">
        <f>IFERROR(INDEX('04-29'!M:M,MATCH(B239,'04-29'!L:L,0),0),"")</f>
        <v/>
      </c>
      <c r="J239" s="11" t="str">
        <f>IFERROR(INDEX('05-27'!F:F,MATCH(B239,'05-27'!H:H,0),0),"")</f>
        <v/>
      </c>
      <c r="K239" s="11" t="str">
        <f>IFERROR(INDEX('06-17'!U:U,MATCH(B239,'06-17'!W:W,0),0),"")</f>
        <v/>
      </c>
      <c r="L239" s="11" t="str">
        <f>IFERROR(INDEX('07-02'!W:W,MATCH(B239,'07-02'!B:B,0),0),"")</f>
        <v/>
      </c>
      <c r="M239" s="11" t="str">
        <f>IFERROR(INDEX(#REF!,MATCH(B239,#REF!,0),0),"")</f>
        <v/>
      </c>
      <c r="N239" s="11" t="str">
        <f>IFERROR(INDEX(#REF!,MATCH(B239,#REF!,0),0),"")</f>
        <v/>
      </c>
      <c r="O239" s="11" t="str">
        <f>IFERROR(INDEX(#REF!,MATCH(B239,#REF!,0),0),"")</f>
        <v/>
      </c>
      <c r="P239" s="11" t="str">
        <f>IFERROR(INDEX(#REF!,MATCH(B239,#REF!,0),0),"")</f>
        <v/>
      </c>
      <c r="Q239" s="11" t="str">
        <f>IFERROR(INDEX(#REF!,MATCH(B239,#REF!,0),0),"")</f>
        <v/>
      </c>
      <c r="R239" s="11" t="str">
        <f>IFERROR(INDEX(#REF!,MATCH(B239,#REF!,0),0),"")</f>
        <v/>
      </c>
      <c r="S239" s="11" t="str">
        <f>IFERROR(INDEX(#REF!,MATCH(B239,#REF!,0),0),"")</f>
        <v/>
      </c>
      <c r="T239" s="5" t="str">
        <f>IFERROR(INDEX(#REF!,MATCH(B239,#REF!,0),0),"")</f>
        <v/>
      </c>
      <c r="U239" s="10">
        <f t="shared" si="9"/>
        <v>1</v>
      </c>
      <c r="V239" s="188">
        <f t="shared" si="10"/>
        <v>790</v>
      </c>
      <c r="W239" s="188">
        <f t="shared" si="12"/>
        <v>790</v>
      </c>
      <c r="X239" s="188" t="str">
        <f>IFERROR(SUMPRODUCT(LARGE(G239:T239,{1;2;3;4;5})),"NA")</f>
        <v>NA</v>
      </c>
      <c r="Y239" s="189" t="str">
        <f>IFERROR(SUMPRODUCT(LARGE(G239:T239,{1;2;3;4;5;6;7;8;9;10})),"NA")</f>
        <v>NA</v>
      </c>
    </row>
    <row r="240" spans="1:25" s="28" customFormat="1" x14ac:dyDescent="0.3">
      <c r="A240" s="15">
        <v>237</v>
      </c>
      <c r="B240" s="2" t="s">
        <v>2567</v>
      </c>
      <c r="C240" s="1"/>
      <c r="D240" s="1"/>
      <c r="E240" s="1"/>
      <c r="F240" s="2"/>
      <c r="G240" s="10" t="str">
        <f>IFERROR(INDEX('03-25'!X:X,MATCH(B240,'03-25'!Y:Y,0),0),"")</f>
        <v/>
      </c>
      <c r="H240" s="11" t="str">
        <f>IFERROR(INDEX('04-08'!N:N,MATCH(B240,'04-08'!C:C,0),0),"")</f>
        <v/>
      </c>
      <c r="I240" s="11" t="str">
        <f>IFERROR(INDEX('04-29'!M:M,MATCH(B240,'04-29'!L:L,0),0),"")</f>
        <v/>
      </c>
      <c r="J240" s="11" t="str">
        <f>IFERROR(INDEX('05-27'!F:F,MATCH(B240,'05-27'!H:H,0),0),"")</f>
        <v/>
      </c>
      <c r="K240" s="11" t="str">
        <f>IFERROR(INDEX('06-17'!U:U,MATCH(B240,'06-17'!W:W,0),0),"")</f>
        <v/>
      </c>
      <c r="L240" s="11">
        <f>IFERROR(INDEX('07-02'!W:W,MATCH(B240,'07-02'!B:B,0),0),"")</f>
        <v>789</v>
      </c>
      <c r="M240" s="11" t="str">
        <f>IFERROR(INDEX(#REF!,MATCH(B240,#REF!,0),0),"")</f>
        <v/>
      </c>
      <c r="N240" s="11" t="str">
        <f>IFERROR(INDEX(#REF!,MATCH(B240,#REF!,0),0),"")</f>
        <v/>
      </c>
      <c r="O240" s="11" t="str">
        <f>IFERROR(INDEX(#REF!,MATCH(B240,#REF!,0),0),"")</f>
        <v/>
      </c>
      <c r="P240" s="11" t="str">
        <f>IFERROR(INDEX(#REF!,MATCH(B240,#REF!,0),0),"")</f>
        <v/>
      </c>
      <c r="Q240" s="11" t="str">
        <f>IFERROR(INDEX(#REF!,MATCH(B240,#REF!,0),0),"")</f>
        <v/>
      </c>
      <c r="R240" s="11" t="str">
        <f>IFERROR(INDEX(#REF!,MATCH(B240,#REF!,0),0),"")</f>
        <v/>
      </c>
      <c r="S240" s="11" t="str">
        <f>IFERROR(INDEX(#REF!,MATCH(B240,#REF!,0),0),"")</f>
        <v/>
      </c>
      <c r="T240" s="5" t="str">
        <f>IFERROR(INDEX(#REF!,MATCH(B240,#REF!,0),0),"")</f>
        <v/>
      </c>
      <c r="U240" s="10">
        <f t="shared" si="9"/>
        <v>1</v>
      </c>
      <c r="V240" s="188">
        <f t="shared" si="10"/>
        <v>789</v>
      </c>
      <c r="W240" s="188">
        <f t="shared" si="12"/>
        <v>789</v>
      </c>
      <c r="X240" s="188" t="str">
        <f>IFERROR(SUMPRODUCT(LARGE(G240:T240,{1;2;3;4;5})),"NA")</f>
        <v>NA</v>
      </c>
      <c r="Y240" s="189" t="str">
        <f>IFERROR(SUMPRODUCT(LARGE(G240:T240,{1;2;3;4;5;6;7;8;9;10})),"NA")</f>
        <v>NA</v>
      </c>
    </row>
    <row r="241" spans="1:25" s="28" customFormat="1" x14ac:dyDescent="0.3">
      <c r="A241" s="15">
        <v>238</v>
      </c>
      <c r="B241" s="2" t="s">
        <v>2568</v>
      </c>
      <c r="C241" s="1"/>
      <c r="D241" s="1"/>
      <c r="E241" s="1"/>
      <c r="F241" s="2"/>
      <c r="G241" s="10" t="str">
        <f>IFERROR(INDEX('03-25'!X:X,MATCH(B241,'03-25'!Y:Y,0),0),"")</f>
        <v/>
      </c>
      <c r="H241" s="11" t="str">
        <f>IFERROR(INDEX('04-08'!N:N,MATCH(B241,'04-08'!C:C,0),0),"")</f>
        <v/>
      </c>
      <c r="I241" s="11" t="str">
        <f>IFERROR(INDEX('04-29'!M:M,MATCH(B241,'04-29'!L:L,0),0),"")</f>
        <v/>
      </c>
      <c r="J241" s="11" t="str">
        <f>IFERROR(INDEX('05-27'!F:F,MATCH(B241,'05-27'!H:H,0),0),"")</f>
        <v/>
      </c>
      <c r="K241" s="11" t="str">
        <f>IFERROR(INDEX('06-17'!U:U,MATCH(B241,'06-17'!W:W,0),0),"")</f>
        <v/>
      </c>
      <c r="L241" s="11">
        <f>IFERROR(INDEX('07-02'!W:W,MATCH(B241,'07-02'!B:B,0),0),"")</f>
        <v>788</v>
      </c>
      <c r="M241" s="11" t="str">
        <f>IFERROR(INDEX(#REF!,MATCH(B241,#REF!,0),0),"")</f>
        <v/>
      </c>
      <c r="N241" s="11" t="str">
        <f>IFERROR(INDEX(#REF!,MATCH(B241,#REF!,0),0),"")</f>
        <v/>
      </c>
      <c r="O241" s="11" t="str">
        <f>IFERROR(INDEX(#REF!,MATCH(B241,#REF!,0),0),"")</f>
        <v/>
      </c>
      <c r="P241" s="11" t="str">
        <f>IFERROR(INDEX(#REF!,MATCH(B241,#REF!,0),0),"")</f>
        <v/>
      </c>
      <c r="Q241" s="11" t="str">
        <f>IFERROR(INDEX(#REF!,MATCH(B241,#REF!,0),0),"")</f>
        <v/>
      </c>
      <c r="R241" s="11" t="str">
        <f>IFERROR(INDEX(#REF!,MATCH(B241,#REF!,0),0),"")</f>
        <v/>
      </c>
      <c r="S241" s="11" t="str">
        <f>IFERROR(INDEX(#REF!,MATCH(B241,#REF!,0),0),"")</f>
        <v/>
      </c>
      <c r="T241" s="5" t="str">
        <f>IFERROR(INDEX(#REF!,MATCH(B241,#REF!,0),0),"")</f>
        <v/>
      </c>
      <c r="U241" s="10">
        <f t="shared" si="9"/>
        <v>1</v>
      </c>
      <c r="V241" s="188">
        <f t="shared" si="10"/>
        <v>788</v>
      </c>
      <c r="W241" s="188">
        <f t="shared" si="12"/>
        <v>788</v>
      </c>
      <c r="X241" s="188" t="str">
        <f>IFERROR(SUMPRODUCT(LARGE(G241:T241,{1;2;3;4;5})),"NA")</f>
        <v>NA</v>
      </c>
      <c r="Y241" s="189" t="str">
        <f>IFERROR(SUMPRODUCT(LARGE(G241:T241,{1;2;3;4;5;6;7;8;9;10})),"NA")</f>
        <v>NA</v>
      </c>
    </row>
    <row r="242" spans="1:25" s="28" customFormat="1" x14ac:dyDescent="0.3">
      <c r="A242" s="15">
        <v>239</v>
      </c>
      <c r="B242" s="2" t="s">
        <v>1842</v>
      </c>
      <c r="C242" s="1"/>
      <c r="D242" s="1"/>
      <c r="E242" s="1"/>
      <c r="F242" s="2"/>
      <c r="G242" s="10" t="str">
        <f>IFERROR(INDEX('03-25'!X:X,MATCH(B242,'03-25'!Y:Y,0),0),"")</f>
        <v/>
      </c>
      <c r="H242" s="11" t="str">
        <f>IFERROR(INDEX('04-08'!N:N,MATCH(B242,'04-08'!C:C,0),0),"")</f>
        <v/>
      </c>
      <c r="I242" s="11">
        <f>IFERROR(INDEX('04-29'!M:M,MATCH(B242,'04-29'!L:L,0),0),"")</f>
        <v>787</v>
      </c>
      <c r="J242" s="11" t="str">
        <f>IFERROR(INDEX('05-27'!F:F,MATCH(B242,'05-27'!H:H,0),0),"")</f>
        <v/>
      </c>
      <c r="K242" s="11" t="str">
        <f>IFERROR(INDEX('06-17'!U:U,MATCH(B242,'06-17'!W:W,0),0),"")</f>
        <v/>
      </c>
      <c r="L242" s="11" t="str">
        <f>IFERROR(INDEX('07-02'!W:W,MATCH(B242,'07-02'!B:B,0),0),"")</f>
        <v/>
      </c>
      <c r="M242" s="11" t="str">
        <f>IFERROR(INDEX(#REF!,MATCH(B242,#REF!,0),0),"")</f>
        <v/>
      </c>
      <c r="N242" s="11" t="str">
        <f>IFERROR(INDEX(#REF!,MATCH(B242,#REF!,0),0),"")</f>
        <v/>
      </c>
      <c r="O242" s="11" t="str">
        <f>IFERROR(INDEX(#REF!,MATCH(B242,#REF!,0),0),"")</f>
        <v/>
      </c>
      <c r="P242" s="11" t="str">
        <f>IFERROR(INDEX(#REF!,MATCH(B242,#REF!,0),0),"")</f>
        <v/>
      </c>
      <c r="Q242" s="11" t="str">
        <f>IFERROR(INDEX(#REF!,MATCH(B242,#REF!,0),0),"")</f>
        <v/>
      </c>
      <c r="R242" s="11" t="str">
        <f>IFERROR(INDEX(#REF!,MATCH(B242,#REF!,0),0),"")</f>
        <v/>
      </c>
      <c r="S242" s="11" t="str">
        <f>IFERROR(INDEX(#REF!,MATCH(B242,#REF!,0),0),"")</f>
        <v/>
      </c>
      <c r="T242" s="5" t="str">
        <f>IFERROR(INDEX(#REF!,MATCH(B242,#REF!,0),0),"")</f>
        <v/>
      </c>
      <c r="U242" s="10">
        <f t="shared" si="9"/>
        <v>1</v>
      </c>
      <c r="V242" s="188">
        <f t="shared" si="10"/>
        <v>787</v>
      </c>
      <c r="W242" s="188">
        <f t="shared" si="12"/>
        <v>787</v>
      </c>
      <c r="X242" s="188" t="str">
        <f>IFERROR(SUMPRODUCT(LARGE(G242:T242,{1;2;3;4;5})),"NA")</f>
        <v>NA</v>
      </c>
      <c r="Y242" s="189" t="str">
        <f>IFERROR(SUMPRODUCT(LARGE(G242:T242,{1;2;3;4;5;6;7;8;9;10})),"NA")</f>
        <v>NA</v>
      </c>
    </row>
    <row r="243" spans="1:25" s="28" customFormat="1" x14ac:dyDescent="0.3">
      <c r="A243" s="15">
        <v>240</v>
      </c>
      <c r="B243" s="2" t="s">
        <v>47</v>
      </c>
      <c r="C243" s="1"/>
      <c r="D243" s="1"/>
      <c r="E243" s="1"/>
      <c r="F243" s="2"/>
      <c r="G243" s="10">
        <f>IFERROR(INDEX('03-25'!X:X,MATCH(B243,'03-25'!Y:Y,0),0),"")</f>
        <v>785</v>
      </c>
      <c r="H243" s="11" t="str">
        <f>IFERROR(INDEX('04-08'!N:N,MATCH(B243,'04-08'!C:C,0),0),"")</f>
        <v/>
      </c>
      <c r="I243" s="11" t="str">
        <f>IFERROR(INDEX('04-29'!M:M,MATCH(B243,'04-29'!L:L,0),0),"")</f>
        <v/>
      </c>
      <c r="J243" s="11" t="str">
        <f>IFERROR(INDEX('05-27'!F:F,MATCH(B243,'05-27'!H:H,0),0),"")</f>
        <v/>
      </c>
      <c r="K243" s="11" t="str">
        <f>IFERROR(INDEX('06-17'!U:U,MATCH(B243,'06-17'!W:W,0),0),"")</f>
        <v/>
      </c>
      <c r="L243" s="11" t="str">
        <f>IFERROR(INDEX('07-02'!W:W,MATCH(B243,'07-02'!B:B,0),0),"")</f>
        <v/>
      </c>
      <c r="M243" s="11" t="str">
        <f>IFERROR(INDEX(#REF!,MATCH(B243,#REF!,0),0),"")</f>
        <v/>
      </c>
      <c r="N243" s="11" t="str">
        <f>IFERROR(INDEX(#REF!,MATCH(B243,#REF!,0),0),"")</f>
        <v/>
      </c>
      <c r="O243" s="11" t="str">
        <f>IFERROR(INDEX(#REF!,MATCH(B243,#REF!,0),0),"")</f>
        <v/>
      </c>
      <c r="P243" s="11" t="str">
        <f>IFERROR(INDEX(#REF!,MATCH(B243,#REF!,0),0),"")</f>
        <v/>
      </c>
      <c r="Q243" s="11" t="str">
        <f>IFERROR(INDEX(#REF!,MATCH(B243,#REF!,0),0),"")</f>
        <v/>
      </c>
      <c r="R243" s="11" t="str">
        <f>IFERROR(INDEX(#REF!,MATCH(B243,#REF!,0),0),"")</f>
        <v/>
      </c>
      <c r="S243" s="11" t="str">
        <f>IFERROR(INDEX(#REF!,MATCH(B243,#REF!,0),0),"")</f>
        <v/>
      </c>
      <c r="T243" s="5" t="str">
        <f>IFERROR(INDEX(#REF!,MATCH(B243,#REF!,0),0),"")</f>
        <v/>
      </c>
      <c r="U243" s="10">
        <f t="shared" si="9"/>
        <v>1</v>
      </c>
      <c r="V243" s="188">
        <f t="shared" si="10"/>
        <v>785</v>
      </c>
      <c r="W243" s="188">
        <f t="shared" si="12"/>
        <v>785</v>
      </c>
      <c r="X243" s="188" t="str">
        <f>IFERROR(SUMPRODUCT(LARGE(G243:T243,{1;2;3;4;5})),"NA")</f>
        <v>NA</v>
      </c>
      <c r="Y243" s="189" t="str">
        <f>IFERROR(SUMPRODUCT(LARGE(G243:T243,{1;2;3;4;5;6;7;8;9;10})),"NA")</f>
        <v>NA</v>
      </c>
    </row>
    <row r="244" spans="1:25" s="28" customFormat="1" x14ac:dyDescent="0.3">
      <c r="A244" s="15">
        <v>241</v>
      </c>
      <c r="B244" s="2" t="s">
        <v>404</v>
      </c>
      <c r="C244" s="1"/>
      <c r="D244" s="1"/>
      <c r="E244" s="1"/>
      <c r="F244" s="2"/>
      <c r="G244" s="10" t="str">
        <f>IFERROR(INDEX('03-25'!X:X,MATCH(B244,'03-25'!Y:Y,0),0),"")</f>
        <v/>
      </c>
      <c r="H244" s="11">
        <f>IFERROR(INDEX('04-08'!N:N,MATCH(B244,'04-08'!C:C,0),0),"")</f>
        <v>783</v>
      </c>
      <c r="I244" s="11" t="str">
        <f>IFERROR(INDEX('04-29'!M:M,MATCH(B244,'04-29'!L:L,0),0),"")</f>
        <v/>
      </c>
      <c r="J244" s="11" t="str">
        <f>IFERROR(INDEX('05-27'!F:F,MATCH(B244,'05-27'!H:H,0),0),"")</f>
        <v/>
      </c>
      <c r="K244" s="11" t="str">
        <f>IFERROR(INDEX('06-17'!U:U,MATCH(B244,'06-17'!W:W,0),0),"")</f>
        <v/>
      </c>
      <c r="L244" s="11" t="str">
        <f>IFERROR(INDEX('07-02'!W:W,MATCH(B244,'07-02'!B:B,0),0),"")</f>
        <v/>
      </c>
      <c r="M244" s="11" t="str">
        <f>IFERROR(INDEX(#REF!,MATCH(B244,#REF!,0),0),"")</f>
        <v/>
      </c>
      <c r="N244" s="11" t="str">
        <f>IFERROR(INDEX(#REF!,MATCH(B244,#REF!,0),0),"")</f>
        <v/>
      </c>
      <c r="O244" s="11" t="str">
        <f>IFERROR(INDEX(#REF!,MATCH(B244,#REF!,0),0),"")</f>
        <v/>
      </c>
      <c r="P244" s="11" t="str">
        <f>IFERROR(INDEX(#REF!,MATCH(B244,#REF!,0),0),"")</f>
        <v/>
      </c>
      <c r="Q244" s="11" t="str">
        <f>IFERROR(INDEX(#REF!,MATCH(B244,#REF!,0),0),"")</f>
        <v/>
      </c>
      <c r="R244" s="11" t="str">
        <f>IFERROR(INDEX(#REF!,MATCH(B244,#REF!,0),0),"")</f>
        <v/>
      </c>
      <c r="S244" s="11" t="str">
        <f>IFERROR(INDEX(#REF!,MATCH(B244,#REF!,0),0),"")</f>
        <v/>
      </c>
      <c r="T244" s="5" t="str">
        <f>IFERROR(INDEX(#REF!,MATCH(B244,#REF!,0),0),"")</f>
        <v/>
      </c>
      <c r="U244" s="10">
        <f t="shared" si="9"/>
        <v>1</v>
      </c>
      <c r="V244" s="188">
        <f t="shared" si="10"/>
        <v>783</v>
      </c>
      <c r="W244" s="188">
        <f t="shared" si="12"/>
        <v>783</v>
      </c>
      <c r="X244" s="188" t="str">
        <f>IFERROR(SUMPRODUCT(LARGE(G244:T244,{1;2;3;4;5})),"NA")</f>
        <v>NA</v>
      </c>
      <c r="Y244" s="189" t="str">
        <f>IFERROR(SUMPRODUCT(LARGE(G244:T244,{1;2;3;4;5;6;7;8;9;10})),"NA")</f>
        <v>NA</v>
      </c>
    </row>
    <row r="245" spans="1:25" s="28" customFormat="1" x14ac:dyDescent="0.3">
      <c r="A245" s="15">
        <v>242</v>
      </c>
      <c r="B245" s="2" t="s">
        <v>2429</v>
      </c>
      <c r="C245" s="1"/>
      <c r="D245" s="1"/>
      <c r="E245" s="1"/>
      <c r="F245" s="2"/>
      <c r="G245" s="10" t="str">
        <f>IFERROR(INDEX('03-25'!X:X,MATCH(B245,'03-25'!Y:Y,0),0),"")</f>
        <v/>
      </c>
      <c r="H245" s="11" t="str">
        <f>IFERROR(INDEX('04-08'!N:N,MATCH(B245,'04-08'!C:C,0),0),"")</f>
        <v/>
      </c>
      <c r="I245" s="11" t="str">
        <f>IFERROR(INDEX('04-29'!M:M,MATCH(B245,'04-29'!L:L,0),0),"")</f>
        <v/>
      </c>
      <c r="J245" s="11" t="str">
        <f>IFERROR(INDEX('05-27'!F:F,MATCH(B245,'05-27'!H:H,0),0),"")</f>
        <v/>
      </c>
      <c r="K245" s="11">
        <f>IFERROR(INDEX('06-17'!U:U,MATCH(B245,'06-17'!W:W,0),0),"")</f>
        <v>782</v>
      </c>
      <c r="L245" s="11" t="str">
        <f>IFERROR(INDEX('07-02'!W:W,MATCH(B245,'07-02'!B:B,0),0),"")</f>
        <v/>
      </c>
      <c r="M245" s="11" t="str">
        <f>IFERROR(INDEX(#REF!,MATCH(B245,#REF!,0),0),"")</f>
        <v/>
      </c>
      <c r="N245" s="11" t="str">
        <f>IFERROR(INDEX(#REF!,MATCH(B245,#REF!,0),0),"")</f>
        <v/>
      </c>
      <c r="O245" s="11" t="str">
        <f>IFERROR(INDEX(#REF!,MATCH(B245,#REF!,0),0),"")</f>
        <v/>
      </c>
      <c r="P245" s="11" t="str">
        <f>IFERROR(INDEX(#REF!,MATCH(B245,#REF!,0),0),"")</f>
        <v/>
      </c>
      <c r="Q245" s="11" t="str">
        <f>IFERROR(INDEX(#REF!,MATCH(B245,#REF!,0),0),"")</f>
        <v/>
      </c>
      <c r="R245" s="11" t="str">
        <f>IFERROR(INDEX(#REF!,MATCH(B245,#REF!,0),0),"")</f>
        <v/>
      </c>
      <c r="S245" s="11" t="str">
        <f>IFERROR(INDEX(#REF!,MATCH(B245,#REF!,0),0),"")</f>
        <v/>
      </c>
      <c r="T245" s="5" t="str">
        <f>IFERROR(INDEX(#REF!,MATCH(B245,#REF!,0),0),"")</f>
        <v/>
      </c>
      <c r="U245" s="10">
        <f t="shared" si="9"/>
        <v>1</v>
      </c>
      <c r="V245" s="188">
        <f t="shared" si="10"/>
        <v>782</v>
      </c>
      <c r="W245" s="188">
        <f t="shared" si="12"/>
        <v>782</v>
      </c>
      <c r="X245" s="188" t="str">
        <f>IFERROR(SUMPRODUCT(LARGE(G245:T245,{1;2;3;4;5})),"NA")</f>
        <v>NA</v>
      </c>
      <c r="Y245" s="189" t="str">
        <f>IFERROR(SUMPRODUCT(LARGE(G245:T245,{1;2;3;4;5;6;7;8;9;10})),"NA")</f>
        <v>NA</v>
      </c>
    </row>
    <row r="246" spans="1:25" s="28" customFormat="1" x14ac:dyDescent="0.3">
      <c r="A246" s="15">
        <v>243</v>
      </c>
      <c r="B246" s="2" t="s">
        <v>2569</v>
      </c>
      <c r="C246" s="1"/>
      <c r="D246" s="1"/>
      <c r="E246" s="1"/>
      <c r="F246" s="2"/>
      <c r="G246" s="10" t="str">
        <f>IFERROR(INDEX('03-25'!X:X,MATCH(B246,'03-25'!Y:Y,0),0),"")</f>
        <v/>
      </c>
      <c r="H246" s="11" t="str">
        <f>IFERROR(INDEX('04-08'!N:N,MATCH(B246,'04-08'!C:C,0),0),"")</f>
        <v/>
      </c>
      <c r="I246" s="11" t="str">
        <f>IFERROR(INDEX('04-29'!M:M,MATCH(B246,'04-29'!L:L,0),0),"")</f>
        <v/>
      </c>
      <c r="J246" s="11" t="str">
        <f>IFERROR(INDEX('05-27'!F:F,MATCH(B246,'05-27'!H:H,0),0),"")</f>
        <v/>
      </c>
      <c r="K246" s="11" t="str">
        <f>IFERROR(INDEX('06-17'!U:U,MATCH(B246,'06-17'!W:W,0),0),"")</f>
        <v/>
      </c>
      <c r="L246" s="11">
        <f>IFERROR(INDEX('07-02'!W:W,MATCH(B246,'07-02'!B:B,0),0),"")</f>
        <v>782</v>
      </c>
      <c r="M246" s="11" t="str">
        <f>IFERROR(INDEX(#REF!,MATCH(B246,#REF!,0),0),"")</f>
        <v/>
      </c>
      <c r="N246" s="11" t="str">
        <f>IFERROR(INDEX(#REF!,MATCH(B246,#REF!,0),0),"")</f>
        <v/>
      </c>
      <c r="O246" s="11" t="str">
        <f>IFERROR(INDEX(#REF!,MATCH(B246,#REF!,0),0),"")</f>
        <v/>
      </c>
      <c r="P246" s="11" t="str">
        <f>IFERROR(INDEX(#REF!,MATCH(B246,#REF!,0),0),"")</f>
        <v/>
      </c>
      <c r="Q246" s="11" t="str">
        <f>IFERROR(INDEX(#REF!,MATCH(B246,#REF!,0),0),"")</f>
        <v/>
      </c>
      <c r="R246" s="11" t="str">
        <f>IFERROR(INDEX(#REF!,MATCH(B246,#REF!,0),0),"")</f>
        <v/>
      </c>
      <c r="S246" s="11" t="str">
        <f>IFERROR(INDEX(#REF!,MATCH(B246,#REF!,0),0),"")</f>
        <v/>
      </c>
      <c r="T246" s="5" t="str">
        <f>IFERROR(INDEX(#REF!,MATCH(B246,#REF!,0),0),"")</f>
        <v/>
      </c>
      <c r="U246" s="10">
        <f t="shared" si="9"/>
        <v>1</v>
      </c>
      <c r="V246" s="188">
        <f t="shared" si="10"/>
        <v>782</v>
      </c>
      <c r="W246" s="188">
        <f t="shared" si="12"/>
        <v>782</v>
      </c>
      <c r="X246" s="188" t="str">
        <f>IFERROR(SUMPRODUCT(LARGE(G246:T246,{1;2;3;4;5})),"NA")</f>
        <v>NA</v>
      </c>
      <c r="Y246" s="189" t="str">
        <f>IFERROR(SUMPRODUCT(LARGE(G246:T246,{1;2;3;4;5;6;7;8;9;10})),"NA")</f>
        <v>NA</v>
      </c>
    </row>
    <row r="247" spans="1:25" s="28" customFormat="1" x14ac:dyDescent="0.3">
      <c r="A247" s="15">
        <v>244</v>
      </c>
      <c r="B247" s="2" t="s">
        <v>1846</v>
      </c>
      <c r="C247" s="1"/>
      <c r="D247" s="1"/>
      <c r="E247" s="1"/>
      <c r="F247" s="2"/>
      <c r="G247" s="10">
        <f>IFERROR(INDEX('03-25'!X:X,MATCH(B247,'03-25'!Y:Y,0),0),"")</f>
        <v>782</v>
      </c>
      <c r="H247" s="11" t="str">
        <f>IFERROR(INDEX('04-08'!N:N,MATCH(B247,'04-08'!C:C,0),0),"")</f>
        <v/>
      </c>
      <c r="I247" s="11" t="str">
        <f>IFERROR(INDEX('04-29'!M:M,MATCH(B247,'04-29'!L:L,0),0),"")</f>
        <v/>
      </c>
      <c r="J247" s="11" t="str">
        <f>IFERROR(INDEX('05-27'!F:F,MATCH(B247,'05-27'!H:H,0),0),"")</f>
        <v/>
      </c>
      <c r="K247" s="11" t="str">
        <f>IFERROR(INDEX('06-17'!U:U,MATCH(B247,'06-17'!W:W,0),0),"")</f>
        <v/>
      </c>
      <c r="L247" s="11" t="str">
        <f>IFERROR(INDEX('07-02'!W:W,MATCH(B247,'07-02'!B:B,0),0),"")</f>
        <v/>
      </c>
      <c r="M247" s="11" t="str">
        <f>IFERROR(INDEX(#REF!,MATCH(B247,#REF!,0),0),"")</f>
        <v/>
      </c>
      <c r="N247" s="11" t="str">
        <f>IFERROR(INDEX(#REF!,MATCH(B247,#REF!,0),0),"")</f>
        <v/>
      </c>
      <c r="O247" s="11" t="str">
        <f>IFERROR(INDEX(#REF!,MATCH(B247,#REF!,0),0),"")</f>
        <v/>
      </c>
      <c r="P247" s="11" t="str">
        <f>IFERROR(INDEX(#REF!,MATCH(B247,#REF!,0),0),"")</f>
        <v/>
      </c>
      <c r="Q247" s="11" t="str">
        <f>IFERROR(INDEX(#REF!,MATCH(B247,#REF!,0),0),"")</f>
        <v/>
      </c>
      <c r="R247" s="11" t="str">
        <f>IFERROR(INDEX(#REF!,MATCH(B247,#REF!,0),0),"")</f>
        <v/>
      </c>
      <c r="S247" s="11" t="str">
        <f>IFERROR(INDEX(#REF!,MATCH(B247,#REF!,0),0),"")</f>
        <v/>
      </c>
      <c r="T247" s="5" t="str">
        <f>IFERROR(INDEX(#REF!,MATCH(B247,#REF!,0),0),"")</f>
        <v/>
      </c>
      <c r="U247" s="10">
        <f t="shared" si="9"/>
        <v>1</v>
      </c>
      <c r="V247" s="188">
        <f t="shared" si="10"/>
        <v>782</v>
      </c>
      <c r="W247" s="188">
        <f t="shared" si="12"/>
        <v>782</v>
      </c>
      <c r="X247" s="188" t="str">
        <f>IFERROR(SUMPRODUCT(LARGE(G247:T247,{1;2;3;4;5})),"NA")</f>
        <v>NA</v>
      </c>
      <c r="Y247" s="189" t="str">
        <f>IFERROR(SUMPRODUCT(LARGE(G247:T247,{1;2;3;4;5;6;7;8;9;10})),"NA")</f>
        <v>NA</v>
      </c>
    </row>
    <row r="248" spans="1:25" s="28" customFormat="1" x14ac:dyDescent="0.3">
      <c r="A248" s="15">
        <v>245</v>
      </c>
      <c r="B248" s="2" t="s">
        <v>1852</v>
      </c>
      <c r="C248" s="1"/>
      <c r="D248" s="1"/>
      <c r="E248" s="1"/>
      <c r="F248" s="2"/>
      <c r="G248" s="10" t="str">
        <f>IFERROR(INDEX('03-25'!X:X,MATCH(B248,'03-25'!Y:Y,0),0),"")</f>
        <v/>
      </c>
      <c r="H248" s="11" t="str">
        <f>IFERROR(INDEX('04-08'!N:N,MATCH(B248,'04-08'!C:C,0),0),"")</f>
        <v/>
      </c>
      <c r="I248" s="11">
        <f>IFERROR(INDEX('04-29'!M:M,MATCH(B248,'04-29'!L:L,0),0),"")</f>
        <v>782</v>
      </c>
      <c r="J248" s="11" t="str">
        <f>IFERROR(INDEX('05-27'!F:F,MATCH(B248,'05-27'!H:H,0),0),"")</f>
        <v/>
      </c>
      <c r="K248" s="11" t="str">
        <f>IFERROR(INDEX('06-17'!U:U,MATCH(B248,'06-17'!W:W,0),0),"")</f>
        <v/>
      </c>
      <c r="L248" s="11" t="str">
        <f>IFERROR(INDEX('07-02'!W:W,MATCH(B248,'07-02'!B:B,0),0),"")</f>
        <v/>
      </c>
      <c r="M248" s="11" t="str">
        <f>IFERROR(INDEX(#REF!,MATCH(B248,#REF!,0),0),"")</f>
        <v/>
      </c>
      <c r="N248" s="11" t="str">
        <f>IFERROR(INDEX(#REF!,MATCH(B248,#REF!,0),0),"")</f>
        <v/>
      </c>
      <c r="O248" s="11" t="str">
        <f>IFERROR(INDEX(#REF!,MATCH(B248,#REF!,0),0),"")</f>
        <v/>
      </c>
      <c r="P248" s="11" t="str">
        <f>IFERROR(INDEX(#REF!,MATCH(B248,#REF!,0),0),"")</f>
        <v/>
      </c>
      <c r="Q248" s="11" t="str">
        <f>IFERROR(INDEX(#REF!,MATCH(B248,#REF!,0),0),"")</f>
        <v/>
      </c>
      <c r="R248" s="11" t="str">
        <f>IFERROR(INDEX(#REF!,MATCH(B248,#REF!,0),0),"")</f>
        <v/>
      </c>
      <c r="S248" s="11" t="str">
        <f>IFERROR(INDEX(#REF!,MATCH(B248,#REF!,0),0),"")</f>
        <v/>
      </c>
      <c r="T248" s="5" t="str">
        <f>IFERROR(INDEX(#REF!,MATCH(B248,#REF!,0),0),"")</f>
        <v/>
      </c>
      <c r="U248" s="10">
        <f t="shared" si="9"/>
        <v>1</v>
      </c>
      <c r="V248" s="188">
        <f t="shared" si="10"/>
        <v>782</v>
      </c>
      <c r="W248" s="188">
        <f t="shared" si="12"/>
        <v>782</v>
      </c>
      <c r="X248" s="188" t="str">
        <f>IFERROR(SUMPRODUCT(LARGE(G248:T248,{1;2;3;4;5})),"NA")</f>
        <v>NA</v>
      </c>
      <c r="Y248" s="189" t="str">
        <f>IFERROR(SUMPRODUCT(LARGE(G248:T248,{1;2;3;4;5;6;7;8;9;10})),"NA")</f>
        <v>NA</v>
      </c>
    </row>
    <row r="249" spans="1:25" s="28" customFormat="1" x14ac:dyDescent="0.3">
      <c r="A249" s="15">
        <v>246</v>
      </c>
      <c r="B249" s="2" t="s">
        <v>1854</v>
      </c>
      <c r="C249" s="1"/>
      <c r="D249" s="1"/>
      <c r="E249" s="1"/>
      <c r="F249" s="2"/>
      <c r="G249" s="10" t="str">
        <f>IFERROR(INDEX('03-25'!X:X,MATCH(B249,'03-25'!Y:Y,0),0),"")</f>
        <v/>
      </c>
      <c r="H249" s="11" t="str">
        <f>IFERROR(INDEX('04-08'!N:N,MATCH(B249,'04-08'!C:C,0),0),"")</f>
        <v/>
      </c>
      <c r="I249" s="11">
        <f>IFERROR(INDEX('04-29'!M:M,MATCH(B249,'04-29'!L:L,0),0),"")</f>
        <v>782</v>
      </c>
      <c r="J249" s="11" t="str">
        <f>IFERROR(INDEX('05-27'!F:F,MATCH(B249,'05-27'!H:H,0),0),"")</f>
        <v/>
      </c>
      <c r="K249" s="11" t="str">
        <f>IFERROR(INDEX('06-17'!U:U,MATCH(B249,'06-17'!W:W,0),0),"")</f>
        <v/>
      </c>
      <c r="L249" s="11" t="str">
        <f>IFERROR(INDEX('07-02'!W:W,MATCH(B249,'07-02'!B:B,0),0),"")</f>
        <v/>
      </c>
      <c r="M249" s="11" t="str">
        <f>IFERROR(INDEX(#REF!,MATCH(B249,#REF!,0),0),"")</f>
        <v/>
      </c>
      <c r="N249" s="11" t="str">
        <f>IFERROR(INDEX(#REF!,MATCH(B249,#REF!,0),0),"")</f>
        <v/>
      </c>
      <c r="O249" s="11" t="str">
        <f>IFERROR(INDEX(#REF!,MATCH(B249,#REF!,0),0),"")</f>
        <v/>
      </c>
      <c r="P249" s="11" t="str">
        <f>IFERROR(INDEX(#REF!,MATCH(B249,#REF!,0),0),"")</f>
        <v/>
      </c>
      <c r="Q249" s="11" t="str">
        <f>IFERROR(INDEX(#REF!,MATCH(B249,#REF!,0),0),"")</f>
        <v/>
      </c>
      <c r="R249" s="11" t="str">
        <f>IFERROR(INDEX(#REF!,MATCH(B249,#REF!,0),0),"")</f>
        <v/>
      </c>
      <c r="S249" s="11" t="str">
        <f>IFERROR(INDEX(#REF!,MATCH(B249,#REF!,0),0),"")</f>
        <v/>
      </c>
      <c r="T249" s="5" t="str">
        <f>IFERROR(INDEX(#REF!,MATCH(B249,#REF!,0),0),"")</f>
        <v/>
      </c>
      <c r="U249" s="10">
        <f t="shared" si="9"/>
        <v>1</v>
      </c>
      <c r="V249" s="188">
        <f t="shared" si="10"/>
        <v>782</v>
      </c>
      <c r="W249" s="188">
        <f t="shared" si="12"/>
        <v>782</v>
      </c>
      <c r="X249" s="188" t="str">
        <f>IFERROR(SUMPRODUCT(LARGE(G249:T249,{1;2;3;4;5})),"NA")</f>
        <v>NA</v>
      </c>
      <c r="Y249" s="189" t="str">
        <f>IFERROR(SUMPRODUCT(LARGE(G249:T249,{1;2;3;4;5;6;7;8;9;10})),"NA")</f>
        <v>NA</v>
      </c>
    </row>
    <row r="250" spans="1:25" s="28" customFormat="1" x14ac:dyDescent="0.3">
      <c r="A250" s="15">
        <v>247</v>
      </c>
      <c r="B250" s="2" t="s">
        <v>2571</v>
      </c>
      <c r="C250" s="1"/>
      <c r="D250" s="1"/>
      <c r="E250" s="1"/>
      <c r="F250" s="2"/>
      <c r="G250" s="10" t="str">
        <f>IFERROR(INDEX('03-25'!X:X,MATCH(B250,'03-25'!Y:Y,0),0),"")</f>
        <v/>
      </c>
      <c r="H250" s="11" t="str">
        <f>IFERROR(INDEX('04-08'!N:N,MATCH(B250,'04-08'!C:C,0),0),"")</f>
        <v/>
      </c>
      <c r="I250" s="11" t="str">
        <f>IFERROR(INDEX('04-29'!M:M,MATCH(B250,'04-29'!L:L,0),0),"")</f>
        <v/>
      </c>
      <c r="J250" s="11" t="str">
        <f>IFERROR(INDEX('05-27'!F:F,MATCH(B250,'05-27'!H:H,0),0),"")</f>
        <v/>
      </c>
      <c r="K250" s="11" t="str">
        <f>IFERROR(INDEX('06-17'!U:U,MATCH(B250,'06-17'!W:W,0),0),"")</f>
        <v/>
      </c>
      <c r="L250" s="11">
        <f>IFERROR(INDEX('07-02'!W:W,MATCH(B250,'07-02'!B:B,0),0),"")</f>
        <v>781</v>
      </c>
      <c r="M250" s="11" t="str">
        <f>IFERROR(INDEX(#REF!,MATCH(B250,#REF!,0),0),"")</f>
        <v/>
      </c>
      <c r="N250" s="11" t="str">
        <f>IFERROR(INDEX(#REF!,MATCH(B250,#REF!,0),0),"")</f>
        <v/>
      </c>
      <c r="O250" s="11" t="str">
        <f>IFERROR(INDEX(#REF!,MATCH(B250,#REF!,0),0),"")</f>
        <v/>
      </c>
      <c r="P250" s="11" t="str">
        <f>IFERROR(INDEX(#REF!,MATCH(B250,#REF!,0),0),"")</f>
        <v/>
      </c>
      <c r="Q250" s="11" t="str">
        <f>IFERROR(INDEX(#REF!,MATCH(B250,#REF!,0),0),"")</f>
        <v/>
      </c>
      <c r="R250" s="11" t="str">
        <f>IFERROR(INDEX(#REF!,MATCH(B250,#REF!,0),0),"")</f>
        <v/>
      </c>
      <c r="S250" s="11" t="str">
        <f>IFERROR(INDEX(#REF!,MATCH(B250,#REF!,0),0),"")</f>
        <v/>
      </c>
      <c r="T250" s="5" t="str">
        <f>IFERROR(INDEX(#REF!,MATCH(B250,#REF!,0),0),"")</f>
        <v/>
      </c>
      <c r="U250" s="10">
        <f t="shared" si="9"/>
        <v>1</v>
      </c>
      <c r="V250" s="188">
        <f t="shared" si="10"/>
        <v>781</v>
      </c>
      <c r="W250" s="188">
        <f t="shared" si="12"/>
        <v>781</v>
      </c>
      <c r="X250" s="188" t="str">
        <f>IFERROR(SUMPRODUCT(LARGE(G250:T250,{1;2;3;4;5})),"NA")</f>
        <v>NA</v>
      </c>
      <c r="Y250" s="189" t="str">
        <f>IFERROR(SUMPRODUCT(LARGE(G250:T250,{1;2;3;4;5;6;7;8;9;10})),"NA")</f>
        <v>NA</v>
      </c>
    </row>
    <row r="251" spans="1:25" s="28" customFormat="1" x14ac:dyDescent="0.3">
      <c r="A251" s="15">
        <v>248</v>
      </c>
      <c r="B251" s="2" t="s">
        <v>2570</v>
      </c>
      <c r="C251" s="1"/>
      <c r="D251" s="1"/>
      <c r="E251" s="1"/>
      <c r="F251" s="2"/>
      <c r="G251" s="10" t="str">
        <f>IFERROR(INDEX('03-25'!X:X,MATCH(B251,'03-25'!Y:Y,0),0),"")</f>
        <v/>
      </c>
      <c r="H251" s="11" t="str">
        <f>IFERROR(INDEX('04-08'!N:N,MATCH(B251,'04-08'!C:C,0),0),"")</f>
        <v/>
      </c>
      <c r="I251" s="11" t="str">
        <f>IFERROR(INDEX('04-29'!M:M,MATCH(B251,'04-29'!L:L,0),0),"")</f>
        <v/>
      </c>
      <c r="J251" s="11" t="str">
        <f>IFERROR(INDEX('05-27'!F:F,MATCH(B251,'05-27'!H:H,0),0),"")</f>
        <v/>
      </c>
      <c r="K251" s="11" t="str">
        <f>IFERROR(INDEX('06-17'!U:U,MATCH(B251,'06-17'!W:W,0),0),"")</f>
        <v/>
      </c>
      <c r="L251" s="11">
        <f>IFERROR(INDEX('07-02'!W:W,MATCH(B251,'07-02'!B:B,0),0),"")</f>
        <v>781</v>
      </c>
      <c r="M251" s="11" t="str">
        <f>IFERROR(INDEX(#REF!,MATCH(B251,#REF!,0),0),"")</f>
        <v/>
      </c>
      <c r="N251" s="11" t="str">
        <f>IFERROR(INDEX(#REF!,MATCH(B251,#REF!,0),0),"")</f>
        <v/>
      </c>
      <c r="O251" s="11" t="str">
        <f>IFERROR(INDEX(#REF!,MATCH(B251,#REF!,0),0),"")</f>
        <v/>
      </c>
      <c r="P251" s="11" t="str">
        <f>IFERROR(INDEX(#REF!,MATCH(B251,#REF!,0),0),"")</f>
        <v/>
      </c>
      <c r="Q251" s="11" t="str">
        <f>IFERROR(INDEX(#REF!,MATCH(B251,#REF!,0),0),"")</f>
        <v/>
      </c>
      <c r="R251" s="11" t="str">
        <f>IFERROR(INDEX(#REF!,MATCH(B251,#REF!,0),0),"")</f>
        <v/>
      </c>
      <c r="S251" s="11" t="str">
        <f>IFERROR(INDEX(#REF!,MATCH(B251,#REF!,0),0),"")</f>
        <v/>
      </c>
      <c r="T251" s="5" t="str">
        <f>IFERROR(INDEX(#REF!,MATCH(B251,#REF!,0),0),"")</f>
        <v/>
      </c>
      <c r="U251" s="10">
        <f t="shared" si="9"/>
        <v>1</v>
      </c>
      <c r="V251" s="188">
        <f t="shared" si="10"/>
        <v>781</v>
      </c>
      <c r="W251" s="188">
        <f t="shared" si="12"/>
        <v>781</v>
      </c>
      <c r="X251" s="188" t="str">
        <f>IFERROR(SUMPRODUCT(LARGE(G251:T251,{1;2;3;4;5})),"NA")</f>
        <v>NA</v>
      </c>
      <c r="Y251" s="189" t="str">
        <f>IFERROR(SUMPRODUCT(LARGE(G251:T251,{1;2;3;4;5;6;7;8;9;10})),"NA")</f>
        <v>NA</v>
      </c>
    </row>
    <row r="252" spans="1:25" s="28" customFormat="1" x14ac:dyDescent="0.3">
      <c r="A252" s="15">
        <v>249</v>
      </c>
      <c r="B252" s="2" t="s">
        <v>1840</v>
      </c>
      <c r="C252" s="1"/>
      <c r="D252" s="1"/>
      <c r="E252" s="1"/>
      <c r="F252" s="2"/>
      <c r="G252" s="10" t="str">
        <f>IFERROR(INDEX('03-25'!X:X,MATCH(B252,'03-25'!Y:Y,0),0),"")</f>
        <v/>
      </c>
      <c r="H252" s="11" t="str">
        <f>IFERROR(INDEX('04-08'!N:N,MATCH(B252,'04-08'!C:C,0),0),"")</f>
        <v/>
      </c>
      <c r="I252" s="11">
        <f>IFERROR(INDEX('04-29'!M:M,MATCH(B252,'04-29'!L:L,0),0),"")</f>
        <v>780</v>
      </c>
      <c r="J252" s="11" t="str">
        <f>IFERROR(INDEX('05-27'!F:F,MATCH(B252,'05-27'!H:H,0),0),"")</f>
        <v/>
      </c>
      <c r="K252" s="11" t="str">
        <f>IFERROR(INDEX('06-17'!U:U,MATCH(B252,'06-17'!W:W,0),0),"")</f>
        <v/>
      </c>
      <c r="L252" s="11" t="str">
        <f>IFERROR(INDEX('07-02'!W:W,MATCH(B252,'07-02'!B:B,0),0),"")</f>
        <v/>
      </c>
      <c r="M252" s="11" t="str">
        <f>IFERROR(INDEX(#REF!,MATCH(B252,#REF!,0),0),"")</f>
        <v/>
      </c>
      <c r="N252" s="11" t="str">
        <f>IFERROR(INDEX(#REF!,MATCH(B252,#REF!,0),0),"")</f>
        <v/>
      </c>
      <c r="O252" s="11" t="str">
        <f>IFERROR(INDEX(#REF!,MATCH(B252,#REF!,0),0),"")</f>
        <v/>
      </c>
      <c r="P252" s="11" t="str">
        <f>IFERROR(INDEX(#REF!,MATCH(B252,#REF!,0),0),"")</f>
        <v/>
      </c>
      <c r="Q252" s="11" t="str">
        <f>IFERROR(INDEX(#REF!,MATCH(B252,#REF!,0),0),"")</f>
        <v/>
      </c>
      <c r="R252" s="11" t="str">
        <f>IFERROR(INDEX(#REF!,MATCH(B252,#REF!,0),0),"")</f>
        <v/>
      </c>
      <c r="S252" s="11" t="str">
        <f>IFERROR(INDEX(#REF!,MATCH(B252,#REF!,0),0),"")</f>
        <v/>
      </c>
      <c r="T252" s="5" t="str">
        <f>IFERROR(INDEX(#REF!,MATCH(B252,#REF!,0),0),"")</f>
        <v/>
      </c>
      <c r="U252" s="10">
        <f t="shared" si="9"/>
        <v>1</v>
      </c>
      <c r="V252" s="188">
        <f t="shared" si="10"/>
        <v>780</v>
      </c>
      <c r="W252" s="188">
        <f t="shared" si="12"/>
        <v>780</v>
      </c>
      <c r="X252" s="188" t="str">
        <f>IFERROR(SUMPRODUCT(LARGE(G252:T252,{1;2;3;4;5})),"NA")</f>
        <v>NA</v>
      </c>
      <c r="Y252" s="189" t="str">
        <f>IFERROR(SUMPRODUCT(LARGE(G252:T252,{1;2;3;4;5;6;7;8;9;10})),"NA")</f>
        <v>NA</v>
      </c>
    </row>
    <row r="253" spans="1:25" s="28" customFormat="1" x14ac:dyDescent="0.3">
      <c r="A253" s="15">
        <v>250</v>
      </c>
      <c r="B253" s="2" t="s">
        <v>2574</v>
      </c>
      <c r="C253" s="1"/>
      <c r="D253" s="1"/>
      <c r="E253" s="1"/>
      <c r="F253" s="2"/>
      <c r="G253" s="10" t="str">
        <f>IFERROR(INDEX('03-25'!X:X,MATCH(B253,'03-25'!Y:Y,0),0),"")</f>
        <v/>
      </c>
      <c r="H253" s="11" t="str">
        <f>IFERROR(INDEX('04-08'!N:N,MATCH(B253,'04-08'!C:C,0),0),"")</f>
        <v/>
      </c>
      <c r="I253" s="11" t="str">
        <f>IFERROR(INDEX('04-29'!M:M,MATCH(B253,'04-29'!L:L,0),0),"")</f>
        <v/>
      </c>
      <c r="J253" s="11" t="str">
        <f>IFERROR(INDEX('05-27'!F:F,MATCH(B253,'05-27'!H:H,0),0),"")</f>
        <v/>
      </c>
      <c r="K253" s="11" t="str">
        <f>IFERROR(INDEX('06-17'!U:U,MATCH(B253,'06-17'!W:W,0),0),"")</f>
        <v/>
      </c>
      <c r="L253" s="11">
        <f>IFERROR(INDEX('07-02'!W:W,MATCH(B253,'07-02'!B:B,0),0),"")</f>
        <v>780</v>
      </c>
      <c r="M253" s="11" t="str">
        <f>IFERROR(INDEX(#REF!,MATCH(B253,#REF!,0),0),"")</f>
        <v/>
      </c>
      <c r="N253" s="11" t="str">
        <f>IFERROR(INDEX(#REF!,MATCH(B253,#REF!,0),0),"")</f>
        <v/>
      </c>
      <c r="O253" s="11" t="str">
        <f>IFERROR(INDEX(#REF!,MATCH(B253,#REF!,0),0),"")</f>
        <v/>
      </c>
      <c r="P253" s="11" t="str">
        <f>IFERROR(INDEX(#REF!,MATCH(B253,#REF!,0),0),"")</f>
        <v/>
      </c>
      <c r="Q253" s="11" t="str">
        <f>IFERROR(INDEX(#REF!,MATCH(B253,#REF!,0),0),"")</f>
        <v/>
      </c>
      <c r="R253" s="11" t="str">
        <f>IFERROR(INDEX(#REF!,MATCH(B253,#REF!,0),0),"")</f>
        <v/>
      </c>
      <c r="S253" s="11" t="str">
        <f>IFERROR(INDEX(#REF!,MATCH(B253,#REF!,0),0),"")</f>
        <v/>
      </c>
      <c r="T253" s="5" t="str">
        <f>IFERROR(INDEX(#REF!,MATCH(B253,#REF!,0),0),"")</f>
        <v/>
      </c>
      <c r="U253" s="10">
        <f t="shared" si="9"/>
        <v>1</v>
      </c>
      <c r="V253" s="188">
        <f t="shared" si="10"/>
        <v>780</v>
      </c>
      <c r="W253" s="188">
        <f t="shared" si="12"/>
        <v>780</v>
      </c>
      <c r="X253" s="188" t="str">
        <f>IFERROR(SUMPRODUCT(LARGE(G253:T253,{1;2;3;4;5})),"NA")</f>
        <v>NA</v>
      </c>
      <c r="Y253" s="189" t="str">
        <f>IFERROR(SUMPRODUCT(LARGE(G253:T253,{1;2;3;4;5;6;7;8;9;10})),"NA")</f>
        <v>NA</v>
      </c>
    </row>
    <row r="254" spans="1:25" s="28" customFormat="1" x14ac:dyDescent="0.3">
      <c r="A254" s="15">
        <v>251</v>
      </c>
      <c r="B254" s="2" t="s">
        <v>2575</v>
      </c>
      <c r="C254" s="1"/>
      <c r="D254" s="1"/>
      <c r="E254" s="1"/>
      <c r="F254" s="2"/>
      <c r="G254" s="10" t="str">
        <f>IFERROR(INDEX('03-25'!X:X,MATCH(B254,'03-25'!Y:Y,0),0),"")</f>
        <v/>
      </c>
      <c r="H254" s="11" t="str">
        <f>IFERROR(INDEX('04-08'!N:N,MATCH(B254,'04-08'!C:C,0),0),"")</f>
        <v/>
      </c>
      <c r="I254" s="11" t="str">
        <f>IFERROR(INDEX('04-29'!M:M,MATCH(B254,'04-29'!L:L,0),0),"")</f>
        <v/>
      </c>
      <c r="J254" s="11" t="str">
        <f>IFERROR(INDEX('05-27'!F:F,MATCH(B254,'05-27'!H:H,0),0),"")</f>
        <v/>
      </c>
      <c r="K254" s="11" t="str">
        <f>IFERROR(INDEX('06-17'!U:U,MATCH(B254,'06-17'!W:W,0),0),"")</f>
        <v/>
      </c>
      <c r="L254" s="11">
        <f>IFERROR(INDEX('07-02'!W:W,MATCH(B254,'07-02'!B:B,0),0),"")</f>
        <v>778</v>
      </c>
      <c r="M254" s="11" t="str">
        <f>IFERROR(INDEX(#REF!,MATCH(B254,#REF!,0),0),"")</f>
        <v/>
      </c>
      <c r="N254" s="11" t="str">
        <f>IFERROR(INDEX(#REF!,MATCH(B254,#REF!,0),0),"")</f>
        <v/>
      </c>
      <c r="O254" s="11" t="str">
        <f>IFERROR(INDEX(#REF!,MATCH(B254,#REF!,0),0),"")</f>
        <v/>
      </c>
      <c r="P254" s="11" t="str">
        <f>IFERROR(INDEX(#REF!,MATCH(B254,#REF!,0),0),"")</f>
        <v/>
      </c>
      <c r="Q254" s="11" t="str">
        <f>IFERROR(INDEX(#REF!,MATCH(B254,#REF!,0),0),"")</f>
        <v/>
      </c>
      <c r="R254" s="11" t="str">
        <f>IFERROR(INDEX(#REF!,MATCH(B254,#REF!,0),0),"")</f>
        <v/>
      </c>
      <c r="S254" s="11" t="str">
        <f>IFERROR(INDEX(#REF!,MATCH(B254,#REF!,0),0),"")</f>
        <v/>
      </c>
      <c r="T254" s="5" t="str">
        <f>IFERROR(INDEX(#REF!,MATCH(B254,#REF!,0),0),"")</f>
        <v/>
      </c>
      <c r="U254" s="10">
        <f t="shared" si="9"/>
        <v>1</v>
      </c>
      <c r="V254" s="188">
        <f t="shared" si="10"/>
        <v>778</v>
      </c>
      <c r="W254" s="188">
        <f t="shared" si="12"/>
        <v>778</v>
      </c>
      <c r="X254" s="188" t="str">
        <f>IFERROR(SUMPRODUCT(LARGE(G254:T254,{1;2;3;4;5})),"NA")</f>
        <v>NA</v>
      </c>
      <c r="Y254" s="189" t="str">
        <f>IFERROR(SUMPRODUCT(LARGE(G254:T254,{1;2;3;4;5;6;7;8;9;10})),"NA")</f>
        <v>NA</v>
      </c>
    </row>
    <row r="255" spans="1:25" s="28" customFormat="1" x14ac:dyDescent="0.3">
      <c r="A255" s="15">
        <v>252</v>
      </c>
      <c r="B255" s="2" t="s">
        <v>147</v>
      </c>
      <c r="C255" s="1"/>
      <c r="D255" s="1"/>
      <c r="E255" s="1"/>
      <c r="F255" s="2"/>
      <c r="G255" s="10" t="str">
        <f>IFERROR(INDEX('03-25'!X:X,MATCH(B255,'03-25'!Y:Y,0),0),"")</f>
        <v/>
      </c>
      <c r="H255" s="11">
        <f>IFERROR(INDEX('04-08'!N:N,MATCH(B255,'04-08'!C:C,0),0),"")</f>
        <v>777</v>
      </c>
      <c r="I255" s="11" t="str">
        <f>IFERROR(INDEX('04-29'!M:M,MATCH(B255,'04-29'!L:L,0),0),"")</f>
        <v/>
      </c>
      <c r="J255" s="11" t="str">
        <f>IFERROR(INDEX('05-27'!F:F,MATCH(B255,'05-27'!H:H,0),0),"")</f>
        <v/>
      </c>
      <c r="K255" s="11" t="str">
        <f>IFERROR(INDEX('06-17'!U:U,MATCH(B255,'06-17'!W:W,0),0),"")</f>
        <v/>
      </c>
      <c r="L255" s="11" t="str">
        <f>IFERROR(INDEX('07-02'!W:W,MATCH(B255,'07-02'!B:B,0),0),"")</f>
        <v/>
      </c>
      <c r="M255" s="11" t="str">
        <f>IFERROR(INDEX(#REF!,MATCH(B255,#REF!,0),0),"")</f>
        <v/>
      </c>
      <c r="N255" s="11" t="str">
        <f>IFERROR(INDEX(#REF!,MATCH(B255,#REF!,0),0),"")</f>
        <v/>
      </c>
      <c r="O255" s="11" t="str">
        <f>IFERROR(INDEX(#REF!,MATCH(B255,#REF!,0),0),"")</f>
        <v/>
      </c>
      <c r="P255" s="11" t="str">
        <f>IFERROR(INDEX(#REF!,MATCH(B255,#REF!,0),0),"")</f>
        <v/>
      </c>
      <c r="Q255" s="11" t="str">
        <f>IFERROR(INDEX(#REF!,MATCH(B255,#REF!,0),0),"")</f>
        <v/>
      </c>
      <c r="R255" s="11" t="str">
        <f>IFERROR(INDEX(#REF!,MATCH(B255,#REF!,0),0),"")</f>
        <v/>
      </c>
      <c r="S255" s="11" t="str">
        <f>IFERROR(INDEX(#REF!,MATCH(B255,#REF!,0),0),"")</f>
        <v/>
      </c>
      <c r="T255" s="5" t="str">
        <f>IFERROR(INDEX(#REF!,MATCH(B255,#REF!,0),0),"")</f>
        <v/>
      </c>
      <c r="U255" s="10">
        <f t="shared" si="9"/>
        <v>1</v>
      </c>
      <c r="V255" s="188">
        <f t="shared" si="10"/>
        <v>777</v>
      </c>
      <c r="W255" s="188">
        <f t="shared" si="12"/>
        <v>777</v>
      </c>
      <c r="X255" s="188" t="str">
        <f>IFERROR(SUMPRODUCT(LARGE(G255:T255,{1;2;3;4;5})),"NA")</f>
        <v>NA</v>
      </c>
      <c r="Y255" s="189" t="str">
        <f>IFERROR(SUMPRODUCT(LARGE(G255:T255,{1;2;3;4;5;6;7;8;9;10})),"NA")</f>
        <v>NA</v>
      </c>
    </row>
    <row r="256" spans="1:25" s="28" customFormat="1" x14ac:dyDescent="0.3">
      <c r="A256" s="15">
        <v>253</v>
      </c>
      <c r="B256" s="2" t="s">
        <v>2578</v>
      </c>
      <c r="C256" s="1"/>
      <c r="D256" s="1"/>
      <c r="E256" s="1"/>
      <c r="F256" s="2"/>
      <c r="G256" s="10" t="str">
        <f>IFERROR(INDEX('03-25'!X:X,MATCH(B256,'03-25'!Y:Y,0),0),"")</f>
        <v/>
      </c>
      <c r="H256" s="11" t="str">
        <f>IFERROR(INDEX('04-08'!N:N,MATCH(B256,'04-08'!C:C,0),0),"")</f>
        <v/>
      </c>
      <c r="I256" s="11" t="str">
        <f>IFERROR(INDEX('04-29'!M:M,MATCH(B256,'04-29'!L:L,0),0),"")</f>
        <v/>
      </c>
      <c r="J256" s="11" t="str">
        <f>IFERROR(INDEX('05-27'!F:F,MATCH(B256,'05-27'!H:H,0),0),"")</f>
        <v/>
      </c>
      <c r="K256" s="11" t="str">
        <f>IFERROR(INDEX('06-17'!U:U,MATCH(B256,'06-17'!W:W,0),0),"")</f>
        <v/>
      </c>
      <c r="L256" s="11">
        <f>IFERROR(INDEX('07-02'!W:W,MATCH(B256,'07-02'!B:B,0),0),"")</f>
        <v>774</v>
      </c>
      <c r="M256" s="11" t="str">
        <f>IFERROR(INDEX(#REF!,MATCH(B256,#REF!,0),0),"")</f>
        <v/>
      </c>
      <c r="N256" s="11" t="str">
        <f>IFERROR(INDEX(#REF!,MATCH(B256,#REF!,0),0),"")</f>
        <v/>
      </c>
      <c r="O256" s="11" t="str">
        <f>IFERROR(INDEX(#REF!,MATCH(B256,#REF!,0),0),"")</f>
        <v/>
      </c>
      <c r="P256" s="11" t="str">
        <f>IFERROR(INDEX(#REF!,MATCH(B256,#REF!,0),0),"")</f>
        <v/>
      </c>
      <c r="Q256" s="11" t="str">
        <f>IFERROR(INDEX(#REF!,MATCH(B256,#REF!,0),0),"")</f>
        <v/>
      </c>
      <c r="R256" s="11" t="str">
        <f>IFERROR(INDEX(#REF!,MATCH(B256,#REF!,0),0),"")</f>
        <v/>
      </c>
      <c r="S256" s="11" t="str">
        <f>IFERROR(INDEX(#REF!,MATCH(B256,#REF!,0),0),"")</f>
        <v/>
      </c>
      <c r="T256" s="5" t="str">
        <f>IFERROR(INDEX(#REF!,MATCH(B256,#REF!,0),0),"")</f>
        <v/>
      </c>
      <c r="U256" s="10">
        <f t="shared" si="9"/>
        <v>1</v>
      </c>
      <c r="V256" s="188">
        <f t="shared" si="10"/>
        <v>774</v>
      </c>
      <c r="W256" s="188">
        <f t="shared" si="12"/>
        <v>774</v>
      </c>
      <c r="X256" s="188" t="str">
        <f>IFERROR(SUMPRODUCT(LARGE(G256:T256,{1;2;3;4;5})),"NA")</f>
        <v>NA</v>
      </c>
      <c r="Y256" s="189" t="str">
        <f>IFERROR(SUMPRODUCT(LARGE(G256:T256,{1;2;3;4;5;6;7;8;9;10})),"NA")</f>
        <v>NA</v>
      </c>
    </row>
    <row r="257" spans="1:25" s="28" customFormat="1" x14ac:dyDescent="0.3">
      <c r="A257" s="15">
        <v>254</v>
      </c>
      <c r="B257" s="2" t="s">
        <v>2579</v>
      </c>
      <c r="C257" s="1"/>
      <c r="D257" s="1"/>
      <c r="E257" s="1"/>
      <c r="F257" s="2"/>
      <c r="G257" s="10" t="str">
        <f>IFERROR(INDEX('03-25'!X:X,MATCH(B257,'03-25'!Y:Y,0),0),"")</f>
        <v/>
      </c>
      <c r="H257" s="11" t="str">
        <f>IFERROR(INDEX('04-08'!N:N,MATCH(B257,'04-08'!C:C,0),0),"")</f>
        <v/>
      </c>
      <c r="I257" s="11" t="str">
        <f>IFERROR(INDEX('04-29'!M:M,MATCH(B257,'04-29'!L:L,0),0),"")</f>
        <v/>
      </c>
      <c r="J257" s="11" t="str">
        <f>IFERROR(INDEX('05-27'!F:F,MATCH(B257,'05-27'!H:H,0),0),"")</f>
        <v/>
      </c>
      <c r="K257" s="11" t="str">
        <f>IFERROR(INDEX('06-17'!U:U,MATCH(B257,'06-17'!W:W,0),0),"")</f>
        <v/>
      </c>
      <c r="L257" s="11">
        <f>IFERROR(INDEX('07-02'!W:W,MATCH(B257,'07-02'!B:B,0),0),"")</f>
        <v>773</v>
      </c>
      <c r="M257" s="11" t="str">
        <f>IFERROR(INDEX(#REF!,MATCH(B257,#REF!,0),0),"")</f>
        <v/>
      </c>
      <c r="N257" s="11" t="str">
        <f>IFERROR(INDEX(#REF!,MATCH(B257,#REF!,0),0),"")</f>
        <v/>
      </c>
      <c r="O257" s="11" t="str">
        <f>IFERROR(INDEX(#REF!,MATCH(B257,#REF!,0),0),"")</f>
        <v/>
      </c>
      <c r="P257" s="11" t="str">
        <f>IFERROR(INDEX(#REF!,MATCH(B257,#REF!,0),0),"")</f>
        <v/>
      </c>
      <c r="Q257" s="11" t="str">
        <f>IFERROR(INDEX(#REF!,MATCH(B257,#REF!,0),0),"")</f>
        <v/>
      </c>
      <c r="R257" s="11" t="str">
        <f>IFERROR(INDEX(#REF!,MATCH(B257,#REF!,0),0),"")</f>
        <v/>
      </c>
      <c r="S257" s="11" t="str">
        <f>IFERROR(INDEX(#REF!,MATCH(B257,#REF!,0),0),"")</f>
        <v/>
      </c>
      <c r="T257" s="5" t="str">
        <f>IFERROR(INDEX(#REF!,MATCH(B257,#REF!,0),0),"")</f>
        <v/>
      </c>
      <c r="U257" s="10">
        <f t="shared" ref="U257:U266" si="13">COUNTIF(G257:T257,"&gt;0")</f>
        <v>1</v>
      </c>
      <c r="V257" s="188">
        <f t="shared" ref="V257:V266" si="14">SUM(G257:T257)</f>
        <v>773</v>
      </c>
      <c r="W257" s="188">
        <f t="shared" si="12"/>
        <v>773</v>
      </c>
      <c r="X257" s="188" t="str">
        <f>IFERROR(SUMPRODUCT(LARGE(G257:T257,{1;2;3;4;5})),"NA")</f>
        <v>NA</v>
      </c>
      <c r="Y257" s="189" t="str">
        <f>IFERROR(SUMPRODUCT(LARGE(G257:T257,{1;2;3;4;5;6;7;8;9;10})),"NA")</f>
        <v>NA</v>
      </c>
    </row>
    <row r="258" spans="1:25" s="28" customFormat="1" x14ac:dyDescent="0.3">
      <c r="A258" s="15">
        <v>255</v>
      </c>
      <c r="B258" s="2" t="s">
        <v>2581</v>
      </c>
      <c r="C258" s="1"/>
      <c r="D258" s="1"/>
      <c r="E258" s="1"/>
      <c r="F258" s="2"/>
      <c r="G258" s="10" t="str">
        <f>IFERROR(INDEX('03-25'!X:X,MATCH(B258,'03-25'!Y:Y,0),0),"")</f>
        <v/>
      </c>
      <c r="H258" s="11" t="str">
        <f>IFERROR(INDEX('04-08'!N:N,MATCH(B258,'04-08'!C:C,0),0),"")</f>
        <v/>
      </c>
      <c r="I258" s="11" t="str">
        <f>IFERROR(INDEX('04-29'!M:M,MATCH(B258,'04-29'!L:L,0),0),"")</f>
        <v/>
      </c>
      <c r="J258" s="11" t="str">
        <f>IFERROR(INDEX('05-27'!F:F,MATCH(B258,'05-27'!H:H,0),0),"")</f>
        <v/>
      </c>
      <c r="K258" s="11" t="str">
        <f>IFERROR(INDEX('06-17'!U:U,MATCH(B258,'06-17'!W:W,0),0),"")</f>
        <v/>
      </c>
      <c r="L258" s="11">
        <f>IFERROR(INDEX('07-02'!W:W,MATCH(B258,'07-02'!B:B,0),0),"")</f>
        <v>771</v>
      </c>
      <c r="M258" s="11" t="str">
        <f>IFERROR(INDEX(#REF!,MATCH(B258,#REF!,0),0),"")</f>
        <v/>
      </c>
      <c r="N258" s="11" t="str">
        <f>IFERROR(INDEX(#REF!,MATCH(B258,#REF!,0),0),"")</f>
        <v/>
      </c>
      <c r="O258" s="11" t="str">
        <f>IFERROR(INDEX(#REF!,MATCH(B258,#REF!,0),0),"")</f>
        <v/>
      </c>
      <c r="P258" s="11" t="str">
        <f>IFERROR(INDEX(#REF!,MATCH(B258,#REF!,0),0),"")</f>
        <v/>
      </c>
      <c r="Q258" s="11" t="str">
        <f>IFERROR(INDEX(#REF!,MATCH(B258,#REF!,0),0),"")</f>
        <v/>
      </c>
      <c r="R258" s="11" t="str">
        <f>IFERROR(INDEX(#REF!,MATCH(B258,#REF!,0),0),"")</f>
        <v/>
      </c>
      <c r="S258" s="11" t="str">
        <f>IFERROR(INDEX(#REF!,MATCH(B258,#REF!,0),0),"")</f>
        <v/>
      </c>
      <c r="T258" s="5" t="str">
        <f>IFERROR(INDEX(#REF!,MATCH(B258,#REF!,0),0),"")</f>
        <v/>
      </c>
      <c r="U258" s="10">
        <f t="shared" si="13"/>
        <v>1</v>
      </c>
      <c r="V258" s="188">
        <f t="shared" si="14"/>
        <v>771</v>
      </c>
      <c r="W258" s="188">
        <f t="shared" ref="W258:W266" si="15">V258/U258</f>
        <v>771</v>
      </c>
      <c r="X258" s="188" t="str">
        <f>IFERROR(SUMPRODUCT(LARGE(G258:T258,{1;2;3;4;5})),"NA")</f>
        <v>NA</v>
      </c>
      <c r="Y258" s="189" t="str">
        <f>IFERROR(SUMPRODUCT(LARGE(G258:T258,{1;2;3;4;5;6;7;8;9;10})),"NA")</f>
        <v>NA</v>
      </c>
    </row>
    <row r="259" spans="1:25" s="28" customFormat="1" x14ac:dyDescent="0.3">
      <c r="A259" s="15">
        <v>256</v>
      </c>
      <c r="B259" s="2" t="s">
        <v>2583</v>
      </c>
      <c r="C259" s="1"/>
      <c r="D259" s="1"/>
      <c r="E259" s="1"/>
      <c r="F259" s="2"/>
      <c r="G259" s="10" t="str">
        <f>IFERROR(INDEX('03-25'!X:X,MATCH(B259,'03-25'!Y:Y,0),0),"")</f>
        <v/>
      </c>
      <c r="H259" s="11" t="str">
        <f>IFERROR(INDEX('04-08'!N:N,MATCH(B259,'04-08'!C:C,0),0),"")</f>
        <v/>
      </c>
      <c r="I259" s="11" t="str">
        <f>IFERROR(INDEX('04-29'!M:M,MATCH(B259,'04-29'!L:L,0),0),"")</f>
        <v/>
      </c>
      <c r="J259" s="11" t="str">
        <f>IFERROR(INDEX('05-27'!F:F,MATCH(B259,'05-27'!H:H,0),0),"")</f>
        <v/>
      </c>
      <c r="K259" s="11" t="str">
        <f>IFERROR(INDEX('06-17'!U:U,MATCH(B259,'06-17'!W:W,0),0),"")</f>
        <v/>
      </c>
      <c r="L259" s="11">
        <f>IFERROR(INDEX('07-02'!W:W,MATCH(B259,'07-02'!B:B,0),0),"")</f>
        <v>770</v>
      </c>
      <c r="M259" s="11" t="str">
        <f>IFERROR(INDEX(#REF!,MATCH(B259,#REF!,0),0),"")</f>
        <v/>
      </c>
      <c r="N259" s="11" t="str">
        <f>IFERROR(INDEX(#REF!,MATCH(B259,#REF!,0),0),"")</f>
        <v/>
      </c>
      <c r="O259" s="11" t="str">
        <f>IFERROR(INDEX(#REF!,MATCH(B259,#REF!,0),0),"")</f>
        <v/>
      </c>
      <c r="P259" s="11" t="str">
        <f>IFERROR(INDEX(#REF!,MATCH(B259,#REF!,0),0),"")</f>
        <v/>
      </c>
      <c r="Q259" s="11" t="str">
        <f>IFERROR(INDEX(#REF!,MATCH(B259,#REF!,0),0),"")</f>
        <v/>
      </c>
      <c r="R259" s="11" t="str">
        <f>IFERROR(INDEX(#REF!,MATCH(B259,#REF!,0),0),"")</f>
        <v/>
      </c>
      <c r="S259" s="11" t="str">
        <f>IFERROR(INDEX(#REF!,MATCH(B259,#REF!,0),0),"")</f>
        <v/>
      </c>
      <c r="T259" s="5" t="str">
        <f>IFERROR(INDEX(#REF!,MATCH(B259,#REF!,0),0),"")</f>
        <v/>
      </c>
      <c r="U259" s="10">
        <f t="shared" si="13"/>
        <v>1</v>
      </c>
      <c r="V259" s="188">
        <f t="shared" si="14"/>
        <v>770</v>
      </c>
      <c r="W259" s="188">
        <f t="shared" si="15"/>
        <v>770</v>
      </c>
      <c r="X259" s="188" t="str">
        <f>IFERROR(SUMPRODUCT(LARGE(G259:T259,{1;2;3;4;5})),"NA")</f>
        <v>NA</v>
      </c>
      <c r="Y259" s="189" t="str">
        <f>IFERROR(SUMPRODUCT(LARGE(G259:T259,{1;2;3;4;5;6;7;8;9;10})),"NA")</f>
        <v>NA</v>
      </c>
    </row>
    <row r="260" spans="1:25" s="28" customFormat="1" x14ac:dyDescent="0.3">
      <c r="A260" s="15">
        <v>257</v>
      </c>
      <c r="B260" s="2" t="s">
        <v>1807</v>
      </c>
      <c r="C260" s="1"/>
      <c r="D260" s="1"/>
      <c r="E260" s="1"/>
      <c r="F260" s="2"/>
      <c r="G260" s="10" t="str">
        <f>IFERROR(INDEX('03-25'!X:X,MATCH(B260,'03-25'!Y:Y,0),0),"")</f>
        <v/>
      </c>
      <c r="H260" s="11" t="str">
        <f>IFERROR(INDEX('04-08'!N:N,MATCH(B260,'04-08'!C:C,0),0),"")</f>
        <v/>
      </c>
      <c r="I260" s="11">
        <f>IFERROR(INDEX('04-29'!M:M,MATCH(B260,'04-29'!L:L,0),0),"")</f>
        <v>768</v>
      </c>
      <c r="J260" s="11" t="str">
        <f>IFERROR(INDEX('05-27'!F:F,MATCH(B260,'05-27'!H:H,0),0),"")</f>
        <v/>
      </c>
      <c r="K260" s="11" t="str">
        <f>IFERROR(INDEX('06-17'!U:U,MATCH(B260,'06-17'!W:W,0),0),"")</f>
        <v/>
      </c>
      <c r="L260" s="11" t="str">
        <f>IFERROR(INDEX('07-02'!W:W,MATCH(B260,'07-02'!B:B,0),0),"")</f>
        <v/>
      </c>
      <c r="M260" s="11" t="str">
        <f>IFERROR(INDEX(#REF!,MATCH(B260,#REF!,0),0),"")</f>
        <v/>
      </c>
      <c r="N260" s="11" t="str">
        <f>IFERROR(INDEX(#REF!,MATCH(B260,#REF!,0),0),"")</f>
        <v/>
      </c>
      <c r="O260" s="11" t="str">
        <f>IFERROR(INDEX(#REF!,MATCH(B260,#REF!,0),0),"")</f>
        <v/>
      </c>
      <c r="P260" s="11" t="str">
        <f>IFERROR(INDEX(#REF!,MATCH(B260,#REF!,0),0),"")</f>
        <v/>
      </c>
      <c r="Q260" s="11" t="str">
        <f>IFERROR(INDEX(#REF!,MATCH(B260,#REF!,0),0),"")</f>
        <v/>
      </c>
      <c r="R260" s="11" t="str">
        <f>IFERROR(INDEX(#REF!,MATCH(B260,#REF!,0),0),"")</f>
        <v/>
      </c>
      <c r="S260" s="11" t="str">
        <f>IFERROR(INDEX(#REF!,MATCH(B260,#REF!,0),0),"")</f>
        <v/>
      </c>
      <c r="T260" s="5" t="str">
        <f>IFERROR(INDEX(#REF!,MATCH(B260,#REF!,0),0),"")</f>
        <v/>
      </c>
      <c r="U260" s="10">
        <f t="shared" si="13"/>
        <v>1</v>
      </c>
      <c r="V260" s="188">
        <f t="shared" si="14"/>
        <v>768</v>
      </c>
      <c r="W260" s="188">
        <f t="shared" si="15"/>
        <v>768</v>
      </c>
      <c r="X260" s="188" t="str">
        <f>IFERROR(SUMPRODUCT(LARGE(G260:T260,{1;2;3;4;5})),"NA")</f>
        <v>NA</v>
      </c>
      <c r="Y260" s="189" t="str">
        <f>IFERROR(SUMPRODUCT(LARGE(G260:T260,{1;2;3;4;5;6;7;8;9;10})),"NA")</f>
        <v>NA</v>
      </c>
    </row>
    <row r="261" spans="1:25" s="28" customFormat="1" x14ac:dyDescent="0.3">
      <c r="A261" s="15">
        <v>258</v>
      </c>
      <c r="B261" s="2" t="s">
        <v>145</v>
      </c>
      <c r="C261" s="1"/>
      <c r="D261" s="1"/>
      <c r="E261" s="1"/>
      <c r="F261" s="2"/>
      <c r="G261" s="10" t="str">
        <f>IFERROR(INDEX('03-25'!X:X,MATCH(B261,'03-25'!Y:Y,0),0),"")</f>
        <v/>
      </c>
      <c r="H261" s="11">
        <f>IFERROR(INDEX('04-08'!N:N,MATCH(B261,'04-08'!C:C,0),0),"")</f>
        <v>768</v>
      </c>
      <c r="I261" s="11" t="str">
        <f>IFERROR(INDEX('04-29'!M:M,MATCH(B261,'04-29'!L:L,0),0),"")</f>
        <v/>
      </c>
      <c r="J261" s="11" t="str">
        <f>IFERROR(INDEX('05-27'!F:F,MATCH(B261,'05-27'!H:H,0),0),"")</f>
        <v/>
      </c>
      <c r="K261" s="11" t="str">
        <f>IFERROR(INDEX('06-17'!U:U,MATCH(B261,'06-17'!W:W,0),0),"")</f>
        <v/>
      </c>
      <c r="L261" s="11" t="str">
        <f>IFERROR(INDEX('07-02'!W:W,MATCH(B261,'07-02'!B:B,0),0),"")</f>
        <v/>
      </c>
      <c r="M261" s="11" t="str">
        <f>IFERROR(INDEX(#REF!,MATCH(B261,#REF!,0),0),"")</f>
        <v/>
      </c>
      <c r="N261" s="11" t="str">
        <f>IFERROR(INDEX(#REF!,MATCH(B261,#REF!,0),0),"")</f>
        <v/>
      </c>
      <c r="O261" s="11" t="str">
        <f>IFERROR(INDEX(#REF!,MATCH(B261,#REF!,0),0),"")</f>
        <v/>
      </c>
      <c r="P261" s="11" t="str">
        <f>IFERROR(INDEX(#REF!,MATCH(B261,#REF!,0),0),"")</f>
        <v/>
      </c>
      <c r="Q261" s="11" t="str">
        <f>IFERROR(INDEX(#REF!,MATCH(B261,#REF!,0),0),"")</f>
        <v/>
      </c>
      <c r="R261" s="11" t="str">
        <f>IFERROR(INDEX(#REF!,MATCH(B261,#REF!,0),0),"")</f>
        <v/>
      </c>
      <c r="S261" s="11" t="str">
        <f>IFERROR(INDEX(#REF!,MATCH(B261,#REF!,0),0),"")</f>
        <v/>
      </c>
      <c r="T261" s="5" t="str">
        <f>IFERROR(INDEX(#REF!,MATCH(B261,#REF!,0),0),"")</f>
        <v/>
      </c>
      <c r="U261" s="10">
        <f t="shared" si="13"/>
        <v>1</v>
      </c>
      <c r="V261" s="188">
        <f t="shared" si="14"/>
        <v>768</v>
      </c>
      <c r="W261" s="188">
        <f t="shared" si="15"/>
        <v>768</v>
      </c>
      <c r="X261" s="188" t="str">
        <f>IFERROR(SUMPRODUCT(LARGE(G261:T261,{1;2;3;4;5})),"NA")</f>
        <v>NA</v>
      </c>
      <c r="Y261" s="189" t="str">
        <f>IFERROR(SUMPRODUCT(LARGE(G261:T261,{1;2;3;4;5;6;7;8;9;10})),"NA")</f>
        <v>NA</v>
      </c>
    </row>
    <row r="262" spans="1:25" s="28" customFormat="1" x14ac:dyDescent="0.3">
      <c r="A262" s="15">
        <v>259</v>
      </c>
      <c r="B262" s="2" t="s">
        <v>474</v>
      </c>
      <c r="C262" s="1"/>
      <c r="D262" s="1"/>
      <c r="E262" s="1"/>
      <c r="F262" s="2"/>
      <c r="G262" s="10">
        <f>IFERROR(INDEX('03-25'!X:X,MATCH(B262,'03-25'!Y:Y,0),0),"")</f>
        <v>767</v>
      </c>
      <c r="H262" s="11" t="str">
        <f>IFERROR(INDEX('04-08'!N:N,MATCH(B262,'04-08'!C:C,0),0),"")</f>
        <v/>
      </c>
      <c r="I262" s="11" t="str">
        <f>IFERROR(INDEX('04-29'!M:M,MATCH(B262,'04-29'!L:L,0),0),"")</f>
        <v/>
      </c>
      <c r="J262" s="11" t="str">
        <f>IFERROR(INDEX('05-27'!F:F,MATCH(B262,'05-27'!H:H,0),0),"")</f>
        <v/>
      </c>
      <c r="K262" s="11" t="str">
        <f>IFERROR(INDEX('06-17'!U:U,MATCH(B262,'06-17'!W:W,0),0),"")</f>
        <v/>
      </c>
      <c r="L262" s="11" t="str">
        <f>IFERROR(INDEX('07-02'!W:W,MATCH(B262,'07-02'!B:B,0),0),"")</f>
        <v/>
      </c>
      <c r="M262" s="11" t="str">
        <f>IFERROR(INDEX(#REF!,MATCH(B262,#REF!,0),0),"")</f>
        <v/>
      </c>
      <c r="N262" s="11" t="str">
        <f>IFERROR(INDEX(#REF!,MATCH(B262,#REF!,0),0),"")</f>
        <v/>
      </c>
      <c r="O262" s="11" t="str">
        <f>IFERROR(INDEX(#REF!,MATCH(B262,#REF!,0),0),"")</f>
        <v/>
      </c>
      <c r="P262" s="11" t="str">
        <f>IFERROR(INDEX(#REF!,MATCH(B262,#REF!,0),0),"")</f>
        <v/>
      </c>
      <c r="Q262" s="11" t="str">
        <f>IFERROR(INDEX(#REF!,MATCH(B262,#REF!,0),0),"")</f>
        <v/>
      </c>
      <c r="R262" s="11" t="str">
        <f>IFERROR(INDEX(#REF!,MATCH(B262,#REF!,0),0),"")</f>
        <v/>
      </c>
      <c r="S262" s="11" t="str">
        <f>IFERROR(INDEX(#REF!,MATCH(B262,#REF!,0),0),"")</f>
        <v/>
      </c>
      <c r="T262" s="5" t="str">
        <f>IFERROR(INDEX(#REF!,MATCH(B262,#REF!,0),0),"")</f>
        <v/>
      </c>
      <c r="U262" s="10">
        <f t="shared" si="13"/>
        <v>1</v>
      </c>
      <c r="V262" s="188">
        <f t="shared" si="14"/>
        <v>767</v>
      </c>
      <c r="W262" s="188">
        <f t="shared" si="15"/>
        <v>767</v>
      </c>
      <c r="X262" s="188" t="str">
        <f>IFERROR(SUMPRODUCT(LARGE(G262:T262,{1;2;3;4;5})),"NA")</f>
        <v>NA</v>
      </c>
      <c r="Y262" s="189" t="str">
        <f>IFERROR(SUMPRODUCT(LARGE(G262:T262,{1;2;3;4;5;6;7;8;9;10})),"NA")</f>
        <v>NA</v>
      </c>
    </row>
    <row r="263" spans="1:25" s="28" customFormat="1" x14ac:dyDescent="0.3">
      <c r="A263" s="15">
        <v>260</v>
      </c>
      <c r="B263" s="2" t="s">
        <v>2585</v>
      </c>
      <c r="C263" s="1"/>
      <c r="D263" s="1"/>
      <c r="E263" s="1"/>
      <c r="F263" s="2"/>
      <c r="G263" s="10" t="str">
        <f>IFERROR(INDEX('03-25'!X:X,MATCH(B263,'03-25'!Y:Y,0),0),"")</f>
        <v/>
      </c>
      <c r="H263" s="11" t="str">
        <f>IFERROR(INDEX('04-08'!N:N,MATCH(B263,'04-08'!C:C,0),0),"")</f>
        <v/>
      </c>
      <c r="I263" s="11" t="str">
        <f>IFERROR(INDEX('04-29'!M:M,MATCH(B263,'04-29'!L:L,0),0),"")</f>
        <v/>
      </c>
      <c r="J263" s="11" t="str">
        <f>IFERROR(INDEX('05-27'!F:F,MATCH(B263,'05-27'!H:H,0),0),"")</f>
        <v/>
      </c>
      <c r="K263" s="11" t="str">
        <f>IFERROR(INDEX('06-17'!U:U,MATCH(B263,'06-17'!W:W,0),0),"")</f>
        <v/>
      </c>
      <c r="L263" s="11">
        <f>IFERROR(INDEX('07-02'!W:W,MATCH(B263,'07-02'!B:B,0),0),"")</f>
        <v>767</v>
      </c>
      <c r="M263" s="11" t="str">
        <f>IFERROR(INDEX(#REF!,MATCH(B263,#REF!,0),0),"")</f>
        <v/>
      </c>
      <c r="N263" s="11" t="str">
        <f>IFERROR(INDEX(#REF!,MATCH(B263,#REF!,0),0),"")</f>
        <v/>
      </c>
      <c r="O263" s="11" t="str">
        <f>IFERROR(INDEX(#REF!,MATCH(B263,#REF!,0),0),"")</f>
        <v/>
      </c>
      <c r="P263" s="11" t="str">
        <f>IFERROR(INDEX(#REF!,MATCH(B263,#REF!,0),0),"")</f>
        <v/>
      </c>
      <c r="Q263" s="11" t="str">
        <f>IFERROR(INDEX(#REF!,MATCH(B263,#REF!,0),0),"")</f>
        <v/>
      </c>
      <c r="R263" s="11" t="str">
        <f>IFERROR(INDEX(#REF!,MATCH(B263,#REF!,0),0),"")</f>
        <v/>
      </c>
      <c r="S263" s="11" t="str">
        <f>IFERROR(INDEX(#REF!,MATCH(B263,#REF!,0),0),"")</f>
        <v/>
      </c>
      <c r="T263" s="5" t="str">
        <f>IFERROR(INDEX(#REF!,MATCH(B263,#REF!,0),0),"")</f>
        <v/>
      </c>
      <c r="U263" s="10">
        <f t="shared" si="13"/>
        <v>1</v>
      </c>
      <c r="V263" s="188">
        <f t="shared" si="14"/>
        <v>767</v>
      </c>
      <c r="W263" s="188">
        <f t="shared" si="15"/>
        <v>767</v>
      </c>
      <c r="X263" s="188" t="str">
        <f>IFERROR(SUMPRODUCT(LARGE(G263:T263,{1;2;3;4;5})),"NA")</f>
        <v>NA</v>
      </c>
      <c r="Y263" s="189" t="str">
        <f>IFERROR(SUMPRODUCT(LARGE(G263:T263,{1;2;3;4;5;6;7;8;9;10})),"NA")</f>
        <v>NA</v>
      </c>
    </row>
    <row r="264" spans="1:25" s="28" customFormat="1" x14ac:dyDescent="0.3">
      <c r="A264" s="15">
        <v>261</v>
      </c>
      <c r="B264" s="2" t="s">
        <v>2587</v>
      </c>
      <c r="C264" s="1"/>
      <c r="D264" s="1"/>
      <c r="E264" s="1"/>
      <c r="F264" s="2"/>
      <c r="G264" s="10" t="str">
        <f>IFERROR(INDEX('03-25'!X:X,MATCH(B264,'03-25'!Y:Y,0),0),"")</f>
        <v/>
      </c>
      <c r="H264" s="11" t="str">
        <f>IFERROR(INDEX('04-08'!N:N,MATCH(B264,'04-08'!C:C,0),0),"")</f>
        <v/>
      </c>
      <c r="I264" s="11" t="str">
        <f>IFERROR(INDEX('04-29'!M:M,MATCH(B264,'04-29'!L:L,0),0),"")</f>
        <v/>
      </c>
      <c r="J264" s="11" t="str">
        <f>IFERROR(INDEX('05-27'!F:F,MATCH(B264,'05-27'!H:H,0),0),"")</f>
        <v/>
      </c>
      <c r="K264" s="11" t="str">
        <f>IFERROR(INDEX('06-17'!U:U,MATCH(B264,'06-17'!W:W,0),0),"")</f>
        <v/>
      </c>
      <c r="L264" s="11">
        <f>IFERROR(INDEX('07-02'!W:W,MATCH(B264,'07-02'!B:B,0),0),"")</f>
        <v>766</v>
      </c>
      <c r="M264" s="11" t="str">
        <f>IFERROR(INDEX(#REF!,MATCH(B264,#REF!,0),0),"")</f>
        <v/>
      </c>
      <c r="N264" s="11" t="str">
        <f>IFERROR(INDEX(#REF!,MATCH(B264,#REF!,0),0),"")</f>
        <v/>
      </c>
      <c r="O264" s="11" t="str">
        <f>IFERROR(INDEX(#REF!,MATCH(B264,#REF!,0),0),"")</f>
        <v/>
      </c>
      <c r="P264" s="11" t="str">
        <f>IFERROR(INDEX(#REF!,MATCH(B264,#REF!,0),0),"")</f>
        <v/>
      </c>
      <c r="Q264" s="11" t="str">
        <f>IFERROR(INDEX(#REF!,MATCH(B264,#REF!,0),0),"")</f>
        <v/>
      </c>
      <c r="R264" s="11" t="str">
        <f>IFERROR(INDEX(#REF!,MATCH(B264,#REF!,0),0),"")</f>
        <v/>
      </c>
      <c r="S264" s="11" t="str">
        <f>IFERROR(INDEX(#REF!,MATCH(B264,#REF!,0),0),"")</f>
        <v/>
      </c>
      <c r="T264" s="5" t="str">
        <f>IFERROR(INDEX(#REF!,MATCH(B264,#REF!,0),0),"")</f>
        <v/>
      </c>
      <c r="U264" s="10">
        <f t="shared" si="13"/>
        <v>1</v>
      </c>
      <c r="V264" s="188">
        <f t="shared" si="14"/>
        <v>766</v>
      </c>
      <c r="W264" s="188">
        <f t="shared" si="15"/>
        <v>766</v>
      </c>
      <c r="X264" s="188" t="str">
        <f>IFERROR(SUMPRODUCT(LARGE(G264:T264,{1;2;3;4;5})),"NA")</f>
        <v>NA</v>
      </c>
      <c r="Y264" s="189" t="str">
        <f>IFERROR(SUMPRODUCT(LARGE(G264:T264,{1;2;3;4;5;6;7;8;9;10})),"NA")</f>
        <v>NA</v>
      </c>
    </row>
    <row r="265" spans="1:25" s="28" customFormat="1" x14ac:dyDescent="0.3">
      <c r="A265" s="15">
        <v>262</v>
      </c>
      <c r="B265" s="2" t="s">
        <v>2456</v>
      </c>
      <c r="C265" s="1"/>
      <c r="D265" s="1"/>
      <c r="E265" s="1"/>
      <c r="F265" s="2"/>
      <c r="G265" s="10" t="str">
        <f>IFERROR(INDEX('03-25'!X:X,MATCH(B265,'03-25'!Y:Y,0),0),"")</f>
        <v/>
      </c>
      <c r="H265" s="11" t="str">
        <f>IFERROR(INDEX('04-08'!N:N,MATCH(B265,'04-08'!C:C,0),0),"")</f>
        <v/>
      </c>
      <c r="I265" s="11" t="str">
        <f>IFERROR(INDEX('04-29'!M:M,MATCH(B265,'04-29'!L:L,0),0),"")</f>
        <v/>
      </c>
      <c r="J265" s="11" t="str">
        <f>IFERROR(INDEX('05-27'!F:F,MATCH(B265,'05-27'!H:H,0),0),"")</f>
        <v/>
      </c>
      <c r="K265" s="11">
        <f>IFERROR(INDEX('06-17'!U:U,MATCH(B265,'06-17'!W:W,0),0),"")</f>
        <v>764</v>
      </c>
      <c r="L265" s="11" t="str">
        <f>IFERROR(INDEX('07-02'!W:W,MATCH(B265,'07-02'!B:B,0),0),"")</f>
        <v/>
      </c>
      <c r="M265" s="11" t="str">
        <f>IFERROR(INDEX(#REF!,MATCH(B265,#REF!,0),0),"")</f>
        <v/>
      </c>
      <c r="N265" s="11" t="str">
        <f>IFERROR(INDEX(#REF!,MATCH(B265,#REF!,0),0),"")</f>
        <v/>
      </c>
      <c r="O265" s="11" t="str">
        <f>IFERROR(INDEX(#REF!,MATCH(B265,#REF!,0),0),"")</f>
        <v/>
      </c>
      <c r="P265" s="11" t="str">
        <f>IFERROR(INDEX(#REF!,MATCH(B265,#REF!,0),0),"")</f>
        <v/>
      </c>
      <c r="Q265" s="11" t="str">
        <f>IFERROR(INDEX(#REF!,MATCH(B265,#REF!,0),0),"")</f>
        <v/>
      </c>
      <c r="R265" s="11" t="str">
        <f>IFERROR(INDEX(#REF!,MATCH(B265,#REF!,0),0),"")</f>
        <v/>
      </c>
      <c r="S265" s="11" t="str">
        <f>IFERROR(INDEX(#REF!,MATCH(B265,#REF!,0),0),"")</f>
        <v/>
      </c>
      <c r="T265" s="5" t="str">
        <f>IFERROR(INDEX(#REF!,MATCH(B265,#REF!,0),0),"")</f>
        <v/>
      </c>
      <c r="U265" s="10">
        <f t="shared" si="13"/>
        <v>1</v>
      </c>
      <c r="V265" s="188">
        <f t="shared" si="14"/>
        <v>764</v>
      </c>
      <c r="W265" s="188">
        <f t="shared" si="15"/>
        <v>764</v>
      </c>
      <c r="X265" s="188" t="str">
        <f>IFERROR(SUMPRODUCT(LARGE(G265:T265,{1;2;3;4;5})),"NA")</f>
        <v>NA</v>
      </c>
      <c r="Y265" s="189" t="str">
        <f>IFERROR(SUMPRODUCT(LARGE(G265:T265,{1;2;3;4;5;6;7;8;9;10})),"NA")</f>
        <v>NA</v>
      </c>
    </row>
    <row r="266" spans="1:25" s="28" customFormat="1" x14ac:dyDescent="0.3">
      <c r="A266" s="15">
        <v>263</v>
      </c>
      <c r="B266" s="2" t="s">
        <v>2668</v>
      </c>
      <c r="C266" s="1"/>
      <c r="D266" s="1"/>
      <c r="E266" s="1"/>
      <c r="F266" s="2"/>
      <c r="G266" s="10" t="str">
        <f>IFERROR(INDEX('03-25'!X:X,MATCH(B266,'03-25'!Y:Y,0),0),"")</f>
        <v/>
      </c>
      <c r="H266" s="11" t="str">
        <f>IFERROR(INDEX('04-08'!N:N,MATCH(B266,'04-08'!C:C,0),0),"")</f>
        <v/>
      </c>
      <c r="I266" s="11" t="str">
        <f>IFERROR(INDEX('04-29'!M:M,MATCH(B266,'04-29'!L:L,0),0),"")</f>
        <v/>
      </c>
      <c r="J266" s="11" t="str">
        <f>IFERROR(INDEX('05-27'!F:F,MATCH(B266,'05-27'!H:H,0),0),"")</f>
        <v/>
      </c>
      <c r="K266" s="11" t="str">
        <f>IFERROR(INDEX('06-17'!U:U,MATCH(B266,'06-17'!W:W,0),0),"")</f>
        <v/>
      </c>
      <c r="L266" s="11">
        <f>IFERROR(INDEX('07-02'!W:W,MATCH(B266,'07-02'!B:B,0),0),"")</f>
        <v>763</v>
      </c>
      <c r="M266" s="11" t="str">
        <f>IFERROR(INDEX(#REF!,MATCH(B266,#REF!,0),0),"")</f>
        <v/>
      </c>
      <c r="N266" s="11" t="str">
        <f>IFERROR(INDEX(#REF!,MATCH(B266,#REF!,0),0),"")</f>
        <v/>
      </c>
      <c r="O266" s="11" t="str">
        <f>IFERROR(INDEX(#REF!,MATCH(B266,#REF!,0),0),"")</f>
        <v/>
      </c>
      <c r="P266" s="11" t="str">
        <f>IFERROR(INDEX(#REF!,MATCH(B266,#REF!,0),0),"")</f>
        <v/>
      </c>
      <c r="Q266" s="11" t="str">
        <f>IFERROR(INDEX(#REF!,MATCH(B266,#REF!,0),0),"")</f>
        <v/>
      </c>
      <c r="R266" s="11" t="str">
        <f>IFERROR(INDEX(#REF!,MATCH(B266,#REF!,0),0),"")</f>
        <v/>
      </c>
      <c r="S266" s="11" t="str">
        <f>IFERROR(INDEX(#REF!,MATCH(B266,#REF!,0),0),"")</f>
        <v/>
      </c>
      <c r="T266" s="5" t="str">
        <f>IFERROR(INDEX(#REF!,MATCH(B266,#REF!,0),0),"")</f>
        <v/>
      </c>
      <c r="U266" s="10">
        <f t="shared" si="13"/>
        <v>1</v>
      </c>
      <c r="V266" s="188">
        <f t="shared" si="14"/>
        <v>763</v>
      </c>
      <c r="W266" s="188">
        <f t="shared" si="15"/>
        <v>763</v>
      </c>
      <c r="X266" s="188" t="str">
        <f>IFERROR(SUMPRODUCT(LARGE(G266:T266,{1;2;3;4;5})),"NA")</f>
        <v>NA</v>
      </c>
      <c r="Y266" s="189" t="str">
        <f>IFERROR(SUMPRODUCT(LARGE(G266:T266,{1;2;3;4;5;6;7;8;9;10})),"NA")</f>
        <v>NA</v>
      </c>
    </row>
    <row r="267" spans="1:25" s="28" customFormat="1" x14ac:dyDescent="0.3">
      <c r="A267" s="15">
        <v>264</v>
      </c>
      <c r="B267" s="2" t="s">
        <v>43</v>
      </c>
      <c r="C267" s="1"/>
      <c r="D267" s="1"/>
      <c r="E267" s="1"/>
      <c r="F267" s="2"/>
      <c r="G267" s="10" t="str">
        <f>IFERROR(INDEX('03-25'!X:X,MATCH(B267,'03-25'!Y:Y,0),0),"")</f>
        <v/>
      </c>
      <c r="H267" s="11">
        <f>IFERROR(INDEX('04-08'!N:N,MATCH(B267,'04-08'!C:C,0),0),"")</f>
        <v>759</v>
      </c>
      <c r="I267" s="11" t="str">
        <f>IFERROR(INDEX('04-29'!M:M,MATCH(B267,'04-29'!L:L,0),0),"")</f>
        <v/>
      </c>
      <c r="J267" s="11" t="str">
        <f>IFERROR(INDEX('05-27'!F:F,MATCH(B267,'05-27'!H:H,0),0),"")</f>
        <v/>
      </c>
      <c r="K267" s="11" t="str">
        <f>IFERROR(INDEX('06-17'!U:U,MATCH(B267,'06-17'!W:W,0),0),"")</f>
        <v/>
      </c>
      <c r="L267" s="11" t="str">
        <f>IFERROR(INDEX('07-02'!W:W,MATCH(B267,'07-02'!B:B,0),0),"")</f>
        <v/>
      </c>
      <c r="M267" s="11" t="str">
        <f>IFERROR(INDEX(#REF!,MATCH(B267,#REF!,0),0),"")</f>
        <v/>
      </c>
      <c r="N267" s="11" t="str">
        <f>IFERROR(INDEX(#REF!,MATCH(B267,#REF!,0),0),"")</f>
        <v/>
      </c>
      <c r="O267" s="11" t="str">
        <f>IFERROR(INDEX(#REF!,MATCH(B267,#REF!,0),0),"")</f>
        <v/>
      </c>
      <c r="P267" s="11" t="str">
        <f>IFERROR(INDEX(#REF!,MATCH(B267,#REF!,0),0),"")</f>
        <v/>
      </c>
      <c r="Q267" s="11" t="str">
        <f>IFERROR(INDEX(#REF!,MATCH(B267,#REF!,0),0),"")</f>
        <v/>
      </c>
      <c r="R267" s="11" t="str">
        <f>IFERROR(INDEX(#REF!,MATCH(B267,#REF!,0),0),"")</f>
        <v/>
      </c>
      <c r="S267" s="11" t="str">
        <f>IFERROR(INDEX(#REF!,MATCH(B267,#REF!,0),0),"")</f>
        <v/>
      </c>
      <c r="T267" s="5" t="str">
        <f>IFERROR(INDEX(#REF!,MATCH(B267,#REF!,0),0),"")</f>
        <v/>
      </c>
      <c r="U267" s="10">
        <f t="shared" ref="U267:U330" si="16">COUNTIF(G267:T267,"&gt;0")</f>
        <v>1</v>
      </c>
      <c r="V267" s="188">
        <f t="shared" ref="V267:V330" si="17">SUM(G267:T267)</f>
        <v>759</v>
      </c>
      <c r="W267" s="188">
        <f t="shared" ref="W267:W330" si="18">V267/U267</f>
        <v>759</v>
      </c>
      <c r="X267" s="188" t="str">
        <f>IFERROR(SUMPRODUCT(LARGE(G267:T267,{1;2;3;4;5})),"NA")</f>
        <v>NA</v>
      </c>
      <c r="Y267" s="189" t="str">
        <f>IFERROR(SUMPRODUCT(LARGE(G267:T267,{1;2;3;4;5;6;7;8;9;10})),"NA")</f>
        <v>NA</v>
      </c>
    </row>
    <row r="268" spans="1:25" s="28" customFormat="1" x14ac:dyDescent="0.3">
      <c r="A268" s="15">
        <v>265</v>
      </c>
      <c r="B268" s="2" t="s">
        <v>64</v>
      </c>
      <c r="C268" s="1"/>
      <c r="D268" s="1"/>
      <c r="E268" s="1"/>
      <c r="F268" s="2"/>
      <c r="G268" s="10" t="str">
        <f>IFERROR(INDEX('03-25'!X:X,MATCH(B268,'03-25'!Y:Y,0),0),"")</f>
        <v/>
      </c>
      <c r="H268" s="11">
        <f>IFERROR(INDEX('04-08'!N:N,MATCH(B268,'04-08'!C:C,0),0),"")</f>
        <v>759</v>
      </c>
      <c r="I268" s="11" t="str">
        <f>IFERROR(INDEX('04-29'!M:M,MATCH(B268,'04-29'!L:L,0),0),"")</f>
        <v/>
      </c>
      <c r="J268" s="11" t="str">
        <f>IFERROR(INDEX('05-27'!F:F,MATCH(B268,'05-27'!H:H,0),0),"")</f>
        <v/>
      </c>
      <c r="K268" s="11" t="str">
        <f>IFERROR(INDEX('06-17'!U:U,MATCH(B268,'06-17'!W:W,0),0),"")</f>
        <v/>
      </c>
      <c r="L268" s="11" t="str">
        <f>IFERROR(INDEX('07-02'!W:W,MATCH(B268,'07-02'!B:B,0),0),"")</f>
        <v/>
      </c>
      <c r="M268" s="11" t="str">
        <f>IFERROR(INDEX(#REF!,MATCH(B268,#REF!,0),0),"")</f>
        <v/>
      </c>
      <c r="N268" s="11" t="str">
        <f>IFERROR(INDEX(#REF!,MATCH(B268,#REF!,0),0),"")</f>
        <v/>
      </c>
      <c r="O268" s="11" t="str">
        <f>IFERROR(INDEX(#REF!,MATCH(B268,#REF!,0),0),"")</f>
        <v/>
      </c>
      <c r="P268" s="11" t="str">
        <f>IFERROR(INDEX(#REF!,MATCH(B268,#REF!,0),0),"")</f>
        <v/>
      </c>
      <c r="Q268" s="11" t="str">
        <f>IFERROR(INDEX(#REF!,MATCH(B268,#REF!,0),0),"")</f>
        <v/>
      </c>
      <c r="R268" s="11" t="str">
        <f>IFERROR(INDEX(#REF!,MATCH(B268,#REF!,0),0),"")</f>
        <v/>
      </c>
      <c r="S268" s="11" t="str">
        <f>IFERROR(INDEX(#REF!,MATCH(B268,#REF!,0),0),"")</f>
        <v/>
      </c>
      <c r="T268" s="5" t="str">
        <f>IFERROR(INDEX(#REF!,MATCH(B268,#REF!,0),0),"")</f>
        <v/>
      </c>
      <c r="U268" s="10">
        <f t="shared" si="16"/>
        <v>1</v>
      </c>
      <c r="V268" s="188">
        <f t="shared" si="17"/>
        <v>759</v>
      </c>
      <c r="W268" s="188">
        <f t="shared" si="18"/>
        <v>759</v>
      </c>
      <c r="X268" s="188" t="str">
        <f>IFERROR(SUMPRODUCT(LARGE(G268:T268,{1;2;3;4;5})),"NA")</f>
        <v>NA</v>
      </c>
      <c r="Y268" s="189" t="str">
        <f>IFERROR(SUMPRODUCT(LARGE(G268:T268,{1;2;3;4;5;6;7;8;9;10})),"NA")</f>
        <v>NA</v>
      </c>
    </row>
    <row r="269" spans="1:25" s="28" customFormat="1" x14ac:dyDescent="0.3">
      <c r="A269" s="15">
        <v>266</v>
      </c>
      <c r="B269" s="2" t="s">
        <v>2669</v>
      </c>
      <c r="C269" s="1"/>
      <c r="D269" s="1"/>
      <c r="E269" s="1"/>
      <c r="F269" s="2"/>
      <c r="G269" s="10" t="str">
        <f>IFERROR(INDEX('03-25'!X:X,MATCH(B269,'03-25'!Y:Y,0),0),"")</f>
        <v/>
      </c>
      <c r="H269" s="11" t="str">
        <f>IFERROR(INDEX('04-08'!N:N,MATCH(B269,'04-08'!C:C,0),0),"")</f>
        <v/>
      </c>
      <c r="I269" s="11" t="str">
        <f>IFERROR(INDEX('04-29'!M:M,MATCH(B269,'04-29'!L:L,0),0),"")</f>
        <v/>
      </c>
      <c r="J269" s="11" t="str">
        <f>IFERROR(INDEX('05-27'!F:F,MATCH(B269,'05-27'!H:H,0),0),"")</f>
        <v/>
      </c>
      <c r="K269" s="11" t="str">
        <f>IFERROR(INDEX('06-17'!U:U,MATCH(B269,'06-17'!W:W,0),0),"")</f>
        <v/>
      </c>
      <c r="L269" s="11">
        <f>IFERROR(INDEX('07-02'!W:W,MATCH(B269,'07-02'!B:B,0),0),"")</f>
        <v>758</v>
      </c>
      <c r="M269" s="11" t="str">
        <f>IFERROR(INDEX(#REF!,MATCH(B269,#REF!,0),0),"")</f>
        <v/>
      </c>
      <c r="N269" s="11" t="str">
        <f>IFERROR(INDEX(#REF!,MATCH(B269,#REF!,0),0),"")</f>
        <v/>
      </c>
      <c r="O269" s="11" t="str">
        <f>IFERROR(INDEX(#REF!,MATCH(B269,#REF!,0),0),"")</f>
        <v/>
      </c>
      <c r="P269" s="11" t="str">
        <f>IFERROR(INDEX(#REF!,MATCH(B269,#REF!,0),0),"")</f>
        <v/>
      </c>
      <c r="Q269" s="11" t="str">
        <f>IFERROR(INDEX(#REF!,MATCH(B269,#REF!,0),0),"")</f>
        <v/>
      </c>
      <c r="R269" s="11" t="str">
        <f>IFERROR(INDEX(#REF!,MATCH(B269,#REF!,0),0),"")</f>
        <v/>
      </c>
      <c r="S269" s="11" t="str">
        <f>IFERROR(INDEX(#REF!,MATCH(B269,#REF!,0),0),"")</f>
        <v/>
      </c>
      <c r="T269" s="5" t="str">
        <f>IFERROR(INDEX(#REF!,MATCH(B269,#REF!,0),0),"")</f>
        <v/>
      </c>
      <c r="U269" s="10">
        <f t="shared" si="16"/>
        <v>1</v>
      </c>
      <c r="V269" s="188">
        <f t="shared" si="17"/>
        <v>758</v>
      </c>
      <c r="W269" s="188">
        <f t="shared" si="18"/>
        <v>758</v>
      </c>
      <c r="X269" s="188" t="str">
        <f>IFERROR(SUMPRODUCT(LARGE(G269:T269,{1;2;3;4;5})),"NA")</f>
        <v>NA</v>
      </c>
      <c r="Y269" s="189" t="str">
        <f>IFERROR(SUMPRODUCT(LARGE(G269:T269,{1;2;3;4;5;6;7;8;9;10})),"NA")</f>
        <v>NA</v>
      </c>
    </row>
    <row r="270" spans="1:25" s="28" customFormat="1" x14ac:dyDescent="0.3">
      <c r="A270" s="15">
        <v>267</v>
      </c>
      <c r="B270" s="2" t="s">
        <v>512</v>
      </c>
      <c r="C270" s="1"/>
      <c r="D270" s="1"/>
      <c r="E270" s="1"/>
      <c r="F270" s="2"/>
      <c r="G270" s="10">
        <f>IFERROR(INDEX('03-25'!X:X,MATCH(B270,'03-25'!Y:Y,0),0),"")</f>
        <v>362</v>
      </c>
      <c r="H270" s="11" t="str">
        <f>IFERROR(INDEX('04-08'!N:N,MATCH(B270,'04-08'!C:C,0),0),"")</f>
        <v/>
      </c>
      <c r="I270" s="11">
        <f>IFERROR(INDEX('04-29'!M:M,MATCH(B270,'04-29'!L:L,0),0),"")</f>
        <v>395</v>
      </c>
      <c r="J270" s="11" t="str">
        <f>IFERROR(INDEX('05-27'!F:F,MATCH(B270,'05-27'!H:H,0),0),"")</f>
        <v/>
      </c>
      <c r="K270" s="11" t="str">
        <f>IFERROR(INDEX('06-17'!U:U,MATCH(B270,'06-17'!W:W,0),0),"")</f>
        <v/>
      </c>
      <c r="L270" s="11" t="str">
        <f>IFERROR(INDEX('07-02'!W:W,MATCH(B270,'07-02'!B:B,0),0),"")</f>
        <v/>
      </c>
      <c r="M270" s="11" t="str">
        <f>IFERROR(INDEX(#REF!,MATCH(B270,#REF!,0),0),"")</f>
        <v/>
      </c>
      <c r="N270" s="11" t="str">
        <f>IFERROR(INDEX(#REF!,MATCH(B270,#REF!,0),0),"")</f>
        <v/>
      </c>
      <c r="O270" s="11" t="str">
        <f>IFERROR(INDEX(#REF!,MATCH(B270,#REF!,0),0),"")</f>
        <v/>
      </c>
      <c r="P270" s="11" t="str">
        <f>IFERROR(INDEX(#REF!,MATCH(B270,#REF!,0),0),"")</f>
        <v/>
      </c>
      <c r="Q270" s="11" t="str">
        <f>IFERROR(INDEX(#REF!,MATCH(B270,#REF!,0),0),"")</f>
        <v/>
      </c>
      <c r="R270" s="11" t="str">
        <f>IFERROR(INDEX(#REF!,MATCH(B270,#REF!,0),0),"")</f>
        <v/>
      </c>
      <c r="S270" s="11" t="str">
        <f>IFERROR(INDEX(#REF!,MATCH(B270,#REF!,0),0),"")</f>
        <v/>
      </c>
      <c r="T270" s="5" t="str">
        <f>IFERROR(INDEX(#REF!,MATCH(B270,#REF!,0),0),"")</f>
        <v/>
      </c>
      <c r="U270" s="10">
        <f t="shared" si="16"/>
        <v>2</v>
      </c>
      <c r="V270" s="188">
        <f t="shared" si="17"/>
        <v>757</v>
      </c>
      <c r="W270" s="188">
        <f t="shared" si="18"/>
        <v>378.5</v>
      </c>
      <c r="X270" s="188" t="str">
        <f>IFERROR(SUMPRODUCT(LARGE(G270:T270,{1;2;3;4;5})),"NA")</f>
        <v>NA</v>
      </c>
      <c r="Y270" s="189" t="str">
        <f>IFERROR(SUMPRODUCT(LARGE(G270:T270,{1;2;3;4;5;6;7;8;9;10})),"NA")</f>
        <v>NA</v>
      </c>
    </row>
    <row r="271" spans="1:25" s="28" customFormat="1" x14ac:dyDescent="0.3">
      <c r="A271" s="15">
        <v>268</v>
      </c>
      <c r="B271" s="2" t="s">
        <v>2589</v>
      </c>
      <c r="C271" s="1"/>
      <c r="D271" s="1"/>
      <c r="E271" s="1"/>
      <c r="F271" s="2"/>
      <c r="G271" s="10" t="str">
        <f>IFERROR(INDEX('03-25'!X:X,MATCH(B271,'03-25'!Y:Y,0),0),"")</f>
        <v/>
      </c>
      <c r="H271" s="11" t="str">
        <f>IFERROR(INDEX('04-08'!N:N,MATCH(B271,'04-08'!C:C,0),0),"")</f>
        <v/>
      </c>
      <c r="I271" s="11" t="str">
        <f>IFERROR(INDEX('04-29'!M:M,MATCH(B271,'04-29'!L:L,0),0),"")</f>
        <v/>
      </c>
      <c r="J271" s="11" t="str">
        <f>IFERROR(INDEX('05-27'!F:F,MATCH(B271,'05-27'!H:H,0),0),"")</f>
        <v/>
      </c>
      <c r="K271" s="11" t="str">
        <f>IFERROR(INDEX('06-17'!U:U,MATCH(B271,'06-17'!W:W,0),0),"")</f>
        <v/>
      </c>
      <c r="L271" s="11">
        <f>IFERROR(INDEX('07-02'!W:W,MATCH(B271,'07-02'!B:B,0),0),"")</f>
        <v>756</v>
      </c>
      <c r="M271" s="11" t="str">
        <f>IFERROR(INDEX(#REF!,MATCH(B271,#REF!,0),0),"")</f>
        <v/>
      </c>
      <c r="N271" s="11" t="str">
        <f>IFERROR(INDEX(#REF!,MATCH(B271,#REF!,0),0),"")</f>
        <v/>
      </c>
      <c r="O271" s="11" t="str">
        <f>IFERROR(INDEX(#REF!,MATCH(B271,#REF!,0),0),"")</f>
        <v/>
      </c>
      <c r="P271" s="11" t="str">
        <f>IFERROR(INDEX(#REF!,MATCH(B271,#REF!,0),0),"")</f>
        <v/>
      </c>
      <c r="Q271" s="11" t="str">
        <f>IFERROR(INDEX(#REF!,MATCH(B271,#REF!,0),0),"")</f>
        <v/>
      </c>
      <c r="R271" s="11" t="str">
        <f>IFERROR(INDEX(#REF!,MATCH(B271,#REF!,0),0),"")</f>
        <v/>
      </c>
      <c r="S271" s="11" t="str">
        <f>IFERROR(INDEX(#REF!,MATCH(B271,#REF!,0),0),"")</f>
        <v/>
      </c>
      <c r="T271" s="5" t="str">
        <f>IFERROR(INDEX(#REF!,MATCH(B271,#REF!,0),0),"")</f>
        <v/>
      </c>
      <c r="U271" s="10">
        <f t="shared" si="16"/>
        <v>1</v>
      </c>
      <c r="V271" s="188">
        <f t="shared" si="17"/>
        <v>756</v>
      </c>
      <c r="W271" s="188">
        <f t="shared" si="18"/>
        <v>756</v>
      </c>
      <c r="X271" s="188" t="str">
        <f>IFERROR(SUMPRODUCT(LARGE(G271:T271,{1;2;3;4;5})),"NA")</f>
        <v>NA</v>
      </c>
      <c r="Y271" s="189" t="str">
        <f>IFERROR(SUMPRODUCT(LARGE(G271:T271,{1;2;3;4;5;6;7;8;9;10})),"NA")</f>
        <v>NA</v>
      </c>
    </row>
    <row r="272" spans="1:25" s="28" customFormat="1" x14ac:dyDescent="0.3">
      <c r="A272" s="15">
        <v>269</v>
      </c>
      <c r="B272" s="2" t="s">
        <v>1868</v>
      </c>
      <c r="C272" s="1"/>
      <c r="D272" s="1"/>
      <c r="E272" s="1"/>
      <c r="F272" s="2"/>
      <c r="G272" s="10" t="str">
        <f>IFERROR(INDEX('03-25'!X:X,MATCH(B272,'03-25'!Y:Y,0),0),"")</f>
        <v/>
      </c>
      <c r="H272" s="11" t="str">
        <f>IFERROR(INDEX('04-08'!N:N,MATCH(B272,'04-08'!C:C,0),0),"")</f>
        <v/>
      </c>
      <c r="I272" s="11">
        <f>IFERROR(INDEX('04-29'!M:M,MATCH(B272,'04-29'!L:L,0),0),"")</f>
        <v>755</v>
      </c>
      <c r="J272" s="11" t="str">
        <f>IFERROR(INDEX('05-27'!F:F,MATCH(B272,'05-27'!H:H,0),0),"")</f>
        <v/>
      </c>
      <c r="K272" s="11" t="str">
        <f>IFERROR(INDEX('06-17'!U:U,MATCH(B272,'06-17'!W:W,0),0),"")</f>
        <v/>
      </c>
      <c r="L272" s="11" t="str">
        <f>IFERROR(INDEX('07-02'!W:W,MATCH(B272,'07-02'!B:B,0),0),"")</f>
        <v/>
      </c>
      <c r="M272" s="11" t="str">
        <f>IFERROR(INDEX(#REF!,MATCH(B272,#REF!,0),0),"")</f>
        <v/>
      </c>
      <c r="N272" s="11" t="str">
        <f>IFERROR(INDEX(#REF!,MATCH(B272,#REF!,0),0),"")</f>
        <v/>
      </c>
      <c r="O272" s="11" t="str">
        <f>IFERROR(INDEX(#REF!,MATCH(B272,#REF!,0),0),"")</f>
        <v/>
      </c>
      <c r="P272" s="11" t="str">
        <f>IFERROR(INDEX(#REF!,MATCH(B272,#REF!,0),0),"")</f>
        <v/>
      </c>
      <c r="Q272" s="11" t="str">
        <f>IFERROR(INDEX(#REF!,MATCH(B272,#REF!,0),0),"")</f>
        <v/>
      </c>
      <c r="R272" s="11" t="str">
        <f>IFERROR(INDEX(#REF!,MATCH(B272,#REF!,0),0),"")</f>
        <v/>
      </c>
      <c r="S272" s="11" t="str">
        <f>IFERROR(INDEX(#REF!,MATCH(B272,#REF!,0),0),"")</f>
        <v/>
      </c>
      <c r="T272" s="5" t="str">
        <f>IFERROR(INDEX(#REF!,MATCH(B272,#REF!,0),0),"")</f>
        <v/>
      </c>
      <c r="U272" s="10">
        <f t="shared" si="16"/>
        <v>1</v>
      </c>
      <c r="V272" s="188">
        <f t="shared" si="17"/>
        <v>755</v>
      </c>
      <c r="W272" s="188">
        <f t="shared" si="18"/>
        <v>755</v>
      </c>
      <c r="X272" s="188" t="str">
        <f>IFERROR(SUMPRODUCT(LARGE(G272:T272,{1;2;3;4;5})),"NA")</f>
        <v>NA</v>
      </c>
      <c r="Y272" s="189" t="str">
        <f>IFERROR(SUMPRODUCT(LARGE(G272:T272,{1;2;3;4;5;6;7;8;9;10})),"NA")</f>
        <v>NA</v>
      </c>
    </row>
    <row r="273" spans="1:25" s="28" customFormat="1" x14ac:dyDescent="0.3">
      <c r="A273" s="15">
        <v>270</v>
      </c>
      <c r="B273" s="2" t="s">
        <v>407</v>
      </c>
      <c r="C273" s="1"/>
      <c r="D273" s="1"/>
      <c r="E273" s="1"/>
      <c r="F273" s="2"/>
      <c r="G273" s="10" t="str">
        <f>IFERROR(INDEX('03-25'!X:X,MATCH(B273,'03-25'!Y:Y,0),0),"")</f>
        <v/>
      </c>
      <c r="H273" s="11">
        <f>IFERROR(INDEX('04-08'!N:N,MATCH(B273,'04-08'!C:C,0),0),"")</f>
        <v>753</v>
      </c>
      <c r="I273" s="11" t="str">
        <f>IFERROR(INDEX('04-29'!M:M,MATCH(B273,'04-29'!L:L,0),0),"")</f>
        <v/>
      </c>
      <c r="J273" s="11" t="str">
        <f>IFERROR(INDEX('05-27'!F:F,MATCH(B273,'05-27'!H:H,0),0),"")</f>
        <v/>
      </c>
      <c r="K273" s="11" t="str">
        <f>IFERROR(INDEX('06-17'!U:U,MATCH(B273,'06-17'!W:W,0),0),"")</f>
        <v/>
      </c>
      <c r="L273" s="11" t="str">
        <f>IFERROR(INDEX('07-02'!W:W,MATCH(B273,'07-02'!B:B,0),0),"")</f>
        <v/>
      </c>
      <c r="M273" s="11" t="str">
        <f>IFERROR(INDEX(#REF!,MATCH(B273,#REF!,0),0),"")</f>
        <v/>
      </c>
      <c r="N273" s="11" t="str">
        <f>IFERROR(INDEX(#REF!,MATCH(B273,#REF!,0),0),"")</f>
        <v/>
      </c>
      <c r="O273" s="11" t="str">
        <f>IFERROR(INDEX(#REF!,MATCH(B273,#REF!,0),0),"")</f>
        <v/>
      </c>
      <c r="P273" s="11" t="str">
        <f>IFERROR(INDEX(#REF!,MATCH(B273,#REF!,0),0),"")</f>
        <v/>
      </c>
      <c r="Q273" s="11" t="str">
        <f>IFERROR(INDEX(#REF!,MATCH(B273,#REF!,0),0),"")</f>
        <v/>
      </c>
      <c r="R273" s="11" t="str">
        <f>IFERROR(INDEX(#REF!,MATCH(B273,#REF!,0),0),"")</f>
        <v/>
      </c>
      <c r="S273" s="11" t="str">
        <f>IFERROR(INDEX(#REF!,MATCH(B273,#REF!,0),0),"")</f>
        <v/>
      </c>
      <c r="T273" s="5" t="str">
        <f>IFERROR(INDEX(#REF!,MATCH(B273,#REF!,0),0),"")</f>
        <v/>
      </c>
      <c r="U273" s="10">
        <f t="shared" si="16"/>
        <v>1</v>
      </c>
      <c r="V273" s="188">
        <f t="shared" si="17"/>
        <v>753</v>
      </c>
      <c r="W273" s="188">
        <f t="shared" si="18"/>
        <v>753</v>
      </c>
      <c r="X273" s="188" t="str">
        <f>IFERROR(SUMPRODUCT(LARGE(G273:T273,{1;2;3;4;5})),"NA")</f>
        <v>NA</v>
      </c>
      <c r="Y273" s="189" t="str">
        <f>IFERROR(SUMPRODUCT(LARGE(G273:T273,{1;2;3;4;5;6;7;8;9;10})),"NA")</f>
        <v>NA</v>
      </c>
    </row>
    <row r="274" spans="1:25" s="28" customFormat="1" x14ac:dyDescent="0.3">
      <c r="A274" s="15">
        <v>271</v>
      </c>
      <c r="B274" s="2" t="s">
        <v>2462</v>
      </c>
      <c r="C274" s="1"/>
      <c r="D274" s="1"/>
      <c r="E274" s="1"/>
      <c r="F274" s="2"/>
      <c r="G274" s="10" t="str">
        <f>IFERROR(INDEX('03-25'!X:X,MATCH(B274,'03-25'!Y:Y,0),0),"")</f>
        <v/>
      </c>
      <c r="H274" s="11" t="str">
        <f>IFERROR(INDEX('04-08'!N:N,MATCH(B274,'04-08'!C:C,0),0),"")</f>
        <v/>
      </c>
      <c r="I274" s="11" t="str">
        <f>IFERROR(INDEX('04-29'!M:M,MATCH(B274,'04-29'!L:L,0),0),"")</f>
        <v/>
      </c>
      <c r="J274" s="11" t="str">
        <f>IFERROR(INDEX('05-27'!F:F,MATCH(B274,'05-27'!H:H,0),0),"")</f>
        <v/>
      </c>
      <c r="K274" s="11">
        <f>IFERROR(INDEX('06-17'!U:U,MATCH(B274,'06-17'!W:W,0),0),"")</f>
        <v>753</v>
      </c>
      <c r="L274" s="11" t="str">
        <f>IFERROR(INDEX('07-02'!W:W,MATCH(B274,'07-02'!B:B,0),0),"")</f>
        <v/>
      </c>
      <c r="M274" s="11" t="str">
        <f>IFERROR(INDEX(#REF!,MATCH(B274,#REF!,0),0),"")</f>
        <v/>
      </c>
      <c r="N274" s="11" t="str">
        <f>IFERROR(INDEX(#REF!,MATCH(B274,#REF!,0),0),"")</f>
        <v/>
      </c>
      <c r="O274" s="11" t="str">
        <f>IFERROR(INDEX(#REF!,MATCH(B274,#REF!,0),0),"")</f>
        <v/>
      </c>
      <c r="P274" s="11" t="str">
        <f>IFERROR(INDEX(#REF!,MATCH(B274,#REF!,0),0),"")</f>
        <v/>
      </c>
      <c r="Q274" s="11" t="str">
        <f>IFERROR(INDEX(#REF!,MATCH(B274,#REF!,0),0),"")</f>
        <v/>
      </c>
      <c r="R274" s="11" t="str">
        <f>IFERROR(INDEX(#REF!,MATCH(B274,#REF!,0),0),"")</f>
        <v/>
      </c>
      <c r="S274" s="11" t="str">
        <f>IFERROR(INDEX(#REF!,MATCH(B274,#REF!,0),0),"")</f>
        <v/>
      </c>
      <c r="T274" s="5" t="str">
        <f>IFERROR(INDEX(#REF!,MATCH(B274,#REF!,0),0),"")</f>
        <v/>
      </c>
      <c r="U274" s="10">
        <f t="shared" si="16"/>
        <v>1</v>
      </c>
      <c r="V274" s="188">
        <f t="shared" si="17"/>
        <v>753</v>
      </c>
      <c r="W274" s="188">
        <f t="shared" si="18"/>
        <v>753</v>
      </c>
      <c r="X274" s="188" t="str">
        <f>IFERROR(SUMPRODUCT(LARGE(G274:T274,{1;2;3;4;5})),"NA")</f>
        <v>NA</v>
      </c>
      <c r="Y274" s="189" t="str">
        <f>IFERROR(SUMPRODUCT(LARGE(G274:T274,{1;2;3;4;5;6;7;8;9;10})),"NA")</f>
        <v>NA</v>
      </c>
    </row>
    <row r="275" spans="1:25" s="28" customFormat="1" x14ac:dyDescent="0.3">
      <c r="A275" s="15">
        <v>272</v>
      </c>
      <c r="B275" s="2" t="s">
        <v>2440</v>
      </c>
      <c r="C275" s="1"/>
      <c r="D275" s="1"/>
      <c r="E275" s="1"/>
      <c r="F275" s="2"/>
      <c r="G275" s="10" t="str">
        <f>IFERROR(INDEX('03-25'!X:X,MATCH(B275,'03-25'!Y:Y,0),0),"")</f>
        <v/>
      </c>
      <c r="H275" s="11" t="str">
        <f>IFERROR(INDEX('04-08'!N:N,MATCH(B275,'04-08'!C:C,0),0),"")</f>
        <v/>
      </c>
      <c r="I275" s="11" t="str">
        <f>IFERROR(INDEX('04-29'!M:M,MATCH(B275,'04-29'!L:L,0),0),"")</f>
        <v/>
      </c>
      <c r="J275" s="11" t="str">
        <f>IFERROR(INDEX('05-27'!F:F,MATCH(B275,'05-27'!H:H,0),0),"")</f>
        <v/>
      </c>
      <c r="K275" s="11">
        <f>IFERROR(INDEX('06-17'!U:U,MATCH(B275,'06-17'!W:W,0),0),"")</f>
        <v>752</v>
      </c>
      <c r="L275" s="11" t="str">
        <f>IFERROR(INDEX('07-02'!W:W,MATCH(B275,'07-02'!B:B,0),0),"")</f>
        <v/>
      </c>
      <c r="M275" s="11" t="str">
        <f>IFERROR(INDEX(#REF!,MATCH(B275,#REF!,0),0),"")</f>
        <v/>
      </c>
      <c r="N275" s="11" t="str">
        <f>IFERROR(INDEX(#REF!,MATCH(B275,#REF!,0),0),"")</f>
        <v/>
      </c>
      <c r="O275" s="11" t="str">
        <f>IFERROR(INDEX(#REF!,MATCH(B275,#REF!,0),0),"")</f>
        <v/>
      </c>
      <c r="P275" s="11" t="str">
        <f>IFERROR(INDEX(#REF!,MATCH(B275,#REF!,0),0),"")</f>
        <v/>
      </c>
      <c r="Q275" s="11" t="str">
        <f>IFERROR(INDEX(#REF!,MATCH(B275,#REF!,0),0),"")</f>
        <v/>
      </c>
      <c r="R275" s="11" t="str">
        <f>IFERROR(INDEX(#REF!,MATCH(B275,#REF!,0),0),"")</f>
        <v/>
      </c>
      <c r="S275" s="11" t="str">
        <f>IFERROR(INDEX(#REF!,MATCH(B275,#REF!,0),0),"")</f>
        <v/>
      </c>
      <c r="T275" s="5" t="str">
        <f>IFERROR(INDEX(#REF!,MATCH(B275,#REF!,0),0),"")</f>
        <v/>
      </c>
      <c r="U275" s="10">
        <f t="shared" si="16"/>
        <v>1</v>
      </c>
      <c r="V275" s="188">
        <f t="shared" si="17"/>
        <v>752</v>
      </c>
      <c r="W275" s="188">
        <f t="shared" si="18"/>
        <v>752</v>
      </c>
      <c r="X275" s="188" t="str">
        <f>IFERROR(SUMPRODUCT(LARGE(G275:T275,{1;2;3;4;5})),"NA")</f>
        <v>NA</v>
      </c>
      <c r="Y275" s="189" t="str">
        <f>IFERROR(SUMPRODUCT(LARGE(G275:T275,{1;2;3;4;5;6;7;8;9;10})),"NA")</f>
        <v>NA</v>
      </c>
    </row>
    <row r="276" spans="1:25" s="28" customFormat="1" x14ac:dyDescent="0.3">
      <c r="A276" s="15">
        <v>273</v>
      </c>
      <c r="B276" s="2" t="s">
        <v>1838</v>
      </c>
      <c r="C276" s="1"/>
      <c r="D276" s="1"/>
      <c r="E276" s="1"/>
      <c r="F276" s="2"/>
      <c r="G276" s="10" t="str">
        <f>IFERROR(INDEX('03-25'!X:X,MATCH(B276,'03-25'!Y:Y,0),0),"")</f>
        <v/>
      </c>
      <c r="H276" s="11" t="str">
        <f>IFERROR(INDEX('04-08'!N:N,MATCH(B276,'04-08'!C:C,0),0),"")</f>
        <v/>
      </c>
      <c r="I276" s="11">
        <f>IFERROR(INDEX('04-29'!M:M,MATCH(B276,'04-29'!L:L,0),0),"")</f>
        <v>752</v>
      </c>
      <c r="J276" s="11" t="str">
        <f>IFERROR(INDEX('05-27'!F:F,MATCH(B276,'05-27'!H:H,0),0),"")</f>
        <v/>
      </c>
      <c r="K276" s="11" t="str">
        <f>IFERROR(INDEX('06-17'!U:U,MATCH(B276,'06-17'!W:W,0),0),"")</f>
        <v/>
      </c>
      <c r="L276" s="11" t="str">
        <f>IFERROR(INDEX('07-02'!W:W,MATCH(B276,'07-02'!B:B,0),0),"")</f>
        <v/>
      </c>
      <c r="M276" s="11" t="str">
        <f>IFERROR(INDEX(#REF!,MATCH(B276,#REF!,0),0),"")</f>
        <v/>
      </c>
      <c r="N276" s="11" t="str">
        <f>IFERROR(INDEX(#REF!,MATCH(B276,#REF!,0),0),"")</f>
        <v/>
      </c>
      <c r="O276" s="11" t="str">
        <f>IFERROR(INDEX(#REF!,MATCH(B276,#REF!,0),0),"")</f>
        <v/>
      </c>
      <c r="P276" s="11" t="str">
        <f>IFERROR(INDEX(#REF!,MATCH(B276,#REF!,0),0),"")</f>
        <v/>
      </c>
      <c r="Q276" s="11" t="str">
        <f>IFERROR(INDEX(#REF!,MATCH(B276,#REF!,0),0),"")</f>
        <v/>
      </c>
      <c r="R276" s="11" t="str">
        <f>IFERROR(INDEX(#REF!,MATCH(B276,#REF!,0),0),"")</f>
        <v/>
      </c>
      <c r="S276" s="11" t="str">
        <f>IFERROR(INDEX(#REF!,MATCH(B276,#REF!,0),0),"")</f>
        <v/>
      </c>
      <c r="T276" s="5" t="str">
        <f>IFERROR(INDEX(#REF!,MATCH(B276,#REF!,0),0),"")</f>
        <v/>
      </c>
      <c r="U276" s="10">
        <f t="shared" si="16"/>
        <v>1</v>
      </c>
      <c r="V276" s="188">
        <f t="shared" si="17"/>
        <v>752</v>
      </c>
      <c r="W276" s="188">
        <f t="shared" si="18"/>
        <v>752</v>
      </c>
      <c r="X276" s="188" t="str">
        <f>IFERROR(SUMPRODUCT(LARGE(G276:T276,{1;2;3;4;5})),"NA")</f>
        <v>NA</v>
      </c>
      <c r="Y276" s="189" t="str">
        <f>IFERROR(SUMPRODUCT(LARGE(G276:T276,{1;2;3;4;5;6;7;8;9;10})),"NA")</f>
        <v>NA</v>
      </c>
    </row>
    <row r="277" spans="1:25" s="28" customFormat="1" x14ac:dyDescent="0.3">
      <c r="A277" s="15">
        <v>274</v>
      </c>
      <c r="B277" s="2" t="s">
        <v>2481</v>
      </c>
      <c r="C277" s="1"/>
      <c r="D277" s="1"/>
      <c r="E277" s="1"/>
      <c r="F277" s="2"/>
      <c r="G277" s="10" t="str">
        <f>IFERROR(INDEX('03-25'!X:X,MATCH(B277,'03-25'!Y:Y,0),0),"")</f>
        <v/>
      </c>
      <c r="H277" s="11" t="str">
        <f>IFERROR(INDEX('04-08'!N:N,MATCH(B277,'04-08'!C:C,0),0),"")</f>
        <v/>
      </c>
      <c r="I277" s="11" t="str">
        <f>IFERROR(INDEX('04-29'!M:M,MATCH(B277,'04-29'!L:L,0),0),"")</f>
        <v/>
      </c>
      <c r="J277" s="11" t="str">
        <f>IFERROR(INDEX('05-27'!F:F,MATCH(B277,'05-27'!H:H,0),0),"")</f>
        <v/>
      </c>
      <c r="K277" s="11">
        <f>IFERROR(INDEX('06-17'!U:U,MATCH(B277,'06-17'!W:W,0),0),"")</f>
        <v>750</v>
      </c>
      <c r="L277" s="11" t="str">
        <f>IFERROR(INDEX('07-02'!W:W,MATCH(B277,'07-02'!B:B,0),0),"")</f>
        <v/>
      </c>
      <c r="M277" s="11" t="str">
        <f>IFERROR(INDEX(#REF!,MATCH(B277,#REF!,0),0),"")</f>
        <v/>
      </c>
      <c r="N277" s="11" t="str">
        <f>IFERROR(INDEX(#REF!,MATCH(B277,#REF!,0),0),"")</f>
        <v/>
      </c>
      <c r="O277" s="11" t="str">
        <f>IFERROR(INDEX(#REF!,MATCH(B277,#REF!,0),0),"")</f>
        <v/>
      </c>
      <c r="P277" s="11" t="str">
        <f>IFERROR(INDEX(#REF!,MATCH(B277,#REF!,0),0),"")</f>
        <v/>
      </c>
      <c r="Q277" s="11" t="str">
        <f>IFERROR(INDEX(#REF!,MATCH(B277,#REF!,0),0),"")</f>
        <v/>
      </c>
      <c r="R277" s="11" t="str">
        <f>IFERROR(INDEX(#REF!,MATCH(B277,#REF!,0),0),"")</f>
        <v/>
      </c>
      <c r="S277" s="11" t="str">
        <f>IFERROR(INDEX(#REF!,MATCH(B277,#REF!,0),0),"")</f>
        <v/>
      </c>
      <c r="T277" s="5" t="str">
        <f>IFERROR(INDEX(#REF!,MATCH(B277,#REF!,0),0),"")</f>
        <v/>
      </c>
      <c r="U277" s="10">
        <f t="shared" si="16"/>
        <v>1</v>
      </c>
      <c r="V277" s="188">
        <f t="shared" si="17"/>
        <v>750</v>
      </c>
      <c r="W277" s="188">
        <f t="shared" si="18"/>
        <v>750</v>
      </c>
      <c r="X277" s="188" t="str">
        <f>IFERROR(SUMPRODUCT(LARGE(G277:T277,{1;2;3;4;5})),"NA")</f>
        <v>NA</v>
      </c>
      <c r="Y277" s="189" t="str">
        <f>IFERROR(SUMPRODUCT(LARGE(G277:T277,{1;2;3;4;5;6;7;8;9;10})),"NA")</f>
        <v>NA</v>
      </c>
    </row>
    <row r="278" spans="1:25" s="28" customFormat="1" x14ac:dyDescent="0.3">
      <c r="A278" s="15">
        <v>275</v>
      </c>
      <c r="B278" s="2" t="s">
        <v>42</v>
      </c>
      <c r="C278" s="1"/>
      <c r="D278" s="1"/>
      <c r="E278" s="1"/>
      <c r="F278" s="2"/>
      <c r="G278" s="10" t="str">
        <f>IFERROR(INDEX('03-25'!X:X,MATCH(B278,'03-25'!Y:Y,0),0),"")</f>
        <v/>
      </c>
      <c r="H278" s="11">
        <f>IFERROR(INDEX('04-08'!N:N,MATCH(B278,'04-08'!C:C,0),0),"")</f>
        <v>0</v>
      </c>
      <c r="I278" s="11" t="str">
        <f>IFERROR(INDEX('04-29'!M:M,MATCH(B278,'04-29'!L:L,0),0),"")</f>
        <v/>
      </c>
      <c r="J278" s="11" t="str">
        <f>IFERROR(INDEX('05-27'!F:F,MATCH(B278,'05-27'!H:H,0),0),"")</f>
        <v/>
      </c>
      <c r="K278" s="11" t="str">
        <f>IFERROR(INDEX('06-17'!U:U,MATCH(B278,'06-17'!W:W,0),0),"")</f>
        <v/>
      </c>
      <c r="L278" s="11">
        <f>IFERROR(INDEX('07-02'!W:W,MATCH(B278,'07-02'!B:B,0),0),"")</f>
        <v>749</v>
      </c>
      <c r="M278" s="11" t="str">
        <f>IFERROR(INDEX(#REF!,MATCH(B278,#REF!,0),0),"")</f>
        <v/>
      </c>
      <c r="N278" s="11" t="str">
        <f>IFERROR(INDEX(#REF!,MATCH(B278,#REF!,0),0),"")</f>
        <v/>
      </c>
      <c r="O278" s="11" t="str">
        <f>IFERROR(INDEX(#REF!,MATCH(B278,#REF!,0),0),"")</f>
        <v/>
      </c>
      <c r="P278" s="11" t="str">
        <f>IFERROR(INDEX(#REF!,MATCH(B278,#REF!,0),0),"")</f>
        <v/>
      </c>
      <c r="Q278" s="11" t="str">
        <f>IFERROR(INDEX(#REF!,MATCH(B278,#REF!,0),0),"")</f>
        <v/>
      </c>
      <c r="R278" s="11" t="str">
        <f>IFERROR(INDEX(#REF!,MATCH(B278,#REF!,0),0),"")</f>
        <v/>
      </c>
      <c r="S278" s="11" t="str">
        <f>IFERROR(INDEX(#REF!,MATCH(B278,#REF!,0),0),"")</f>
        <v/>
      </c>
      <c r="T278" s="5" t="str">
        <f>IFERROR(INDEX(#REF!,MATCH(B278,#REF!,0),0),"")</f>
        <v/>
      </c>
      <c r="U278" s="10">
        <f t="shared" si="16"/>
        <v>1</v>
      </c>
      <c r="V278" s="188">
        <f t="shared" si="17"/>
        <v>749</v>
      </c>
      <c r="W278" s="188">
        <f t="shared" si="18"/>
        <v>749</v>
      </c>
      <c r="X278" s="188" t="str">
        <f>IFERROR(SUMPRODUCT(LARGE(G278:T278,{1;2;3;4;5})),"NA")</f>
        <v>NA</v>
      </c>
      <c r="Y278" s="189" t="str">
        <f>IFERROR(SUMPRODUCT(LARGE(G278:T278,{1;2;3;4;5;6;7;8;9;10})),"NA")</f>
        <v>NA</v>
      </c>
    </row>
    <row r="279" spans="1:25" s="28" customFormat="1" x14ac:dyDescent="0.3">
      <c r="A279" s="15">
        <v>276</v>
      </c>
      <c r="B279" s="2" t="s">
        <v>2593</v>
      </c>
      <c r="C279" s="1"/>
      <c r="D279" s="1"/>
      <c r="E279" s="1"/>
      <c r="F279" s="2"/>
      <c r="G279" s="10" t="str">
        <f>IFERROR(INDEX('03-25'!X:X,MATCH(B279,'03-25'!Y:Y,0),0),"")</f>
        <v/>
      </c>
      <c r="H279" s="11" t="str">
        <f>IFERROR(INDEX('04-08'!N:N,MATCH(B279,'04-08'!C:C,0),0),"")</f>
        <v/>
      </c>
      <c r="I279" s="11" t="str">
        <f>IFERROR(INDEX('04-29'!M:M,MATCH(B279,'04-29'!L:L,0),0),"")</f>
        <v/>
      </c>
      <c r="J279" s="11" t="str">
        <f>IFERROR(INDEX('05-27'!F:F,MATCH(B279,'05-27'!H:H,0),0),"")</f>
        <v/>
      </c>
      <c r="K279" s="11" t="str">
        <f>IFERROR(INDEX('06-17'!U:U,MATCH(B279,'06-17'!W:W,0),0),"")</f>
        <v/>
      </c>
      <c r="L279" s="11">
        <f>IFERROR(INDEX('07-02'!W:W,MATCH(B279,'07-02'!B:B,0),0),"")</f>
        <v>747</v>
      </c>
      <c r="M279" s="11" t="str">
        <f>IFERROR(INDEX(#REF!,MATCH(B279,#REF!,0),0),"")</f>
        <v/>
      </c>
      <c r="N279" s="11" t="str">
        <f>IFERROR(INDEX(#REF!,MATCH(B279,#REF!,0),0),"")</f>
        <v/>
      </c>
      <c r="O279" s="11" t="str">
        <f>IFERROR(INDEX(#REF!,MATCH(B279,#REF!,0),0),"")</f>
        <v/>
      </c>
      <c r="P279" s="11" t="str">
        <f>IFERROR(INDEX(#REF!,MATCH(B279,#REF!,0),0),"")</f>
        <v/>
      </c>
      <c r="Q279" s="11" t="str">
        <f>IFERROR(INDEX(#REF!,MATCH(B279,#REF!,0),0),"")</f>
        <v/>
      </c>
      <c r="R279" s="11" t="str">
        <f>IFERROR(INDEX(#REF!,MATCH(B279,#REF!,0),0),"")</f>
        <v/>
      </c>
      <c r="S279" s="11" t="str">
        <f>IFERROR(INDEX(#REF!,MATCH(B279,#REF!,0),0),"")</f>
        <v/>
      </c>
      <c r="T279" s="5" t="str">
        <f>IFERROR(INDEX(#REF!,MATCH(B279,#REF!,0),0),"")</f>
        <v/>
      </c>
      <c r="U279" s="10">
        <f t="shared" si="16"/>
        <v>1</v>
      </c>
      <c r="V279" s="188">
        <f t="shared" si="17"/>
        <v>747</v>
      </c>
      <c r="W279" s="188">
        <f t="shared" si="18"/>
        <v>747</v>
      </c>
      <c r="X279" s="188" t="str">
        <f>IFERROR(SUMPRODUCT(LARGE(G279:T279,{1;2;3;4;5})),"NA")</f>
        <v>NA</v>
      </c>
      <c r="Y279" s="189" t="str">
        <f>IFERROR(SUMPRODUCT(LARGE(G279:T279,{1;2;3;4;5;6;7;8;9;10})),"NA")</f>
        <v>NA</v>
      </c>
    </row>
    <row r="280" spans="1:25" s="28" customFormat="1" x14ac:dyDescent="0.3">
      <c r="A280" s="15">
        <v>277</v>
      </c>
      <c r="B280" s="2" t="s">
        <v>2029</v>
      </c>
      <c r="C280" s="1"/>
      <c r="D280" s="1"/>
      <c r="E280" s="1"/>
      <c r="F280" s="2"/>
      <c r="G280" s="10" t="str">
        <f>IFERROR(INDEX('03-25'!X:X,MATCH(B280,'03-25'!Y:Y,0),0),"")</f>
        <v/>
      </c>
      <c r="H280" s="11" t="str">
        <f>IFERROR(INDEX('04-08'!N:N,MATCH(B280,'04-08'!C:C,0),0),"")</f>
        <v/>
      </c>
      <c r="I280" s="11" t="str">
        <f>IFERROR(INDEX('04-29'!M:M,MATCH(B280,'04-29'!L:L,0),0),"")</f>
        <v/>
      </c>
      <c r="J280" s="11">
        <f>IFERROR(INDEX('05-27'!F:F,MATCH(B280,'05-27'!H:H,0),0),"")</f>
        <v>746</v>
      </c>
      <c r="K280" s="11" t="str">
        <f>IFERROR(INDEX('06-17'!U:U,MATCH(B280,'06-17'!W:W,0),0),"")</f>
        <v/>
      </c>
      <c r="L280" s="11" t="str">
        <f>IFERROR(INDEX('07-02'!W:W,MATCH(B280,'07-02'!B:B,0),0),"")</f>
        <v/>
      </c>
      <c r="M280" s="11" t="str">
        <f>IFERROR(INDEX(#REF!,MATCH(B280,#REF!,0),0),"")</f>
        <v/>
      </c>
      <c r="N280" s="11" t="str">
        <f>IFERROR(INDEX(#REF!,MATCH(B280,#REF!,0),0),"")</f>
        <v/>
      </c>
      <c r="O280" s="11" t="str">
        <f>IFERROR(INDEX(#REF!,MATCH(B280,#REF!,0),0),"")</f>
        <v/>
      </c>
      <c r="P280" s="11" t="str">
        <f>IFERROR(INDEX(#REF!,MATCH(B280,#REF!,0),0),"")</f>
        <v/>
      </c>
      <c r="Q280" s="11" t="str">
        <f>IFERROR(INDEX(#REF!,MATCH(B280,#REF!,0),0),"")</f>
        <v/>
      </c>
      <c r="R280" s="11" t="str">
        <f>IFERROR(INDEX(#REF!,MATCH(B280,#REF!,0),0),"")</f>
        <v/>
      </c>
      <c r="S280" s="11" t="str">
        <f>IFERROR(INDEX(#REF!,MATCH(B280,#REF!,0),0),"")</f>
        <v/>
      </c>
      <c r="T280" s="5" t="str">
        <f>IFERROR(INDEX(#REF!,MATCH(B280,#REF!,0),0),"")</f>
        <v/>
      </c>
      <c r="U280" s="10">
        <f t="shared" si="16"/>
        <v>1</v>
      </c>
      <c r="V280" s="188">
        <f t="shared" si="17"/>
        <v>746</v>
      </c>
      <c r="W280" s="188">
        <f t="shared" si="18"/>
        <v>746</v>
      </c>
      <c r="X280" s="188" t="str">
        <f>IFERROR(SUMPRODUCT(LARGE(G280:T280,{1;2;3;4;5})),"NA")</f>
        <v>NA</v>
      </c>
      <c r="Y280" s="189" t="str">
        <f>IFERROR(SUMPRODUCT(LARGE(G280:T280,{1;2;3;4;5;6;7;8;9;10})),"NA")</f>
        <v>NA</v>
      </c>
    </row>
    <row r="281" spans="1:25" s="28" customFormat="1" x14ac:dyDescent="0.3">
      <c r="A281" s="15">
        <v>278</v>
      </c>
      <c r="B281" s="2" t="s">
        <v>2596</v>
      </c>
      <c r="C281" s="1"/>
      <c r="D281" s="1"/>
      <c r="E281" s="1"/>
      <c r="F281" s="2"/>
      <c r="G281" s="10" t="str">
        <f>IFERROR(INDEX('03-25'!X:X,MATCH(B281,'03-25'!Y:Y,0),0),"")</f>
        <v/>
      </c>
      <c r="H281" s="11" t="str">
        <f>IFERROR(INDEX('04-08'!N:N,MATCH(B281,'04-08'!C:C,0),0),"")</f>
        <v/>
      </c>
      <c r="I281" s="11" t="str">
        <f>IFERROR(INDEX('04-29'!M:M,MATCH(B281,'04-29'!L:L,0),0),"")</f>
        <v/>
      </c>
      <c r="J281" s="11" t="str">
        <f>IFERROR(INDEX('05-27'!F:F,MATCH(B281,'05-27'!H:H,0),0),"")</f>
        <v/>
      </c>
      <c r="K281" s="11" t="str">
        <f>IFERROR(INDEX('06-17'!U:U,MATCH(B281,'06-17'!W:W,0),0),"")</f>
        <v/>
      </c>
      <c r="L281" s="11">
        <f>IFERROR(INDEX('07-02'!W:W,MATCH(B281,'07-02'!B:B,0),0),"")</f>
        <v>746</v>
      </c>
      <c r="M281" s="11" t="str">
        <f>IFERROR(INDEX(#REF!,MATCH(B281,#REF!,0),0),"")</f>
        <v/>
      </c>
      <c r="N281" s="11" t="str">
        <f>IFERROR(INDEX(#REF!,MATCH(B281,#REF!,0),0),"")</f>
        <v/>
      </c>
      <c r="O281" s="11" t="str">
        <f>IFERROR(INDEX(#REF!,MATCH(B281,#REF!,0),0),"")</f>
        <v/>
      </c>
      <c r="P281" s="11" t="str">
        <f>IFERROR(INDEX(#REF!,MATCH(B281,#REF!,0),0),"")</f>
        <v/>
      </c>
      <c r="Q281" s="11" t="str">
        <f>IFERROR(INDEX(#REF!,MATCH(B281,#REF!,0),0),"")</f>
        <v/>
      </c>
      <c r="R281" s="11" t="str">
        <f>IFERROR(INDEX(#REF!,MATCH(B281,#REF!,0),0),"")</f>
        <v/>
      </c>
      <c r="S281" s="11" t="str">
        <f>IFERROR(INDEX(#REF!,MATCH(B281,#REF!,0),0),"")</f>
        <v/>
      </c>
      <c r="T281" s="5" t="str">
        <f>IFERROR(INDEX(#REF!,MATCH(B281,#REF!,0),0),"")</f>
        <v/>
      </c>
      <c r="U281" s="10">
        <f t="shared" si="16"/>
        <v>1</v>
      </c>
      <c r="V281" s="188">
        <f t="shared" si="17"/>
        <v>746</v>
      </c>
      <c r="W281" s="188">
        <f t="shared" si="18"/>
        <v>746</v>
      </c>
      <c r="X281" s="188" t="str">
        <f>IFERROR(SUMPRODUCT(LARGE(G281:T281,{1;2;3;4;5})),"NA")</f>
        <v>NA</v>
      </c>
      <c r="Y281" s="189" t="str">
        <f>IFERROR(SUMPRODUCT(LARGE(G281:T281,{1;2;3;4;5;6;7;8;9;10})),"NA")</f>
        <v>NA</v>
      </c>
    </row>
    <row r="282" spans="1:25" s="28" customFormat="1" x14ac:dyDescent="0.3">
      <c r="A282" s="15">
        <v>279</v>
      </c>
      <c r="B282" s="2" t="s">
        <v>2473</v>
      </c>
      <c r="C282" s="1"/>
      <c r="D282" s="1"/>
      <c r="E282" s="1"/>
      <c r="F282" s="2"/>
      <c r="G282" s="10" t="str">
        <f>IFERROR(INDEX('03-25'!X:X,MATCH(B282,'03-25'!Y:Y,0),0),"")</f>
        <v/>
      </c>
      <c r="H282" s="11" t="str">
        <f>IFERROR(INDEX('04-08'!N:N,MATCH(B282,'04-08'!C:C,0),0),"")</f>
        <v/>
      </c>
      <c r="I282" s="11" t="str">
        <f>IFERROR(INDEX('04-29'!M:M,MATCH(B282,'04-29'!L:L,0),0),"")</f>
        <v/>
      </c>
      <c r="J282" s="11" t="str">
        <f>IFERROR(INDEX('05-27'!F:F,MATCH(B282,'05-27'!H:H,0),0),"")</f>
        <v/>
      </c>
      <c r="K282" s="11">
        <f>IFERROR(INDEX('06-17'!U:U,MATCH(B282,'06-17'!W:W,0),0),"")</f>
        <v>745</v>
      </c>
      <c r="L282" s="11" t="str">
        <f>IFERROR(INDEX('07-02'!W:W,MATCH(B282,'07-02'!B:B,0),0),"")</f>
        <v/>
      </c>
      <c r="M282" s="11" t="str">
        <f>IFERROR(INDEX(#REF!,MATCH(B282,#REF!,0),0),"")</f>
        <v/>
      </c>
      <c r="N282" s="11" t="str">
        <f>IFERROR(INDEX(#REF!,MATCH(B282,#REF!,0),0),"")</f>
        <v/>
      </c>
      <c r="O282" s="11" t="str">
        <f>IFERROR(INDEX(#REF!,MATCH(B282,#REF!,0),0),"")</f>
        <v/>
      </c>
      <c r="P282" s="11" t="str">
        <f>IFERROR(INDEX(#REF!,MATCH(B282,#REF!,0),0),"")</f>
        <v/>
      </c>
      <c r="Q282" s="11" t="str">
        <f>IFERROR(INDEX(#REF!,MATCH(B282,#REF!,0),0),"")</f>
        <v/>
      </c>
      <c r="R282" s="11" t="str">
        <f>IFERROR(INDEX(#REF!,MATCH(B282,#REF!,0),0),"")</f>
        <v/>
      </c>
      <c r="S282" s="11" t="str">
        <f>IFERROR(INDEX(#REF!,MATCH(B282,#REF!,0),0),"")</f>
        <v/>
      </c>
      <c r="T282" s="5" t="str">
        <f>IFERROR(INDEX(#REF!,MATCH(B282,#REF!,0),0),"")</f>
        <v/>
      </c>
      <c r="U282" s="10">
        <f t="shared" si="16"/>
        <v>1</v>
      </c>
      <c r="V282" s="188">
        <f t="shared" si="17"/>
        <v>745</v>
      </c>
      <c r="W282" s="188">
        <f t="shared" si="18"/>
        <v>745</v>
      </c>
      <c r="X282" s="188" t="str">
        <f>IFERROR(SUMPRODUCT(LARGE(G282:T282,{1;2;3;4;5})),"NA")</f>
        <v>NA</v>
      </c>
      <c r="Y282" s="189" t="str">
        <f>IFERROR(SUMPRODUCT(LARGE(G282:T282,{1;2;3;4;5;6;7;8;9;10})),"NA")</f>
        <v>NA</v>
      </c>
    </row>
    <row r="283" spans="1:25" s="28" customFormat="1" x14ac:dyDescent="0.3">
      <c r="A283" s="15">
        <v>280</v>
      </c>
      <c r="B283" s="2" t="s">
        <v>504</v>
      </c>
      <c r="C283" s="1"/>
      <c r="D283" s="1"/>
      <c r="E283" s="1"/>
      <c r="F283" s="2"/>
      <c r="G283" s="10">
        <f>IFERROR(INDEX('03-25'!X:X,MATCH(B283,'03-25'!Y:Y,0),0),"")</f>
        <v>743</v>
      </c>
      <c r="H283" s="11" t="str">
        <f>IFERROR(INDEX('04-08'!N:N,MATCH(B283,'04-08'!C:C,0),0),"")</f>
        <v/>
      </c>
      <c r="I283" s="11" t="str">
        <f>IFERROR(INDEX('04-29'!M:M,MATCH(B283,'04-29'!L:L,0),0),"")</f>
        <v/>
      </c>
      <c r="J283" s="11" t="str">
        <f>IFERROR(INDEX('05-27'!F:F,MATCH(B283,'05-27'!H:H,0),0),"")</f>
        <v/>
      </c>
      <c r="K283" s="11" t="str">
        <f>IFERROR(INDEX('06-17'!U:U,MATCH(B283,'06-17'!W:W,0),0),"")</f>
        <v/>
      </c>
      <c r="L283" s="11" t="str">
        <f>IFERROR(INDEX('07-02'!W:W,MATCH(B283,'07-02'!B:B,0),0),"")</f>
        <v/>
      </c>
      <c r="M283" s="11" t="str">
        <f>IFERROR(INDEX(#REF!,MATCH(B283,#REF!,0),0),"")</f>
        <v/>
      </c>
      <c r="N283" s="11" t="str">
        <f>IFERROR(INDEX(#REF!,MATCH(B283,#REF!,0),0),"")</f>
        <v/>
      </c>
      <c r="O283" s="11" t="str">
        <f>IFERROR(INDEX(#REF!,MATCH(B283,#REF!,0),0),"")</f>
        <v/>
      </c>
      <c r="P283" s="11" t="str">
        <f>IFERROR(INDEX(#REF!,MATCH(B283,#REF!,0),0),"")</f>
        <v/>
      </c>
      <c r="Q283" s="11" t="str">
        <f>IFERROR(INDEX(#REF!,MATCH(B283,#REF!,0),0),"")</f>
        <v/>
      </c>
      <c r="R283" s="11" t="str">
        <f>IFERROR(INDEX(#REF!,MATCH(B283,#REF!,0),0),"")</f>
        <v/>
      </c>
      <c r="S283" s="11" t="str">
        <f>IFERROR(INDEX(#REF!,MATCH(B283,#REF!,0),0),"")</f>
        <v/>
      </c>
      <c r="T283" s="5" t="str">
        <f>IFERROR(INDEX(#REF!,MATCH(B283,#REF!,0),0),"")</f>
        <v/>
      </c>
      <c r="U283" s="10">
        <f t="shared" si="16"/>
        <v>1</v>
      </c>
      <c r="V283" s="188">
        <f t="shared" si="17"/>
        <v>743</v>
      </c>
      <c r="W283" s="188">
        <f t="shared" si="18"/>
        <v>743</v>
      </c>
      <c r="X283" s="188" t="str">
        <f>IFERROR(SUMPRODUCT(LARGE(G283:T283,{1;2;3;4;5})),"NA")</f>
        <v>NA</v>
      </c>
      <c r="Y283" s="189" t="str">
        <f>IFERROR(SUMPRODUCT(LARGE(G283:T283,{1;2;3;4;5;6;7;8;9;10})),"NA")</f>
        <v>NA</v>
      </c>
    </row>
    <row r="284" spans="1:25" s="28" customFormat="1" x14ac:dyDescent="0.3">
      <c r="A284" s="15">
        <v>281</v>
      </c>
      <c r="B284" s="2" t="s">
        <v>1834</v>
      </c>
      <c r="C284" s="1"/>
      <c r="D284" s="1"/>
      <c r="E284" s="1"/>
      <c r="F284" s="2"/>
      <c r="G284" s="10" t="str">
        <f>IFERROR(INDEX('03-25'!X:X,MATCH(B284,'03-25'!Y:Y,0),0),"")</f>
        <v/>
      </c>
      <c r="H284" s="11" t="str">
        <f>IFERROR(INDEX('04-08'!N:N,MATCH(B284,'04-08'!C:C,0),0),"")</f>
        <v/>
      </c>
      <c r="I284" s="11">
        <f>IFERROR(INDEX('04-29'!M:M,MATCH(B284,'04-29'!L:L,0),0),"")</f>
        <v>742</v>
      </c>
      <c r="J284" s="11" t="str">
        <f>IFERROR(INDEX('05-27'!F:F,MATCH(B284,'05-27'!H:H,0),0),"")</f>
        <v/>
      </c>
      <c r="K284" s="11" t="str">
        <f>IFERROR(INDEX('06-17'!U:U,MATCH(B284,'06-17'!W:W,0),0),"")</f>
        <v/>
      </c>
      <c r="L284" s="11" t="str">
        <f>IFERROR(INDEX('07-02'!W:W,MATCH(B284,'07-02'!B:B,0),0),"")</f>
        <v/>
      </c>
      <c r="M284" s="11" t="str">
        <f>IFERROR(INDEX(#REF!,MATCH(B284,#REF!,0),0),"")</f>
        <v/>
      </c>
      <c r="N284" s="11" t="str">
        <f>IFERROR(INDEX(#REF!,MATCH(B284,#REF!,0),0),"")</f>
        <v/>
      </c>
      <c r="O284" s="11" t="str">
        <f>IFERROR(INDEX(#REF!,MATCH(B284,#REF!,0),0),"")</f>
        <v/>
      </c>
      <c r="P284" s="11" t="str">
        <f>IFERROR(INDEX(#REF!,MATCH(B284,#REF!,0),0),"")</f>
        <v/>
      </c>
      <c r="Q284" s="11" t="str">
        <f>IFERROR(INDEX(#REF!,MATCH(B284,#REF!,0),0),"")</f>
        <v/>
      </c>
      <c r="R284" s="11" t="str">
        <f>IFERROR(INDEX(#REF!,MATCH(B284,#REF!,0),0),"")</f>
        <v/>
      </c>
      <c r="S284" s="11" t="str">
        <f>IFERROR(INDEX(#REF!,MATCH(B284,#REF!,0),0),"")</f>
        <v/>
      </c>
      <c r="T284" s="5" t="str">
        <f>IFERROR(INDEX(#REF!,MATCH(B284,#REF!,0),0),"")</f>
        <v/>
      </c>
      <c r="U284" s="10">
        <f t="shared" si="16"/>
        <v>1</v>
      </c>
      <c r="V284" s="188">
        <f t="shared" si="17"/>
        <v>742</v>
      </c>
      <c r="W284" s="188">
        <f t="shared" si="18"/>
        <v>742</v>
      </c>
      <c r="X284" s="188" t="str">
        <f>IFERROR(SUMPRODUCT(LARGE(G284:T284,{1;2;3;4;5})),"NA")</f>
        <v>NA</v>
      </c>
      <c r="Y284" s="189" t="str">
        <f>IFERROR(SUMPRODUCT(LARGE(G284:T284,{1;2;3;4;5;6;7;8;9;10})),"NA")</f>
        <v>NA</v>
      </c>
    </row>
    <row r="285" spans="1:25" s="28" customFormat="1" x14ac:dyDescent="0.3">
      <c r="A285" s="15">
        <v>282</v>
      </c>
      <c r="B285" s="2" t="s">
        <v>2670</v>
      </c>
      <c r="C285" s="1"/>
      <c r="D285" s="1"/>
      <c r="E285" s="1"/>
      <c r="F285" s="2"/>
      <c r="G285" s="10" t="str">
        <f>IFERROR(INDEX('03-25'!X:X,MATCH(B285,'03-25'!Y:Y,0),0),"")</f>
        <v/>
      </c>
      <c r="H285" s="11" t="str">
        <f>IFERROR(INDEX('04-08'!N:N,MATCH(B285,'04-08'!C:C,0),0),"")</f>
        <v/>
      </c>
      <c r="I285" s="11" t="str">
        <f>IFERROR(INDEX('04-29'!M:M,MATCH(B285,'04-29'!L:L,0),0),"")</f>
        <v/>
      </c>
      <c r="J285" s="11" t="str">
        <f>IFERROR(INDEX('05-27'!F:F,MATCH(B285,'05-27'!H:H,0),0),"")</f>
        <v/>
      </c>
      <c r="K285" s="11" t="str">
        <f>IFERROR(INDEX('06-17'!U:U,MATCH(B285,'06-17'!W:W,0),0),"")</f>
        <v/>
      </c>
      <c r="L285" s="11">
        <f>IFERROR(INDEX('07-02'!W:W,MATCH(B285,'07-02'!B:B,0),0),"")</f>
        <v>741</v>
      </c>
      <c r="M285" s="11" t="str">
        <f>IFERROR(INDEX(#REF!,MATCH(B285,#REF!,0),0),"")</f>
        <v/>
      </c>
      <c r="N285" s="11" t="str">
        <f>IFERROR(INDEX(#REF!,MATCH(B285,#REF!,0),0),"")</f>
        <v/>
      </c>
      <c r="O285" s="11" t="str">
        <f>IFERROR(INDEX(#REF!,MATCH(B285,#REF!,0),0),"")</f>
        <v/>
      </c>
      <c r="P285" s="11" t="str">
        <f>IFERROR(INDEX(#REF!,MATCH(B285,#REF!,0),0),"")</f>
        <v/>
      </c>
      <c r="Q285" s="11" t="str">
        <f>IFERROR(INDEX(#REF!,MATCH(B285,#REF!,0),0),"")</f>
        <v/>
      </c>
      <c r="R285" s="11" t="str">
        <f>IFERROR(INDEX(#REF!,MATCH(B285,#REF!,0),0),"")</f>
        <v/>
      </c>
      <c r="S285" s="11" t="str">
        <f>IFERROR(INDEX(#REF!,MATCH(B285,#REF!,0),0),"")</f>
        <v/>
      </c>
      <c r="T285" s="5" t="str">
        <f>IFERROR(INDEX(#REF!,MATCH(B285,#REF!,0),0),"")</f>
        <v/>
      </c>
      <c r="U285" s="10">
        <f t="shared" si="16"/>
        <v>1</v>
      </c>
      <c r="V285" s="188">
        <f t="shared" si="17"/>
        <v>741</v>
      </c>
      <c r="W285" s="188">
        <f t="shared" si="18"/>
        <v>741</v>
      </c>
      <c r="X285" s="188" t="str">
        <f>IFERROR(SUMPRODUCT(LARGE(G285:T285,{1;2;3;4;5})),"NA")</f>
        <v>NA</v>
      </c>
      <c r="Y285" s="189" t="str">
        <f>IFERROR(SUMPRODUCT(LARGE(G285:T285,{1;2;3;4;5;6;7;8;9;10})),"NA")</f>
        <v>NA</v>
      </c>
    </row>
    <row r="286" spans="1:25" s="28" customFormat="1" x14ac:dyDescent="0.3">
      <c r="A286" s="15">
        <v>283</v>
      </c>
      <c r="B286" s="2" t="s">
        <v>141</v>
      </c>
      <c r="C286" s="1"/>
      <c r="D286" s="1"/>
      <c r="E286" s="1"/>
      <c r="F286" s="2"/>
      <c r="G286" s="10" t="str">
        <f>IFERROR(INDEX('03-25'!X:X,MATCH(B286,'03-25'!Y:Y,0),0),"")</f>
        <v/>
      </c>
      <c r="H286" s="11">
        <f>IFERROR(INDEX('04-08'!N:N,MATCH(B286,'04-08'!C:C,0),0),"")</f>
        <v>739</v>
      </c>
      <c r="I286" s="11" t="str">
        <f>IFERROR(INDEX('04-29'!M:M,MATCH(B286,'04-29'!L:L,0),0),"")</f>
        <v/>
      </c>
      <c r="J286" s="11" t="str">
        <f>IFERROR(INDEX('05-27'!F:F,MATCH(B286,'05-27'!H:H,0),0),"")</f>
        <v/>
      </c>
      <c r="K286" s="11" t="str">
        <f>IFERROR(INDEX('06-17'!U:U,MATCH(B286,'06-17'!W:W,0),0),"")</f>
        <v/>
      </c>
      <c r="L286" s="11" t="str">
        <f>IFERROR(INDEX('07-02'!W:W,MATCH(B286,'07-02'!B:B,0),0),"")</f>
        <v/>
      </c>
      <c r="M286" s="11" t="str">
        <f>IFERROR(INDEX(#REF!,MATCH(B286,#REF!,0),0),"")</f>
        <v/>
      </c>
      <c r="N286" s="11" t="str">
        <f>IFERROR(INDEX(#REF!,MATCH(B286,#REF!,0),0),"")</f>
        <v/>
      </c>
      <c r="O286" s="11" t="str">
        <f>IFERROR(INDEX(#REF!,MATCH(B286,#REF!,0),0),"")</f>
        <v/>
      </c>
      <c r="P286" s="11" t="str">
        <f>IFERROR(INDEX(#REF!,MATCH(B286,#REF!,0),0),"")</f>
        <v/>
      </c>
      <c r="Q286" s="11" t="str">
        <f>IFERROR(INDEX(#REF!,MATCH(B286,#REF!,0),0),"")</f>
        <v/>
      </c>
      <c r="R286" s="11" t="str">
        <f>IFERROR(INDEX(#REF!,MATCH(B286,#REF!,0),0),"")</f>
        <v/>
      </c>
      <c r="S286" s="11" t="str">
        <f>IFERROR(INDEX(#REF!,MATCH(B286,#REF!,0),0),"")</f>
        <v/>
      </c>
      <c r="T286" s="5" t="str">
        <f>IFERROR(INDEX(#REF!,MATCH(B286,#REF!,0),0),"")</f>
        <v/>
      </c>
      <c r="U286" s="10">
        <f t="shared" si="16"/>
        <v>1</v>
      </c>
      <c r="V286" s="188">
        <f t="shared" si="17"/>
        <v>739</v>
      </c>
      <c r="W286" s="188">
        <f t="shared" si="18"/>
        <v>739</v>
      </c>
      <c r="X286" s="188" t="str">
        <f>IFERROR(SUMPRODUCT(LARGE(G286:T286,{1;2;3;4;5})),"NA")</f>
        <v>NA</v>
      </c>
      <c r="Y286" s="189" t="str">
        <f>IFERROR(SUMPRODUCT(LARGE(G286:T286,{1;2;3;4;5;6;7;8;9;10})),"NA")</f>
        <v>NA</v>
      </c>
    </row>
    <row r="287" spans="1:25" s="28" customFormat="1" x14ac:dyDescent="0.3">
      <c r="A287" s="15">
        <v>284</v>
      </c>
      <c r="B287" s="2" t="s">
        <v>2449</v>
      </c>
      <c r="C287" s="1"/>
      <c r="D287" s="1"/>
      <c r="E287" s="1"/>
      <c r="F287" s="2"/>
      <c r="G287" s="10" t="str">
        <f>IFERROR(INDEX('03-25'!X:X,MATCH(B287,'03-25'!Y:Y,0),0),"")</f>
        <v/>
      </c>
      <c r="H287" s="11" t="str">
        <f>IFERROR(INDEX('04-08'!N:N,MATCH(B287,'04-08'!C:C,0),0),"")</f>
        <v/>
      </c>
      <c r="I287" s="11" t="str">
        <f>IFERROR(INDEX('04-29'!M:M,MATCH(B287,'04-29'!L:L,0),0),"")</f>
        <v/>
      </c>
      <c r="J287" s="11" t="str">
        <f>IFERROR(INDEX('05-27'!F:F,MATCH(B287,'05-27'!H:H,0),0),"")</f>
        <v/>
      </c>
      <c r="K287" s="11">
        <f>IFERROR(INDEX('06-17'!U:U,MATCH(B287,'06-17'!W:W,0),0),"")</f>
        <v>738</v>
      </c>
      <c r="L287" s="11" t="str">
        <f>IFERROR(INDEX('07-02'!W:W,MATCH(B287,'07-02'!B:B,0),0),"")</f>
        <v/>
      </c>
      <c r="M287" s="11" t="str">
        <f>IFERROR(INDEX(#REF!,MATCH(B287,#REF!,0),0),"")</f>
        <v/>
      </c>
      <c r="N287" s="11" t="str">
        <f>IFERROR(INDEX(#REF!,MATCH(B287,#REF!,0),0),"")</f>
        <v/>
      </c>
      <c r="O287" s="11" t="str">
        <f>IFERROR(INDEX(#REF!,MATCH(B287,#REF!,0),0),"")</f>
        <v/>
      </c>
      <c r="P287" s="11" t="str">
        <f>IFERROR(INDEX(#REF!,MATCH(B287,#REF!,0),0),"")</f>
        <v/>
      </c>
      <c r="Q287" s="11" t="str">
        <f>IFERROR(INDEX(#REF!,MATCH(B287,#REF!,0),0),"")</f>
        <v/>
      </c>
      <c r="R287" s="11" t="str">
        <f>IFERROR(INDEX(#REF!,MATCH(B287,#REF!,0),0),"")</f>
        <v/>
      </c>
      <c r="S287" s="11" t="str">
        <f>IFERROR(INDEX(#REF!,MATCH(B287,#REF!,0),0),"")</f>
        <v/>
      </c>
      <c r="T287" s="5" t="str">
        <f>IFERROR(INDEX(#REF!,MATCH(B287,#REF!,0),0),"")</f>
        <v/>
      </c>
      <c r="U287" s="10">
        <f t="shared" si="16"/>
        <v>1</v>
      </c>
      <c r="V287" s="188">
        <f t="shared" si="17"/>
        <v>738</v>
      </c>
      <c r="W287" s="188">
        <f t="shared" si="18"/>
        <v>738</v>
      </c>
      <c r="X287" s="188" t="str">
        <f>IFERROR(SUMPRODUCT(LARGE(G287:T287,{1;2;3;4;5})),"NA")</f>
        <v>NA</v>
      </c>
      <c r="Y287" s="189" t="str">
        <f>IFERROR(SUMPRODUCT(LARGE(G287:T287,{1;2;3;4;5;6;7;8;9;10})),"NA")</f>
        <v>NA</v>
      </c>
    </row>
    <row r="288" spans="1:25" s="28" customFormat="1" x14ac:dyDescent="0.3">
      <c r="A288" s="15">
        <v>285</v>
      </c>
      <c r="B288" s="2" t="s">
        <v>2601</v>
      </c>
      <c r="C288" s="1"/>
      <c r="D288" s="1"/>
      <c r="E288" s="1"/>
      <c r="F288" s="2"/>
      <c r="G288" s="10" t="str">
        <f>IFERROR(INDEX('03-25'!X:X,MATCH(B288,'03-25'!Y:Y,0),0),"")</f>
        <v/>
      </c>
      <c r="H288" s="11" t="str">
        <f>IFERROR(INDEX('04-08'!N:N,MATCH(B288,'04-08'!C:C,0),0),"")</f>
        <v/>
      </c>
      <c r="I288" s="11" t="str">
        <f>IFERROR(INDEX('04-29'!M:M,MATCH(B288,'04-29'!L:L,0),0),"")</f>
        <v/>
      </c>
      <c r="J288" s="11" t="str">
        <f>IFERROR(INDEX('05-27'!F:F,MATCH(B288,'05-27'!H:H,0),0),"")</f>
        <v/>
      </c>
      <c r="K288" s="11" t="str">
        <f>IFERROR(INDEX('06-17'!U:U,MATCH(B288,'06-17'!W:W,0),0),"")</f>
        <v/>
      </c>
      <c r="L288" s="11">
        <f>IFERROR(INDEX('07-02'!W:W,MATCH(B288,'07-02'!B:B,0),0),"")</f>
        <v>738</v>
      </c>
      <c r="M288" s="11" t="str">
        <f>IFERROR(INDEX(#REF!,MATCH(B288,#REF!,0),0),"")</f>
        <v/>
      </c>
      <c r="N288" s="11" t="str">
        <f>IFERROR(INDEX(#REF!,MATCH(B288,#REF!,0),0),"")</f>
        <v/>
      </c>
      <c r="O288" s="11" t="str">
        <f>IFERROR(INDEX(#REF!,MATCH(B288,#REF!,0),0),"")</f>
        <v/>
      </c>
      <c r="P288" s="11" t="str">
        <f>IFERROR(INDEX(#REF!,MATCH(B288,#REF!,0),0),"")</f>
        <v/>
      </c>
      <c r="Q288" s="11" t="str">
        <f>IFERROR(INDEX(#REF!,MATCH(B288,#REF!,0),0),"")</f>
        <v/>
      </c>
      <c r="R288" s="11" t="str">
        <f>IFERROR(INDEX(#REF!,MATCH(B288,#REF!,0),0),"")</f>
        <v/>
      </c>
      <c r="S288" s="11" t="str">
        <f>IFERROR(INDEX(#REF!,MATCH(B288,#REF!,0),0),"")</f>
        <v/>
      </c>
      <c r="T288" s="5" t="str">
        <f>IFERROR(INDEX(#REF!,MATCH(B288,#REF!,0),0),"")</f>
        <v/>
      </c>
      <c r="U288" s="10">
        <f t="shared" si="16"/>
        <v>1</v>
      </c>
      <c r="V288" s="188">
        <f t="shared" si="17"/>
        <v>738</v>
      </c>
      <c r="W288" s="188">
        <f t="shared" si="18"/>
        <v>738</v>
      </c>
      <c r="X288" s="188" t="str">
        <f>IFERROR(SUMPRODUCT(LARGE(G288:T288,{1;2;3;4;5})),"NA")</f>
        <v>NA</v>
      </c>
      <c r="Y288" s="189" t="str">
        <f>IFERROR(SUMPRODUCT(LARGE(G288:T288,{1;2;3;4;5;6;7;8;9;10})),"NA")</f>
        <v>NA</v>
      </c>
    </row>
    <row r="289" spans="1:25" s="28" customFormat="1" x14ac:dyDescent="0.3">
      <c r="A289" s="15">
        <v>286</v>
      </c>
      <c r="B289" s="2" t="s">
        <v>2599</v>
      </c>
      <c r="C289" s="1"/>
      <c r="D289" s="1"/>
      <c r="E289" s="1"/>
      <c r="F289" s="2"/>
      <c r="G289" s="10" t="str">
        <f>IFERROR(INDEX('03-25'!X:X,MATCH(B289,'03-25'!Y:Y,0),0),"")</f>
        <v/>
      </c>
      <c r="H289" s="11" t="str">
        <f>IFERROR(INDEX('04-08'!N:N,MATCH(B289,'04-08'!C:C,0),0),"")</f>
        <v/>
      </c>
      <c r="I289" s="11" t="str">
        <f>IFERROR(INDEX('04-29'!M:M,MATCH(B289,'04-29'!L:L,0),0),"")</f>
        <v/>
      </c>
      <c r="J289" s="11" t="str">
        <f>IFERROR(INDEX('05-27'!F:F,MATCH(B289,'05-27'!H:H,0),0),"")</f>
        <v/>
      </c>
      <c r="K289" s="11" t="str">
        <f>IFERROR(INDEX('06-17'!U:U,MATCH(B289,'06-17'!W:W,0),0),"")</f>
        <v/>
      </c>
      <c r="L289" s="11">
        <f>IFERROR(INDEX('07-02'!W:W,MATCH(B289,'07-02'!B:B,0),0),"")</f>
        <v>738</v>
      </c>
      <c r="M289" s="11" t="str">
        <f>IFERROR(INDEX(#REF!,MATCH(B289,#REF!,0),0),"")</f>
        <v/>
      </c>
      <c r="N289" s="11" t="str">
        <f>IFERROR(INDEX(#REF!,MATCH(B289,#REF!,0),0),"")</f>
        <v/>
      </c>
      <c r="O289" s="11" t="str">
        <f>IFERROR(INDEX(#REF!,MATCH(B289,#REF!,0),0),"")</f>
        <v/>
      </c>
      <c r="P289" s="11" t="str">
        <f>IFERROR(INDEX(#REF!,MATCH(B289,#REF!,0),0),"")</f>
        <v/>
      </c>
      <c r="Q289" s="11" t="str">
        <f>IFERROR(INDEX(#REF!,MATCH(B289,#REF!,0),0),"")</f>
        <v/>
      </c>
      <c r="R289" s="11" t="str">
        <f>IFERROR(INDEX(#REF!,MATCH(B289,#REF!,0),0),"")</f>
        <v/>
      </c>
      <c r="S289" s="11" t="str">
        <f>IFERROR(INDEX(#REF!,MATCH(B289,#REF!,0),0),"")</f>
        <v/>
      </c>
      <c r="T289" s="5" t="str">
        <f>IFERROR(INDEX(#REF!,MATCH(B289,#REF!,0),0),"")</f>
        <v/>
      </c>
      <c r="U289" s="10">
        <f t="shared" si="16"/>
        <v>1</v>
      </c>
      <c r="V289" s="188">
        <f t="shared" si="17"/>
        <v>738</v>
      </c>
      <c r="W289" s="188">
        <f t="shared" si="18"/>
        <v>738</v>
      </c>
      <c r="X289" s="188" t="str">
        <f>IFERROR(SUMPRODUCT(LARGE(G289:T289,{1;2;3;4;5})),"NA")</f>
        <v>NA</v>
      </c>
      <c r="Y289" s="189" t="str">
        <f>IFERROR(SUMPRODUCT(LARGE(G289:T289,{1;2;3;4;5;6;7;8;9;10})),"NA")</f>
        <v>NA</v>
      </c>
    </row>
    <row r="290" spans="1:25" s="28" customFormat="1" x14ac:dyDescent="0.3">
      <c r="A290" s="15">
        <v>287</v>
      </c>
      <c r="B290" s="2" t="s">
        <v>515</v>
      </c>
      <c r="C290" s="1"/>
      <c r="D290" s="1"/>
      <c r="E290" s="1"/>
      <c r="F290" s="2"/>
      <c r="G290" s="10">
        <f>IFERROR(INDEX('03-25'!X:X,MATCH(B290,'03-25'!Y:Y,0),0),"")</f>
        <v>737</v>
      </c>
      <c r="H290" s="11" t="str">
        <f>IFERROR(INDEX('04-08'!N:N,MATCH(B290,'04-08'!C:C,0),0),"")</f>
        <v/>
      </c>
      <c r="I290" s="11" t="str">
        <f>IFERROR(INDEX('04-29'!M:M,MATCH(B290,'04-29'!L:L,0),0),"")</f>
        <v/>
      </c>
      <c r="J290" s="11" t="str">
        <f>IFERROR(INDEX('05-27'!F:F,MATCH(B290,'05-27'!H:H,0),0),"")</f>
        <v/>
      </c>
      <c r="K290" s="11" t="str">
        <f>IFERROR(INDEX('06-17'!U:U,MATCH(B290,'06-17'!W:W,0),0),"")</f>
        <v/>
      </c>
      <c r="L290" s="11" t="str">
        <f>IFERROR(INDEX('07-02'!W:W,MATCH(B290,'07-02'!B:B,0),0),"")</f>
        <v/>
      </c>
      <c r="M290" s="11" t="str">
        <f>IFERROR(INDEX(#REF!,MATCH(B290,#REF!,0),0),"")</f>
        <v/>
      </c>
      <c r="N290" s="11" t="str">
        <f>IFERROR(INDEX(#REF!,MATCH(B290,#REF!,0),0),"")</f>
        <v/>
      </c>
      <c r="O290" s="11" t="str">
        <f>IFERROR(INDEX(#REF!,MATCH(B290,#REF!,0),0),"")</f>
        <v/>
      </c>
      <c r="P290" s="11" t="str">
        <f>IFERROR(INDEX(#REF!,MATCH(B290,#REF!,0),0),"")</f>
        <v/>
      </c>
      <c r="Q290" s="11" t="str">
        <f>IFERROR(INDEX(#REF!,MATCH(B290,#REF!,0),0),"")</f>
        <v/>
      </c>
      <c r="R290" s="11" t="str">
        <f>IFERROR(INDEX(#REF!,MATCH(B290,#REF!,0),0),"")</f>
        <v/>
      </c>
      <c r="S290" s="11" t="str">
        <f>IFERROR(INDEX(#REF!,MATCH(B290,#REF!,0),0),"")</f>
        <v/>
      </c>
      <c r="T290" s="5" t="str">
        <f>IFERROR(INDEX(#REF!,MATCH(B290,#REF!,0),0),"")</f>
        <v/>
      </c>
      <c r="U290" s="10">
        <f t="shared" si="16"/>
        <v>1</v>
      </c>
      <c r="V290" s="188">
        <f t="shared" si="17"/>
        <v>737</v>
      </c>
      <c r="W290" s="188">
        <f t="shared" si="18"/>
        <v>737</v>
      </c>
      <c r="X290" s="188" t="str">
        <f>IFERROR(SUMPRODUCT(LARGE(G290:T290,{1;2;3;4;5})),"NA")</f>
        <v>NA</v>
      </c>
      <c r="Y290" s="189" t="str">
        <f>IFERROR(SUMPRODUCT(LARGE(G290:T290,{1;2;3;4;5;6;7;8;9;10})),"NA")</f>
        <v>NA</v>
      </c>
    </row>
    <row r="291" spans="1:25" s="28" customFormat="1" x14ac:dyDescent="0.3">
      <c r="A291" s="15">
        <v>288</v>
      </c>
      <c r="B291" s="2" t="s">
        <v>410</v>
      </c>
      <c r="C291" s="1"/>
      <c r="D291" s="1"/>
      <c r="E291" s="1"/>
      <c r="F291" s="2"/>
      <c r="G291" s="10" t="str">
        <f>IFERROR(INDEX('03-25'!X:X,MATCH(B291,'03-25'!Y:Y,0),0),"")</f>
        <v/>
      </c>
      <c r="H291" s="11">
        <f>IFERROR(INDEX('04-08'!N:N,MATCH(B291,'04-08'!C:C,0),0),"")</f>
        <v>735</v>
      </c>
      <c r="I291" s="11" t="str">
        <f>IFERROR(INDEX('04-29'!M:M,MATCH(B291,'04-29'!L:L,0),0),"")</f>
        <v/>
      </c>
      <c r="J291" s="11" t="str">
        <f>IFERROR(INDEX('05-27'!F:F,MATCH(B291,'05-27'!H:H,0),0),"")</f>
        <v/>
      </c>
      <c r="K291" s="11" t="str">
        <f>IFERROR(INDEX('06-17'!U:U,MATCH(B291,'06-17'!W:W,0),0),"")</f>
        <v/>
      </c>
      <c r="L291" s="11" t="str">
        <f>IFERROR(INDEX('07-02'!W:W,MATCH(B291,'07-02'!B:B,0),0),"")</f>
        <v/>
      </c>
      <c r="M291" s="11" t="str">
        <f>IFERROR(INDEX(#REF!,MATCH(B291,#REF!,0),0),"")</f>
        <v/>
      </c>
      <c r="N291" s="11" t="str">
        <f>IFERROR(INDEX(#REF!,MATCH(B291,#REF!,0),0),"")</f>
        <v/>
      </c>
      <c r="O291" s="11" t="str">
        <f>IFERROR(INDEX(#REF!,MATCH(B291,#REF!,0),0),"")</f>
        <v/>
      </c>
      <c r="P291" s="11" t="str">
        <f>IFERROR(INDEX(#REF!,MATCH(B291,#REF!,0),0),"")</f>
        <v/>
      </c>
      <c r="Q291" s="11" t="str">
        <f>IFERROR(INDEX(#REF!,MATCH(B291,#REF!,0),0),"")</f>
        <v/>
      </c>
      <c r="R291" s="11" t="str">
        <f>IFERROR(INDEX(#REF!,MATCH(B291,#REF!,0),0),"")</f>
        <v/>
      </c>
      <c r="S291" s="11" t="str">
        <f>IFERROR(INDEX(#REF!,MATCH(B291,#REF!,0),0),"")</f>
        <v/>
      </c>
      <c r="T291" s="5" t="str">
        <f>IFERROR(INDEX(#REF!,MATCH(B291,#REF!,0),0),"")</f>
        <v/>
      </c>
      <c r="U291" s="10">
        <f t="shared" si="16"/>
        <v>1</v>
      </c>
      <c r="V291" s="188">
        <f t="shared" si="17"/>
        <v>735</v>
      </c>
      <c r="W291" s="188">
        <f t="shared" si="18"/>
        <v>735</v>
      </c>
      <c r="X291" s="188" t="str">
        <f>IFERROR(SUMPRODUCT(LARGE(G291:T291,{1;2;3;4;5})),"NA")</f>
        <v>NA</v>
      </c>
      <c r="Y291" s="189" t="str">
        <f>IFERROR(SUMPRODUCT(LARGE(G291:T291,{1;2;3;4;5;6;7;8;9;10})),"NA")</f>
        <v>NA</v>
      </c>
    </row>
    <row r="292" spans="1:25" s="28" customFormat="1" x14ac:dyDescent="0.3">
      <c r="A292" s="15">
        <v>289</v>
      </c>
      <c r="B292" s="2" t="s">
        <v>2442</v>
      </c>
      <c r="C292" s="1"/>
      <c r="D292" s="1"/>
      <c r="E292" s="1"/>
      <c r="F292" s="2"/>
      <c r="G292" s="10" t="str">
        <f>IFERROR(INDEX('03-25'!X:X,MATCH(B292,'03-25'!Y:Y,0),0),"")</f>
        <v/>
      </c>
      <c r="H292" s="11" t="str">
        <f>IFERROR(INDEX('04-08'!N:N,MATCH(B292,'04-08'!C:C,0),0),"")</f>
        <v/>
      </c>
      <c r="I292" s="11" t="str">
        <f>IFERROR(INDEX('04-29'!M:M,MATCH(B292,'04-29'!L:L,0),0),"")</f>
        <v/>
      </c>
      <c r="J292" s="11" t="str">
        <f>IFERROR(INDEX('05-27'!F:F,MATCH(B292,'05-27'!H:H,0),0),"")</f>
        <v/>
      </c>
      <c r="K292" s="11">
        <f>IFERROR(INDEX('06-17'!U:U,MATCH(B292,'06-17'!W:W,0),0),"")</f>
        <v>735</v>
      </c>
      <c r="L292" s="11" t="str">
        <f>IFERROR(INDEX('07-02'!W:W,MATCH(B292,'07-02'!B:B,0),0),"")</f>
        <v/>
      </c>
      <c r="M292" s="11" t="str">
        <f>IFERROR(INDEX(#REF!,MATCH(B292,#REF!,0),0),"")</f>
        <v/>
      </c>
      <c r="N292" s="11" t="str">
        <f>IFERROR(INDEX(#REF!,MATCH(B292,#REF!,0),0),"")</f>
        <v/>
      </c>
      <c r="O292" s="11" t="str">
        <f>IFERROR(INDEX(#REF!,MATCH(B292,#REF!,0),0),"")</f>
        <v/>
      </c>
      <c r="P292" s="11" t="str">
        <f>IFERROR(INDEX(#REF!,MATCH(B292,#REF!,0),0),"")</f>
        <v/>
      </c>
      <c r="Q292" s="11" t="str">
        <f>IFERROR(INDEX(#REF!,MATCH(B292,#REF!,0),0),"")</f>
        <v/>
      </c>
      <c r="R292" s="11" t="str">
        <f>IFERROR(INDEX(#REF!,MATCH(B292,#REF!,0),0),"")</f>
        <v/>
      </c>
      <c r="S292" s="11" t="str">
        <f>IFERROR(INDEX(#REF!,MATCH(B292,#REF!,0),0),"")</f>
        <v/>
      </c>
      <c r="T292" s="5" t="str">
        <f>IFERROR(INDEX(#REF!,MATCH(B292,#REF!,0),0),"")</f>
        <v/>
      </c>
      <c r="U292" s="10">
        <f t="shared" si="16"/>
        <v>1</v>
      </c>
      <c r="V292" s="188">
        <f t="shared" si="17"/>
        <v>735</v>
      </c>
      <c r="W292" s="188">
        <f t="shared" si="18"/>
        <v>735</v>
      </c>
      <c r="X292" s="188" t="str">
        <f>IFERROR(SUMPRODUCT(LARGE(G292:T292,{1;2;3;4;5})),"NA")</f>
        <v>NA</v>
      </c>
      <c r="Y292" s="189" t="str">
        <f>IFERROR(SUMPRODUCT(LARGE(G292:T292,{1;2;3;4;5;6;7;8;9;10})),"NA")</f>
        <v>NA</v>
      </c>
    </row>
    <row r="293" spans="1:25" s="28" customFormat="1" x14ac:dyDescent="0.3">
      <c r="A293" s="15">
        <v>290</v>
      </c>
      <c r="B293" s="2" t="s">
        <v>408</v>
      </c>
      <c r="C293" s="1"/>
      <c r="D293" s="1"/>
      <c r="E293" s="1"/>
      <c r="F293" s="2"/>
      <c r="G293" s="10" t="str">
        <f>IFERROR(INDEX('03-25'!X:X,MATCH(B293,'03-25'!Y:Y,0),0),"")</f>
        <v/>
      </c>
      <c r="H293" s="11">
        <f>IFERROR(INDEX('04-08'!N:N,MATCH(B293,'04-08'!C:C,0),0),"")</f>
        <v>735</v>
      </c>
      <c r="I293" s="11" t="str">
        <f>IFERROR(INDEX('04-29'!M:M,MATCH(B293,'04-29'!L:L,0),0),"")</f>
        <v/>
      </c>
      <c r="J293" s="11" t="str">
        <f>IFERROR(INDEX('05-27'!F:F,MATCH(B293,'05-27'!H:H,0),0),"")</f>
        <v/>
      </c>
      <c r="K293" s="11" t="str">
        <f>IFERROR(INDEX('06-17'!U:U,MATCH(B293,'06-17'!W:W,0),0),"")</f>
        <v/>
      </c>
      <c r="L293" s="11" t="str">
        <f>IFERROR(INDEX('07-02'!W:W,MATCH(B293,'07-02'!B:B,0),0),"")</f>
        <v/>
      </c>
      <c r="M293" s="11" t="str">
        <f>IFERROR(INDEX(#REF!,MATCH(B293,#REF!,0),0),"")</f>
        <v/>
      </c>
      <c r="N293" s="11" t="str">
        <f>IFERROR(INDEX(#REF!,MATCH(B293,#REF!,0),0),"")</f>
        <v/>
      </c>
      <c r="O293" s="11" t="str">
        <f>IFERROR(INDEX(#REF!,MATCH(B293,#REF!,0),0),"")</f>
        <v/>
      </c>
      <c r="P293" s="11" t="str">
        <f>IFERROR(INDEX(#REF!,MATCH(B293,#REF!,0),0),"")</f>
        <v/>
      </c>
      <c r="Q293" s="11" t="str">
        <f>IFERROR(INDEX(#REF!,MATCH(B293,#REF!,0),0),"")</f>
        <v/>
      </c>
      <c r="R293" s="11" t="str">
        <f>IFERROR(INDEX(#REF!,MATCH(B293,#REF!,0),0),"")</f>
        <v/>
      </c>
      <c r="S293" s="11" t="str">
        <f>IFERROR(INDEX(#REF!,MATCH(B293,#REF!,0),0),"")</f>
        <v/>
      </c>
      <c r="T293" s="5" t="str">
        <f>IFERROR(INDEX(#REF!,MATCH(B293,#REF!,0),0),"")</f>
        <v/>
      </c>
      <c r="U293" s="10">
        <f t="shared" si="16"/>
        <v>1</v>
      </c>
      <c r="V293" s="188">
        <f t="shared" si="17"/>
        <v>735</v>
      </c>
      <c r="W293" s="188">
        <f t="shared" si="18"/>
        <v>735</v>
      </c>
      <c r="X293" s="188" t="str">
        <f>IFERROR(SUMPRODUCT(LARGE(G293:T293,{1;2;3;4;5})),"NA")</f>
        <v>NA</v>
      </c>
      <c r="Y293" s="189" t="str">
        <f>IFERROR(SUMPRODUCT(LARGE(G293:T293,{1;2;3;4;5;6;7;8;9;10})),"NA")</f>
        <v>NA</v>
      </c>
    </row>
    <row r="294" spans="1:25" s="28" customFormat="1" x14ac:dyDescent="0.3">
      <c r="A294" s="15">
        <v>291</v>
      </c>
      <c r="B294" s="2" t="s">
        <v>1871</v>
      </c>
      <c r="C294" s="1"/>
      <c r="D294" s="1"/>
      <c r="E294" s="1"/>
      <c r="F294" s="2"/>
      <c r="G294" s="10" t="str">
        <f>IFERROR(INDEX('03-25'!X:X,MATCH(B294,'03-25'!Y:Y,0),0),"")</f>
        <v/>
      </c>
      <c r="H294" s="11" t="str">
        <f>IFERROR(INDEX('04-08'!N:N,MATCH(B294,'04-08'!C:C,0),0),"")</f>
        <v/>
      </c>
      <c r="I294" s="11">
        <f>IFERROR(INDEX('04-29'!M:M,MATCH(B294,'04-29'!L:L,0),0),"")</f>
        <v>733</v>
      </c>
      <c r="J294" s="11" t="str">
        <f>IFERROR(INDEX('05-27'!F:F,MATCH(B294,'05-27'!H:H,0),0),"")</f>
        <v/>
      </c>
      <c r="K294" s="11" t="str">
        <f>IFERROR(INDEX('06-17'!U:U,MATCH(B294,'06-17'!W:W,0),0),"")</f>
        <v/>
      </c>
      <c r="L294" s="11" t="str">
        <f>IFERROR(INDEX('07-02'!W:W,MATCH(B294,'07-02'!B:B,0),0),"")</f>
        <v/>
      </c>
      <c r="M294" s="11" t="str">
        <f>IFERROR(INDEX(#REF!,MATCH(B294,#REF!,0),0),"")</f>
        <v/>
      </c>
      <c r="N294" s="11" t="str">
        <f>IFERROR(INDEX(#REF!,MATCH(B294,#REF!,0),0),"")</f>
        <v/>
      </c>
      <c r="O294" s="11" t="str">
        <f>IFERROR(INDEX(#REF!,MATCH(B294,#REF!,0),0),"")</f>
        <v/>
      </c>
      <c r="P294" s="11" t="str">
        <f>IFERROR(INDEX(#REF!,MATCH(B294,#REF!,0),0),"")</f>
        <v/>
      </c>
      <c r="Q294" s="11" t="str">
        <f>IFERROR(INDEX(#REF!,MATCH(B294,#REF!,0),0),"")</f>
        <v/>
      </c>
      <c r="R294" s="11" t="str">
        <f>IFERROR(INDEX(#REF!,MATCH(B294,#REF!,0),0),"")</f>
        <v/>
      </c>
      <c r="S294" s="11" t="str">
        <f>IFERROR(INDEX(#REF!,MATCH(B294,#REF!,0),0),"")</f>
        <v/>
      </c>
      <c r="T294" s="5" t="str">
        <f>IFERROR(INDEX(#REF!,MATCH(B294,#REF!,0),0),"")</f>
        <v/>
      </c>
      <c r="U294" s="10">
        <f t="shared" si="16"/>
        <v>1</v>
      </c>
      <c r="V294" s="188">
        <f t="shared" si="17"/>
        <v>733</v>
      </c>
      <c r="W294" s="188">
        <f t="shared" si="18"/>
        <v>733</v>
      </c>
      <c r="X294" s="188" t="str">
        <f>IFERROR(SUMPRODUCT(LARGE(G294:T294,{1;2;3;4;5})),"NA")</f>
        <v>NA</v>
      </c>
      <c r="Y294" s="189" t="str">
        <f>IFERROR(SUMPRODUCT(LARGE(G294:T294,{1;2;3;4;5;6;7;8;9;10})),"NA")</f>
        <v>NA</v>
      </c>
    </row>
    <row r="295" spans="1:25" s="28" customFormat="1" x14ac:dyDescent="0.3">
      <c r="A295" s="15">
        <v>292</v>
      </c>
      <c r="B295" s="2" t="s">
        <v>2451</v>
      </c>
      <c r="C295" s="1"/>
      <c r="D295" s="1"/>
      <c r="E295" s="1"/>
      <c r="F295" s="2"/>
      <c r="G295" s="10" t="str">
        <f>IFERROR(INDEX('03-25'!X:X,MATCH(B295,'03-25'!Y:Y,0),0),"")</f>
        <v/>
      </c>
      <c r="H295" s="11" t="str">
        <f>IFERROR(INDEX('04-08'!N:N,MATCH(B295,'04-08'!C:C,0),0),"")</f>
        <v/>
      </c>
      <c r="I295" s="11" t="str">
        <f>IFERROR(INDEX('04-29'!M:M,MATCH(B295,'04-29'!L:L,0),0),"")</f>
        <v/>
      </c>
      <c r="J295" s="11" t="str">
        <f>IFERROR(INDEX('05-27'!F:F,MATCH(B295,'05-27'!H:H,0),0),"")</f>
        <v/>
      </c>
      <c r="K295" s="11">
        <f>IFERROR(INDEX('06-17'!U:U,MATCH(B295,'06-17'!W:W,0),0),"")</f>
        <v>731</v>
      </c>
      <c r="L295" s="11" t="str">
        <f>IFERROR(INDEX('07-02'!W:W,MATCH(B295,'07-02'!B:B,0),0),"")</f>
        <v/>
      </c>
      <c r="M295" s="11" t="str">
        <f>IFERROR(INDEX(#REF!,MATCH(B295,#REF!,0),0),"")</f>
        <v/>
      </c>
      <c r="N295" s="11" t="str">
        <f>IFERROR(INDEX(#REF!,MATCH(B295,#REF!,0),0),"")</f>
        <v/>
      </c>
      <c r="O295" s="11" t="str">
        <f>IFERROR(INDEX(#REF!,MATCH(B295,#REF!,0),0),"")</f>
        <v/>
      </c>
      <c r="P295" s="11" t="str">
        <f>IFERROR(INDEX(#REF!,MATCH(B295,#REF!,0),0),"")</f>
        <v/>
      </c>
      <c r="Q295" s="11" t="str">
        <f>IFERROR(INDEX(#REF!,MATCH(B295,#REF!,0),0),"")</f>
        <v/>
      </c>
      <c r="R295" s="11" t="str">
        <f>IFERROR(INDEX(#REF!,MATCH(B295,#REF!,0),0),"")</f>
        <v/>
      </c>
      <c r="S295" s="11" t="str">
        <f>IFERROR(INDEX(#REF!,MATCH(B295,#REF!,0),0),"")</f>
        <v/>
      </c>
      <c r="T295" s="5" t="str">
        <f>IFERROR(INDEX(#REF!,MATCH(B295,#REF!,0),0),"")</f>
        <v/>
      </c>
      <c r="U295" s="10">
        <f t="shared" si="16"/>
        <v>1</v>
      </c>
      <c r="V295" s="188">
        <f t="shared" si="17"/>
        <v>731</v>
      </c>
      <c r="W295" s="188">
        <f t="shared" si="18"/>
        <v>731</v>
      </c>
      <c r="X295" s="188" t="str">
        <f>IFERROR(SUMPRODUCT(LARGE(G295:T295,{1;2;3;4;5})),"NA")</f>
        <v>NA</v>
      </c>
      <c r="Y295" s="189" t="str">
        <f>IFERROR(SUMPRODUCT(LARGE(G295:T295,{1;2;3;4;5;6;7;8;9;10})),"NA")</f>
        <v>NA</v>
      </c>
    </row>
    <row r="296" spans="1:25" s="28" customFormat="1" x14ac:dyDescent="0.3">
      <c r="A296" s="15">
        <v>293</v>
      </c>
      <c r="B296" s="2" t="s">
        <v>2671</v>
      </c>
      <c r="C296" s="1"/>
      <c r="D296" s="1"/>
      <c r="E296" s="1"/>
      <c r="F296" s="2"/>
      <c r="G296" s="10" t="str">
        <f>IFERROR(INDEX('03-25'!X:X,MATCH(B296,'03-25'!Y:Y,0),0),"")</f>
        <v/>
      </c>
      <c r="H296" s="11" t="str">
        <f>IFERROR(INDEX('04-08'!N:N,MATCH(B296,'04-08'!C:C,0),0),"")</f>
        <v/>
      </c>
      <c r="I296" s="11" t="str">
        <f>IFERROR(INDEX('04-29'!M:M,MATCH(B296,'04-29'!L:L,0),0),"")</f>
        <v/>
      </c>
      <c r="J296" s="11" t="str">
        <f>IFERROR(INDEX('05-27'!F:F,MATCH(B296,'05-27'!H:H,0),0),"")</f>
        <v/>
      </c>
      <c r="K296" s="11" t="str">
        <f>IFERROR(INDEX('06-17'!U:U,MATCH(B296,'06-17'!W:W,0),0),"")</f>
        <v/>
      </c>
      <c r="L296" s="11">
        <f>IFERROR(INDEX('07-02'!W:W,MATCH(B296,'07-02'!B:B,0),0),"")</f>
        <v>730</v>
      </c>
      <c r="M296" s="11" t="str">
        <f>IFERROR(INDEX(#REF!,MATCH(B296,#REF!,0),0),"")</f>
        <v/>
      </c>
      <c r="N296" s="11" t="str">
        <f>IFERROR(INDEX(#REF!,MATCH(B296,#REF!,0),0),"")</f>
        <v/>
      </c>
      <c r="O296" s="11" t="str">
        <f>IFERROR(INDEX(#REF!,MATCH(B296,#REF!,0),0),"")</f>
        <v/>
      </c>
      <c r="P296" s="11" t="str">
        <f>IFERROR(INDEX(#REF!,MATCH(B296,#REF!,0),0),"")</f>
        <v/>
      </c>
      <c r="Q296" s="11" t="str">
        <f>IFERROR(INDEX(#REF!,MATCH(B296,#REF!,0),0),"")</f>
        <v/>
      </c>
      <c r="R296" s="11" t="str">
        <f>IFERROR(INDEX(#REF!,MATCH(B296,#REF!,0),0),"")</f>
        <v/>
      </c>
      <c r="S296" s="11" t="str">
        <f>IFERROR(INDEX(#REF!,MATCH(B296,#REF!,0),0),"")</f>
        <v/>
      </c>
      <c r="T296" s="5" t="str">
        <f>IFERROR(INDEX(#REF!,MATCH(B296,#REF!,0),0),"")</f>
        <v/>
      </c>
      <c r="U296" s="10">
        <f t="shared" si="16"/>
        <v>1</v>
      </c>
      <c r="V296" s="188">
        <f t="shared" si="17"/>
        <v>730</v>
      </c>
      <c r="W296" s="188">
        <f t="shared" si="18"/>
        <v>730</v>
      </c>
      <c r="X296" s="188" t="str">
        <f>IFERROR(SUMPRODUCT(LARGE(G296:T296,{1;2;3;4;5})),"NA")</f>
        <v>NA</v>
      </c>
      <c r="Y296" s="189" t="str">
        <f>IFERROR(SUMPRODUCT(LARGE(G296:T296,{1;2;3;4;5;6;7;8;9;10})),"NA")</f>
        <v>NA</v>
      </c>
    </row>
    <row r="297" spans="1:25" s="28" customFormat="1" x14ac:dyDescent="0.3">
      <c r="A297" s="15">
        <v>294</v>
      </c>
      <c r="B297" s="2" t="s">
        <v>464</v>
      </c>
      <c r="C297" s="1"/>
      <c r="D297" s="1"/>
      <c r="E297" s="1"/>
      <c r="F297" s="2"/>
      <c r="G297" s="10">
        <f>IFERROR(INDEX('03-25'!X:X,MATCH(B297,'03-25'!Y:Y,0),0),"")</f>
        <v>729</v>
      </c>
      <c r="H297" s="11" t="str">
        <f>IFERROR(INDEX('04-08'!N:N,MATCH(B297,'04-08'!C:C,0),0),"")</f>
        <v/>
      </c>
      <c r="I297" s="11" t="str">
        <f>IFERROR(INDEX('04-29'!M:M,MATCH(B297,'04-29'!L:L,0),0),"")</f>
        <v/>
      </c>
      <c r="J297" s="11" t="str">
        <f>IFERROR(INDEX('05-27'!F:F,MATCH(B297,'05-27'!H:H,0),0),"")</f>
        <v/>
      </c>
      <c r="K297" s="11" t="str">
        <f>IFERROR(INDEX('06-17'!U:U,MATCH(B297,'06-17'!W:W,0),0),"")</f>
        <v/>
      </c>
      <c r="L297" s="11" t="str">
        <f>IFERROR(INDEX('07-02'!W:W,MATCH(B297,'07-02'!B:B,0),0),"")</f>
        <v/>
      </c>
      <c r="M297" s="11" t="str">
        <f>IFERROR(INDEX(#REF!,MATCH(B297,#REF!,0),0),"")</f>
        <v/>
      </c>
      <c r="N297" s="11" t="str">
        <f>IFERROR(INDEX(#REF!,MATCH(B297,#REF!,0),0),"")</f>
        <v/>
      </c>
      <c r="O297" s="11" t="str">
        <f>IFERROR(INDEX(#REF!,MATCH(B297,#REF!,0),0),"")</f>
        <v/>
      </c>
      <c r="P297" s="11" t="str">
        <f>IFERROR(INDEX(#REF!,MATCH(B297,#REF!,0),0),"")</f>
        <v/>
      </c>
      <c r="Q297" s="11" t="str">
        <f>IFERROR(INDEX(#REF!,MATCH(B297,#REF!,0),0),"")</f>
        <v/>
      </c>
      <c r="R297" s="11" t="str">
        <f>IFERROR(INDEX(#REF!,MATCH(B297,#REF!,0),0),"")</f>
        <v/>
      </c>
      <c r="S297" s="11" t="str">
        <f>IFERROR(INDEX(#REF!,MATCH(B297,#REF!,0),0),"")</f>
        <v/>
      </c>
      <c r="T297" s="5" t="str">
        <f>IFERROR(INDEX(#REF!,MATCH(B297,#REF!,0),0),"")</f>
        <v/>
      </c>
      <c r="U297" s="10">
        <f t="shared" si="16"/>
        <v>1</v>
      </c>
      <c r="V297" s="188">
        <f t="shared" si="17"/>
        <v>729</v>
      </c>
      <c r="W297" s="188">
        <f t="shared" si="18"/>
        <v>729</v>
      </c>
      <c r="X297" s="188" t="str">
        <f>IFERROR(SUMPRODUCT(LARGE(G297:T297,{1;2;3;4;5})),"NA")</f>
        <v>NA</v>
      </c>
      <c r="Y297" s="189" t="str">
        <f>IFERROR(SUMPRODUCT(LARGE(G297:T297,{1;2;3;4;5;6;7;8;9;10})),"NA")</f>
        <v>NA</v>
      </c>
    </row>
    <row r="298" spans="1:25" s="28" customFormat="1" x14ac:dyDescent="0.3">
      <c r="A298" s="15">
        <v>295</v>
      </c>
      <c r="B298" s="2" t="s">
        <v>2603</v>
      </c>
      <c r="C298" s="1"/>
      <c r="D298" s="1"/>
      <c r="E298" s="1"/>
      <c r="F298" s="2"/>
      <c r="G298" s="10" t="str">
        <f>IFERROR(INDEX('03-25'!X:X,MATCH(B298,'03-25'!Y:Y,0),0),"")</f>
        <v/>
      </c>
      <c r="H298" s="11" t="str">
        <f>IFERROR(INDEX('04-08'!N:N,MATCH(B298,'04-08'!C:C,0),0),"")</f>
        <v/>
      </c>
      <c r="I298" s="11" t="str">
        <f>IFERROR(INDEX('04-29'!M:M,MATCH(B298,'04-29'!L:L,0),0),"")</f>
        <v/>
      </c>
      <c r="J298" s="11" t="str">
        <f>IFERROR(INDEX('05-27'!F:F,MATCH(B298,'05-27'!H:H,0),0),"")</f>
        <v/>
      </c>
      <c r="K298" s="11" t="str">
        <f>IFERROR(INDEX('06-17'!U:U,MATCH(B298,'06-17'!W:W,0),0),"")</f>
        <v/>
      </c>
      <c r="L298" s="11">
        <f>IFERROR(INDEX('07-02'!W:W,MATCH(B298,'07-02'!B:B,0),0),"")</f>
        <v>729</v>
      </c>
      <c r="M298" s="11" t="str">
        <f>IFERROR(INDEX(#REF!,MATCH(B298,#REF!,0),0),"")</f>
        <v/>
      </c>
      <c r="N298" s="11" t="str">
        <f>IFERROR(INDEX(#REF!,MATCH(B298,#REF!,0),0),"")</f>
        <v/>
      </c>
      <c r="O298" s="11" t="str">
        <f>IFERROR(INDEX(#REF!,MATCH(B298,#REF!,0),0),"")</f>
        <v/>
      </c>
      <c r="P298" s="11" t="str">
        <f>IFERROR(INDEX(#REF!,MATCH(B298,#REF!,0),0),"")</f>
        <v/>
      </c>
      <c r="Q298" s="11" t="str">
        <f>IFERROR(INDEX(#REF!,MATCH(B298,#REF!,0),0),"")</f>
        <v/>
      </c>
      <c r="R298" s="11" t="str">
        <f>IFERROR(INDEX(#REF!,MATCH(B298,#REF!,0),0),"")</f>
        <v/>
      </c>
      <c r="S298" s="11" t="str">
        <f>IFERROR(INDEX(#REF!,MATCH(B298,#REF!,0),0),"")</f>
        <v/>
      </c>
      <c r="T298" s="5" t="str">
        <f>IFERROR(INDEX(#REF!,MATCH(B298,#REF!,0),0),"")</f>
        <v/>
      </c>
      <c r="U298" s="10">
        <f t="shared" si="16"/>
        <v>1</v>
      </c>
      <c r="V298" s="188">
        <f t="shared" si="17"/>
        <v>729</v>
      </c>
      <c r="W298" s="188">
        <f t="shared" si="18"/>
        <v>729</v>
      </c>
      <c r="X298" s="188" t="str">
        <f>IFERROR(SUMPRODUCT(LARGE(G298:T298,{1;2;3;4;5})),"NA")</f>
        <v>NA</v>
      </c>
      <c r="Y298" s="189" t="str">
        <f>IFERROR(SUMPRODUCT(LARGE(G298:T298,{1;2;3;4;5;6;7;8;9;10})),"NA")</f>
        <v>NA</v>
      </c>
    </row>
    <row r="299" spans="1:25" s="28" customFormat="1" x14ac:dyDescent="0.3">
      <c r="A299" s="15">
        <v>296</v>
      </c>
      <c r="B299" s="2" t="s">
        <v>478</v>
      </c>
      <c r="C299" s="1"/>
      <c r="D299" s="1"/>
      <c r="E299" s="1"/>
      <c r="F299" s="2"/>
      <c r="G299" s="10">
        <f>IFERROR(INDEX('03-25'!X:X,MATCH(B299,'03-25'!Y:Y,0),0),"")</f>
        <v>728</v>
      </c>
      <c r="H299" s="11" t="str">
        <f>IFERROR(INDEX('04-08'!N:N,MATCH(B299,'04-08'!C:C,0),0),"")</f>
        <v/>
      </c>
      <c r="I299" s="11" t="str">
        <f>IFERROR(INDEX('04-29'!M:M,MATCH(B299,'04-29'!L:L,0),0),"")</f>
        <v/>
      </c>
      <c r="J299" s="11" t="str">
        <f>IFERROR(INDEX('05-27'!F:F,MATCH(B299,'05-27'!H:H,0),0),"")</f>
        <v/>
      </c>
      <c r="K299" s="11" t="str">
        <f>IFERROR(INDEX('06-17'!U:U,MATCH(B299,'06-17'!W:W,0),0),"")</f>
        <v/>
      </c>
      <c r="L299" s="11" t="str">
        <f>IFERROR(INDEX('07-02'!W:W,MATCH(B299,'07-02'!B:B,0),0),"")</f>
        <v/>
      </c>
      <c r="M299" s="11" t="str">
        <f>IFERROR(INDEX(#REF!,MATCH(B299,#REF!,0),0),"")</f>
        <v/>
      </c>
      <c r="N299" s="11" t="str">
        <f>IFERROR(INDEX(#REF!,MATCH(B299,#REF!,0),0),"")</f>
        <v/>
      </c>
      <c r="O299" s="11" t="str">
        <f>IFERROR(INDEX(#REF!,MATCH(B299,#REF!,0),0),"")</f>
        <v/>
      </c>
      <c r="P299" s="11" t="str">
        <f>IFERROR(INDEX(#REF!,MATCH(B299,#REF!,0),0),"")</f>
        <v/>
      </c>
      <c r="Q299" s="11" t="str">
        <f>IFERROR(INDEX(#REF!,MATCH(B299,#REF!,0),0),"")</f>
        <v/>
      </c>
      <c r="R299" s="11" t="str">
        <f>IFERROR(INDEX(#REF!,MATCH(B299,#REF!,0),0),"")</f>
        <v/>
      </c>
      <c r="S299" s="11" t="str">
        <f>IFERROR(INDEX(#REF!,MATCH(B299,#REF!,0),0),"")</f>
        <v/>
      </c>
      <c r="T299" s="5" t="str">
        <f>IFERROR(INDEX(#REF!,MATCH(B299,#REF!,0),0),"")</f>
        <v/>
      </c>
      <c r="U299" s="10">
        <f t="shared" si="16"/>
        <v>1</v>
      </c>
      <c r="V299" s="188">
        <f t="shared" si="17"/>
        <v>728</v>
      </c>
      <c r="W299" s="188">
        <f t="shared" si="18"/>
        <v>728</v>
      </c>
      <c r="X299" s="188" t="str">
        <f>IFERROR(SUMPRODUCT(LARGE(G299:T299,{1;2;3;4;5})),"NA")</f>
        <v>NA</v>
      </c>
      <c r="Y299" s="189" t="str">
        <f>IFERROR(SUMPRODUCT(LARGE(G299:T299,{1;2;3;4;5;6;7;8;9;10})),"NA")</f>
        <v>NA</v>
      </c>
    </row>
    <row r="300" spans="1:25" s="28" customFormat="1" x14ac:dyDescent="0.3">
      <c r="A300" s="15">
        <v>297</v>
      </c>
      <c r="B300" s="2" t="s">
        <v>2605</v>
      </c>
      <c r="C300" s="1"/>
      <c r="D300" s="1"/>
      <c r="E300" s="1"/>
      <c r="F300" s="2"/>
      <c r="G300" s="10" t="str">
        <f>IFERROR(INDEX('03-25'!X:X,MATCH(B300,'03-25'!Y:Y,0),0),"")</f>
        <v/>
      </c>
      <c r="H300" s="11" t="str">
        <f>IFERROR(INDEX('04-08'!N:N,MATCH(B300,'04-08'!C:C,0),0),"")</f>
        <v/>
      </c>
      <c r="I300" s="11" t="str">
        <f>IFERROR(INDEX('04-29'!M:M,MATCH(B300,'04-29'!L:L,0),0),"")</f>
        <v/>
      </c>
      <c r="J300" s="11" t="str">
        <f>IFERROR(INDEX('05-27'!F:F,MATCH(B300,'05-27'!H:H,0),0),"")</f>
        <v/>
      </c>
      <c r="K300" s="11" t="str">
        <f>IFERROR(INDEX('06-17'!U:U,MATCH(B300,'06-17'!W:W,0),0),"")</f>
        <v/>
      </c>
      <c r="L300" s="11">
        <f>IFERROR(INDEX('07-02'!W:W,MATCH(B300,'07-02'!B:B,0),0),"")</f>
        <v>728</v>
      </c>
      <c r="M300" s="11" t="str">
        <f>IFERROR(INDEX(#REF!,MATCH(B300,#REF!,0),0),"")</f>
        <v/>
      </c>
      <c r="N300" s="11" t="str">
        <f>IFERROR(INDEX(#REF!,MATCH(B300,#REF!,0),0),"")</f>
        <v/>
      </c>
      <c r="O300" s="11" t="str">
        <f>IFERROR(INDEX(#REF!,MATCH(B300,#REF!,0),0),"")</f>
        <v/>
      </c>
      <c r="P300" s="11" t="str">
        <f>IFERROR(INDEX(#REF!,MATCH(B300,#REF!,0),0),"")</f>
        <v/>
      </c>
      <c r="Q300" s="11" t="str">
        <f>IFERROR(INDEX(#REF!,MATCH(B300,#REF!,0),0),"")</f>
        <v/>
      </c>
      <c r="R300" s="11" t="str">
        <f>IFERROR(INDEX(#REF!,MATCH(B300,#REF!,0),0),"")</f>
        <v/>
      </c>
      <c r="S300" s="11" t="str">
        <f>IFERROR(INDEX(#REF!,MATCH(B300,#REF!,0),0),"")</f>
        <v/>
      </c>
      <c r="T300" s="5" t="str">
        <f>IFERROR(INDEX(#REF!,MATCH(B300,#REF!,0),0),"")</f>
        <v/>
      </c>
      <c r="U300" s="10">
        <f t="shared" si="16"/>
        <v>1</v>
      </c>
      <c r="V300" s="188">
        <f t="shared" si="17"/>
        <v>728</v>
      </c>
      <c r="W300" s="188">
        <f t="shared" si="18"/>
        <v>728</v>
      </c>
      <c r="X300" s="188" t="str">
        <f>IFERROR(SUMPRODUCT(LARGE(G300:T300,{1;2;3;4;5})),"NA")</f>
        <v>NA</v>
      </c>
      <c r="Y300" s="189" t="str">
        <f>IFERROR(SUMPRODUCT(LARGE(G300:T300,{1;2;3;4;5;6;7;8;9;10})),"NA")</f>
        <v>NA</v>
      </c>
    </row>
    <row r="301" spans="1:25" s="28" customFormat="1" x14ac:dyDescent="0.3">
      <c r="A301" s="15">
        <v>298</v>
      </c>
      <c r="B301" s="2" t="s">
        <v>1847</v>
      </c>
      <c r="C301" s="1"/>
      <c r="D301" s="1"/>
      <c r="E301" s="1"/>
      <c r="F301" s="2"/>
      <c r="G301" s="10" t="str">
        <f>IFERROR(INDEX('03-25'!X:X,MATCH(B301,'03-25'!Y:Y,0),0),"")</f>
        <v/>
      </c>
      <c r="H301" s="11" t="str">
        <f>IFERROR(INDEX('04-08'!N:N,MATCH(B301,'04-08'!C:C,0),0),"")</f>
        <v/>
      </c>
      <c r="I301" s="11">
        <f>IFERROR(INDEX('04-29'!M:M,MATCH(B301,'04-29'!L:L,0),0),"")</f>
        <v>727</v>
      </c>
      <c r="J301" s="11" t="str">
        <f>IFERROR(INDEX('05-27'!F:F,MATCH(B301,'05-27'!H:H,0),0),"")</f>
        <v/>
      </c>
      <c r="K301" s="11" t="str">
        <f>IFERROR(INDEX('06-17'!U:U,MATCH(B301,'06-17'!W:W,0),0),"")</f>
        <v/>
      </c>
      <c r="L301" s="11" t="str">
        <f>IFERROR(INDEX('07-02'!W:W,MATCH(B301,'07-02'!B:B,0),0),"")</f>
        <v/>
      </c>
      <c r="M301" s="11" t="str">
        <f>IFERROR(INDEX(#REF!,MATCH(B301,#REF!,0),0),"")</f>
        <v/>
      </c>
      <c r="N301" s="11" t="str">
        <f>IFERROR(INDEX(#REF!,MATCH(B301,#REF!,0),0),"")</f>
        <v/>
      </c>
      <c r="O301" s="11" t="str">
        <f>IFERROR(INDEX(#REF!,MATCH(B301,#REF!,0),0),"")</f>
        <v/>
      </c>
      <c r="P301" s="11" t="str">
        <f>IFERROR(INDEX(#REF!,MATCH(B301,#REF!,0),0),"")</f>
        <v/>
      </c>
      <c r="Q301" s="11" t="str">
        <f>IFERROR(INDEX(#REF!,MATCH(B301,#REF!,0),0),"")</f>
        <v/>
      </c>
      <c r="R301" s="11" t="str">
        <f>IFERROR(INDEX(#REF!,MATCH(B301,#REF!,0),0),"")</f>
        <v/>
      </c>
      <c r="S301" s="11" t="str">
        <f>IFERROR(INDEX(#REF!,MATCH(B301,#REF!,0),0),"")</f>
        <v/>
      </c>
      <c r="T301" s="5" t="str">
        <f>IFERROR(INDEX(#REF!,MATCH(B301,#REF!,0),0),"")</f>
        <v/>
      </c>
      <c r="U301" s="10">
        <f t="shared" si="16"/>
        <v>1</v>
      </c>
      <c r="V301" s="188">
        <f t="shared" si="17"/>
        <v>727</v>
      </c>
      <c r="W301" s="188">
        <f t="shared" si="18"/>
        <v>727</v>
      </c>
      <c r="X301" s="188" t="str">
        <f>IFERROR(SUMPRODUCT(LARGE(G301:T301,{1;2;3;4;5})),"NA")</f>
        <v>NA</v>
      </c>
      <c r="Y301" s="189" t="str">
        <f>IFERROR(SUMPRODUCT(LARGE(G301:T301,{1;2;3;4;5;6;7;8;9;10})),"NA")</f>
        <v>NA</v>
      </c>
    </row>
    <row r="302" spans="1:25" s="28" customFormat="1" x14ac:dyDescent="0.3">
      <c r="A302" s="15">
        <v>299</v>
      </c>
      <c r="B302" s="2" t="s">
        <v>2609</v>
      </c>
      <c r="C302" s="1"/>
      <c r="D302" s="1"/>
      <c r="E302" s="1"/>
      <c r="F302" s="2"/>
      <c r="G302" s="10" t="str">
        <f>IFERROR(INDEX('03-25'!X:X,MATCH(B302,'03-25'!Y:Y,0),0),"")</f>
        <v/>
      </c>
      <c r="H302" s="11" t="str">
        <f>IFERROR(INDEX('04-08'!N:N,MATCH(B302,'04-08'!C:C,0),0),"")</f>
        <v/>
      </c>
      <c r="I302" s="11" t="str">
        <f>IFERROR(INDEX('04-29'!M:M,MATCH(B302,'04-29'!L:L,0),0),"")</f>
        <v/>
      </c>
      <c r="J302" s="11" t="str">
        <f>IFERROR(INDEX('05-27'!F:F,MATCH(B302,'05-27'!H:H,0),0),"")</f>
        <v/>
      </c>
      <c r="K302" s="11" t="str">
        <f>IFERROR(INDEX('06-17'!U:U,MATCH(B302,'06-17'!W:W,0),0),"")</f>
        <v/>
      </c>
      <c r="L302" s="11">
        <f>IFERROR(INDEX('07-02'!W:W,MATCH(B302,'07-02'!B:B,0),0),"")</f>
        <v>726</v>
      </c>
      <c r="M302" s="11" t="str">
        <f>IFERROR(INDEX(#REF!,MATCH(B302,#REF!,0),0),"")</f>
        <v/>
      </c>
      <c r="N302" s="11" t="str">
        <f>IFERROR(INDEX(#REF!,MATCH(B302,#REF!,0),0),"")</f>
        <v/>
      </c>
      <c r="O302" s="11" t="str">
        <f>IFERROR(INDEX(#REF!,MATCH(B302,#REF!,0),0),"")</f>
        <v/>
      </c>
      <c r="P302" s="11" t="str">
        <f>IFERROR(INDEX(#REF!,MATCH(B302,#REF!,0),0),"")</f>
        <v/>
      </c>
      <c r="Q302" s="11" t="str">
        <f>IFERROR(INDEX(#REF!,MATCH(B302,#REF!,0),0),"")</f>
        <v/>
      </c>
      <c r="R302" s="11" t="str">
        <f>IFERROR(INDEX(#REF!,MATCH(B302,#REF!,0),0),"")</f>
        <v/>
      </c>
      <c r="S302" s="11" t="str">
        <f>IFERROR(INDEX(#REF!,MATCH(B302,#REF!,0),0),"")</f>
        <v/>
      </c>
      <c r="T302" s="5" t="str">
        <f>IFERROR(INDEX(#REF!,MATCH(B302,#REF!,0),0),"")</f>
        <v/>
      </c>
      <c r="U302" s="10">
        <f t="shared" si="16"/>
        <v>1</v>
      </c>
      <c r="V302" s="188">
        <f t="shared" si="17"/>
        <v>726</v>
      </c>
      <c r="W302" s="188">
        <f t="shared" si="18"/>
        <v>726</v>
      </c>
      <c r="X302" s="188" t="str">
        <f>IFERROR(SUMPRODUCT(LARGE(G302:T302,{1;2;3;4;5})),"NA")</f>
        <v>NA</v>
      </c>
      <c r="Y302" s="189" t="str">
        <f>IFERROR(SUMPRODUCT(LARGE(G302:T302,{1;2;3;4;5;6;7;8;9;10})),"NA")</f>
        <v>NA</v>
      </c>
    </row>
    <row r="303" spans="1:25" s="28" customFormat="1" x14ac:dyDescent="0.3">
      <c r="A303" s="15">
        <v>300</v>
      </c>
      <c r="B303" s="2" t="s">
        <v>2610</v>
      </c>
      <c r="C303" s="1"/>
      <c r="D303" s="1"/>
      <c r="E303" s="1"/>
      <c r="F303" s="2"/>
      <c r="G303" s="10" t="str">
        <f>IFERROR(INDEX('03-25'!X:X,MATCH(B303,'03-25'!Y:Y,0),0),"")</f>
        <v/>
      </c>
      <c r="H303" s="11" t="str">
        <f>IFERROR(INDEX('04-08'!N:N,MATCH(B303,'04-08'!C:C,0),0),"")</f>
        <v/>
      </c>
      <c r="I303" s="11" t="str">
        <f>IFERROR(INDEX('04-29'!M:M,MATCH(B303,'04-29'!L:L,0),0),"")</f>
        <v/>
      </c>
      <c r="J303" s="11" t="str">
        <f>IFERROR(INDEX('05-27'!F:F,MATCH(B303,'05-27'!H:H,0),0),"")</f>
        <v/>
      </c>
      <c r="K303" s="11" t="str">
        <f>IFERROR(INDEX('06-17'!U:U,MATCH(B303,'06-17'!W:W,0),0),"")</f>
        <v/>
      </c>
      <c r="L303" s="11">
        <f>IFERROR(INDEX('07-02'!W:W,MATCH(B303,'07-02'!B:B,0),0),"")</f>
        <v>725</v>
      </c>
      <c r="M303" s="11" t="str">
        <f>IFERROR(INDEX(#REF!,MATCH(B303,#REF!,0),0),"")</f>
        <v/>
      </c>
      <c r="N303" s="11" t="str">
        <f>IFERROR(INDEX(#REF!,MATCH(B303,#REF!,0),0),"")</f>
        <v/>
      </c>
      <c r="O303" s="11" t="str">
        <f>IFERROR(INDEX(#REF!,MATCH(B303,#REF!,0),0),"")</f>
        <v/>
      </c>
      <c r="P303" s="11" t="str">
        <f>IFERROR(INDEX(#REF!,MATCH(B303,#REF!,0),0),"")</f>
        <v/>
      </c>
      <c r="Q303" s="11" t="str">
        <f>IFERROR(INDEX(#REF!,MATCH(B303,#REF!,0),0),"")</f>
        <v/>
      </c>
      <c r="R303" s="11" t="str">
        <f>IFERROR(INDEX(#REF!,MATCH(B303,#REF!,0),0),"")</f>
        <v/>
      </c>
      <c r="S303" s="11" t="str">
        <f>IFERROR(INDEX(#REF!,MATCH(B303,#REF!,0),0),"")</f>
        <v/>
      </c>
      <c r="T303" s="5" t="str">
        <f>IFERROR(INDEX(#REF!,MATCH(B303,#REF!,0),0),"")</f>
        <v/>
      </c>
      <c r="U303" s="10">
        <f t="shared" si="16"/>
        <v>1</v>
      </c>
      <c r="V303" s="188">
        <f t="shared" si="17"/>
        <v>725</v>
      </c>
      <c r="W303" s="188">
        <f t="shared" si="18"/>
        <v>725</v>
      </c>
      <c r="X303" s="188" t="str">
        <f>IFERROR(SUMPRODUCT(LARGE(G303:T303,{1;2;3;4;5})),"NA")</f>
        <v>NA</v>
      </c>
      <c r="Y303" s="189" t="str">
        <f>IFERROR(SUMPRODUCT(LARGE(G303:T303,{1;2;3;4;5;6;7;8;9;10})),"NA")</f>
        <v>NA</v>
      </c>
    </row>
    <row r="304" spans="1:25" s="28" customFormat="1" x14ac:dyDescent="0.3">
      <c r="A304" s="15">
        <v>301</v>
      </c>
      <c r="B304" s="2" t="s">
        <v>2478</v>
      </c>
      <c r="C304" s="1"/>
      <c r="D304" s="1"/>
      <c r="E304" s="1"/>
      <c r="F304" s="2"/>
      <c r="G304" s="10" t="str">
        <f>IFERROR(INDEX('03-25'!X:X,MATCH(B304,'03-25'!Y:Y,0),0),"")</f>
        <v/>
      </c>
      <c r="H304" s="11" t="str">
        <f>IFERROR(INDEX('04-08'!N:N,MATCH(B304,'04-08'!C:C,0),0),"")</f>
        <v/>
      </c>
      <c r="I304" s="11" t="str">
        <f>IFERROR(INDEX('04-29'!M:M,MATCH(B304,'04-29'!L:L,0),0),"")</f>
        <v/>
      </c>
      <c r="J304" s="11" t="str">
        <f>IFERROR(INDEX('05-27'!F:F,MATCH(B304,'05-27'!H:H,0),0),"")</f>
        <v/>
      </c>
      <c r="K304" s="11">
        <f>IFERROR(INDEX('06-17'!U:U,MATCH(B304,'06-17'!W:W,0),0),"")</f>
        <v>725</v>
      </c>
      <c r="L304" s="11" t="str">
        <f>IFERROR(INDEX('07-02'!W:W,MATCH(B304,'07-02'!B:B,0),0),"")</f>
        <v/>
      </c>
      <c r="M304" s="11" t="str">
        <f>IFERROR(INDEX(#REF!,MATCH(B304,#REF!,0),0),"")</f>
        <v/>
      </c>
      <c r="N304" s="11" t="str">
        <f>IFERROR(INDEX(#REF!,MATCH(B304,#REF!,0),0),"")</f>
        <v/>
      </c>
      <c r="O304" s="11" t="str">
        <f>IFERROR(INDEX(#REF!,MATCH(B304,#REF!,0),0),"")</f>
        <v/>
      </c>
      <c r="P304" s="11" t="str">
        <f>IFERROR(INDEX(#REF!,MATCH(B304,#REF!,0),0),"")</f>
        <v/>
      </c>
      <c r="Q304" s="11" t="str">
        <f>IFERROR(INDEX(#REF!,MATCH(B304,#REF!,0),0),"")</f>
        <v/>
      </c>
      <c r="R304" s="11" t="str">
        <f>IFERROR(INDEX(#REF!,MATCH(B304,#REF!,0),0),"")</f>
        <v/>
      </c>
      <c r="S304" s="11" t="str">
        <f>IFERROR(INDEX(#REF!,MATCH(B304,#REF!,0),0),"")</f>
        <v/>
      </c>
      <c r="T304" s="5" t="str">
        <f>IFERROR(INDEX(#REF!,MATCH(B304,#REF!,0),0),"")</f>
        <v/>
      </c>
      <c r="U304" s="10">
        <f t="shared" si="16"/>
        <v>1</v>
      </c>
      <c r="V304" s="188">
        <f t="shared" si="17"/>
        <v>725</v>
      </c>
      <c r="W304" s="188">
        <f t="shared" si="18"/>
        <v>725</v>
      </c>
      <c r="X304" s="188" t="str">
        <f>IFERROR(SUMPRODUCT(LARGE(G304:T304,{1;2;3;4;5})),"NA")</f>
        <v>NA</v>
      </c>
      <c r="Y304" s="189" t="str">
        <f>IFERROR(SUMPRODUCT(LARGE(G304:T304,{1;2;3;4;5;6;7;8;9;10})),"NA")</f>
        <v>NA</v>
      </c>
    </row>
    <row r="305" spans="1:25" s="28" customFormat="1" x14ac:dyDescent="0.3">
      <c r="A305" s="15">
        <v>302</v>
      </c>
      <c r="B305" s="2" t="s">
        <v>411</v>
      </c>
      <c r="C305" s="1"/>
      <c r="D305" s="1"/>
      <c r="E305" s="1"/>
      <c r="F305" s="2"/>
      <c r="G305" s="10" t="str">
        <f>IFERROR(INDEX('03-25'!X:X,MATCH(B305,'03-25'!Y:Y,0),0),"")</f>
        <v/>
      </c>
      <c r="H305" s="11">
        <f>IFERROR(INDEX('04-08'!N:N,MATCH(B305,'04-08'!C:C,0),0),"")</f>
        <v>722</v>
      </c>
      <c r="I305" s="11" t="str">
        <f>IFERROR(INDEX('04-29'!M:M,MATCH(B305,'04-29'!L:L,0),0),"")</f>
        <v/>
      </c>
      <c r="J305" s="11" t="str">
        <f>IFERROR(INDEX('05-27'!F:F,MATCH(B305,'05-27'!H:H,0),0),"")</f>
        <v/>
      </c>
      <c r="K305" s="11" t="str">
        <f>IFERROR(INDEX('06-17'!U:U,MATCH(B305,'06-17'!W:W,0),0),"")</f>
        <v/>
      </c>
      <c r="L305" s="11" t="str">
        <f>IFERROR(INDEX('07-02'!W:W,MATCH(B305,'07-02'!B:B,0),0),"")</f>
        <v/>
      </c>
      <c r="M305" s="11" t="str">
        <f>IFERROR(INDEX(#REF!,MATCH(B305,#REF!,0),0),"")</f>
        <v/>
      </c>
      <c r="N305" s="11" t="str">
        <f>IFERROR(INDEX(#REF!,MATCH(B305,#REF!,0),0),"")</f>
        <v/>
      </c>
      <c r="O305" s="11" t="str">
        <f>IFERROR(INDEX(#REF!,MATCH(B305,#REF!,0),0),"")</f>
        <v/>
      </c>
      <c r="P305" s="11" t="str">
        <f>IFERROR(INDEX(#REF!,MATCH(B305,#REF!,0),0),"")</f>
        <v/>
      </c>
      <c r="Q305" s="11" t="str">
        <f>IFERROR(INDEX(#REF!,MATCH(B305,#REF!,0),0),"")</f>
        <v/>
      </c>
      <c r="R305" s="11" t="str">
        <f>IFERROR(INDEX(#REF!,MATCH(B305,#REF!,0),0),"")</f>
        <v/>
      </c>
      <c r="S305" s="11" t="str">
        <f>IFERROR(INDEX(#REF!,MATCH(B305,#REF!,0),0),"")</f>
        <v/>
      </c>
      <c r="T305" s="5" t="str">
        <f>IFERROR(INDEX(#REF!,MATCH(B305,#REF!,0),0),"")</f>
        <v/>
      </c>
      <c r="U305" s="10">
        <f t="shared" si="16"/>
        <v>1</v>
      </c>
      <c r="V305" s="188">
        <f t="shared" si="17"/>
        <v>722</v>
      </c>
      <c r="W305" s="188">
        <f t="shared" si="18"/>
        <v>722</v>
      </c>
      <c r="X305" s="188" t="str">
        <f>IFERROR(SUMPRODUCT(LARGE(G305:T305,{1;2;3;4;5})),"NA")</f>
        <v>NA</v>
      </c>
      <c r="Y305" s="189" t="str">
        <f>IFERROR(SUMPRODUCT(LARGE(G305:T305,{1;2;3;4;5;6;7;8;9;10})),"NA")</f>
        <v>NA</v>
      </c>
    </row>
    <row r="306" spans="1:25" s="28" customFormat="1" x14ac:dyDescent="0.3">
      <c r="A306" s="15">
        <v>303</v>
      </c>
      <c r="B306" s="2" t="s">
        <v>1843</v>
      </c>
      <c r="C306" s="1"/>
      <c r="D306" s="1"/>
      <c r="E306" s="1"/>
      <c r="F306" s="2"/>
      <c r="G306" s="10" t="str">
        <f>IFERROR(INDEX('03-25'!X:X,MATCH(B306,'03-25'!Y:Y,0),0),"")</f>
        <v/>
      </c>
      <c r="H306" s="11" t="str">
        <f>IFERROR(INDEX('04-08'!N:N,MATCH(B306,'04-08'!C:C,0),0),"")</f>
        <v/>
      </c>
      <c r="I306" s="11">
        <f>IFERROR(INDEX('04-29'!M:M,MATCH(B306,'04-29'!L:L,0),0),"")</f>
        <v>722</v>
      </c>
      <c r="J306" s="11" t="str">
        <f>IFERROR(INDEX('05-27'!F:F,MATCH(B306,'05-27'!H:H,0),0),"")</f>
        <v/>
      </c>
      <c r="K306" s="11" t="str">
        <f>IFERROR(INDEX('06-17'!U:U,MATCH(B306,'06-17'!W:W,0),0),"")</f>
        <v/>
      </c>
      <c r="L306" s="11" t="str">
        <f>IFERROR(INDEX('07-02'!W:W,MATCH(B306,'07-02'!B:B,0),0),"")</f>
        <v/>
      </c>
      <c r="M306" s="11" t="str">
        <f>IFERROR(INDEX(#REF!,MATCH(B306,#REF!,0),0),"")</f>
        <v/>
      </c>
      <c r="N306" s="11" t="str">
        <f>IFERROR(INDEX(#REF!,MATCH(B306,#REF!,0),0),"")</f>
        <v/>
      </c>
      <c r="O306" s="11" t="str">
        <f>IFERROR(INDEX(#REF!,MATCH(B306,#REF!,0),0),"")</f>
        <v/>
      </c>
      <c r="P306" s="11" t="str">
        <f>IFERROR(INDEX(#REF!,MATCH(B306,#REF!,0),0),"")</f>
        <v/>
      </c>
      <c r="Q306" s="11" t="str">
        <f>IFERROR(INDEX(#REF!,MATCH(B306,#REF!,0),0),"")</f>
        <v/>
      </c>
      <c r="R306" s="11" t="str">
        <f>IFERROR(INDEX(#REF!,MATCH(B306,#REF!,0),0),"")</f>
        <v/>
      </c>
      <c r="S306" s="11" t="str">
        <f>IFERROR(INDEX(#REF!,MATCH(B306,#REF!,0),0),"")</f>
        <v/>
      </c>
      <c r="T306" s="5" t="str">
        <f>IFERROR(INDEX(#REF!,MATCH(B306,#REF!,0),0),"")</f>
        <v/>
      </c>
      <c r="U306" s="10">
        <f t="shared" si="16"/>
        <v>1</v>
      </c>
      <c r="V306" s="188">
        <f t="shared" si="17"/>
        <v>722</v>
      </c>
      <c r="W306" s="188">
        <f t="shared" si="18"/>
        <v>722</v>
      </c>
      <c r="X306" s="188" t="str">
        <f>IFERROR(SUMPRODUCT(LARGE(G306:T306,{1;2;3;4;5})),"NA")</f>
        <v>NA</v>
      </c>
      <c r="Y306" s="189" t="str">
        <f>IFERROR(SUMPRODUCT(LARGE(G306:T306,{1;2;3;4;5;6;7;8;9;10})),"NA")</f>
        <v>NA</v>
      </c>
    </row>
    <row r="307" spans="1:25" s="28" customFormat="1" x14ac:dyDescent="0.3">
      <c r="A307" s="15">
        <v>304</v>
      </c>
      <c r="B307" s="2" t="s">
        <v>1801</v>
      </c>
      <c r="C307" s="1"/>
      <c r="D307" s="1"/>
      <c r="E307" s="1"/>
      <c r="F307" s="2"/>
      <c r="G307" s="10" t="str">
        <f>IFERROR(INDEX('03-25'!X:X,MATCH(B307,'03-25'!Y:Y,0),0),"")</f>
        <v/>
      </c>
      <c r="H307" s="11" t="str">
        <f>IFERROR(INDEX('04-08'!N:N,MATCH(B307,'04-08'!C:C,0),0),"")</f>
        <v/>
      </c>
      <c r="I307" s="11">
        <f>IFERROR(INDEX('04-29'!M:M,MATCH(B307,'04-29'!L:L,0),0),"")</f>
        <v>721</v>
      </c>
      <c r="J307" s="11" t="str">
        <f>IFERROR(INDEX('05-27'!F:F,MATCH(B307,'05-27'!H:H,0),0),"")</f>
        <v/>
      </c>
      <c r="K307" s="11" t="str">
        <f>IFERROR(INDEX('06-17'!U:U,MATCH(B307,'06-17'!W:W,0),0),"")</f>
        <v/>
      </c>
      <c r="L307" s="11" t="str">
        <f>IFERROR(INDEX('07-02'!W:W,MATCH(B307,'07-02'!B:B,0),0),"")</f>
        <v/>
      </c>
      <c r="M307" s="11" t="str">
        <f>IFERROR(INDEX(#REF!,MATCH(B307,#REF!,0),0),"")</f>
        <v/>
      </c>
      <c r="N307" s="11" t="str">
        <f>IFERROR(INDEX(#REF!,MATCH(B307,#REF!,0),0),"")</f>
        <v/>
      </c>
      <c r="O307" s="11" t="str">
        <f>IFERROR(INDEX(#REF!,MATCH(B307,#REF!,0),0),"")</f>
        <v/>
      </c>
      <c r="P307" s="11" t="str">
        <f>IFERROR(INDEX(#REF!,MATCH(B307,#REF!,0),0),"")</f>
        <v/>
      </c>
      <c r="Q307" s="11" t="str">
        <f>IFERROR(INDEX(#REF!,MATCH(B307,#REF!,0),0),"")</f>
        <v/>
      </c>
      <c r="R307" s="11" t="str">
        <f>IFERROR(INDEX(#REF!,MATCH(B307,#REF!,0),0),"")</f>
        <v/>
      </c>
      <c r="S307" s="11" t="str">
        <f>IFERROR(INDEX(#REF!,MATCH(B307,#REF!,0),0),"")</f>
        <v/>
      </c>
      <c r="T307" s="5" t="str">
        <f>IFERROR(INDEX(#REF!,MATCH(B307,#REF!,0),0),"")</f>
        <v/>
      </c>
      <c r="U307" s="10">
        <f t="shared" si="16"/>
        <v>1</v>
      </c>
      <c r="V307" s="188">
        <f t="shared" si="17"/>
        <v>721</v>
      </c>
      <c r="W307" s="188">
        <f t="shared" si="18"/>
        <v>721</v>
      </c>
      <c r="X307" s="188" t="str">
        <f>IFERROR(SUMPRODUCT(LARGE(G307:T307,{1;2;3;4;5})),"NA")</f>
        <v>NA</v>
      </c>
      <c r="Y307" s="189" t="str">
        <f>IFERROR(SUMPRODUCT(LARGE(G307:T307,{1;2;3;4;5;6;7;8;9;10})),"NA")</f>
        <v>NA</v>
      </c>
    </row>
    <row r="308" spans="1:25" s="28" customFormat="1" x14ac:dyDescent="0.3">
      <c r="A308" s="15">
        <v>305</v>
      </c>
      <c r="B308" s="2" t="s">
        <v>2614</v>
      </c>
      <c r="C308" s="1"/>
      <c r="D308" s="1"/>
      <c r="E308" s="1"/>
      <c r="F308" s="2"/>
      <c r="G308" s="10" t="str">
        <f>IFERROR(INDEX('03-25'!X:X,MATCH(B308,'03-25'!Y:Y,0),0),"")</f>
        <v/>
      </c>
      <c r="H308" s="11" t="str">
        <f>IFERROR(INDEX('04-08'!N:N,MATCH(B308,'04-08'!C:C,0),0),"")</f>
        <v/>
      </c>
      <c r="I308" s="11" t="str">
        <f>IFERROR(INDEX('04-29'!M:M,MATCH(B308,'04-29'!L:L,0),0),"")</f>
        <v/>
      </c>
      <c r="J308" s="11" t="str">
        <f>IFERROR(INDEX('05-27'!F:F,MATCH(B308,'05-27'!H:H,0),0),"")</f>
        <v/>
      </c>
      <c r="K308" s="11" t="str">
        <f>IFERROR(INDEX('06-17'!U:U,MATCH(B308,'06-17'!W:W,0),0),"")</f>
        <v/>
      </c>
      <c r="L308" s="11">
        <f>IFERROR(INDEX('07-02'!W:W,MATCH(B308,'07-02'!B:B,0),0),"")</f>
        <v>721</v>
      </c>
      <c r="M308" s="11" t="str">
        <f>IFERROR(INDEX(#REF!,MATCH(B308,#REF!,0),0),"")</f>
        <v/>
      </c>
      <c r="N308" s="11" t="str">
        <f>IFERROR(INDEX(#REF!,MATCH(B308,#REF!,0),0),"")</f>
        <v/>
      </c>
      <c r="O308" s="11" t="str">
        <f>IFERROR(INDEX(#REF!,MATCH(B308,#REF!,0),0),"")</f>
        <v/>
      </c>
      <c r="P308" s="11" t="str">
        <f>IFERROR(INDEX(#REF!,MATCH(B308,#REF!,0),0),"")</f>
        <v/>
      </c>
      <c r="Q308" s="11" t="str">
        <f>IFERROR(INDEX(#REF!,MATCH(B308,#REF!,0),0),"")</f>
        <v/>
      </c>
      <c r="R308" s="11" t="str">
        <f>IFERROR(INDEX(#REF!,MATCH(B308,#REF!,0),0),"")</f>
        <v/>
      </c>
      <c r="S308" s="11" t="str">
        <f>IFERROR(INDEX(#REF!,MATCH(B308,#REF!,0),0),"")</f>
        <v/>
      </c>
      <c r="T308" s="5" t="str">
        <f>IFERROR(INDEX(#REF!,MATCH(B308,#REF!,0),0),"")</f>
        <v/>
      </c>
      <c r="U308" s="10">
        <f t="shared" si="16"/>
        <v>1</v>
      </c>
      <c r="V308" s="188">
        <f t="shared" si="17"/>
        <v>721</v>
      </c>
      <c r="W308" s="188">
        <f t="shared" si="18"/>
        <v>721</v>
      </c>
      <c r="X308" s="188" t="str">
        <f>IFERROR(SUMPRODUCT(LARGE(G308:T308,{1;2;3;4;5})),"NA")</f>
        <v>NA</v>
      </c>
      <c r="Y308" s="189" t="str">
        <f>IFERROR(SUMPRODUCT(LARGE(G308:T308,{1;2;3;4;5;6;7;8;9;10})),"NA")</f>
        <v>NA</v>
      </c>
    </row>
    <row r="309" spans="1:25" s="28" customFormat="1" x14ac:dyDescent="0.3">
      <c r="A309" s="15">
        <v>306</v>
      </c>
      <c r="B309" s="2" t="s">
        <v>2615</v>
      </c>
      <c r="C309" s="1"/>
      <c r="D309" s="1"/>
      <c r="E309" s="1"/>
      <c r="F309" s="2"/>
      <c r="G309" s="10" t="str">
        <f>IFERROR(INDEX('03-25'!X:X,MATCH(B309,'03-25'!Y:Y,0),0),"")</f>
        <v/>
      </c>
      <c r="H309" s="11" t="str">
        <f>IFERROR(INDEX('04-08'!N:N,MATCH(B309,'04-08'!C:C,0),0),"")</f>
        <v/>
      </c>
      <c r="I309" s="11" t="str">
        <f>IFERROR(INDEX('04-29'!M:M,MATCH(B309,'04-29'!L:L,0),0),"")</f>
        <v/>
      </c>
      <c r="J309" s="11" t="str">
        <f>IFERROR(INDEX('05-27'!F:F,MATCH(B309,'05-27'!H:H,0),0),"")</f>
        <v/>
      </c>
      <c r="K309" s="11" t="str">
        <f>IFERROR(INDEX('06-17'!U:U,MATCH(B309,'06-17'!W:W,0),0),"")</f>
        <v/>
      </c>
      <c r="L309" s="11">
        <f>IFERROR(INDEX('07-02'!W:W,MATCH(B309,'07-02'!B:B,0),0),"")</f>
        <v>721</v>
      </c>
      <c r="M309" s="11" t="str">
        <f>IFERROR(INDEX(#REF!,MATCH(B309,#REF!,0),0),"")</f>
        <v/>
      </c>
      <c r="N309" s="11" t="str">
        <f>IFERROR(INDEX(#REF!,MATCH(B309,#REF!,0),0),"")</f>
        <v/>
      </c>
      <c r="O309" s="11" t="str">
        <f>IFERROR(INDEX(#REF!,MATCH(B309,#REF!,0),0),"")</f>
        <v/>
      </c>
      <c r="P309" s="11" t="str">
        <f>IFERROR(INDEX(#REF!,MATCH(B309,#REF!,0),0),"")</f>
        <v/>
      </c>
      <c r="Q309" s="11" t="str">
        <f>IFERROR(INDEX(#REF!,MATCH(B309,#REF!,0),0),"")</f>
        <v/>
      </c>
      <c r="R309" s="11" t="str">
        <f>IFERROR(INDEX(#REF!,MATCH(B309,#REF!,0),0),"")</f>
        <v/>
      </c>
      <c r="S309" s="11" t="str">
        <f>IFERROR(INDEX(#REF!,MATCH(B309,#REF!,0),0),"")</f>
        <v/>
      </c>
      <c r="T309" s="5" t="str">
        <f>IFERROR(INDEX(#REF!,MATCH(B309,#REF!,0),0),"")</f>
        <v/>
      </c>
      <c r="U309" s="10">
        <f t="shared" si="16"/>
        <v>1</v>
      </c>
      <c r="V309" s="188">
        <f t="shared" si="17"/>
        <v>721</v>
      </c>
      <c r="W309" s="188">
        <f t="shared" si="18"/>
        <v>721</v>
      </c>
      <c r="X309" s="188" t="str">
        <f>IFERROR(SUMPRODUCT(LARGE(G309:T309,{1;2;3;4;5})),"NA")</f>
        <v>NA</v>
      </c>
      <c r="Y309" s="189" t="str">
        <f>IFERROR(SUMPRODUCT(LARGE(G309:T309,{1;2;3;4;5;6;7;8;9;10})),"NA")</f>
        <v>NA</v>
      </c>
    </row>
    <row r="310" spans="1:25" s="28" customFormat="1" x14ac:dyDescent="0.3">
      <c r="A310" s="15">
        <v>307</v>
      </c>
      <c r="B310" s="2" t="s">
        <v>2612</v>
      </c>
      <c r="C310" s="1"/>
      <c r="D310" s="1"/>
      <c r="E310" s="1"/>
      <c r="F310" s="2"/>
      <c r="G310" s="10" t="str">
        <f>IFERROR(INDEX('03-25'!X:X,MATCH(B310,'03-25'!Y:Y,0),0),"")</f>
        <v/>
      </c>
      <c r="H310" s="11" t="str">
        <f>IFERROR(INDEX('04-08'!N:N,MATCH(B310,'04-08'!C:C,0),0),"")</f>
        <v/>
      </c>
      <c r="I310" s="11" t="str">
        <f>IFERROR(INDEX('04-29'!M:M,MATCH(B310,'04-29'!L:L,0),0),"")</f>
        <v/>
      </c>
      <c r="J310" s="11" t="str">
        <f>IFERROR(INDEX('05-27'!F:F,MATCH(B310,'05-27'!H:H,0),0),"")</f>
        <v/>
      </c>
      <c r="K310" s="11" t="str">
        <f>IFERROR(INDEX('06-17'!U:U,MATCH(B310,'06-17'!W:W,0),0),"")</f>
        <v/>
      </c>
      <c r="L310" s="11">
        <f>IFERROR(INDEX('07-02'!W:W,MATCH(B310,'07-02'!B:B,0),0),"")</f>
        <v>721</v>
      </c>
      <c r="M310" s="11" t="str">
        <f>IFERROR(INDEX(#REF!,MATCH(B310,#REF!,0),0),"")</f>
        <v/>
      </c>
      <c r="N310" s="11" t="str">
        <f>IFERROR(INDEX(#REF!,MATCH(B310,#REF!,0),0),"")</f>
        <v/>
      </c>
      <c r="O310" s="11" t="str">
        <f>IFERROR(INDEX(#REF!,MATCH(B310,#REF!,0),0),"")</f>
        <v/>
      </c>
      <c r="P310" s="11" t="str">
        <f>IFERROR(INDEX(#REF!,MATCH(B310,#REF!,0),0),"")</f>
        <v/>
      </c>
      <c r="Q310" s="11" t="str">
        <f>IFERROR(INDEX(#REF!,MATCH(B310,#REF!,0),0),"")</f>
        <v/>
      </c>
      <c r="R310" s="11" t="str">
        <f>IFERROR(INDEX(#REF!,MATCH(B310,#REF!,0),0),"")</f>
        <v/>
      </c>
      <c r="S310" s="11" t="str">
        <f>IFERROR(INDEX(#REF!,MATCH(B310,#REF!,0),0),"")</f>
        <v/>
      </c>
      <c r="T310" s="5" t="str">
        <f>IFERROR(INDEX(#REF!,MATCH(B310,#REF!,0),0),"")</f>
        <v/>
      </c>
      <c r="U310" s="10">
        <f t="shared" si="16"/>
        <v>1</v>
      </c>
      <c r="V310" s="188">
        <f t="shared" si="17"/>
        <v>721</v>
      </c>
      <c r="W310" s="188">
        <f t="shared" si="18"/>
        <v>721</v>
      </c>
      <c r="X310" s="188" t="str">
        <f>IFERROR(SUMPRODUCT(LARGE(G310:T310,{1;2;3;4;5})),"NA")</f>
        <v>NA</v>
      </c>
      <c r="Y310" s="189" t="str">
        <f>IFERROR(SUMPRODUCT(LARGE(G310:T310,{1;2;3;4;5;6;7;8;9;10})),"NA")</f>
        <v>NA</v>
      </c>
    </row>
    <row r="311" spans="1:25" s="28" customFormat="1" x14ac:dyDescent="0.3">
      <c r="A311" s="15">
        <v>308</v>
      </c>
      <c r="B311" s="2" t="s">
        <v>131</v>
      </c>
      <c r="C311" s="1"/>
      <c r="D311" s="1"/>
      <c r="E311" s="1"/>
      <c r="F311" s="2"/>
      <c r="G311" s="10" t="str">
        <f>IFERROR(INDEX('03-25'!X:X,MATCH(B311,'03-25'!Y:Y,0),0),"")</f>
        <v/>
      </c>
      <c r="H311" s="11">
        <f>IFERROR(INDEX('04-08'!N:N,MATCH(B311,'04-08'!C:C,0),0),"")</f>
        <v>719</v>
      </c>
      <c r="I311" s="11" t="str">
        <f>IFERROR(INDEX('04-29'!M:M,MATCH(B311,'04-29'!L:L,0),0),"")</f>
        <v/>
      </c>
      <c r="J311" s="11" t="str">
        <f>IFERROR(INDEX('05-27'!F:F,MATCH(B311,'05-27'!H:H,0),0),"")</f>
        <v/>
      </c>
      <c r="K311" s="11" t="str">
        <f>IFERROR(INDEX('06-17'!U:U,MATCH(B311,'06-17'!W:W,0),0),"")</f>
        <v/>
      </c>
      <c r="L311" s="11" t="str">
        <f>IFERROR(INDEX('07-02'!W:W,MATCH(B311,'07-02'!B:B,0),0),"")</f>
        <v/>
      </c>
      <c r="M311" s="11" t="str">
        <f>IFERROR(INDEX(#REF!,MATCH(B311,#REF!,0),0),"")</f>
        <v/>
      </c>
      <c r="N311" s="11" t="str">
        <f>IFERROR(INDEX(#REF!,MATCH(B311,#REF!,0),0),"")</f>
        <v/>
      </c>
      <c r="O311" s="11" t="str">
        <f>IFERROR(INDEX(#REF!,MATCH(B311,#REF!,0),0),"")</f>
        <v/>
      </c>
      <c r="P311" s="11" t="str">
        <f>IFERROR(INDEX(#REF!,MATCH(B311,#REF!,0),0),"")</f>
        <v/>
      </c>
      <c r="Q311" s="11" t="str">
        <f>IFERROR(INDEX(#REF!,MATCH(B311,#REF!,0),0),"")</f>
        <v/>
      </c>
      <c r="R311" s="11" t="str">
        <f>IFERROR(INDEX(#REF!,MATCH(B311,#REF!,0),0),"")</f>
        <v/>
      </c>
      <c r="S311" s="11" t="str">
        <f>IFERROR(INDEX(#REF!,MATCH(B311,#REF!,0),0),"")</f>
        <v/>
      </c>
      <c r="T311" s="5" t="str">
        <f>IFERROR(INDEX(#REF!,MATCH(B311,#REF!,0),0),"")</f>
        <v/>
      </c>
      <c r="U311" s="10">
        <f t="shared" si="16"/>
        <v>1</v>
      </c>
      <c r="V311" s="188">
        <f t="shared" si="17"/>
        <v>719</v>
      </c>
      <c r="W311" s="188">
        <f t="shared" si="18"/>
        <v>719</v>
      </c>
      <c r="X311" s="188" t="str">
        <f>IFERROR(SUMPRODUCT(LARGE(G311:T311,{1;2;3;4;5})),"NA")</f>
        <v>NA</v>
      </c>
      <c r="Y311" s="189" t="str">
        <f>IFERROR(SUMPRODUCT(LARGE(G311:T311,{1;2;3;4;5;6;7;8;9;10})),"NA")</f>
        <v>NA</v>
      </c>
    </row>
    <row r="312" spans="1:25" s="28" customFormat="1" x14ac:dyDescent="0.3">
      <c r="A312" s="15">
        <v>309</v>
      </c>
      <c r="B312" s="2" t="s">
        <v>144</v>
      </c>
      <c r="C312" s="1"/>
      <c r="D312" s="1"/>
      <c r="E312" s="1"/>
      <c r="F312" s="2"/>
      <c r="G312" s="10" t="str">
        <f>IFERROR(INDEX('03-25'!X:X,MATCH(B312,'03-25'!Y:Y,0),0),"")</f>
        <v/>
      </c>
      <c r="H312" s="11">
        <f>IFERROR(INDEX('04-08'!N:N,MATCH(B312,'04-08'!C:C,0),0),"")</f>
        <v>719</v>
      </c>
      <c r="I312" s="11" t="str">
        <f>IFERROR(INDEX('04-29'!M:M,MATCH(B312,'04-29'!L:L,0),0),"")</f>
        <v/>
      </c>
      <c r="J312" s="11" t="str">
        <f>IFERROR(INDEX('05-27'!F:F,MATCH(B312,'05-27'!H:H,0),0),"")</f>
        <v/>
      </c>
      <c r="K312" s="11" t="str">
        <f>IFERROR(INDEX('06-17'!U:U,MATCH(B312,'06-17'!W:W,0),0),"")</f>
        <v/>
      </c>
      <c r="L312" s="11" t="str">
        <f>IFERROR(INDEX('07-02'!W:W,MATCH(B312,'07-02'!B:B,0),0),"")</f>
        <v/>
      </c>
      <c r="M312" s="11" t="str">
        <f>IFERROR(INDEX(#REF!,MATCH(B312,#REF!,0),0),"")</f>
        <v/>
      </c>
      <c r="N312" s="11" t="str">
        <f>IFERROR(INDEX(#REF!,MATCH(B312,#REF!,0),0),"")</f>
        <v/>
      </c>
      <c r="O312" s="11" t="str">
        <f>IFERROR(INDEX(#REF!,MATCH(B312,#REF!,0),0),"")</f>
        <v/>
      </c>
      <c r="P312" s="11" t="str">
        <f>IFERROR(INDEX(#REF!,MATCH(B312,#REF!,0),0),"")</f>
        <v/>
      </c>
      <c r="Q312" s="11" t="str">
        <f>IFERROR(INDEX(#REF!,MATCH(B312,#REF!,0),0),"")</f>
        <v/>
      </c>
      <c r="R312" s="11" t="str">
        <f>IFERROR(INDEX(#REF!,MATCH(B312,#REF!,0),0),"")</f>
        <v/>
      </c>
      <c r="S312" s="11" t="str">
        <f>IFERROR(INDEX(#REF!,MATCH(B312,#REF!,0),0),"")</f>
        <v/>
      </c>
      <c r="T312" s="5" t="str">
        <f>IFERROR(INDEX(#REF!,MATCH(B312,#REF!,0),0),"")</f>
        <v/>
      </c>
      <c r="U312" s="10">
        <f t="shared" si="16"/>
        <v>1</v>
      </c>
      <c r="V312" s="188">
        <f t="shared" si="17"/>
        <v>719</v>
      </c>
      <c r="W312" s="188">
        <f t="shared" si="18"/>
        <v>719</v>
      </c>
      <c r="X312" s="188" t="str">
        <f>IFERROR(SUMPRODUCT(LARGE(G312:T312,{1;2;3;4;5})),"NA")</f>
        <v>NA</v>
      </c>
      <c r="Y312" s="189" t="str">
        <f>IFERROR(SUMPRODUCT(LARGE(G312:T312,{1;2;3;4;5;6;7;8;9;10})),"NA")</f>
        <v>NA</v>
      </c>
    </row>
    <row r="313" spans="1:25" s="28" customFormat="1" x14ac:dyDescent="0.3">
      <c r="A313" s="15">
        <v>310</v>
      </c>
      <c r="B313" s="2" t="s">
        <v>2616</v>
      </c>
      <c r="C313" s="1"/>
      <c r="D313" s="1"/>
      <c r="E313" s="1"/>
      <c r="F313" s="2"/>
      <c r="G313" s="10" t="str">
        <f>IFERROR(INDEX('03-25'!X:X,MATCH(B313,'03-25'!Y:Y,0),0),"")</f>
        <v/>
      </c>
      <c r="H313" s="11" t="str">
        <f>IFERROR(INDEX('04-08'!N:N,MATCH(B313,'04-08'!C:C,0),0),"")</f>
        <v/>
      </c>
      <c r="I313" s="11" t="str">
        <f>IFERROR(INDEX('04-29'!M:M,MATCH(B313,'04-29'!L:L,0),0),"")</f>
        <v/>
      </c>
      <c r="J313" s="11" t="str">
        <f>IFERROR(INDEX('05-27'!F:F,MATCH(B313,'05-27'!H:H,0),0),"")</f>
        <v/>
      </c>
      <c r="K313" s="11" t="str">
        <f>IFERROR(INDEX('06-17'!U:U,MATCH(B313,'06-17'!W:W,0),0),"")</f>
        <v/>
      </c>
      <c r="L313" s="11">
        <f>IFERROR(INDEX('07-02'!W:W,MATCH(B313,'07-02'!B:B,0),0),"")</f>
        <v>718</v>
      </c>
      <c r="M313" s="11" t="str">
        <f>IFERROR(INDEX(#REF!,MATCH(B313,#REF!,0),0),"")</f>
        <v/>
      </c>
      <c r="N313" s="11" t="str">
        <f>IFERROR(INDEX(#REF!,MATCH(B313,#REF!,0),0),"")</f>
        <v/>
      </c>
      <c r="O313" s="11" t="str">
        <f>IFERROR(INDEX(#REF!,MATCH(B313,#REF!,0),0),"")</f>
        <v/>
      </c>
      <c r="P313" s="11" t="str">
        <f>IFERROR(INDEX(#REF!,MATCH(B313,#REF!,0),0),"")</f>
        <v/>
      </c>
      <c r="Q313" s="11" t="str">
        <f>IFERROR(INDEX(#REF!,MATCH(B313,#REF!,0),0),"")</f>
        <v/>
      </c>
      <c r="R313" s="11" t="str">
        <f>IFERROR(INDEX(#REF!,MATCH(B313,#REF!,0),0),"")</f>
        <v/>
      </c>
      <c r="S313" s="11" t="str">
        <f>IFERROR(INDEX(#REF!,MATCH(B313,#REF!,0),0),"")</f>
        <v/>
      </c>
      <c r="T313" s="5" t="str">
        <f>IFERROR(INDEX(#REF!,MATCH(B313,#REF!,0),0),"")</f>
        <v/>
      </c>
      <c r="U313" s="10">
        <f t="shared" si="16"/>
        <v>1</v>
      </c>
      <c r="V313" s="188">
        <f t="shared" si="17"/>
        <v>718</v>
      </c>
      <c r="W313" s="188">
        <f t="shared" si="18"/>
        <v>718</v>
      </c>
      <c r="X313" s="188" t="str">
        <f>IFERROR(SUMPRODUCT(LARGE(G313:T313,{1;2;3;4;5})),"NA")</f>
        <v>NA</v>
      </c>
      <c r="Y313" s="189" t="str">
        <f>IFERROR(SUMPRODUCT(LARGE(G313:T313,{1;2;3;4;5;6;7;8;9;10})),"NA")</f>
        <v>NA</v>
      </c>
    </row>
    <row r="314" spans="1:25" s="28" customFormat="1" x14ac:dyDescent="0.3">
      <c r="A314" s="15">
        <v>311</v>
      </c>
      <c r="B314" s="2" t="s">
        <v>1817</v>
      </c>
      <c r="C314" s="1"/>
      <c r="D314" s="1"/>
      <c r="E314" s="1"/>
      <c r="F314" s="2"/>
      <c r="G314" s="10" t="str">
        <f>IFERROR(INDEX('03-25'!X:X,MATCH(B314,'03-25'!Y:Y,0),0),"")</f>
        <v/>
      </c>
      <c r="H314" s="11" t="str">
        <f>IFERROR(INDEX('04-08'!N:N,MATCH(B314,'04-08'!C:C,0),0),"")</f>
        <v/>
      </c>
      <c r="I314" s="11">
        <f>IFERROR(INDEX('04-29'!M:M,MATCH(B314,'04-29'!L:L,0),0),"")</f>
        <v>718</v>
      </c>
      <c r="J314" s="11" t="str">
        <f>IFERROR(INDEX('05-27'!F:F,MATCH(B314,'05-27'!H:H,0),0),"")</f>
        <v/>
      </c>
      <c r="K314" s="11" t="str">
        <f>IFERROR(INDEX('06-17'!U:U,MATCH(B314,'06-17'!W:W,0),0),"")</f>
        <v/>
      </c>
      <c r="L314" s="11" t="str">
        <f>IFERROR(INDEX('07-02'!W:W,MATCH(B314,'07-02'!B:B,0),0),"")</f>
        <v/>
      </c>
      <c r="M314" s="11" t="str">
        <f>IFERROR(INDEX(#REF!,MATCH(B314,#REF!,0),0),"")</f>
        <v/>
      </c>
      <c r="N314" s="11" t="str">
        <f>IFERROR(INDEX(#REF!,MATCH(B314,#REF!,0),0),"")</f>
        <v/>
      </c>
      <c r="O314" s="11" t="str">
        <f>IFERROR(INDEX(#REF!,MATCH(B314,#REF!,0),0),"")</f>
        <v/>
      </c>
      <c r="P314" s="11" t="str">
        <f>IFERROR(INDEX(#REF!,MATCH(B314,#REF!,0),0),"")</f>
        <v/>
      </c>
      <c r="Q314" s="11" t="str">
        <f>IFERROR(INDEX(#REF!,MATCH(B314,#REF!,0),0),"")</f>
        <v/>
      </c>
      <c r="R314" s="11" t="str">
        <f>IFERROR(INDEX(#REF!,MATCH(B314,#REF!,0),0),"")</f>
        <v/>
      </c>
      <c r="S314" s="11" t="str">
        <f>IFERROR(INDEX(#REF!,MATCH(B314,#REF!,0),0),"")</f>
        <v/>
      </c>
      <c r="T314" s="5" t="str">
        <f>IFERROR(INDEX(#REF!,MATCH(B314,#REF!,0),0),"")</f>
        <v/>
      </c>
      <c r="U314" s="10">
        <f t="shared" si="16"/>
        <v>1</v>
      </c>
      <c r="V314" s="188">
        <f t="shared" si="17"/>
        <v>718</v>
      </c>
      <c r="W314" s="188">
        <f t="shared" si="18"/>
        <v>718</v>
      </c>
      <c r="X314" s="188" t="str">
        <f>IFERROR(SUMPRODUCT(LARGE(G314:T314,{1;2;3;4;5})),"NA")</f>
        <v>NA</v>
      </c>
      <c r="Y314" s="189" t="str">
        <f>IFERROR(SUMPRODUCT(LARGE(G314:T314,{1;2;3;4;5;6;7;8;9;10})),"NA")</f>
        <v>NA</v>
      </c>
    </row>
    <row r="315" spans="1:25" s="28" customFormat="1" x14ac:dyDescent="0.3">
      <c r="A315" s="15">
        <v>312</v>
      </c>
      <c r="B315" s="2" t="s">
        <v>1821</v>
      </c>
      <c r="C315" s="1"/>
      <c r="D315" s="1"/>
      <c r="E315" s="1"/>
      <c r="F315" s="2"/>
      <c r="G315" s="10" t="str">
        <f>IFERROR(INDEX('03-25'!X:X,MATCH(B315,'03-25'!Y:Y,0),0),"")</f>
        <v/>
      </c>
      <c r="H315" s="11" t="str">
        <f>IFERROR(INDEX('04-08'!N:N,MATCH(B315,'04-08'!C:C,0),0),"")</f>
        <v/>
      </c>
      <c r="I315" s="11">
        <f>IFERROR(INDEX('04-29'!M:M,MATCH(B315,'04-29'!L:L,0),0),"")</f>
        <v>718</v>
      </c>
      <c r="J315" s="11" t="str">
        <f>IFERROR(INDEX('05-27'!F:F,MATCH(B315,'05-27'!H:H,0),0),"")</f>
        <v/>
      </c>
      <c r="K315" s="11" t="str">
        <f>IFERROR(INDEX('06-17'!U:U,MATCH(B315,'06-17'!W:W,0),0),"")</f>
        <v/>
      </c>
      <c r="L315" s="11" t="str">
        <f>IFERROR(INDEX('07-02'!W:W,MATCH(B315,'07-02'!B:B,0),0),"")</f>
        <v/>
      </c>
      <c r="M315" s="11" t="str">
        <f>IFERROR(INDEX(#REF!,MATCH(B315,#REF!,0),0),"")</f>
        <v/>
      </c>
      <c r="N315" s="11" t="str">
        <f>IFERROR(INDEX(#REF!,MATCH(B315,#REF!,0),0),"")</f>
        <v/>
      </c>
      <c r="O315" s="11" t="str">
        <f>IFERROR(INDEX(#REF!,MATCH(B315,#REF!,0),0),"")</f>
        <v/>
      </c>
      <c r="P315" s="11" t="str">
        <f>IFERROR(INDEX(#REF!,MATCH(B315,#REF!,0),0),"")</f>
        <v/>
      </c>
      <c r="Q315" s="11" t="str">
        <f>IFERROR(INDEX(#REF!,MATCH(B315,#REF!,0),0),"")</f>
        <v/>
      </c>
      <c r="R315" s="11" t="str">
        <f>IFERROR(INDEX(#REF!,MATCH(B315,#REF!,0),0),"")</f>
        <v/>
      </c>
      <c r="S315" s="11" t="str">
        <f>IFERROR(INDEX(#REF!,MATCH(B315,#REF!,0),0),"")</f>
        <v/>
      </c>
      <c r="T315" s="5" t="str">
        <f>IFERROR(INDEX(#REF!,MATCH(B315,#REF!,0),0),"")</f>
        <v/>
      </c>
      <c r="U315" s="10">
        <f t="shared" si="16"/>
        <v>1</v>
      </c>
      <c r="V315" s="188">
        <f t="shared" si="17"/>
        <v>718</v>
      </c>
      <c r="W315" s="188">
        <f t="shared" si="18"/>
        <v>718</v>
      </c>
      <c r="X315" s="188" t="str">
        <f>IFERROR(SUMPRODUCT(LARGE(G315:T315,{1;2;3;4;5})),"NA")</f>
        <v>NA</v>
      </c>
      <c r="Y315" s="189" t="str">
        <f>IFERROR(SUMPRODUCT(LARGE(G315:T315,{1;2;3;4;5;6;7;8;9;10})),"NA")</f>
        <v>NA</v>
      </c>
    </row>
    <row r="316" spans="1:25" s="28" customFormat="1" x14ac:dyDescent="0.3">
      <c r="A316" s="15">
        <v>313</v>
      </c>
      <c r="B316" s="2" t="s">
        <v>2620</v>
      </c>
      <c r="C316" s="1"/>
      <c r="D316" s="1"/>
      <c r="E316" s="1"/>
      <c r="F316" s="2"/>
      <c r="G316" s="10" t="str">
        <f>IFERROR(INDEX('03-25'!X:X,MATCH(B316,'03-25'!Y:Y,0),0),"")</f>
        <v/>
      </c>
      <c r="H316" s="11" t="str">
        <f>IFERROR(INDEX('04-08'!N:N,MATCH(B316,'04-08'!C:C,0),0),"")</f>
        <v/>
      </c>
      <c r="I316" s="11" t="str">
        <f>IFERROR(INDEX('04-29'!M:M,MATCH(B316,'04-29'!L:L,0),0),"")</f>
        <v/>
      </c>
      <c r="J316" s="11" t="str">
        <f>IFERROR(INDEX('05-27'!F:F,MATCH(B316,'05-27'!H:H,0),0),"")</f>
        <v/>
      </c>
      <c r="K316" s="11" t="str">
        <f>IFERROR(INDEX('06-17'!U:U,MATCH(B316,'06-17'!W:W,0),0),"")</f>
        <v/>
      </c>
      <c r="L316" s="11">
        <f>IFERROR(INDEX('07-02'!W:W,MATCH(B316,'07-02'!B:B,0),0),"")</f>
        <v>717</v>
      </c>
      <c r="M316" s="11" t="str">
        <f>IFERROR(INDEX(#REF!,MATCH(B316,#REF!,0),0),"")</f>
        <v/>
      </c>
      <c r="N316" s="11" t="str">
        <f>IFERROR(INDEX(#REF!,MATCH(B316,#REF!,0),0),"")</f>
        <v/>
      </c>
      <c r="O316" s="11" t="str">
        <f>IFERROR(INDEX(#REF!,MATCH(B316,#REF!,0),0),"")</f>
        <v/>
      </c>
      <c r="P316" s="11" t="str">
        <f>IFERROR(INDEX(#REF!,MATCH(B316,#REF!,0),0),"")</f>
        <v/>
      </c>
      <c r="Q316" s="11" t="str">
        <f>IFERROR(INDEX(#REF!,MATCH(B316,#REF!,0),0),"")</f>
        <v/>
      </c>
      <c r="R316" s="11" t="str">
        <f>IFERROR(INDEX(#REF!,MATCH(B316,#REF!,0),0),"")</f>
        <v/>
      </c>
      <c r="S316" s="11" t="str">
        <f>IFERROR(INDEX(#REF!,MATCH(B316,#REF!,0),0),"")</f>
        <v/>
      </c>
      <c r="T316" s="5" t="str">
        <f>IFERROR(INDEX(#REF!,MATCH(B316,#REF!,0),0),"")</f>
        <v/>
      </c>
      <c r="U316" s="10">
        <f t="shared" si="16"/>
        <v>1</v>
      </c>
      <c r="V316" s="188">
        <f t="shared" si="17"/>
        <v>717</v>
      </c>
      <c r="W316" s="188">
        <f t="shared" si="18"/>
        <v>717</v>
      </c>
      <c r="X316" s="188" t="str">
        <f>IFERROR(SUMPRODUCT(LARGE(G316:T316,{1;2;3;4;5})),"NA")</f>
        <v>NA</v>
      </c>
      <c r="Y316" s="189" t="str">
        <f>IFERROR(SUMPRODUCT(LARGE(G316:T316,{1;2;3;4;5;6;7;8;9;10})),"NA")</f>
        <v>NA</v>
      </c>
    </row>
    <row r="317" spans="1:25" s="28" customFormat="1" x14ac:dyDescent="0.3">
      <c r="A317" s="15">
        <v>314</v>
      </c>
      <c r="B317" s="2" t="s">
        <v>413</v>
      </c>
      <c r="C317" s="1"/>
      <c r="D317" s="1"/>
      <c r="E317" s="1"/>
      <c r="F317" s="2"/>
      <c r="G317" s="10" t="str">
        <f>IFERROR(INDEX('03-25'!X:X,MATCH(B317,'03-25'!Y:Y,0),0),"")</f>
        <v/>
      </c>
      <c r="H317" s="11">
        <f>IFERROR(INDEX('04-08'!N:N,MATCH(B317,'04-08'!C:C,0),0),"")</f>
        <v>716</v>
      </c>
      <c r="I317" s="11" t="str">
        <f>IFERROR(INDEX('04-29'!M:M,MATCH(B317,'04-29'!L:L,0),0),"")</f>
        <v/>
      </c>
      <c r="J317" s="11" t="str">
        <f>IFERROR(INDEX('05-27'!F:F,MATCH(B317,'05-27'!H:H,0),0),"")</f>
        <v/>
      </c>
      <c r="K317" s="11" t="str">
        <f>IFERROR(INDEX('06-17'!U:U,MATCH(B317,'06-17'!W:W,0),0),"")</f>
        <v/>
      </c>
      <c r="L317" s="11" t="str">
        <f>IFERROR(INDEX('07-02'!W:W,MATCH(B317,'07-02'!B:B,0),0),"")</f>
        <v/>
      </c>
      <c r="M317" s="11" t="str">
        <f>IFERROR(INDEX(#REF!,MATCH(B317,#REF!,0),0),"")</f>
        <v/>
      </c>
      <c r="N317" s="11" t="str">
        <f>IFERROR(INDEX(#REF!,MATCH(B317,#REF!,0),0),"")</f>
        <v/>
      </c>
      <c r="O317" s="11" t="str">
        <f>IFERROR(INDEX(#REF!,MATCH(B317,#REF!,0),0),"")</f>
        <v/>
      </c>
      <c r="P317" s="11" t="str">
        <f>IFERROR(INDEX(#REF!,MATCH(B317,#REF!,0),0),"")</f>
        <v/>
      </c>
      <c r="Q317" s="11" t="str">
        <f>IFERROR(INDEX(#REF!,MATCH(B317,#REF!,0),0),"")</f>
        <v/>
      </c>
      <c r="R317" s="11" t="str">
        <f>IFERROR(INDEX(#REF!,MATCH(B317,#REF!,0),0),"")</f>
        <v/>
      </c>
      <c r="S317" s="11" t="str">
        <f>IFERROR(INDEX(#REF!,MATCH(B317,#REF!,0),0),"")</f>
        <v/>
      </c>
      <c r="T317" s="5" t="str">
        <f>IFERROR(INDEX(#REF!,MATCH(B317,#REF!,0),0),"")</f>
        <v/>
      </c>
      <c r="U317" s="10">
        <f t="shared" si="16"/>
        <v>1</v>
      </c>
      <c r="V317" s="188">
        <f t="shared" si="17"/>
        <v>716</v>
      </c>
      <c r="W317" s="188">
        <f t="shared" si="18"/>
        <v>716</v>
      </c>
      <c r="X317" s="188" t="str">
        <f>IFERROR(SUMPRODUCT(LARGE(G317:T317,{1;2;3;4;5})),"NA")</f>
        <v>NA</v>
      </c>
      <c r="Y317" s="189" t="str">
        <f>IFERROR(SUMPRODUCT(LARGE(G317:T317,{1;2;3;4;5;6;7;8;9;10})),"NA")</f>
        <v>NA</v>
      </c>
    </row>
    <row r="318" spans="1:25" s="28" customFormat="1" x14ac:dyDescent="0.3">
      <c r="A318" s="15">
        <v>315</v>
      </c>
      <c r="B318" s="2" t="s">
        <v>2621</v>
      </c>
      <c r="C318" s="1"/>
      <c r="D318" s="1"/>
      <c r="E318" s="1"/>
      <c r="F318" s="2"/>
      <c r="G318" s="10" t="str">
        <f>IFERROR(INDEX('03-25'!X:X,MATCH(B318,'03-25'!Y:Y,0),0),"")</f>
        <v/>
      </c>
      <c r="H318" s="11" t="str">
        <f>IFERROR(INDEX('04-08'!N:N,MATCH(B318,'04-08'!C:C,0),0),"")</f>
        <v/>
      </c>
      <c r="I318" s="11" t="str">
        <f>IFERROR(INDEX('04-29'!M:M,MATCH(B318,'04-29'!L:L,0),0),"")</f>
        <v/>
      </c>
      <c r="J318" s="11" t="str">
        <f>IFERROR(INDEX('05-27'!F:F,MATCH(B318,'05-27'!H:H,0),0),"")</f>
        <v/>
      </c>
      <c r="K318" s="11" t="str">
        <f>IFERROR(INDEX('06-17'!U:U,MATCH(B318,'06-17'!W:W,0),0),"")</f>
        <v/>
      </c>
      <c r="L318" s="11">
        <f>IFERROR(INDEX('07-02'!W:W,MATCH(B318,'07-02'!B:B,0),0),"")</f>
        <v>715</v>
      </c>
      <c r="M318" s="11" t="str">
        <f>IFERROR(INDEX(#REF!,MATCH(B318,#REF!,0),0),"")</f>
        <v/>
      </c>
      <c r="N318" s="11" t="str">
        <f>IFERROR(INDEX(#REF!,MATCH(B318,#REF!,0),0),"")</f>
        <v/>
      </c>
      <c r="O318" s="11" t="str">
        <f>IFERROR(INDEX(#REF!,MATCH(B318,#REF!,0),0),"")</f>
        <v/>
      </c>
      <c r="P318" s="11" t="str">
        <f>IFERROR(INDEX(#REF!,MATCH(B318,#REF!,0),0),"")</f>
        <v/>
      </c>
      <c r="Q318" s="11" t="str">
        <f>IFERROR(INDEX(#REF!,MATCH(B318,#REF!,0),0),"")</f>
        <v/>
      </c>
      <c r="R318" s="11" t="str">
        <f>IFERROR(INDEX(#REF!,MATCH(B318,#REF!,0),0),"")</f>
        <v/>
      </c>
      <c r="S318" s="11" t="str">
        <f>IFERROR(INDEX(#REF!,MATCH(B318,#REF!,0),0),"")</f>
        <v/>
      </c>
      <c r="T318" s="5" t="str">
        <f>IFERROR(INDEX(#REF!,MATCH(B318,#REF!,0),0),"")</f>
        <v/>
      </c>
      <c r="U318" s="10">
        <f t="shared" si="16"/>
        <v>1</v>
      </c>
      <c r="V318" s="188">
        <f t="shared" si="17"/>
        <v>715</v>
      </c>
      <c r="W318" s="188">
        <f t="shared" si="18"/>
        <v>715</v>
      </c>
      <c r="X318" s="188" t="str">
        <f>IFERROR(SUMPRODUCT(LARGE(G318:T318,{1;2;3;4;5})),"NA")</f>
        <v>NA</v>
      </c>
      <c r="Y318" s="189" t="str">
        <f>IFERROR(SUMPRODUCT(LARGE(G318:T318,{1;2;3;4;5;6;7;8;9;10})),"NA")</f>
        <v>NA</v>
      </c>
    </row>
    <row r="319" spans="1:25" s="28" customFormat="1" x14ac:dyDescent="0.3">
      <c r="A319" s="15">
        <v>316</v>
      </c>
      <c r="B319" s="2" t="s">
        <v>2458</v>
      </c>
      <c r="C319" s="1"/>
      <c r="D319" s="1"/>
      <c r="E319" s="1"/>
      <c r="F319" s="2"/>
      <c r="G319" s="10" t="str">
        <f>IFERROR(INDEX('03-25'!X:X,MATCH(B319,'03-25'!Y:Y,0),0),"")</f>
        <v/>
      </c>
      <c r="H319" s="11" t="str">
        <f>IFERROR(INDEX('04-08'!N:N,MATCH(B319,'04-08'!C:C,0),0),"")</f>
        <v/>
      </c>
      <c r="I319" s="11" t="str">
        <f>IFERROR(INDEX('04-29'!M:M,MATCH(B319,'04-29'!L:L,0),0),"")</f>
        <v/>
      </c>
      <c r="J319" s="11" t="str">
        <f>IFERROR(INDEX('05-27'!F:F,MATCH(B319,'05-27'!H:H,0),0),"")</f>
        <v/>
      </c>
      <c r="K319" s="11">
        <f>IFERROR(INDEX('06-17'!U:U,MATCH(B319,'06-17'!W:W,0),0),"")</f>
        <v>714</v>
      </c>
      <c r="L319" s="11" t="str">
        <f>IFERROR(INDEX('07-02'!W:W,MATCH(B319,'07-02'!B:B,0),0),"")</f>
        <v/>
      </c>
      <c r="M319" s="11" t="str">
        <f>IFERROR(INDEX(#REF!,MATCH(B319,#REF!,0),0),"")</f>
        <v/>
      </c>
      <c r="N319" s="11" t="str">
        <f>IFERROR(INDEX(#REF!,MATCH(B319,#REF!,0),0),"")</f>
        <v/>
      </c>
      <c r="O319" s="11" t="str">
        <f>IFERROR(INDEX(#REF!,MATCH(B319,#REF!,0),0),"")</f>
        <v/>
      </c>
      <c r="P319" s="11" t="str">
        <f>IFERROR(INDEX(#REF!,MATCH(B319,#REF!,0),0),"")</f>
        <v/>
      </c>
      <c r="Q319" s="11" t="str">
        <f>IFERROR(INDEX(#REF!,MATCH(B319,#REF!,0),0),"")</f>
        <v/>
      </c>
      <c r="R319" s="11" t="str">
        <f>IFERROR(INDEX(#REF!,MATCH(B319,#REF!,0),0),"")</f>
        <v/>
      </c>
      <c r="S319" s="11" t="str">
        <f>IFERROR(INDEX(#REF!,MATCH(B319,#REF!,0),0),"")</f>
        <v/>
      </c>
      <c r="T319" s="5" t="str">
        <f>IFERROR(INDEX(#REF!,MATCH(B319,#REF!,0),0),"")</f>
        <v/>
      </c>
      <c r="U319" s="10">
        <f t="shared" si="16"/>
        <v>1</v>
      </c>
      <c r="V319" s="188">
        <f t="shared" si="17"/>
        <v>714</v>
      </c>
      <c r="W319" s="188">
        <f t="shared" si="18"/>
        <v>714</v>
      </c>
      <c r="X319" s="188" t="str">
        <f>IFERROR(SUMPRODUCT(LARGE(G319:T319,{1;2;3;4;5})),"NA")</f>
        <v>NA</v>
      </c>
      <c r="Y319" s="189" t="str">
        <f>IFERROR(SUMPRODUCT(LARGE(G319:T319,{1;2;3;4;5;6;7;8;9;10})),"NA")</f>
        <v>NA</v>
      </c>
    </row>
    <row r="320" spans="1:25" s="28" customFormat="1" x14ac:dyDescent="0.3">
      <c r="A320" s="15">
        <v>317</v>
      </c>
      <c r="B320" s="2" t="s">
        <v>2625</v>
      </c>
      <c r="C320" s="1"/>
      <c r="D320" s="1"/>
      <c r="E320" s="1"/>
      <c r="F320" s="2"/>
      <c r="G320" s="10" t="str">
        <f>IFERROR(INDEX('03-25'!X:X,MATCH(B320,'03-25'!Y:Y,0),0),"")</f>
        <v/>
      </c>
      <c r="H320" s="11" t="str">
        <f>IFERROR(INDEX('04-08'!N:N,MATCH(B320,'04-08'!C:C,0),0),"")</f>
        <v/>
      </c>
      <c r="I320" s="11" t="str">
        <f>IFERROR(INDEX('04-29'!M:M,MATCH(B320,'04-29'!L:L,0),0),"")</f>
        <v/>
      </c>
      <c r="J320" s="11" t="str">
        <f>IFERROR(INDEX('05-27'!F:F,MATCH(B320,'05-27'!H:H,0),0),"")</f>
        <v/>
      </c>
      <c r="K320" s="11" t="str">
        <f>IFERROR(INDEX('06-17'!U:U,MATCH(B320,'06-17'!W:W,0),0),"")</f>
        <v/>
      </c>
      <c r="L320" s="11">
        <f>IFERROR(INDEX('07-02'!W:W,MATCH(B320,'07-02'!B:B,0),0),"")</f>
        <v>713</v>
      </c>
      <c r="M320" s="11" t="str">
        <f>IFERROR(INDEX(#REF!,MATCH(B320,#REF!,0),0),"")</f>
        <v/>
      </c>
      <c r="N320" s="11" t="str">
        <f>IFERROR(INDEX(#REF!,MATCH(B320,#REF!,0),0),"")</f>
        <v/>
      </c>
      <c r="O320" s="11" t="str">
        <f>IFERROR(INDEX(#REF!,MATCH(B320,#REF!,0),0),"")</f>
        <v/>
      </c>
      <c r="P320" s="11" t="str">
        <f>IFERROR(INDEX(#REF!,MATCH(B320,#REF!,0),0),"")</f>
        <v/>
      </c>
      <c r="Q320" s="11" t="str">
        <f>IFERROR(INDEX(#REF!,MATCH(B320,#REF!,0),0),"")</f>
        <v/>
      </c>
      <c r="R320" s="11" t="str">
        <f>IFERROR(INDEX(#REF!,MATCH(B320,#REF!,0),0),"")</f>
        <v/>
      </c>
      <c r="S320" s="11" t="str">
        <f>IFERROR(INDEX(#REF!,MATCH(B320,#REF!,0),0),"")</f>
        <v/>
      </c>
      <c r="T320" s="5" t="str">
        <f>IFERROR(INDEX(#REF!,MATCH(B320,#REF!,0),0),"")</f>
        <v/>
      </c>
      <c r="U320" s="10">
        <f t="shared" si="16"/>
        <v>1</v>
      </c>
      <c r="V320" s="188">
        <f t="shared" si="17"/>
        <v>713</v>
      </c>
      <c r="W320" s="188">
        <f t="shared" si="18"/>
        <v>713</v>
      </c>
      <c r="X320" s="188" t="str">
        <f>IFERROR(SUMPRODUCT(LARGE(G320:T320,{1;2;3;4;5})),"NA")</f>
        <v>NA</v>
      </c>
      <c r="Y320" s="189" t="str">
        <f>IFERROR(SUMPRODUCT(LARGE(G320:T320,{1;2;3;4;5;6;7;8;9;10})),"NA")</f>
        <v>NA</v>
      </c>
    </row>
    <row r="321" spans="1:25" s="28" customFormat="1" x14ac:dyDescent="0.3">
      <c r="A321" s="15">
        <v>318</v>
      </c>
      <c r="B321" s="2" t="s">
        <v>2623</v>
      </c>
      <c r="C321" s="1"/>
      <c r="D321" s="1"/>
      <c r="E321" s="1"/>
      <c r="F321" s="2"/>
      <c r="G321" s="10" t="str">
        <f>IFERROR(INDEX('03-25'!X:X,MATCH(B321,'03-25'!Y:Y,0),0),"")</f>
        <v/>
      </c>
      <c r="H321" s="11" t="str">
        <f>IFERROR(INDEX('04-08'!N:N,MATCH(B321,'04-08'!C:C,0),0),"")</f>
        <v/>
      </c>
      <c r="I321" s="11" t="str">
        <f>IFERROR(INDEX('04-29'!M:M,MATCH(B321,'04-29'!L:L,0),0),"")</f>
        <v/>
      </c>
      <c r="J321" s="11" t="str">
        <f>IFERROR(INDEX('05-27'!F:F,MATCH(B321,'05-27'!H:H,0),0),"")</f>
        <v/>
      </c>
      <c r="K321" s="11" t="str">
        <f>IFERROR(INDEX('06-17'!U:U,MATCH(B321,'06-17'!W:W,0),0),"")</f>
        <v/>
      </c>
      <c r="L321" s="11">
        <f>IFERROR(INDEX('07-02'!W:W,MATCH(B321,'07-02'!B:B,0),0),"")</f>
        <v>713</v>
      </c>
      <c r="M321" s="11" t="str">
        <f>IFERROR(INDEX(#REF!,MATCH(B321,#REF!,0),0),"")</f>
        <v/>
      </c>
      <c r="N321" s="11" t="str">
        <f>IFERROR(INDEX(#REF!,MATCH(B321,#REF!,0),0),"")</f>
        <v/>
      </c>
      <c r="O321" s="11" t="str">
        <f>IFERROR(INDEX(#REF!,MATCH(B321,#REF!,0),0),"")</f>
        <v/>
      </c>
      <c r="P321" s="11" t="str">
        <f>IFERROR(INDEX(#REF!,MATCH(B321,#REF!,0),0),"")</f>
        <v/>
      </c>
      <c r="Q321" s="11" t="str">
        <f>IFERROR(INDEX(#REF!,MATCH(B321,#REF!,0),0),"")</f>
        <v/>
      </c>
      <c r="R321" s="11" t="str">
        <f>IFERROR(INDEX(#REF!,MATCH(B321,#REF!,0),0),"")</f>
        <v/>
      </c>
      <c r="S321" s="11" t="str">
        <f>IFERROR(INDEX(#REF!,MATCH(B321,#REF!,0),0),"")</f>
        <v/>
      </c>
      <c r="T321" s="5" t="str">
        <f>IFERROR(INDEX(#REF!,MATCH(B321,#REF!,0),0),"")</f>
        <v/>
      </c>
      <c r="U321" s="10">
        <f t="shared" si="16"/>
        <v>1</v>
      </c>
      <c r="V321" s="188">
        <f t="shared" si="17"/>
        <v>713</v>
      </c>
      <c r="W321" s="188">
        <f t="shared" si="18"/>
        <v>713</v>
      </c>
      <c r="X321" s="188" t="str">
        <f>IFERROR(SUMPRODUCT(LARGE(G321:T321,{1;2;3;4;5})),"NA")</f>
        <v>NA</v>
      </c>
      <c r="Y321" s="189" t="str">
        <f>IFERROR(SUMPRODUCT(LARGE(G321:T321,{1;2;3;4;5;6;7;8;9;10})),"NA")</f>
        <v>NA</v>
      </c>
    </row>
    <row r="322" spans="1:25" s="28" customFormat="1" x14ac:dyDescent="0.3">
      <c r="A322" s="15">
        <v>319</v>
      </c>
      <c r="B322" s="2" t="s">
        <v>2063</v>
      </c>
      <c r="C322" s="1"/>
      <c r="D322" s="1"/>
      <c r="E322" s="1"/>
      <c r="F322" s="2"/>
      <c r="G322" s="10" t="str">
        <f>IFERROR(INDEX('03-25'!X:X,MATCH(B322,'03-25'!Y:Y,0),0),"")</f>
        <v/>
      </c>
      <c r="H322" s="11" t="str">
        <f>IFERROR(INDEX('04-08'!N:N,MATCH(B322,'04-08'!C:C,0),0),"")</f>
        <v/>
      </c>
      <c r="I322" s="11" t="str">
        <f>IFERROR(INDEX('04-29'!M:M,MATCH(B322,'04-29'!L:L,0),0),"")</f>
        <v/>
      </c>
      <c r="J322" s="11">
        <f>IFERROR(INDEX('05-27'!F:F,MATCH(B322,'05-27'!H:H,0),0),"")</f>
        <v>713</v>
      </c>
      <c r="K322" s="11" t="str">
        <f>IFERROR(INDEX('06-17'!U:U,MATCH(B322,'06-17'!W:W,0),0),"")</f>
        <v/>
      </c>
      <c r="L322" s="11" t="str">
        <f>IFERROR(INDEX('07-02'!W:W,MATCH(B322,'07-02'!B:B,0),0),"")</f>
        <v/>
      </c>
      <c r="M322" s="11" t="str">
        <f>IFERROR(INDEX(#REF!,MATCH(B322,#REF!,0),0),"")</f>
        <v/>
      </c>
      <c r="N322" s="11" t="str">
        <f>IFERROR(INDEX(#REF!,MATCH(B322,#REF!,0),0),"")</f>
        <v/>
      </c>
      <c r="O322" s="11" t="str">
        <f>IFERROR(INDEX(#REF!,MATCH(B322,#REF!,0),0),"")</f>
        <v/>
      </c>
      <c r="P322" s="11" t="str">
        <f>IFERROR(INDEX(#REF!,MATCH(B322,#REF!,0),0),"")</f>
        <v/>
      </c>
      <c r="Q322" s="11" t="str">
        <f>IFERROR(INDEX(#REF!,MATCH(B322,#REF!,0),0),"")</f>
        <v/>
      </c>
      <c r="R322" s="11" t="str">
        <f>IFERROR(INDEX(#REF!,MATCH(B322,#REF!,0),0),"")</f>
        <v/>
      </c>
      <c r="S322" s="11" t="str">
        <f>IFERROR(INDEX(#REF!,MATCH(B322,#REF!,0),0),"")</f>
        <v/>
      </c>
      <c r="T322" s="5" t="str">
        <f>IFERROR(INDEX(#REF!,MATCH(B322,#REF!,0),0),"")</f>
        <v/>
      </c>
      <c r="U322" s="10">
        <f t="shared" si="16"/>
        <v>1</v>
      </c>
      <c r="V322" s="188">
        <f t="shared" si="17"/>
        <v>713</v>
      </c>
      <c r="W322" s="188">
        <f t="shared" si="18"/>
        <v>713</v>
      </c>
      <c r="X322" s="188" t="str">
        <f>IFERROR(SUMPRODUCT(LARGE(G322:T322,{1;2;3;4;5})),"NA")</f>
        <v>NA</v>
      </c>
      <c r="Y322" s="189" t="str">
        <f>IFERROR(SUMPRODUCT(LARGE(G322:T322,{1;2;3;4;5;6;7;8;9;10})),"NA")</f>
        <v>NA</v>
      </c>
    </row>
    <row r="323" spans="1:25" s="28" customFormat="1" x14ac:dyDescent="0.3">
      <c r="A323" s="15">
        <v>320</v>
      </c>
      <c r="B323" s="2" t="s">
        <v>1835</v>
      </c>
      <c r="C323" s="1"/>
      <c r="D323" s="1"/>
      <c r="E323" s="1"/>
      <c r="F323" s="2"/>
      <c r="G323" s="10" t="str">
        <f>IFERROR(INDEX('03-25'!X:X,MATCH(B323,'03-25'!Y:Y,0),0),"")</f>
        <v/>
      </c>
      <c r="H323" s="11" t="str">
        <f>IFERROR(INDEX('04-08'!N:N,MATCH(B323,'04-08'!C:C,0),0),"")</f>
        <v/>
      </c>
      <c r="I323" s="11">
        <f>IFERROR(INDEX('04-29'!M:M,MATCH(B323,'04-29'!L:L,0),0),"")</f>
        <v>712</v>
      </c>
      <c r="J323" s="11" t="str">
        <f>IFERROR(INDEX('05-27'!F:F,MATCH(B323,'05-27'!H:H,0),0),"")</f>
        <v/>
      </c>
      <c r="K323" s="11" t="str">
        <f>IFERROR(INDEX('06-17'!U:U,MATCH(B323,'06-17'!W:W,0),0),"")</f>
        <v/>
      </c>
      <c r="L323" s="11" t="str">
        <f>IFERROR(INDEX('07-02'!W:W,MATCH(B323,'07-02'!B:B,0),0),"")</f>
        <v/>
      </c>
      <c r="M323" s="11" t="str">
        <f>IFERROR(INDEX(#REF!,MATCH(B323,#REF!,0),0),"")</f>
        <v/>
      </c>
      <c r="N323" s="11" t="str">
        <f>IFERROR(INDEX(#REF!,MATCH(B323,#REF!,0),0),"")</f>
        <v/>
      </c>
      <c r="O323" s="11" t="str">
        <f>IFERROR(INDEX(#REF!,MATCH(B323,#REF!,0),0),"")</f>
        <v/>
      </c>
      <c r="P323" s="11" t="str">
        <f>IFERROR(INDEX(#REF!,MATCH(B323,#REF!,0),0),"")</f>
        <v/>
      </c>
      <c r="Q323" s="11" t="str">
        <f>IFERROR(INDEX(#REF!,MATCH(B323,#REF!,0),0),"")</f>
        <v/>
      </c>
      <c r="R323" s="11" t="str">
        <f>IFERROR(INDEX(#REF!,MATCH(B323,#REF!,0),0),"")</f>
        <v/>
      </c>
      <c r="S323" s="11" t="str">
        <f>IFERROR(INDEX(#REF!,MATCH(B323,#REF!,0),0),"")</f>
        <v/>
      </c>
      <c r="T323" s="5" t="str">
        <f>IFERROR(INDEX(#REF!,MATCH(B323,#REF!,0),0),"")</f>
        <v/>
      </c>
      <c r="U323" s="10">
        <f t="shared" si="16"/>
        <v>1</v>
      </c>
      <c r="V323" s="188">
        <f t="shared" si="17"/>
        <v>712</v>
      </c>
      <c r="W323" s="188">
        <f t="shared" si="18"/>
        <v>712</v>
      </c>
      <c r="X323" s="188" t="str">
        <f>IFERROR(SUMPRODUCT(LARGE(G323:T323,{1;2;3;4;5})),"NA")</f>
        <v>NA</v>
      </c>
      <c r="Y323" s="189" t="str">
        <f>IFERROR(SUMPRODUCT(LARGE(G323:T323,{1;2;3;4;5;6;7;8;9;10})),"NA")</f>
        <v>NA</v>
      </c>
    </row>
    <row r="324" spans="1:25" s="28" customFormat="1" x14ac:dyDescent="0.3">
      <c r="A324" s="15">
        <v>321</v>
      </c>
      <c r="B324" s="2" t="s">
        <v>2477</v>
      </c>
      <c r="C324" s="1"/>
      <c r="D324" s="1"/>
      <c r="E324" s="1"/>
      <c r="F324" s="2"/>
      <c r="G324" s="10" t="str">
        <f>IFERROR(INDEX('03-25'!X:X,MATCH(B324,'03-25'!Y:Y,0),0),"")</f>
        <v/>
      </c>
      <c r="H324" s="11" t="str">
        <f>IFERROR(INDEX('04-08'!N:N,MATCH(B324,'04-08'!C:C,0),0),"")</f>
        <v/>
      </c>
      <c r="I324" s="11" t="str">
        <f>IFERROR(INDEX('04-29'!M:M,MATCH(B324,'04-29'!L:L,0),0),"")</f>
        <v/>
      </c>
      <c r="J324" s="11" t="str">
        <f>IFERROR(INDEX('05-27'!F:F,MATCH(B324,'05-27'!H:H,0),0),"")</f>
        <v/>
      </c>
      <c r="K324" s="11">
        <f>IFERROR(INDEX('06-17'!U:U,MATCH(B324,'06-17'!W:W,0),0),"")</f>
        <v>712</v>
      </c>
      <c r="L324" s="11" t="str">
        <f>IFERROR(INDEX('07-02'!W:W,MATCH(B324,'07-02'!B:B,0),0),"")</f>
        <v/>
      </c>
      <c r="M324" s="11" t="str">
        <f>IFERROR(INDEX(#REF!,MATCH(B324,#REF!,0),0),"")</f>
        <v/>
      </c>
      <c r="N324" s="11" t="str">
        <f>IFERROR(INDEX(#REF!,MATCH(B324,#REF!,0),0),"")</f>
        <v/>
      </c>
      <c r="O324" s="11" t="str">
        <f>IFERROR(INDEX(#REF!,MATCH(B324,#REF!,0),0),"")</f>
        <v/>
      </c>
      <c r="P324" s="11" t="str">
        <f>IFERROR(INDEX(#REF!,MATCH(B324,#REF!,0),0),"")</f>
        <v/>
      </c>
      <c r="Q324" s="11" t="str">
        <f>IFERROR(INDEX(#REF!,MATCH(B324,#REF!,0),0),"")</f>
        <v/>
      </c>
      <c r="R324" s="11" t="str">
        <f>IFERROR(INDEX(#REF!,MATCH(B324,#REF!,0),0),"")</f>
        <v/>
      </c>
      <c r="S324" s="11" t="str">
        <f>IFERROR(INDEX(#REF!,MATCH(B324,#REF!,0),0),"")</f>
        <v/>
      </c>
      <c r="T324" s="5" t="str">
        <f>IFERROR(INDEX(#REF!,MATCH(B324,#REF!,0),0),"")</f>
        <v/>
      </c>
      <c r="U324" s="10">
        <f t="shared" si="16"/>
        <v>1</v>
      </c>
      <c r="V324" s="188">
        <f t="shared" si="17"/>
        <v>712</v>
      </c>
      <c r="W324" s="188">
        <f t="shared" si="18"/>
        <v>712</v>
      </c>
      <c r="X324" s="188" t="str">
        <f>IFERROR(SUMPRODUCT(LARGE(G324:T324,{1;2;3;4;5})),"NA")</f>
        <v>NA</v>
      </c>
      <c r="Y324" s="189" t="str">
        <f>IFERROR(SUMPRODUCT(LARGE(G324:T324,{1;2;3;4;5;6;7;8;9;10})),"NA")</f>
        <v>NA</v>
      </c>
    </row>
    <row r="325" spans="1:25" s="28" customFormat="1" x14ac:dyDescent="0.3">
      <c r="A325" s="15">
        <v>322</v>
      </c>
      <c r="B325" s="2" t="s">
        <v>146</v>
      </c>
      <c r="C325" s="1"/>
      <c r="D325" s="1"/>
      <c r="E325" s="1"/>
      <c r="F325" s="2"/>
      <c r="G325" s="10" t="str">
        <f>IFERROR(INDEX('03-25'!X:X,MATCH(B325,'03-25'!Y:Y,0),0),"")</f>
        <v/>
      </c>
      <c r="H325" s="11">
        <f>IFERROR(INDEX('04-08'!N:N,MATCH(B325,'04-08'!C:C,0),0),"")</f>
        <v>709</v>
      </c>
      <c r="I325" s="11" t="str">
        <f>IFERROR(INDEX('04-29'!M:M,MATCH(B325,'04-29'!L:L,0),0),"")</f>
        <v/>
      </c>
      <c r="J325" s="11" t="str">
        <f>IFERROR(INDEX('05-27'!F:F,MATCH(B325,'05-27'!H:H,0),0),"")</f>
        <v/>
      </c>
      <c r="K325" s="11" t="str">
        <f>IFERROR(INDEX('06-17'!U:U,MATCH(B325,'06-17'!W:W,0),0),"")</f>
        <v/>
      </c>
      <c r="L325" s="11" t="str">
        <f>IFERROR(INDEX('07-02'!W:W,MATCH(B325,'07-02'!B:B,0),0),"")</f>
        <v/>
      </c>
      <c r="M325" s="11" t="str">
        <f>IFERROR(INDEX(#REF!,MATCH(B325,#REF!,0),0),"")</f>
        <v/>
      </c>
      <c r="N325" s="11" t="str">
        <f>IFERROR(INDEX(#REF!,MATCH(B325,#REF!,0),0),"")</f>
        <v/>
      </c>
      <c r="O325" s="11" t="str">
        <f>IFERROR(INDEX(#REF!,MATCH(B325,#REF!,0),0),"")</f>
        <v/>
      </c>
      <c r="P325" s="11" t="str">
        <f>IFERROR(INDEX(#REF!,MATCH(B325,#REF!,0),0),"")</f>
        <v/>
      </c>
      <c r="Q325" s="11" t="str">
        <f>IFERROR(INDEX(#REF!,MATCH(B325,#REF!,0),0),"")</f>
        <v/>
      </c>
      <c r="R325" s="11" t="str">
        <f>IFERROR(INDEX(#REF!,MATCH(B325,#REF!,0),0),"")</f>
        <v/>
      </c>
      <c r="S325" s="11" t="str">
        <f>IFERROR(INDEX(#REF!,MATCH(B325,#REF!,0),0),"")</f>
        <v/>
      </c>
      <c r="T325" s="5" t="str">
        <f>IFERROR(INDEX(#REF!,MATCH(B325,#REF!,0),0),"")</f>
        <v/>
      </c>
      <c r="U325" s="10">
        <f t="shared" si="16"/>
        <v>1</v>
      </c>
      <c r="V325" s="188">
        <f t="shared" si="17"/>
        <v>709</v>
      </c>
      <c r="W325" s="188">
        <f t="shared" si="18"/>
        <v>709</v>
      </c>
      <c r="X325" s="188" t="str">
        <f>IFERROR(SUMPRODUCT(LARGE(G325:T325,{1;2;3;4;5})),"NA")</f>
        <v>NA</v>
      </c>
      <c r="Y325" s="189" t="str">
        <f>IFERROR(SUMPRODUCT(LARGE(G325:T325,{1;2;3;4;5;6;7;8;9;10})),"NA")</f>
        <v>NA</v>
      </c>
    </row>
    <row r="326" spans="1:25" s="28" customFormat="1" x14ac:dyDescent="0.3">
      <c r="A326" s="15">
        <v>323</v>
      </c>
      <c r="B326" s="2" t="s">
        <v>2452</v>
      </c>
      <c r="C326" s="1"/>
      <c r="D326" s="1"/>
      <c r="E326" s="1"/>
      <c r="F326" s="2"/>
      <c r="G326" s="10" t="str">
        <f>IFERROR(INDEX('03-25'!X:X,MATCH(B326,'03-25'!Y:Y,0),0),"")</f>
        <v/>
      </c>
      <c r="H326" s="11" t="str">
        <f>IFERROR(INDEX('04-08'!N:N,MATCH(B326,'04-08'!C:C,0),0),"")</f>
        <v/>
      </c>
      <c r="I326" s="11" t="str">
        <f>IFERROR(INDEX('04-29'!M:M,MATCH(B326,'04-29'!L:L,0),0),"")</f>
        <v/>
      </c>
      <c r="J326" s="11" t="str">
        <f>IFERROR(INDEX('05-27'!F:F,MATCH(B326,'05-27'!H:H,0),0),"")</f>
        <v/>
      </c>
      <c r="K326" s="11">
        <f>IFERROR(INDEX('06-17'!U:U,MATCH(B326,'06-17'!W:W,0),0),"")</f>
        <v>708</v>
      </c>
      <c r="L326" s="11" t="str">
        <f>IFERROR(INDEX('07-02'!W:W,MATCH(B326,'07-02'!B:B,0),0),"")</f>
        <v/>
      </c>
      <c r="M326" s="11" t="str">
        <f>IFERROR(INDEX(#REF!,MATCH(B326,#REF!,0),0),"")</f>
        <v/>
      </c>
      <c r="N326" s="11" t="str">
        <f>IFERROR(INDEX(#REF!,MATCH(B326,#REF!,0),0),"")</f>
        <v/>
      </c>
      <c r="O326" s="11" t="str">
        <f>IFERROR(INDEX(#REF!,MATCH(B326,#REF!,0),0),"")</f>
        <v/>
      </c>
      <c r="P326" s="11" t="str">
        <f>IFERROR(INDEX(#REF!,MATCH(B326,#REF!,0),0),"")</f>
        <v/>
      </c>
      <c r="Q326" s="11" t="str">
        <f>IFERROR(INDEX(#REF!,MATCH(B326,#REF!,0),0),"")</f>
        <v/>
      </c>
      <c r="R326" s="11" t="str">
        <f>IFERROR(INDEX(#REF!,MATCH(B326,#REF!,0),0),"")</f>
        <v/>
      </c>
      <c r="S326" s="11" t="str">
        <f>IFERROR(INDEX(#REF!,MATCH(B326,#REF!,0),0),"")</f>
        <v/>
      </c>
      <c r="T326" s="5" t="str">
        <f>IFERROR(INDEX(#REF!,MATCH(B326,#REF!,0),0),"")</f>
        <v/>
      </c>
      <c r="U326" s="10">
        <f t="shared" si="16"/>
        <v>1</v>
      </c>
      <c r="V326" s="188">
        <f t="shared" si="17"/>
        <v>708</v>
      </c>
      <c r="W326" s="188">
        <f t="shared" si="18"/>
        <v>708</v>
      </c>
      <c r="X326" s="188" t="str">
        <f>IFERROR(SUMPRODUCT(LARGE(G326:T326,{1;2;3;4;5})),"NA")</f>
        <v>NA</v>
      </c>
      <c r="Y326" s="189" t="str">
        <f>IFERROR(SUMPRODUCT(LARGE(G326:T326,{1;2;3;4;5;6;7;8;9;10})),"NA")</f>
        <v>NA</v>
      </c>
    </row>
    <row r="327" spans="1:25" s="28" customFormat="1" x14ac:dyDescent="0.3">
      <c r="A327" s="15">
        <v>324</v>
      </c>
      <c r="B327" s="2" t="s">
        <v>1844</v>
      </c>
      <c r="C327" s="1"/>
      <c r="D327" s="1"/>
      <c r="E327" s="1"/>
      <c r="F327" s="2"/>
      <c r="G327" s="10" t="str">
        <f>IFERROR(INDEX('03-25'!X:X,MATCH(B327,'03-25'!Y:Y,0),0),"")</f>
        <v/>
      </c>
      <c r="H327" s="11" t="str">
        <f>IFERROR(INDEX('04-08'!N:N,MATCH(B327,'04-08'!C:C,0),0),"")</f>
        <v/>
      </c>
      <c r="I327" s="11">
        <f>IFERROR(INDEX('04-29'!M:M,MATCH(B327,'04-29'!L:L,0),0),"")</f>
        <v>708</v>
      </c>
      <c r="J327" s="11" t="str">
        <f>IFERROR(INDEX('05-27'!F:F,MATCH(B327,'05-27'!H:H,0),0),"")</f>
        <v/>
      </c>
      <c r="K327" s="11" t="str">
        <f>IFERROR(INDEX('06-17'!U:U,MATCH(B327,'06-17'!W:W,0),0),"")</f>
        <v/>
      </c>
      <c r="L327" s="11" t="str">
        <f>IFERROR(INDEX('07-02'!W:W,MATCH(B327,'07-02'!B:B,0),0),"")</f>
        <v/>
      </c>
      <c r="M327" s="11" t="str">
        <f>IFERROR(INDEX(#REF!,MATCH(B327,#REF!,0),0),"")</f>
        <v/>
      </c>
      <c r="N327" s="11" t="str">
        <f>IFERROR(INDEX(#REF!,MATCH(B327,#REF!,0),0),"")</f>
        <v/>
      </c>
      <c r="O327" s="11" t="str">
        <f>IFERROR(INDEX(#REF!,MATCH(B327,#REF!,0),0),"")</f>
        <v/>
      </c>
      <c r="P327" s="11" t="str">
        <f>IFERROR(INDEX(#REF!,MATCH(B327,#REF!,0),0),"")</f>
        <v/>
      </c>
      <c r="Q327" s="11" t="str">
        <f>IFERROR(INDEX(#REF!,MATCH(B327,#REF!,0),0),"")</f>
        <v/>
      </c>
      <c r="R327" s="11" t="str">
        <f>IFERROR(INDEX(#REF!,MATCH(B327,#REF!,0),0),"")</f>
        <v/>
      </c>
      <c r="S327" s="11" t="str">
        <f>IFERROR(INDEX(#REF!,MATCH(B327,#REF!,0),0),"")</f>
        <v/>
      </c>
      <c r="T327" s="5" t="str">
        <f>IFERROR(INDEX(#REF!,MATCH(B327,#REF!,0),0),"")</f>
        <v/>
      </c>
      <c r="U327" s="10">
        <f t="shared" si="16"/>
        <v>1</v>
      </c>
      <c r="V327" s="188">
        <f t="shared" si="17"/>
        <v>708</v>
      </c>
      <c r="W327" s="188">
        <f t="shared" si="18"/>
        <v>708</v>
      </c>
      <c r="X327" s="188" t="str">
        <f>IFERROR(SUMPRODUCT(LARGE(G327:T327,{1;2;3;4;5})),"NA")</f>
        <v>NA</v>
      </c>
      <c r="Y327" s="189" t="str">
        <f>IFERROR(SUMPRODUCT(LARGE(G327:T327,{1;2;3;4;5;6;7;8;9;10})),"NA")</f>
        <v>NA</v>
      </c>
    </row>
    <row r="328" spans="1:25" s="28" customFormat="1" x14ac:dyDescent="0.3">
      <c r="A328" s="15">
        <v>325</v>
      </c>
      <c r="B328" s="2" t="s">
        <v>1853</v>
      </c>
      <c r="C328" s="1"/>
      <c r="D328" s="1"/>
      <c r="E328" s="1"/>
      <c r="F328" s="2"/>
      <c r="G328" s="10" t="str">
        <f>IFERROR(INDEX('03-25'!X:X,MATCH(B328,'03-25'!Y:Y,0),0),"")</f>
        <v/>
      </c>
      <c r="H328" s="11" t="str">
        <f>IFERROR(INDEX('04-08'!N:N,MATCH(B328,'04-08'!C:C,0),0),"")</f>
        <v/>
      </c>
      <c r="I328" s="11">
        <f>IFERROR(INDEX('04-29'!M:M,MATCH(B328,'04-29'!L:L,0),0),"")</f>
        <v>708</v>
      </c>
      <c r="J328" s="11" t="str">
        <f>IFERROR(INDEX('05-27'!F:F,MATCH(B328,'05-27'!H:H,0),0),"")</f>
        <v/>
      </c>
      <c r="K328" s="11" t="str">
        <f>IFERROR(INDEX('06-17'!U:U,MATCH(B328,'06-17'!W:W,0),0),"")</f>
        <v/>
      </c>
      <c r="L328" s="11" t="str">
        <f>IFERROR(INDEX('07-02'!W:W,MATCH(B328,'07-02'!B:B,0),0),"")</f>
        <v/>
      </c>
      <c r="M328" s="11" t="str">
        <f>IFERROR(INDEX(#REF!,MATCH(B328,#REF!,0),0),"")</f>
        <v/>
      </c>
      <c r="N328" s="11" t="str">
        <f>IFERROR(INDEX(#REF!,MATCH(B328,#REF!,0),0),"")</f>
        <v/>
      </c>
      <c r="O328" s="11" t="str">
        <f>IFERROR(INDEX(#REF!,MATCH(B328,#REF!,0),0),"")</f>
        <v/>
      </c>
      <c r="P328" s="11" t="str">
        <f>IFERROR(INDEX(#REF!,MATCH(B328,#REF!,0),0),"")</f>
        <v/>
      </c>
      <c r="Q328" s="11" t="str">
        <f>IFERROR(INDEX(#REF!,MATCH(B328,#REF!,0),0),"")</f>
        <v/>
      </c>
      <c r="R328" s="11" t="str">
        <f>IFERROR(INDEX(#REF!,MATCH(B328,#REF!,0),0),"")</f>
        <v/>
      </c>
      <c r="S328" s="11" t="str">
        <f>IFERROR(INDEX(#REF!,MATCH(B328,#REF!,0),0),"")</f>
        <v/>
      </c>
      <c r="T328" s="5" t="str">
        <f>IFERROR(INDEX(#REF!,MATCH(B328,#REF!,0),0),"")</f>
        <v/>
      </c>
      <c r="U328" s="10">
        <f t="shared" si="16"/>
        <v>1</v>
      </c>
      <c r="V328" s="188">
        <f t="shared" si="17"/>
        <v>708</v>
      </c>
      <c r="W328" s="188">
        <f t="shared" si="18"/>
        <v>708</v>
      </c>
      <c r="X328" s="188" t="str">
        <f>IFERROR(SUMPRODUCT(LARGE(G328:T328,{1;2;3;4;5})),"NA")</f>
        <v>NA</v>
      </c>
      <c r="Y328" s="189" t="str">
        <f>IFERROR(SUMPRODUCT(LARGE(G328:T328,{1;2;3;4;5;6;7;8;9;10})),"NA")</f>
        <v>NA</v>
      </c>
    </row>
    <row r="329" spans="1:25" s="28" customFormat="1" x14ac:dyDescent="0.3">
      <c r="A329" s="15">
        <v>326</v>
      </c>
      <c r="B329" s="2" t="s">
        <v>2023</v>
      </c>
      <c r="C329" s="1"/>
      <c r="D329" s="1"/>
      <c r="E329" s="1"/>
      <c r="F329" s="2"/>
      <c r="G329" s="10" t="str">
        <f>IFERROR(INDEX('03-25'!X:X,MATCH(B329,'03-25'!Y:Y,0),0),"")</f>
        <v/>
      </c>
      <c r="H329" s="11" t="str">
        <f>IFERROR(INDEX('04-08'!N:N,MATCH(B329,'04-08'!C:C,0),0),"")</f>
        <v/>
      </c>
      <c r="I329" s="11" t="str">
        <f>IFERROR(INDEX('04-29'!M:M,MATCH(B329,'04-29'!L:L,0),0),"")</f>
        <v/>
      </c>
      <c r="J329" s="11">
        <f>IFERROR(INDEX('05-27'!F:F,MATCH(B329,'05-27'!H:H,0),0),"")</f>
        <v>706</v>
      </c>
      <c r="K329" s="11" t="str">
        <f>IFERROR(INDEX('06-17'!U:U,MATCH(B329,'06-17'!W:W,0),0),"")</f>
        <v/>
      </c>
      <c r="L329" s="11" t="str">
        <f>IFERROR(INDEX('07-02'!W:W,MATCH(B329,'07-02'!B:B,0),0),"")</f>
        <v/>
      </c>
      <c r="M329" s="11" t="str">
        <f>IFERROR(INDEX(#REF!,MATCH(B329,#REF!,0),0),"")</f>
        <v/>
      </c>
      <c r="N329" s="11" t="str">
        <f>IFERROR(INDEX(#REF!,MATCH(B329,#REF!,0),0),"")</f>
        <v/>
      </c>
      <c r="O329" s="11" t="str">
        <f>IFERROR(INDEX(#REF!,MATCH(B329,#REF!,0),0),"")</f>
        <v/>
      </c>
      <c r="P329" s="11" t="str">
        <f>IFERROR(INDEX(#REF!,MATCH(B329,#REF!,0),0),"")</f>
        <v/>
      </c>
      <c r="Q329" s="11" t="str">
        <f>IFERROR(INDEX(#REF!,MATCH(B329,#REF!,0),0),"")</f>
        <v/>
      </c>
      <c r="R329" s="11" t="str">
        <f>IFERROR(INDEX(#REF!,MATCH(B329,#REF!,0),0),"")</f>
        <v/>
      </c>
      <c r="S329" s="11" t="str">
        <f>IFERROR(INDEX(#REF!,MATCH(B329,#REF!,0),0),"")</f>
        <v/>
      </c>
      <c r="T329" s="5" t="str">
        <f>IFERROR(INDEX(#REF!,MATCH(B329,#REF!,0),0),"")</f>
        <v/>
      </c>
      <c r="U329" s="10">
        <f t="shared" si="16"/>
        <v>1</v>
      </c>
      <c r="V329" s="188">
        <f t="shared" si="17"/>
        <v>706</v>
      </c>
      <c r="W329" s="188">
        <f t="shared" si="18"/>
        <v>706</v>
      </c>
      <c r="X329" s="188" t="str">
        <f>IFERROR(SUMPRODUCT(LARGE(G329:T329,{1;2;3;4;5})),"NA")</f>
        <v>NA</v>
      </c>
      <c r="Y329" s="189" t="str">
        <f>IFERROR(SUMPRODUCT(LARGE(G329:T329,{1;2;3;4;5;6;7;8;9;10})),"NA")</f>
        <v>NA</v>
      </c>
    </row>
    <row r="330" spans="1:25" s="28" customFormat="1" x14ac:dyDescent="0.3">
      <c r="A330" s="15">
        <v>327</v>
      </c>
      <c r="B330" s="2" t="s">
        <v>2469</v>
      </c>
      <c r="C330" s="1"/>
      <c r="D330" s="1"/>
      <c r="E330" s="1"/>
      <c r="F330" s="2"/>
      <c r="G330" s="10" t="str">
        <f>IFERROR(INDEX('03-25'!X:X,MATCH(B330,'03-25'!Y:Y,0),0),"")</f>
        <v/>
      </c>
      <c r="H330" s="11" t="str">
        <f>IFERROR(INDEX('04-08'!N:N,MATCH(B330,'04-08'!C:C,0),0),"")</f>
        <v/>
      </c>
      <c r="I330" s="11" t="str">
        <f>IFERROR(INDEX('04-29'!M:M,MATCH(B330,'04-29'!L:L,0),0),"")</f>
        <v/>
      </c>
      <c r="J330" s="11" t="str">
        <f>IFERROR(INDEX('05-27'!F:F,MATCH(B330,'05-27'!H:H,0),0),"")</f>
        <v/>
      </c>
      <c r="K330" s="11">
        <f>IFERROR(INDEX('06-17'!U:U,MATCH(B330,'06-17'!W:W,0),0),"")</f>
        <v>706</v>
      </c>
      <c r="L330" s="11" t="str">
        <f>IFERROR(INDEX('07-02'!W:W,MATCH(B330,'07-02'!B:B,0),0),"")</f>
        <v/>
      </c>
      <c r="M330" s="11" t="str">
        <f>IFERROR(INDEX(#REF!,MATCH(B330,#REF!,0),0),"")</f>
        <v/>
      </c>
      <c r="N330" s="11" t="str">
        <f>IFERROR(INDEX(#REF!,MATCH(B330,#REF!,0),0),"")</f>
        <v/>
      </c>
      <c r="O330" s="11" t="str">
        <f>IFERROR(INDEX(#REF!,MATCH(B330,#REF!,0),0),"")</f>
        <v/>
      </c>
      <c r="P330" s="11" t="str">
        <f>IFERROR(INDEX(#REF!,MATCH(B330,#REF!,0),0),"")</f>
        <v/>
      </c>
      <c r="Q330" s="11" t="str">
        <f>IFERROR(INDEX(#REF!,MATCH(B330,#REF!,0),0),"")</f>
        <v/>
      </c>
      <c r="R330" s="11" t="str">
        <f>IFERROR(INDEX(#REF!,MATCH(B330,#REF!,0),0),"")</f>
        <v/>
      </c>
      <c r="S330" s="11" t="str">
        <f>IFERROR(INDEX(#REF!,MATCH(B330,#REF!,0),0),"")</f>
        <v/>
      </c>
      <c r="T330" s="5" t="str">
        <f>IFERROR(INDEX(#REF!,MATCH(B330,#REF!,0),0),"")</f>
        <v/>
      </c>
      <c r="U330" s="10">
        <f t="shared" si="16"/>
        <v>1</v>
      </c>
      <c r="V330" s="188">
        <f t="shared" si="17"/>
        <v>706</v>
      </c>
      <c r="W330" s="188">
        <f t="shared" si="18"/>
        <v>706</v>
      </c>
      <c r="X330" s="188" t="str">
        <f>IFERROR(SUMPRODUCT(LARGE(G330:T330,{1;2;3;4;5})),"NA")</f>
        <v>NA</v>
      </c>
      <c r="Y330" s="189" t="str">
        <f>IFERROR(SUMPRODUCT(LARGE(G330:T330,{1;2;3;4;5;6;7;8;9;10})),"NA")</f>
        <v>NA</v>
      </c>
    </row>
    <row r="331" spans="1:25" s="28" customFormat="1" x14ac:dyDescent="0.3">
      <c r="A331" s="15">
        <v>328</v>
      </c>
      <c r="B331" s="2" t="s">
        <v>2674</v>
      </c>
      <c r="C331" s="1"/>
      <c r="D331" s="1"/>
      <c r="E331" s="1"/>
      <c r="F331" s="2"/>
      <c r="G331" s="10" t="str">
        <f>IFERROR(INDEX('03-25'!X:X,MATCH(B331,'03-25'!Y:Y,0),0),"")</f>
        <v/>
      </c>
      <c r="H331" s="11" t="str">
        <f>IFERROR(INDEX('04-08'!N:N,MATCH(B331,'04-08'!C:C,0),0),"")</f>
        <v/>
      </c>
      <c r="I331" s="11" t="str">
        <f>IFERROR(INDEX('04-29'!M:M,MATCH(B331,'04-29'!L:L,0),0),"")</f>
        <v/>
      </c>
      <c r="J331" s="11" t="str">
        <f>IFERROR(INDEX('05-27'!F:F,MATCH(B331,'05-27'!H:H,0),0),"")</f>
        <v/>
      </c>
      <c r="K331" s="11" t="str">
        <f>IFERROR(INDEX('06-17'!U:U,MATCH(B331,'06-17'!W:W,0),0),"")</f>
        <v/>
      </c>
      <c r="L331" s="11">
        <f>IFERROR(INDEX('07-02'!W:W,MATCH(B331,'07-02'!B:B,0),0),"")</f>
        <v>705</v>
      </c>
      <c r="M331" s="11" t="str">
        <f>IFERROR(INDEX(#REF!,MATCH(B331,#REF!,0),0),"")</f>
        <v/>
      </c>
      <c r="N331" s="11" t="str">
        <f>IFERROR(INDEX(#REF!,MATCH(B331,#REF!,0),0),"")</f>
        <v/>
      </c>
      <c r="O331" s="11" t="str">
        <f>IFERROR(INDEX(#REF!,MATCH(B331,#REF!,0),0),"")</f>
        <v/>
      </c>
      <c r="P331" s="11" t="str">
        <f>IFERROR(INDEX(#REF!,MATCH(B331,#REF!,0),0),"")</f>
        <v/>
      </c>
      <c r="Q331" s="11" t="str">
        <f>IFERROR(INDEX(#REF!,MATCH(B331,#REF!,0),0),"")</f>
        <v/>
      </c>
      <c r="R331" s="11" t="str">
        <f>IFERROR(INDEX(#REF!,MATCH(B331,#REF!,0),0),"")</f>
        <v/>
      </c>
      <c r="S331" s="11" t="str">
        <f>IFERROR(INDEX(#REF!,MATCH(B331,#REF!,0),0),"")</f>
        <v/>
      </c>
      <c r="T331" s="5" t="str">
        <f>IFERROR(INDEX(#REF!,MATCH(B331,#REF!,0),0),"")</f>
        <v/>
      </c>
      <c r="U331" s="10">
        <f t="shared" ref="U331:U354" si="19">COUNTIF(G331:T331,"&gt;0")</f>
        <v>1</v>
      </c>
      <c r="V331" s="188">
        <f t="shared" ref="V331:V354" si="20">SUM(G331:T331)</f>
        <v>705</v>
      </c>
      <c r="W331" s="188">
        <f t="shared" ref="W331:W354" si="21">V331/U331</f>
        <v>705</v>
      </c>
      <c r="X331" s="188" t="str">
        <f>IFERROR(SUMPRODUCT(LARGE(G331:T331,{1;2;3;4;5})),"NA")</f>
        <v>NA</v>
      </c>
      <c r="Y331" s="189" t="str">
        <f>IFERROR(SUMPRODUCT(LARGE(G331:T331,{1;2;3;4;5;6;7;8;9;10})),"NA")</f>
        <v>NA</v>
      </c>
    </row>
    <row r="332" spans="1:25" s="28" customFormat="1" x14ac:dyDescent="0.3">
      <c r="A332" s="15">
        <v>329</v>
      </c>
      <c r="B332" s="2" t="s">
        <v>2676</v>
      </c>
      <c r="C332" s="1"/>
      <c r="D332" s="1"/>
      <c r="E332" s="1"/>
      <c r="F332" s="2"/>
      <c r="G332" s="10" t="str">
        <f>IFERROR(INDEX('03-25'!X:X,MATCH(B332,'03-25'!Y:Y,0),0),"")</f>
        <v/>
      </c>
      <c r="H332" s="11" t="str">
        <f>IFERROR(INDEX('04-08'!N:N,MATCH(B332,'04-08'!C:C,0),0),"")</f>
        <v/>
      </c>
      <c r="I332" s="11" t="str">
        <f>IFERROR(INDEX('04-29'!M:M,MATCH(B332,'04-29'!L:L,0),0),"")</f>
        <v/>
      </c>
      <c r="J332" s="11" t="str">
        <f>IFERROR(INDEX('05-27'!F:F,MATCH(B332,'05-27'!H:H,0),0),"")</f>
        <v/>
      </c>
      <c r="K332" s="11" t="str">
        <f>IFERROR(INDEX('06-17'!U:U,MATCH(B332,'06-17'!W:W,0),0),"")</f>
        <v/>
      </c>
      <c r="L332" s="11">
        <f>IFERROR(INDEX('07-02'!W:W,MATCH(B332,'07-02'!B:B,0),0),"")</f>
        <v>704</v>
      </c>
      <c r="M332" s="11" t="str">
        <f>IFERROR(INDEX(#REF!,MATCH(B332,#REF!,0),0),"")</f>
        <v/>
      </c>
      <c r="N332" s="11" t="str">
        <f>IFERROR(INDEX(#REF!,MATCH(B332,#REF!,0),0),"")</f>
        <v/>
      </c>
      <c r="O332" s="11" t="str">
        <f>IFERROR(INDEX(#REF!,MATCH(B332,#REF!,0),0),"")</f>
        <v/>
      </c>
      <c r="P332" s="11" t="str">
        <f>IFERROR(INDEX(#REF!,MATCH(B332,#REF!,0),0),"")</f>
        <v/>
      </c>
      <c r="Q332" s="11" t="str">
        <f>IFERROR(INDEX(#REF!,MATCH(B332,#REF!,0),0),"")</f>
        <v/>
      </c>
      <c r="R332" s="11" t="str">
        <f>IFERROR(INDEX(#REF!,MATCH(B332,#REF!,0),0),"")</f>
        <v/>
      </c>
      <c r="S332" s="11" t="str">
        <f>IFERROR(INDEX(#REF!,MATCH(B332,#REF!,0),0),"")</f>
        <v/>
      </c>
      <c r="T332" s="5" t="str">
        <f>IFERROR(INDEX(#REF!,MATCH(B332,#REF!,0),0),"")</f>
        <v/>
      </c>
      <c r="U332" s="10">
        <f t="shared" si="19"/>
        <v>1</v>
      </c>
      <c r="V332" s="188">
        <f t="shared" si="20"/>
        <v>704</v>
      </c>
      <c r="W332" s="188">
        <f t="shared" si="21"/>
        <v>704</v>
      </c>
      <c r="X332" s="188" t="str">
        <f>IFERROR(SUMPRODUCT(LARGE(G332:T332,{1;2;3;4;5})),"NA")</f>
        <v>NA</v>
      </c>
      <c r="Y332" s="189" t="str">
        <f>IFERROR(SUMPRODUCT(LARGE(G332:T332,{1;2;3;4;5;6;7;8;9;10})),"NA")</f>
        <v>NA</v>
      </c>
    </row>
    <row r="333" spans="1:25" s="28" customFormat="1" x14ac:dyDescent="0.3">
      <c r="A333" s="15">
        <v>330</v>
      </c>
      <c r="B333" s="2" t="s">
        <v>1812</v>
      </c>
      <c r="C333" s="1"/>
      <c r="D333" s="1"/>
      <c r="E333" s="1"/>
      <c r="F333" s="2"/>
      <c r="G333" s="10" t="str">
        <f>IFERROR(INDEX('03-25'!X:X,MATCH(B333,'03-25'!Y:Y,0),0),"")</f>
        <v/>
      </c>
      <c r="H333" s="11" t="str">
        <f>IFERROR(INDEX('04-08'!N:N,MATCH(B333,'04-08'!C:C,0),0),"")</f>
        <v/>
      </c>
      <c r="I333" s="11">
        <f>IFERROR(INDEX('04-29'!M:M,MATCH(B333,'04-29'!L:L,0),0),"")</f>
        <v>703</v>
      </c>
      <c r="J333" s="11" t="str">
        <f>IFERROR(INDEX('05-27'!F:F,MATCH(B333,'05-27'!H:H,0),0),"")</f>
        <v/>
      </c>
      <c r="K333" s="11" t="str">
        <f>IFERROR(INDEX('06-17'!U:U,MATCH(B333,'06-17'!W:W,0),0),"")</f>
        <v/>
      </c>
      <c r="L333" s="11" t="str">
        <f>IFERROR(INDEX('07-02'!W:W,MATCH(B333,'07-02'!B:B,0),0),"")</f>
        <v/>
      </c>
      <c r="M333" s="11" t="str">
        <f>IFERROR(INDEX(#REF!,MATCH(B333,#REF!,0),0),"")</f>
        <v/>
      </c>
      <c r="N333" s="11" t="str">
        <f>IFERROR(INDEX(#REF!,MATCH(B333,#REF!,0),0),"")</f>
        <v/>
      </c>
      <c r="O333" s="11" t="str">
        <f>IFERROR(INDEX(#REF!,MATCH(B333,#REF!,0),0),"")</f>
        <v/>
      </c>
      <c r="P333" s="11" t="str">
        <f>IFERROR(INDEX(#REF!,MATCH(B333,#REF!,0),0),"")</f>
        <v/>
      </c>
      <c r="Q333" s="11" t="str">
        <f>IFERROR(INDEX(#REF!,MATCH(B333,#REF!,0),0),"")</f>
        <v/>
      </c>
      <c r="R333" s="11" t="str">
        <f>IFERROR(INDEX(#REF!,MATCH(B333,#REF!,0),0),"")</f>
        <v/>
      </c>
      <c r="S333" s="11" t="str">
        <f>IFERROR(INDEX(#REF!,MATCH(B333,#REF!,0),0),"")</f>
        <v/>
      </c>
      <c r="T333" s="5" t="str">
        <f>IFERROR(INDEX(#REF!,MATCH(B333,#REF!,0),0),"")</f>
        <v/>
      </c>
      <c r="U333" s="10">
        <f t="shared" si="19"/>
        <v>1</v>
      </c>
      <c r="V333" s="188">
        <f t="shared" si="20"/>
        <v>703</v>
      </c>
      <c r="W333" s="188">
        <f t="shared" si="21"/>
        <v>703</v>
      </c>
      <c r="X333" s="188" t="str">
        <f>IFERROR(SUMPRODUCT(LARGE(G333:T333,{1;2;3;4;5})),"NA")</f>
        <v>NA</v>
      </c>
      <c r="Y333" s="189" t="str">
        <f>IFERROR(SUMPRODUCT(LARGE(G333:T333,{1;2;3;4;5;6;7;8;9;10})),"NA")</f>
        <v>NA</v>
      </c>
    </row>
    <row r="334" spans="1:25" s="28" customFormat="1" x14ac:dyDescent="0.3">
      <c r="A334" s="15">
        <v>331</v>
      </c>
      <c r="B334" s="2" t="s">
        <v>49</v>
      </c>
      <c r="C334" s="1"/>
      <c r="D334" s="1"/>
      <c r="E334" s="1"/>
      <c r="F334" s="2"/>
      <c r="G334" s="10">
        <f>IFERROR(INDEX('03-25'!X:X,MATCH(B334,'03-25'!Y:Y,0),0),"")</f>
        <v>702</v>
      </c>
      <c r="H334" s="11" t="str">
        <f>IFERROR(INDEX('04-08'!N:N,MATCH(B334,'04-08'!C:C,0),0),"")</f>
        <v/>
      </c>
      <c r="I334" s="11" t="str">
        <f>IFERROR(INDEX('04-29'!M:M,MATCH(B334,'04-29'!L:L,0),0),"")</f>
        <v/>
      </c>
      <c r="J334" s="11" t="str">
        <f>IFERROR(INDEX('05-27'!F:F,MATCH(B334,'05-27'!H:H,0),0),"")</f>
        <v/>
      </c>
      <c r="K334" s="11" t="str">
        <f>IFERROR(INDEX('06-17'!U:U,MATCH(B334,'06-17'!W:W,0),0),"")</f>
        <v/>
      </c>
      <c r="L334" s="11" t="str">
        <f>IFERROR(INDEX('07-02'!W:W,MATCH(B334,'07-02'!B:B,0),0),"")</f>
        <v/>
      </c>
      <c r="M334" s="11" t="str">
        <f>IFERROR(INDEX(#REF!,MATCH(B334,#REF!,0),0),"")</f>
        <v/>
      </c>
      <c r="N334" s="11" t="str">
        <f>IFERROR(INDEX(#REF!,MATCH(B334,#REF!,0),0),"")</f>
        <v/>
      </c>
      <c r="O334" s="11" t="str">
        <f>IFERROR(INDEX(#REF!,MATCH(B334,#REF!,0),0),"")</f>
        <v/>
      </c>
      <c r="P334" s="11" t="str">
        <f>IFERROR(INDEX(#REF!,MATCH(B334,#REF!,0),0),"")</f>
        <v/>
      </c>
      <c r="Q334" s="11" t="str">
        <f>IFERROR(INDEX(#REF!,MATCH(B334,#REF!,0),0),"")</f>
        <v/>
      </c>
      <c r="R334" s="11" t="str">
        <f>IFERROR(INDEX(#REF!,MATCH(B334,#REF!,0),0),"")</f>
        <v/>
      </c>
      <c r="S334" s="11" t="str">
        <f>IFERROR(INDEX(#REF!,MATCH(B334,#REF!,0),0),"")</f>
        <v/>
      </c>
      <c r="T334" s="5" t="str">
        <f>IFERROR(INDEX(#REF!,MATCH(B334,#REF!,0),0),"")</f>
        <v/>
      </c>
      <c r="U334" s="10">
        <f t="shared" si="19"/>
        <v>1</v>
      </c>
      <c r="V334" s="188">
        <f t="shared" si="20"/>
        <v>702</v>
      </c>
      <c r="W334" s="188">
        <f t="shared" si="21"/>
        <v>702</v>
      </c>
      <c r="X334" s="188" t="str">
        <f>IFERROR(SUMPRODUCT(LARGE(G334:T334,{1;2;3;4;5})),"NA")</f>
        <v>NA</v>
      </c>
      <c r="Y334" s="189" t="str">
        <f>IFERROR(SUMPRODUCT(LARGE(G334:T334,{1;2;3;4;5;6;7;8;9;10})),"NA")</f>
        <v>NA</v>
      </c>
    </row>
    <row r="335" spans="1:25" s="28" customFormat="1" x14ac:dyDescent="0.3">
      <c r="A335" s="15">
        <v>332</v>
      </c>
      <c r="B335" s="2" t="s">
        <v>2627</v>
      </c>
      <c r="C335" s="1"/>
      <c r="D335" s="1"/>
      <c r="E335" s="1"/>
      <c r="F335" s="2"/>
      <c r="G335" s="10" t="str">
        <f>IFERROR(INDEX('03-25'!X:X,MATCH(B335,'03-25'!Y:Y,0),0),"")</f>
        <v/>
      </c>
      <c r="H335" s="11" t="str">
        <f>IFERROR(INDEX('04-08'!N:N,MATCH(B335,'04-08'!C:C,0),0),"")</f>
        <v/>
      </c>
      <c r="I335" s="11" t="str">
        <f>IFERROR(INDEX('04-29'!M:M,MATCH(B335,'04-29'!L:L,0),0),"")</f>
        <v/>
      </c>
      <c r="J335" s="11" t="str">
        <f>IFERROR(INDEX('05-27'!F:F,MATCH(B335,'05-27'!H:H,0),0),"")</f>
        <v/>
      </c>
      <c r="K335" s="11" t="str">
        <f>IFERROR(INDEX('06-17'!U:U,MATCH(B335,'06-17'!W:W,0),0),"")</f>
        <v/>
      </c>
      <c r="L335" s="11">
        <f>IFERROR(INDEX('07-02'!W:W,MATCH(B335,'07-02'!B:B,0),0),"")</f>
        <v>702</v>
      </c>
      <c r="M335" s="11" t="str">
        <f>IFERROR(INDEX(#REF!,MATCH(B335,#REF!,0),0),"")</f>
        <v/>
      </c>
      <c r="N335" s="11" t="str">
        <f>IFERROR(INDEX(#REF!,MATCH(B335,#REF!,0),0),"")</f>
        <v/>
      </c>
      <c r="O335" s="11" t="str">
        <f>IFERROR(INDEX(#REF!,MATCH(B335,#REF!,0),0),"")</f>
        <v/>
      </c>
      <c r="P335" s="11" t="str">
        <f>IFERROR(INDEX(#REF!,MATCH(B335,#REF!,0),0),"")</f>
        <v/>
      </c>
      <c r="Q335" s="11" t="str">
        <f>IFERROR(INDEX(#REF!,MATCH(B335,#REF!,0),0),"")</f>
        <v/>
      </c>
      <c r="R335" s="11" t="str">
        <f>IFERROR(INDEX(#REF!,MATCH(B335,#REF!,0),0),"")</f>
        <v/>
      </c>
      <c r="S335" s="11" t="str">
        <f>IFERROR(INDEX(#REF!,MATCH(B335,#REF!,0),0),"")</f>
        <v/>
      </c>
      <c r="T335" s="5" t="str">
        <f>IFERROR(INDEX(#REF!,MATCH(B335,#REF!,0),0),"")</f>
        <v/>
      </c>
      <c r="U335" s="10">
        <f t="shared" si="19"/>
        <v>1</v>
      </c>
      <c r="V335" s="188">
        <f t="shared" si="20"/>
        <v>702</v>
      </c>
      <c r="W335" s="188">
        <f t="shared" si="21"/>
        <v>702</v>
      </c>
      <c r="X335" s="188" t="str">
        <f>IFERROR(SUMPRODUCT(LARGE(G335:T335,{1;2;3;4;5})),"NA")</f>
        <v>NA</v>
      </c>
      <c r="Y335" s="189" t="str">
        <f>IFERROR(SUMPRODUCT(LARGE(G335:T335,{1;2;3;4;5;6;7;8;9;10})),"NA")</f>
        <v>NA</v>
      </c>
    </row>
    <row r="336" spans="1:25" s="28" customFormat="1" x14ac:dyDescent="0.3">
      <c r="A336" s="15">
        <v>333</v>
      </c>
      <c r="B336" s="2" t="s">
        <v>506</v>
      </c>
      <c r="C336" s="1"/>
      <c r="D336" s="1"/>
      <c r="E336" s="1"/>
      <c r="F336" s="2"/>
      <c r="G336" s="10">
        <f>IFERROR(INDEX('03-25'!X:X,MATCH(B336,'03-25'!Y:Y,0),0),"")</f>
        <v>702</v>
      </c>
      <c r="H336" s="11" t="str">
        <f>IFERROR(INDEX('04-08'!N:N,MATCH(B336,'04-08'!C:C,0),0),"")</f>
        <v/>
      </c>
      <c r="I336" s="11" t="str">
        <f>IFERROR(INDEX('04-29'!M:M,MATCH(B336,'04-29'!L:L,0),0),"")</f>
        <v/>
      </c>
      <c r="J336" s="11" t="str">
        <f>IFERROR(INDEX('05-27'!F:F,MATCH(B336,'05-27'!H:H,0),0),"")</f>
        <v/>
      </c>
      <c r="K336" s="11" t="str">
        <f>IFERROR(INDEX('06-17'!U:U,MATCH(B336,'06-17'!W:W,0),0),"")</f>
        <v/>
      </c>
      <c r="L336" s="11" t="str">
        <f>IFERROR(INDEX('07-02'!W:W,MATCH(B336,'07-02'!B:B,0),0),"")</f>
        <v/>
      </c>
      <c r="M336" s="11" t="str">
        <f>IFERROR(INDEX(#REF!,MATCH(B336,#REF!,0),0),"")</f>
        <v/>
      </c>
      <c r="N336" s="11" t="str">
        <f>IFERROR(INDEX(#REF!,MATCH(B336,#REF!,0),0),"")</f>
        <v/>
      </c>
      <c r="O336" s="11" t="str">
        <f>IFERROR(INDEX(#REF!,MATCH(B336,#REF!,0),0),"")</f>
        <v/>
      </c>
      <c r="P336" s="11" t="str">
        <f>IFERROR(INDEX(#REF!,MATCH(B336,#REF!,0),0),"")</f>
        <v/>
      </c>
      <c r="Q336" s="11" t="str">
        <f>IFERROR(INDEX(#REF!,MATCH(B336,#REF!,0),0),"")</f>
        <v/>
      </c>
      <c r="R336" s="11" t="str">
        <f>IFERROR(INDEX(#REF!,MATCH(B336,#REF!,0),0),"")</f>
        <v/>
      </c>
      <c r="S336" s="11" t="str">
        <f>IFERROR(INDEX(#REF!,MATCH(B336,#REF!,0),0),"")</f>
        <v/>
      </c>
      <c r="T336" s="5" t="str">
        <f>IFERROR(INDEX(#REF!,MATCH(B336,#REF!,0),0),"")</f>
        <v/>
      </c>
      <c r="U336" s="10">
        <f t="shared" si="19"/>
        <v>1</v>
      </c>
      <c r="V336" s="188">
        <f t="shared" si="20"/>
        <v>702</v>
      </c>
      <c r="W336" s="188">
        <f t="shared" si="21"/>
        <v>702</v>
      </c>
      <c r="X336" s="188" t="str">
        <f>IFERROR(SUMPRODUCT(LARGE(G336:T336,{1;2;3;4;5})),"NA")</f>
        <v>NA</v>
      </c>
      <c r="Y336" s="189" t="str">
        <f>IFERROR(SUMPRODUCT(LARGE(G336:T336,{1;2;3;4;5;6;7;8;9;10})),"NA")</f>
        <v>NA</v>
      </c>
    </row>
    <row r="337" spans="1:25" s="28" customFormat="1" x14ac:dyDescent="0.3">
      <c r="A337" s="15">
        <v>334</v>
      </c>
      <c r="B337" s="2" t="s">
        <v>2679</v>
      </c>
      <c r="C337" s="1"/>
      <c r="D337" s="1"/>
      <c r="E337" s="1"/>
      <c r="F337" s="2"/>
      <c r="G337" s="10" t="str">
        <f>IFERROR(INDEX('03-25'!X:X,MATCH(B337,'03-25'!Y:Y,0),0),"")</f>
        <v/>
      </c>
      <c r="H337" s="11" t="str">
        <f>IFERROR(INDEX('04-08'!N:N,MATCH(B337,'04-08'!C:C,0),0),"")</f>
        <v/>
      </c>
      <c r="I337" s="11" t="str">
        <f>IFERROR(INDEX('04-29'!M:M,MATCH(B337,'04-29'!L:L,0),0),"")</f>
        <v/>
      </c>
      <c r="J337" s="11" t="str">
        <f>IFERROR(INDEX('05-27'!F:F,MATCH(B337,'05-27'!H:H,0),0),"")</f>
        <v/>
      </c>
      <c r="K337" s="11" t="str">
        <f>IFERROR(INDEX('06-17'!U:U,MATCH(B337,'06-17'!W:W,0),0),"")</f>
        <v/>
      </c>
      <c r="L337" s="11">
        <f>IFERROR(INDEX('07-02'!W:W,MATCH(B337,'07-02'!B:B,0),0),"")</f>
        <v>700</v>
      </c>
      <c r="M337" s="11" t="str">
        <f>IFERROR(INDEX(#REF!,MATCH(B337,#REF!,0),0),"")</f>
        <v/>
      </c>
      <c r="N337" s="11" t="str">
        <f>IFERROR(INDEX(#REF!,MATCH(B337,#REF!,0),0),"")</f>
        <v/>
      </c>
      <c r="O337" s="11" t="str">
        <f>IFERROR(INDEX(#REF!,MATCH(B337,#REF!,0),0),"")</f>
        <v/>
      </c>
      <c r="P337" s="11" t="str">
        <f>IFERROR(INDEX(#REF!,MATCH(B337,#REF!,0),0),"")</f>
        <v/>
      </c>
      <c r="Q337" s="11" t="str">
        <f>IFERROR(INDEX(#REF!,MATCH(B337,#REF!,0),0),"")</f>
        <v/>
      </c>
      <c r="R337" s="11" t="str">
        <f>IFERROR(INDEX(#REF!,MATCH(B337,#REF!,0),0),"")</f>
        <v/>
      </c>
      <c r="S337" s="11" t="str">
        <f>IFERROR(INDEX(#REF!,MATCH(B337,#REF!,0),0),"")</f>
        <v/>
      </c>
      <c r="T337" s="5" t="str">
        <f>IFERROR(INDEX(#REF!,MATCH(B337,#REF!,0),0),"")</f>
        <v/>
      </c>
      <c r="U337" s="10">
        <f t="shared" si="19"/>
        <v>1</v>
      </c>
      <c r="V337" s="188">
        <f t="shared" si="20"/>
        <v>700</v>
      </c>
      <c r="W337" s="188">
        <f t="shared" si="21"/>
        <v>700</v>
      </c>
      <c r="X337" s="188" t="str">
        <f>IFERROR(SUMPRODUCT(LARGE(G337:T337,{1;2;3;4;5})),"NA")</f>
        <v>NA</v>
      </c>
      <c r="Y337" s="189" t="str">
        <f>IFERROR(SUMPRODUCT(LARGE(G337:T337,{1;2;3;4;5;6;7;8;9;10})),"NA")</f>
        <v>NA</v>
      </c>
    </row>
    <row r="338" spans="1:25" s="28" customFormat="1" x14ac:dyDescent="0.3">
      <c r="A338" s="15">
        <v>335</v>
      </c>
      <c r="B338" s="2" t="s">
        <v>486</v>
      </c>
      <c r="C338" s="1"/>
      <c r="D338" s="1"/>
      <c r="E338" s="1"/>
      <c r="F338" s="2"/>
      <c r="G338" s="10">
        <f>IFERROR(INDEX('03-25'!X:X,MATCH(B338,'03-25'!Y:Y,0),0),"")</f>
        <v>700</v>
      </c>
      <c r="H338" s="11" t="str">
        <f>IFERROR(INDEX('04-08'!N:N,MATCH(B338,'04-08'!C:C,0),0),"")</f>
        <v/>
      </c>
      <c r="I338" s="11" t="str">
        <f>IFERROR(INDEX('04-29'!M:M,MATCH(B338,'04-29'!L:L,0),0),"")</f>
        <v/>
      </c>
      <c r="J338" s="11" t="str">
        <f>IFERROR(INDEX('05-27'!F:F,MATCH(B338,'05-27'!H:H,0),0),"")</f>
        <v/>
      </c>
      <c r="K338" s="11" t="str">
        <f>IFERROR(INDEX('06-17'!U:U,MATCH(B338,'06-17'!W:W,0),0),"")</f>
        <v/>
      </c>
      <c r="L338" s="11" t="str">
        <f>IFERROR(INDEX('07-02'!W:W,MATCH(B338,'07-02'!B:B,0),0),"")</f>
        <v/>
      </c>
      <c r="M338" s="11" t="str">
        <f>IFERROR(INDEX(#REF!,MATCH(B338,#REF!,0),0),"")</f>
        <v/>
      </c>
      <c r="N338" s="11" t="str">
        <f>IFERROR(INDEX(#REF!,MATCH(B338,#REF!,0),0),"")</f>
        <v/>
      </c>
      <c r="O338" s="11" t="str">
        <f>IFERROR(INDEX(#REF!,MATCH(B338,#REF!,0),0),"")</f>
        <v/>
      </c>
      <c r="P338" s="11" t="str">
        <f>IFERROR(INDEX(#REF!,MATCH(B338,#REF!,0),0),"")</f>
        <v/>
      </c>
      <c r="Q338" s="11" t="str">
        <f>IFERROR(INDEX(#REF!,MATCH(B338,#REF!,0),0),"")</f>
        <v/>
      </c>
      <c r="R338" s="11" t="str">
        <f>IFERROR(INDEX(#REF!,MATCH(B338,#REF!,0),0),"")</f>
        <v/>
      </c>
      <c r="S338" s="11" t="str">
        <f>IFERROR(INDEX(#REF!,MATCH(B338,#REF!,0),0),"")</f>
        <v/>
      </c>
      <c r="T338" s="5" t="str">
        <f>IFERROR(INDEX(#REF!,MATCH(B338,#REF!,0),0),"")</f>
        <v/>
      </c>
      <c r="U338" s="10">
        <f t="shared" si="19"/>
        <v>1</v>
      </c>
      <c r="V338" s="188">
        <f t="shared" si="20"/>
        <v>700</v>
      </c>
      <c r="W338" s="188">
        <f t="shared" si="21"/>
        <v>700</v>
      </c>
      <c r="X338" s="188" t="str">
        <f>IFERROR(SUMPRODUCT(LARGE(G338:T338,{1;2;3;4;5})),"NA")</f>
        <v>NA</v>
      </c>
      <c r="Y338" s="189" t="str">
        <f>IFERROR(SUMPRODUCT(LARGE(G338:T338,{1;2;3;4;5;6;7;8;9;10})),"NA")</f>
        <v>NA</v>
      </c>
    </row>
    <row r="339" spans="1:25" s="28" customFormat="1" x14ac:dyDescent="0.3">
      <c r="A339" s="15">
        <v>336</v>
      </c>
      <c r="B339" s="2" t="s">
        <v>1828</v>
      </c>
      <c r="C339" s="1"/>
      <c r="D339" s="1"/>
      <c r="E339" s="1"/>
      <c r="F339" s="2"/>
      <c r="G339" s="10" t="str">
        <f>IFERROR(INDEX('03-25'!X:X,MATCH(B339,'03-25'!Y:Y,0),0),"")</f>
        <v/>
      </c>
      <c r="H339" s="11" t="str">
        <f>IFERROR(INDEX('04-08'!N:N,MATCH(B339,'04-08'!C:C,0),0),"")</f>
        <v/>
      </c>
      <c r="I339" s="11">
        <f>IFERROR(INDEX('04-29'!M:M,MATCH(B339,'04-29'!L:L,0),0),"")</f>
        <v>700</v>
      </c>
      <c r="J339" s="11" t="str">
        <f>IFERROR(INDEX('05-27'!F:F,MATCH(B339,'05-27'!H:H,0),0),"")</f>
        <v/>
      </c>
      <c r="K339" s="11" t="str">
        <f>IFERROR(INDEX('06-17'!U:U,MATCH(B339,'06-17'!W:W,0),0),"")</f>
        <v/>
      </c>
      <c r="L339" s="11" t="str">
        <f>IFERROR(INDEX('07-02'!W:W,MATCH(B339,'07-02'!B:B,0),0),"")</f>
        <v/>
      </c>
      <c r="M339" s="11" t="str">
        <f>IFERROR(INDEX(#REF!,MATCH(B339,#REF!,0),0),"")</f>
        <v/>
      </c>
      <c r="N339" s="11" t="str">
        <f>IFERROR(INDEX(#REF!,MATCH(B339,#REF!,0),0),"")</f>
        <v/>
      </c>
      <c r="O339" s="11" t="str">
        <f>IFERROR(INDEX(#REF!,MATCH(B339,#REF!,0),0),"")</f>
        <v/>
      </c>
      <c r="P339" s="11" t="str">
        <f>IFERROR(INDEX(#REF!,MATCH(B339,#REF!,0),0),"")</f>
        <v/>
      </c>
      <c r="Q339" s="11" t="str">
        <f>IFERROR(INDEX(#REF!,MATCH(B339,#REF!,0),0),"")</f>
        <v/>
      </c>
      <c r="R339" s="11" t="str">
        <f>IFERROR(INDEX(#REF!,MATCH(B339,#REF!,0),0),"")</f>
        <v/>
      </c>
      <c r="S339" s="11" t="str">
        <f>IFERROR(INDEX(#REF!,MATCH(B339,#REF!,0),0),"")</f>
        <v/>
      </c>
      <c r="T339" s="5" t="str">
        <f>IFERROR(INDEX(#REF!,MATCH(B339,#REF!,0),0),"")</f>
        <v/>
      </c>
      <c r="U339" s="10">
        <f t="shared" si="19"/>
        <v>1</v>
      </c>
      <c r="V339" s="188">
        <f t="shared" si="20"/>
        <v>700</v>
      </c>
      <c r="W339" s="188">
        <f t="shared" si="21"/>
        <v>700</v>
      </c>
      <c r="X339" s="188" t="str">
        <f>IFERROR(SUMPRODUCT(LARGE(G339:T339,{1;2;3;4;5})),"NA")</f>
        <v>NA</v>
      </c>
      <c r="Y339" s="189" t="str">
        <f>IFERROR(SUMPRODUCT(LARGE(G339:T339,{1;2;3;4;5;6;7;8;9;10})),"NA")</f>
        <v>NA</v>
      </c>
    </row>
    <row r="340" spans="1:25" s="28" customFormat="1" x14ac:dyDescent="0.3">
      <c r="A340" s="15">
        <v>337</v>
      </c>
      <c r="B340" s="2" t="s">
        <v>139</v>
      </c>
      <c r="C340" s="1"/>
      <c r="D340" s="1"/>
      <c r="E340" s="1"/>
      <c r="F340" s="2"/>
      <c r="G340" s="10" t="str">
        <f>IFERROR(INDEX('03-25'!X:X,MATCH(B340,'03-25'!Y:Y,0),0),"")</f>
        <v/>
      </c>
      <c r="H340" s="11">
        <f>IFERROR(INDEX('04-08'!N:N,MATCH(B340,'04-08'!C:C,0),0),"")</f>
        <v>700</v>
      </c>
      <c r="I340" s="11" t="str">
        <f>IFERROR(INDEX('04-29'!M:M,MATCH(B340,'04-29'!L:L,0),0),"")</f>
        <v/>
      </c>
      <c r="J340" s="11" t="str">
        <f>IFERROR(INDEX('05-27'!F:F,MATCH(B340,'05-27'!H:H,0),0),"")</f>
        <v/>
      </c>
      <c r="K340" s="11" t="str">
        <f>IFERROR(INDEX('06-17'!U:U,MATCH(B340,'06-17'!W:W,0),0),"")</f>
        <v/>
      </c>
      <c r="L340" s="11" t="str">
        <f>IFERROR(INDEX('07-02'!W:W,MATCH(B340,'07-02'!B:B,0),0),"")</f>
        <v/>
      </c>
      <c r="M340" s="11" t="str">
        <f>IFERROR(INDEX(#REF!,MATCH(B340,#REF!,0),0),"")</f>
        <v/>
      </c>
      <c r="N340" s="11" t="str">
        <f>IFERROR(INDEX(#REF!,MATCH(B340,#REF!,0),0),"")</f>
        <v/>
      </c>
      <c r="O340" s="11" t="str">
        <f>IFERROR(INDEX(#REF!,MATCH(B340,#REF!,0),0),"")</f>
        <v/>
      </c>
      <c r="P340" s="11" t="str">
        <f>IFERROR(INDEX(#REF!,MATCH(B340,#REF!,0),0),"")</f>
        <v/>
      </c>
      <c r="Q340" s="11" t="str">
        <f>IFERROR(INDEX(#REF!,MATCH(B340,#REF!,0),0),"")</f>
        <v/>
      </c>
      <c r="R340" s="11" t="str">
        <f>IFERROR(INDEX(#REF!,MATCH(B340,#REF!,0),0),"")</f>
        <v/>
      </c>
      <c r="S340" s="11" t="str">
        <f>IFERROR(INDEX(#REF!,MATCH(B340,#REF!,0),0),"")</f>
        <v/>
      </c>
      <c r="T340" s="5" t="str">
        <f>IFERROR(INDEX(#REF!,MATCH(B340,#REF!,0),0),"")</f>
        <v/>
      </c>
      <c r="U340" s="10">
        <f t="shared" si="19"/>
        <v>1</v>
      </c>
      <c r="V340" s="188">
        <f t="shared" si="20"/>
        <v>700</v>
      </c>
      <c r="W340" s="188">
        <f t="shared" si="21"/>
        <v>700</v>
      </c>
      <c r="X340" s="188" t="str">
        <f>IFERROR(SUMPRODUCT(LARGE(G340:T340,{1;2;3;4;5})),"NA")</f>
        <v>NA</v>
      </c>
      <c r="Y340" s="189" t="str">
        <f>IFERROR(SUMPRODUCT(LARGE(G340:T340,{1;2;3;4;5;6;7;8;9;10})),"NA")</f>
        <v>NA</v>
      </c>
    </row>
    <row r="341" spans="1:25" s="28" customFormat="1" x14ac:dyDescent="0.3">
      <c r="A341" s="15">
        <v>338</v>
      </c>
      <c r="B341" s="2" t="s">
        <v>2020</v>
      </c>
      <c r="C341" s="1"/>
      <c r="D341" s="1"/>
      <c r="E341" s="1"/>
      <c r="F341" s="2"/>
      <c r="G341" s="10" t="str">
        <f>IFERROR(INDEX('03-25'!X:X,MATCH(B341,'03-25'!Y:Y,0),0),"")</f>
        <v/>
      </c>
      <c r="H341" s="11" t="str">
        <f>IFERROR(INDEX('04-08'!N:N,MATCH(B341,'04-08'!C:C,0),0),"")</f>
        <v/>
      </c>
      <c r="I341" s="11" t="str">
        <f>IFERROR(INDEX('04-29'!M:M,MATCH(B341,'04-29'!L:L,0),0),"")</f>
        <v/>
      </c>
      <c r="J341" s="11">
        <f>IFERROR(INDEX('05-27'!F:F,MATCH(B341,'05-27'!H:H,0),0),"")</f>
        <v>699</v>
      </c>
      <c r="K341" s="11" t="str">
        <f>IFERROR(INDEX('06-17'!U:U,MATCH(B341,'06-17'!W:W,0),0),"")</f>
        <v/>
      </c>
      <c r="L341" s="11" t="str">
        <f>IFERROR(INDEX('07-02'!W:W,MATCH(B341,'07-02'!B:B,0),0),"")</f>
        <v/>
      </c>
      <c r="M341" s="11" t="str">
        <f>IFERROR(INDEX(#REF!,MATCH(B341,#REF!,0),0),"")</f>
        <v/>
      </c>
      <c r="N341" s="11" t="str">
        <f>IFERROR(INDEX(#REF!,MATCH(B341,#REF!,0),0),"")</f>
        <v/>
      </c>
      <c r="O341" s="11" t="str">
        <f>IFERROR(INDEX(#REF!,MATCH(B341,#REF!,0),0),"")</f>
        <v/>
      </c>
      <c r="P341" s="11" t="str">
        <f>IFERROR(INDEX(#REF!,MATCH(B341,#REF!,0),0),"")</f>
        <v/>
      </c>
      <c r="Q341" s="11" t="str">
        <f>IFERROR(INDEX(#REF!,MATCH(B341,#REF!,0),0),"")</f>
        <v/>
      </c>
      <c r="R341" s="11" t="str">
        <f>IFERROR(INDEX(#REF!,MATCH(B341,#REF!,0),0),"")</f>
        <v/>
      </c>
      <c r="S341" s="11" t="str">
        <f>IFERROR(INDEX(#REF!,MATCH(B341,#REF!,0),0),"")</f>
        <v/>
      </c>
      <c r="T341" s="5" t="str">
        <f>IFERROR(INDEX(#REF!,MATCH(B341,#REF!,0),0),"")</f>
        <v/>
      </c>
      <c r="U341" s="10">
        <f t="shared" si="19"/>
        <v>1</v>
      </c>
      <c r="V341" s="188">
        <f t="shared" si="20"/>
        <v>699</v>
      </c>
      <c r="W341" s="188">
        <f t="shared" si="21"/>
        <v>699</v>
      </c>
      <c r="X341" s="188" t="str">
        <f>IFERROR(SUMPRODUCT(LARGE(G341:T341,{1;2;3;4;5})),"NA")</f>
        <v>NA</v>
      </c>
      <c r="Y341" s="189" t="str">
        <f>IFERROR(SUMPRODUCT(LARGE(G341:T341,{1;2;3;4;5;6;7;8;9;10})),"NA")</f>
        <v>NA</v>
      </c>
    </row>
    <row r="342" spans="1:25" s="28" customFormat="1" x14ac:dyDescent="0.3">
      <c r="A342" s="15">
        <v>339</v>
      </c>
      <c r="B342" s="2" t="s">
        <v>2680</v>
      </c>
      <c r="C342" s="1"/>
      <c r="D342" s="1"/>
      <c r="E342" s="1"/>
      <c r="F342" s="2"/>
      <c r="G342" s="10" t="str">
        <f>IFERROR(INDEX('03-25'!X:X,MATCH(B342,'03-25'!Y:Y,0),0),"")</f>
        <v/>
      </c>
      <c r="H342" s="11" t="str">
        <f>IFERROR(INDEX('04-08'!N:N,MATCH(B342,'04-08'!C:C,0),0),"")</f>
        <v/>
      </c>
      <c r="I342" s="11" t="str">
        <f>IFERROR(INDEX('04-29'!M:M,MATCH(B342,'04-29'!L:L,0),0),"")</f>
        <v/>
      </c>
      <c r="J342" s="11" t="str">
        <f>IFERROR(INDEX('05-27'!F:F,MATCH(B342,'05-27'!H:H,0),0),"")</f>
        <v/>
      </c>
      <c r="K342" s="11" t="str">
        <f>IFERROR(INDEX('06-17'!U:U,MATCH(B342,'06-17'!W:W,0),0),"")</f>
        <v/>
      </c>
      <c r="L342" s="11">
        <f>IFERROR(INDEX('07-02'!W:W,MATCH(B342,'07-02'!B:B,0),0),"")</f>
        <v>698</v>
      </c>
      <c r="M342" s="11" t="str">
        <f>IFERROR(INDEX(#REF!,MATCH(B342,#REF!,0),0),"")</f>
        <v/>
      </c>
      <c r="N342" s="11" t="str">
        <f>IFERROR(INDEX(#REF!,MATCH(B342,#REF!,0),0),"")</f>
        <v/>
      </c>
      <c r="O342" s="11" t="str">
        <f>IFERROR(INDEX(#REF!,MATCH(B342,#REF!,0),0),"")</f>
        <v/>
      </c>
      <c r="P342" s="11" t="str">
        <f>IFERROR(INDEX(#REF!,MATCH(B342,#REF!,0),0),"")</f>
        <v/>
      </c>
      <c r="Q342" s="11" t="str">
        <f>IFERROR(INDEX(#REF!,MATCH(B342,#REF!,0),0),"")</f>
        <v/>
      </c>
      <c r="R342" s="11" t="str">
        <f>IFERROR(INDEX(#REF!,MATCH(B342,#REF!,0),0),"")</f>
        <v/>
      </c>
      <c r="S342" s="11" t="str">
        <f>IFERROR(INDEX(#REF!,MATCH(B342,#REF!,0),0),"")</f>
        <v/>
      </c>
      <c r="T342" s="5" t="str">
        <f>IFERROR(INDEX(#REF!,MATCH(B342,#REF!,0),0),"")</f>
        <v/>
      </c>
      <c r="U342" s="10">
        <f t="shared" si="19"/>
        <v>1</v>
      </c>
      <c r="V342" s="188">
        <f t="shared" si="20"/>
        <v>698</v>
      </c>
      <c r="W342" s="188">
        <f t="shared" si="21"/>
        <v>698</v>
      </c>
      <c r="X342" s="188" t="str">
        <f>IFERROR(SUMPRODUCT(LARGE(G342:T342,{1;2;3;4;5})),"NA")</f>
        <v>NA</v>
      </c>
      <c r="Y342" s="189" t="str">
        <f>IFERROR(SUMPRODUCT(LARGE(G342:T342,{1;2;3;4;5;6;7;8;9;10})),"NA")</f>
        <v>NA</v>
      </c>
    </row>
    <row r="343" spans="1:25" s="28" customFormat="1" x14ac:dyDescent="0.3">
      <c r="A343" s="15">
        <v>340</v>
      </c>
      <c r="B343" s="2" t="s">
        <v>134</v>
      </c>
      <c r="C343" s="1"/>
      <c r="D343" s="1"/>
      <c r="E343" s="1"/>
      <c r="F343" s="2"/>
      <c r="G343" s="10" t="str">
        <f>IFERROR(INDEX('03-25'!X:X,MATCH(B343,'03-25'!Y:Y,0),0),"")</f>
        <v/>
      </c>
      <c r="H343" s="11">
        <f>IFERROR(INDEX('04-08'!N:N,MATCH(B343,'04-08'!C:C,0),0),"")</f>
        <v>698</v>
      </c>
      <c r="I343" s="11" t="str">
        <f>IFERROR(INDEX('04-29'!M:M,MATCH(B343,'04-29'!L:L,0),0),"")</f>
        <v/>
      </c>
      <c r="J343" s="11" t="str">
        <f>IFERROR(INDEX('05-27'!F:F,MATCH(B343,'05-27'!H:H,0),0),"")</f>
        <v/>
      </c>
      <c r="K343" s="11" t="str">
        <f>IFERROR(INDEX('06-17'!U:U,MATCH(B343,'06-17'!W:W,0),0),"")</f>
        <v/>
      </c>
      <c r="L343" s="11" t="str">
        <f>IFERROR(INDEX('07-02'!W:W,MATCH(B343,'07-02'!B:B,0),0),"")</f>
        <v/>
      </c>
      <c r="M343" s="11" t="str">
        <f>IFERROR(INDEX(#REF!,MATCH(B343,#REF!,0),0),"")</f>
        <v/>
      </c>
      <c r="N343" s="11" t="str">
        <f>IFERROR(INDEX(#REF!,MATCH(B343,#REF!,0),0),"")</f>
        <v/>
      </c>
      <c r="O343" s="11" t="str">
        <f>IFERROR(INDEX(#REF!,MATCH(B343,#REF!,0),0),"")</f>
        <v/>
      </c>
      <c r="P343" s="11" t="str">
        <f>IFERROR(INDEX(#REF!,MATCH(B343,#REF!,0),0),"")</f>
        <v/>
      </c>
      <c r="Q343" s="11" t="str">
        <f>IFERROR(INDEX(#REF!,MATCH(B343,#REF!,0),0),"")</f>
        <v/>
      </c>
      <c r="R343" s="11" t="str">
        <f>IFERROR(INDEX(#REF!,MATCH(B343,#REF!,0),0),"")</f>
        <v/>
      </c>
      <c r="S343" s="11" t="str">
        <f>IFERROR(INDEX(#REF!,MATCH(B343,#REF!,0),0),"")</f>
        <v/>
      </c>
      <c r="T343" s="5" t="str">
        <f>IFERROR(INDEX(#REF!,MATCH(B343,#REF!,0),0),"")</f>
        <v/>
      </c>
      <c r="U343" s="10">
        <f t="shared" si="19"/>
        <v>1</v>
      </c>
      <c r="V343" s="188">
        <f t="shared" si="20"/>
        <v>698</v>
      </c>
      <c r="W343" s="188">
        <f t="shared" si="21"/>
        <v>698</v>
      </c>
      <c r="X343" s="188" t="str">
        <f>IFERROR(SUMPRODUCT(LARGE(G343:T343,{1;2;3;4;5})),"NA")</f>
        <v>NA</v>
      </c>
      <c r="Y343" s="189" t="str">
        <f>IFERROR(SUMPRODUCT(LARGE(G343:T343,{1;2;3;4;5;6;7;8;9;10})),"NA")</f>
        <v>NA</v>
      </c>
    </row>
    <row r="344" spans="1:25" s="28" customFormat="1" x14ac:dyDescent="0.3">
      <c r="A344" s="15">
        <v>341</v>
      </c>
      <c r="B344" s="2" t="s">
        <v>421</v>
      </c>
      <c r="C344" s="1"/>
      <c r="D344" s="1"/>
      <c r="E344" s="1"/>
      <c r="F344" s="2"/>
      <c r="G344" s="10" t="str">
        <f>IFERROR(INDEX('03-25'!X:X,MATCH(B344,'03-25'!Y:Y,0),0),"")</f>
        <v/>
      </c>
      <c r="H344" s="11">
        <f>IFERROR(INDEX('04-08'!N:N,MATCH(B344,'04-08'!C:C,0),0),"")</f>
        <v>697</v>
      </c>
      <c r="I344" s="11" t="str">
        <f>IFERROR(INDEX('04-29'!M:M,MATCH(B344,'04-29'!L:L,0),0),"")</f>
        <v/>
      </c>
      <c r="J344" s="11" t="str">
        <f>IFERROR(INDEX('05-27'!F:F,MATCH(B344,'05-27'!H:H,0),0),"")</f>
        <v/>
      </c>
      <c r="K344" s="11" t="str">
        <f>IFERROR(INDEX('06-17'!U:U,MATCH(B344,'06-17'!W:W,0),0),"")</f>
        <v/>
      </c>
      <c r="L344" s="11" t="str">
        <f>IFERROR(INDEX('07-02'!W:W,MATCH(B344,'07-02'!B:B,0),0),"")</f>
        <v/>
      </c>
      <c r="M344" s="11" t="str">
        <f>IFERROR(INDEX(#REF!,MATCH(B344,#REF!,0),0),"")</f>
        <v/>
      </c>
      <c r="N344" s="11" t="str">
        <f>IFERROR(INDEX(#REF!,MATCH(B344,#REF!,0),0),"")</f>
        <v/>
      </c>
      <c r="O344" s="11" t="str">
        <f>IFERROR(INDEX(#REF!,MATCH(B344,#REF!,0),0),"")</f>
        <v/>
      </c>
      <c r="P344" s="11" t="str">
        <f>IFERROR(INDEX(#REF!,MATCH(B344,#REF!,0),0),"")</f>
        <v/>
      </c>
      <c r="Q344" s="11" t="str">
        <f>IFERROR(INDEX(#REF!,MATCH(B344,#REF!,0),0),"")</f>
        <v/>
      </c>
      <c r="R344" s="11" t="str">
        <f>IFERROR(INDEX(#REF!,MATCH(B344,#REF!,0),0),"")</f>
        <v/>
      </c>
      <c r="S344" s="11" t="str">
        <f>IFERROR(INDEX(#REF!,MATCH(B344,#REF!,0),0),"")</f>
        <v/>
      </c>
      <c r="T344" s="5" t="str">
        <f>IFERROR(INDEX(#REF!,MATCH(B344,#REF!,0),0),"")</f>
        <v/>
      </c>
      <c r="U344" s="10">
        <f t="shared" si="19"/>
        <v>1</v>
      </c>
      <c r="V344" s="188">
        <f t="shared" si="20"/>
        <v>697</v>
      </c>
      <c r="W344" s="188">
        <f t="shared" si="21"/>
        <v>697</v>
      </c>
      <c r="X344" s="188" t="str">
        <f>IFERROR(SUMPRODUCT(LARGE(G344:T344,{1;2;3;4;5})),"NA")</f>
        <v>NA</v>
      </c>
      <c r="Y344" s="189" t="str">
        <f>IFERROR(SUMPRODUCT(LARGE(G344:T344,{1;2;3;4;5;6;7;8;9;10})),"NA")</f>
        <v>NA</v>
      </c>
    </row>
    <row r="345" spans="1:25" s="28" customFormat="1" x14ac:dyDescent="0.3">
      <c r="A345" s="15">
        <v>342</v>
      </c>
      <c r="B345" s="2" t="s">
        <v>2681</v>
      </c>
      <c r="C345" s="1"/>
      <c r="D345" s="1"/>
      <c r="E345" s="1"/>
      <c r="F345" s="2"/>
      <c r="G345" s="10" t="str">
        <f>IFERROR(INDEX('03-25'!X:X,MATCH(B345,'03-25'!Y:Y,0),0),"")</f>
        <v/>
      </c>
      <c r="H345" s="11" t="str">
        <f>IFERROR(INDEX('04-08'!N:N,MATCH(B345,'04-08'!C:C,0),0),"")</f>
        <v/>
      </c>
      <c r="I345" s="11" t="str">
        <f>IFERROR(INDEX('04-29'!M:M,MATCH(B345,'04-29'!L:L,0),0),"")</f>
        <v/>
      </c>
      <c r="J345" s="11" t="str">
        <f>IFERROR(INDEX('05-27'!F:F,MATCH(B345,'05-27'!H:H,0),0),"")</f>
        <v/>
      </c>
      <c r="K345" s="11" t="str">
        <f>IFERROR(INDEX('06-17'!U:U,MATCH(B345,'06-17'!W:W,0),0),"")</f>
        <v/>
      </c>
      <c r="L345" s="11">
        <f>IFERROR(INDEX('07-02'!W:W,MATCH(B345,'07-02'!B:B,0),0),"")</f>
        <v>697</v>
      </c>
      <c r="M345" s="11" t="str">
        <f>IFERROR(INDEX(#REF!,MATCH(B345,#REF!,0),0),"")</f>
        <v/>
      </c>
      <c r="N345" s="11" t="str">
        <f>IFERROR(INDEX(#REF!,MATCH(B345,#REF!,0),0),"")</f>
        <v/>
      </c>
      <c r="O345" s="11" t="str">
        <f>IFERROR(INDEX(#REF!,MATCH(B345,#REF!,0),0),"")</f>
        <v/>
      </c>
      <c r="P345" s="11" t="str">
        <f>IFERROR(INDEX(#REF!,MATCH(B345,#REF!,0),0),"")</f>
        <v/>
      </c>
      <c r="Q345" s="11" t="str">
        <f>IFERROR(INDEX(#REF!,MATCH(B345,#REF!,0),0),"")</f>
        <v/>
      </c>
      <c r="R345" s="11" t="str">
        <f>IFERROR(INDEX(#REF!,MATCH(B345,#REF!,0),0),"")</f>
        <v/>
      </c>
      <c r="S345" s="11" t="str">
        <f>IFERROR(INDEX(#REF!,MATCH(B345,#REF!,0),0),"")</f>
        <v/>
      </c>
      <c r="T345" s="5" t="str">
        <f>IFERROR(INDEX(#REF!,MATCH(B345,#REF!,0),0),"")</f>
        <v/>
      </c>
      <c r="U345" s="10">
        <f t="shared" si="19"/>
        <v>1</v>
      </c>
      <c r="V345" s="188">
        <f t="shared" si="20"/>
        <v>697</v>
      </c>
      <c r="W345" s="188">
        <f t="shared" si="21"/>
        <v>697</v>
      </c>
      <c r="X345" s="188" t="str">
        <f>IFERROR(SUMPRODUCT(LARGE(G345:T345,{1;2;3;4;5})),"NA")</f>
        <v>NA</v>
      </c>
      <c r="Y345" s="189" t="str">
        <f>IFERROR(SUMPRODUCT(LARGE(G345:T345,{1;2;3;4;5;6;7;8;9;10})),"NA")</f>
        <v>NA</v>
      </c>
    </row>
    <row r="346" spans="1:25" s="28" customFormat="1" x14ac:dyDescent="0.3">
      <c r="A346" s="15">
        <v>343</v>
      </c>
      <c r="B346" s="2" t="s">
        <v>2682</v>
      </c>
      <c r="C346" s="1"/>
      <c r="D346" s="1"/>
      <c r="E346" s="1"/>
      <c r="F346" s="2"/>
      <c r="G346" s="10" t="str">
        <f>IFERROR(INDEX('03-25'!X:X,MATCH(B346,'03-25'!Y:Y,0),0),"")</f>
        <v/>
      </c>
      <c r="H346" s="11" t="str">
        <f>IFERROR(INDEX('04-08'!N:N,MATCH(B346,'04-08'!C:C,0),0),"")</f>
        <v/>
      </c>
      <c r="I346" s="11" t="str">
        <f>IFERROR(INDEX('04-29'!M:M,MATCH(B346,'04-29'!L:L,0),0),"")</f>
        <v/>
      </c>
      <c r="J346" s="11" t="str">
        <f>IFERROR(INDEX('05-27'!F:F,MATCH(B346,'05-27'!H:H,0),0),"")</f>
        <v/>
      </c>
      <c r="K346" s="11" t="str">
        <f>IFERROR(INDEX('06-17'!U:U,MATCH(B346,'06-17'!W:W,0),0),"")</f>
        <v/>
      </c>
      <c r="L346" s="11">
        <f>IFERROR(INDEX('07-02'!W:W,MATCH(B346,'07-02'!B:B,0),0),"")</f>
        <v>697</v>
      </c>
      <c r="M346" s="11" t="str">
        <f>IFERROR(INDEX(#REF!,MATCH(B346,#REF!,0),0),"")</f>
        <v/>
      </c>
      <c r="N346" s="11" t="str">
        <f>IFERROR(INDEX(#REF!,MATCH(B346,#REF!,0),0),"")</f>
        <v/>
      </c>
      <c r="O346" s="11" t="str">
        <f>IFERROR(INDEX(#REF!,MATCH(B346,#REF!,0),0),"")</f>
        <v/>
      </c>
      <c r="P346" s="11" t="str">
        <f>IFERROR(INDEX(#REF!,MATCH(B346,#REF!,0),0),"")</f>
        <v/>
      </c>
      <c r="Q346" s="11" t="str">
        <f>IFERROR(INDEX(#REF!,MATCH(B346,#REF!,0),0),"")</f>
        <v/>
      </c>
      <c r="R346" s="11" t="str">
        <f>IFERROR(INDEX(#REF!,MATCH(B346,#REF!,0),0),"")</f>
        <v/>
      </c>
      <c r="S346" s="11" t="str">
        <f>IFERROR(INDEX(#REF!,MATCH(B346,#REF!,0),0),"")</f>
        <v/>
      </c>
      <c r="T346" s="5" t="str">
        <f>IFERROR(INDEX(#REF!,MATCH(B346,#REF!,0),0),"")</f>
        <v/>
      </c>
      <c r="U346" s="10">
        <f t="shared" si="19"/>
        <v>1</v>
      </c>
      <c r="V346" s="188">
        <f t="shared" si="20"/>
        <v>697</v>
      </c>
      <c r="W346" s="188">
        <f t="shared" si="21"/>
        <v>697</v>
      </c>
      <c r="X346" s="188" t="str">
        <f>IFERROR(SUMPRODUCT(LARGE(G346:T346,{1;2;3;4;5})),"NA")</f>
        <v>NA</v>
      </c>
      <c r="Y346" s="189" t="str">
        <f>IFERROR(SUMPRODUCT(LARGE(G346:T346,{1;2;3;4;5;6;7;8;9;10})),"NA")</f>
        <v>NA</v>
      </c>
    </row>
    <row r="347" spans="1:25" s="28" customFormat="1" x14ac:dyDescent="0.3">
      <c r="A347" s="15">
        <v>344</v>
      </c>
      <c r="B347" s="2" t="s">
        <v>418</v>
      </c>
      <c r="C347" s="1"/>
      <c r="D347" s="1"/>
      <c r="E347" s="1"/>
      <c r="F347" s="2"/>
      <c r="G347" s="10" t="str">
        <f>IFERROR(INDEX('03-25'!X:X,MATCH(B347,'03-25'!Y:Y,0),0),"")</f>
        <v/>
      </c>
      <c r="H347" s="11">
        <f>IFERROR(INDEX('04-08'!N:N,MATCH(B347,'04-08'!C:C,0),0),"")</f>
        <v>697</v>
      </c>
      <c r="I347" s="11" t="str">
        <f>IFERROR(INDEX('04-29'!M:M,MATCH(B347,'04-29'!L:L,0),0),"")</f>
        <v/>
      </c>
      <c r="J347" s="11" t="str">
        <f>IFERROR(INDEX('05-27'!F:F,MATCH(B347,'05-27'!H:H,0),0),"")</f>
        <v/>
      </c>
      <c r="K347" s="11" t="str">
        <f>IFERROR(INDEX('06-17'!U:U,MATCH(B347,'06-17'!W:W,0),0),"")</f>
        <v/>
      </c>
      <c r="L347" s="11" t="str">
        <f>IFERROR(INDEX('07-02'!W:W,MATCH(B347,'07-02'!B:B,0),0),"")</f>
        <v/>
      </c>
      <c r="M347" s="11" t="str">
        <f>IFERROR(INDEX(#REF!,MATCH(B347,#REF!,0),0),"")</f>
        <v/>
      </c>
      <c r="N347" s="11" t="str">
        <f>IFERROR(INDEX(#REF!,MATCH(B347,#REF!,0),0),"")</f>
        <v/>
      </c>
      <c r="O347" s="11" t="str">
        <f>IFERROR(INDEX(#REF!,MATCH(B347,#REF!,0),0),"")</f>
        <v/>
      </c>
      <c r="P347" s="11" t="str">
        <f>IFERROR(INDEX(#REF!,MATCH(B347,#REF!,0),0),"")</f>
        <v/>
      </c>
      <c r="Q347" s="11" t="str">
        <f>IFERROR(INDEX(#REF!,MATCH(B347,#REF!,0),0),"")</f>
        <v/>
      </c>
      <c r="R347" s="11" t="str">
        <f>IFERROR(INDEX(#REF!,MATCH(B347,#REF!,0),0),"")</f>
        <v/>
      </c>
      <c r="S347" s="11" t="str">
        <f>IFERROR(INDEX(#REF!,MATCH(B347,#REF!,0),0),"")</f>
        <v/>
      </c>
      <c r="T347" s="5" t="str">
        <f>IFERROR(INDEX(#REF!,MATCH(B347,#REF!,0),0),"")</f>
        <v/>
      </c>
      <c r="U347" s="10">
        <f t="shared" si="19"/>
        <v>1</v>
      </c>
      <c r="V347" s="188">
        <f t="shared" si="20"/>
        <v>697</v>
      </c>
      <c r="W347" s="188">
        <f t="shared" si="21"/>
        <v>697</v>
      </c>
      <c r="X347" s="188" t="str">
        <f>IFERROR(SUMPRODUCT(LARGE(G347:T347,{1;2;3;4;5})),"NA")</f>
        <v>NA</v>
      </c>
      <c r="Y347" s="189" t="str">
        <f>IFERROR(SUMPRODUCT(LARGE(G347:T347,{1;2;3;4;5;6;7;8;9;10})),"NA")</f>
        <v>NA</v>
      </c>
    </row>
    <row r="348" spans="1:25" s="28" customFormat="1" x14ac:dyDescent="0.3">
      <c r="A348" s="15">
        <v>345</v>
      </c>
      <c r="B348" s="2" t="s">
        <v>422</v>
      </c>
      <c r="C348" s="1"/>
      <c r="D348" s="1"/>
      <c r="E348" s="1"/>
      <c r="F348" s="2"/>
      <c r="G348" s="10" t="str">
        <f>IFERROR(INDEX('03-25'!X:X,MATCH(B348,'03-25'!Y:Y,0),0),"")</f>
        <v/>
      </c>
      <c r="H348" s="11">
        <f>IFERROR(INDEX('04-08'!N:N,MATCH(B348,'04-08'!C:C,0),0),"")</f>
        <v>696</v>
      </c>
      <c r="I348" s="11" t="str">
        <f>IFERROR(INDEX('04-29'!M:M,MATCH(B348,'04-29'!L:L,0),0),"")</f>
        <v/>
      </c>
      <c r="J348" s="11" t="str">
        <f>IFERROR(INDEX('05-27'!F:F,MATCH(B348,'05-27'!H:H,0),0),"")</f>
        <v/>
      </c>
      <c r="K348" s="11" t="str">
        <f>IFERROR(INDEX('06-17'!U:U,MATCH(B348,'06-17'!W:W,0),0),"")</f>
        <v/>
      </c>
      <c r="L348" s="11" t="str">
        <f>IFERROR(INDEX('07-02'!W:W,MATCH(B348,'07-02'!B:B,0),0),"")</f>
        <v/>
      </c>
      <c r="M348" s="11" t="str">
        <f>IFERROR(INDEX(#REF!,MATCH(B348,#REF!,0),0),"")</f>
        <v/>
      </c>
      <c r="N348" s="11" t="str">
        <f>IFERROR(INDEX(#REF!,MATCH(B348,#REF!,0),0),"")</f>
        <v/>
      </c>
      <c r="O348" s="11" t="str">
        <f>IFERROR(INDEX(#REF!,MATCH(B348,#REF!,0),0),"")</f>
        <v/>
      </c>
      <c r="P348" s="11" t="str">
        <f>IFERROR(INDEX(#REF!,MATCH(B348,#REF!,0),0),"")</f>
        <v/>
      </c>
      <c r="Q348" s="11" t="str">
        <f>IFERROR(INDEX(#REF!,MATCH(B348,#REF!,0),0),"")</f>
        <v/>
      </c>
      <c r="R348" s="11" t="str">
        <f>IFERROR(INDEX(#REF!,MATCH(B348,#REF!,0),0),"")</f>
        <v/>
      </c>
      <c r="S348" s="11" t="str">
        <f>IFERROR(INDEX(#REF!,MATCH(B348,#REF!,0),0),"")</f>
        <v/>
      </c>
      <c r="T348" s="5" t="str">
        <f>IFERROR(INDEX(#REF!,MATCH(B348,#REF!,0),0),"")</f>
        <v/>
      </c>
      <c r="U348" s="10">
        <f t="shared" si="19"/>
        <v>1</v>
      </c>
      <c r="V348" s="188">
        <f t="shared" si="20"/>
        <v>696</v>
      </c>
      <c r="W348" s="188">
        <f t="shared" si="21"/>
        <v>696</v>
      </c>
      <c r="X348" s="188" t="str">
        <f>IFERROR(SUMPRODUCT(LARGE(G348:T348,{1;2;3;4;5})),"NA")</f>
        <v>NA</v>
      </c>
      <c r="Y348" s="189" t="str">
        <f>IFERROR(SUMPRODUCT(LARGE(G348:T348,{1;2;3;4;5;6;7;8;9;10})),"NA")</f>
        <v>NA</v>
      </c>
    </row>
    <row r="349" spans="1:25" s="28" customFormat="1" x14ac:dyDescent="0.3">
      <c r="A349" s="15">
        <v>346</v>
      </c>
      <c r="B349" s="2" t="s">
        <v>423</v>
      </c>
      <c r="C349" s="1"/>
      <c r="D349" s="1"/>
      <c r="E349" s="1"/>
      <c r="F349" s="2"/>
      <c r="G349" s="10" t="str">
        <f>IFERROR(INDEX('03-25'!X:X,MATCH(B349,'03-25'!Y:Y,0),0),"")</f>
        <v/>
      </c>
      <c r="H349" s="11">
        <f>IFERROR(INDEX('04-08'!N:N,MATCH(B349,'04-08'!C:C,0),0),"")</f>
        <v>694</v>
      </c>
      <c r="I349" s="11" t="str">
        <f>IFERROR(INDEX('04-29'!M:M,MATCH(B349,'04-29'!L:L,0),0),"")</f>
        <v/>
      </c>
      <c r="J349" s="11" t="str">
        <f>IFERROR(INDEX('05-27'!F:F,MATCH(B349,'05-27'!H:H,0),0),"")</f>
        <v/>
      </c>
      <c r="K349" s="11" t="str">
        <f>IFERROR(INDEX('06-17'!U:U,MATCH(B349,'06-17'!W:W,0),0),"")</f>
        <v/>
      </c>
      <c r="L349" s="11" t="str">
        <f>IFERROR(INDEX('07-02'!W:W,MATCH(B349,'07-02'!B:B,0),0),"")</f>
        <v/>
      </c>
      <c r="M349" s="11" t="str">
        <f>IFERROR(INDEX(#REF!,MATCH(B349,#REF!,0),0),"")</f>
        <v/>
      </c>
      <c r="N349" s="11" t="str">
        <f>IFERROR(INDEX(#REF!,MATCH(B349,#REF!,0),0),"")</f>
        <v/>
      </c>
      <c r="O349" s="11" t="str">
        <f>IFERROR(INDEX(#REF!,MATCH(B349,#REF!,0),0),"")</f>
        <v/>
      </c>
      <c r="P349" s="11" t="str">
        <f>IFERROR(INDEX(#REF!,MATCH(B349,#REF!,0),0),"")</f>
        <v/>
      </c>
      <c r="Q349" s="11" t="str">
        <f>IFERROR(INDEX(#REF!,MATCH(B349,#REF!,0),0),"")</f>
        <v/>
      </c>
      <c r="R349" s="11" t="str">
        <f>IFERROR(INDEX(#REF!,MATCH(B349,#REF!,0),0),"")</f>
        <v/>
      </c>
      <c r="S349" s="11" t="str">
        <f>IFERROR(INDEX(#REF!,MATCH(B349,#REF!,0),0),"")</f>
        <v/>
      </c>
      <c r="T349" s="5" t="str">
        <f>IFERROR(INDEX(#REF!,MATCH(B349,#REF!,0),0),"")</f>
        <v/>
      </c>
      <c r="U349" s="10">
        <f t="shared" si="19"/>
        <v>1</v>
      </c>
      <c r="V349" s="188">
        <f t="shared" si="20"/>
        <v>694</v>
      </c>
      <c r="W349" s="188">
        <f t="shared" si="21"/>
        <v>694</v>
      </c>
      <c r="X349" s="188" t="str">
        <f>IFERROR(SUMPRODUCT(LARGE(G349:T349,{1;2;3;4;5})),"NA")</f>
        <v>NA</v>
      </c>
      <c r="Y349" s="189" t="str">
        <f>IFERROR(SUMPRODUCT(LARGE(G349:T349,{1;2;3;4;5;6;7;8;9;10})),"NA")</f>
        <v>NA</v>
      </c>
    </row>
    <row r="350" spans="1:25" s="28" customFormat="1" x14ac:dyDescent="0.3">
      <c r="A350" s="15">
        <v>347</v>
      </c>
      <c r="B350" s="2" t="s">
        <v>510</v>
      </c>
      <c r="C350" s="1"/>
      <c r="D350" s="1"/>
      <c r="E350" s="1"/>
      <c r="F350" s="2"/>
      <c r="G350" s="10">
        <f>IFERROR(INDEX('03-25'!X:X,MATCH(B350,'03-25'!Y:Y,0),0),"")</f>
        <v>694</v>
      </c>
      <c r="H350" s="11" t="str">
        <f>IFERROR(INDEX('04-08'!N:N,MATCH(B350,'04-08'!C:C,0),0),"")</f>
        <v/>
      </c>
      <c r="I350" s="11" t="str">
        <f>IFERROR(INDEX('04-29'!M:M,MATCH(B350,'04-29'!L:L,0),0),"")</f>
        <v/>
      </c>
      <c r="J350" s="11" t="str">
        <f>IFERROR(INDEX('05-27'!F:F,MATCH(B350,'05-27'!H:H,0),0),"")</f>
        <v/>
      </c>
      <c r="K350" s="11" t="str">
        <f>IFERROR(INDEX('06-17'!U:U,MATCH(B350,'06-17'!W:W,0),0),"")</f>
        <v/>
      </c>
      <c r="L350" s="11" t="str">
        <f>IFERROR(INDEX('07-02'!W:W,MATCH(B350,'07-02'!B:B,0),0),"")</f>
        <v/>
      </c>
      <c r="M350" s="11" t="str">
        <f>IFERROR(INDEX(#REF!,MATCH(B350,#REF!,0),0),"")</f>
        <v/>
      </c>
      <c r="N350" s="11" t="str">
        <f>IFERROR(INDEX(#REF!,MATCH(B350,#REF!,0),0),"")</f>
        <v/>
      </c>
      <c r="O350" s="11" t="str">
        <f>IFERROR(INDEX(#REF!,MATCH(B350,#REF!,0),0),"")</f>
        <v/>
      </c>
      <c r="P350" s="11" t="str">
        <f>IFERROR(INDEX(#REF!,MATCH(B350,#REF!,0),0),"")</f>
        <v/>
      </c>
      <c r="Q350" s="11" t="str">
        <f>IFERROR(INDEX(#REF!,MATCH(B350,#REF!,0),0),"")</f>
        <v/>
      </c>
      <c r="R350" s="11" t="str">
        <f>IFERROR(INDEX(#REF!,MATCH(B350,#REF!,0),0),"")</f>
        <v/>
      </c>
      <c r="S350" s="11" t="str">
        <f>IFERROR(INDEX(#REF!,MATCH(B350,#REF!,0),0),"")</f>
        <v/>
      </c>
      <c r="T350" s="5" t="str">
        <f>IFERROR(INDEX(#REF!,MATCH(B350,#REF!,0),0),"")</f>
        <v/>
      </c>
      <c r="U350" s="10">
        <f t="shared" si="19"/>
        <v>1</v>
      </c>
      <c r="V350" s="188">
        <f t="shared" si="20"/>
        <v>694</v>
      </c>
      <c r="W350" s="188">
        <f t="shared" si="21"/>
        <v>694</v>
      </c>
      <c r="X350" s="188" t="str">
        <f>IFERROR(SUMPRODUCT(LARGE(G350:T350,{1;2;3;4;5})),"NA")</f>
        <v>NA</v>
      </c>
      <c r="Y350" s="189" t="str">
        <f>IFERROR(SUMPRODUCT(LARGE(G350:T350,{1;2;3;4;5;6;7;8;9;10})),"NA")</f>
        <v>NA</v>
      </c>
    </row>
    <row r="351" spans="1:25" s="28" customFormat="1" x14ac:dyDescent="0.3">
      <c r="A351" s="15">
        <v>348</v>
      </c>
      <c r="B351" s="2" t="s">
        <v>2683</v>
      </c>
      <c r="C351" s="1"/>
      <c r="D351" s="1"/>
      <c r="E351" s="1"/>
      <c r="F351" s="2"/>
      <c r="G351" s="10" t="str">
        <f>IFERROR(INDEX('03-25'!X:X,MATCH(B351,'03-25'!Y:Y,0),0),"")</f>
        <v/>
      </c>
      <c r="H351" s="11" t="str">
        <f>IFERROR(INDEX('04-08'!N:N,MATCH(B351,'04-08'!C:C,0),0),"")</f>
        <v/>
      </c>
      <c r="I351" s="11" t="str">
        <f>IFERROR(INDEX('04-29'!M:M,MATCH(B351,'04-29'!L:L,0),0),"")</f>
        <v/>
      </c>
      <c r="J351" s="11" t="str">
        <f>IFERROR(INDEX('05-27'!F:F,MATCH(B351,'05-27'!H:H,0),0),"")</f>
        <v/>
      </c>
      <c r="K351" s="11" t="str">
        <f>IFERROR(INDEX('06-17'!U:U,MATCH(B351,'06-17'!W:W,0),0),"")</f>
        <v/>
      </c>
      <c r="L351" s="11">
        <f>IFERROR(INDEX('07-02'!W:W,MATCH(B351,'07-02'!B:B,0),0),"")</f>
        <v>692</v>
      </c>
      <c r="M351" s="11" t="str">
        <f>IFERROR(INDEX(#REF!,MATCH(B351,#REF!,0),0),"")</f>
        <v/>
      </c>
      <c r="N351" s="11" t="str">
        <f>IFERROR(INDEX(#REF!,MATCH(B351,#REF!,0),0),"")</f>
        <v/>
      </c>
      <c r="O351" s="11" t="str">
        <f>IFERROR(INDEX(#REF!,MATCH(B351,#REF!,0),0),"")</f>
        <v/>
      </c>
      <c r="P351" s="11" t="str">
        <f>IFERROR(INDEX(#REF!,MATCH(B351,#REF!,0),0),"")</f>
        <v/>
      </c>
      <c r="Q351" s="11" t="str">
        <f>IFERROR(INDEX(#REF!,MATCH(B351,#REF!,0),0),"")</f>
        <v/>
      </c>
      <c r="R351" s="11" t="str">
        <f>IFERROR(INDEX(#REF!,MATCH(B351,#REF!,0),0),"")</f>
        <v/>
      </c>
      <c r="S351" s="11" t="str">
        <f>IFERROR(INDEX(#REF!,MATCH(B351,#REF!,0),0),"")</f>
        <v/>
      </c>
      <c r="T351" s="5" t="str">
        <f>IFERROR(INDEX(#REF!,MATCH(B351,#REF!,0),0),"")</f>
        <v/>
      </c>
      <c r="U351" s="10">
        <f t="shared" si="19"/>
        <v>1</v>
      </c>
      <c r="V351" s="188">
        <f t="shared" si="20"/>
        <v>692</v>
      </c>
      <c r="W351" s="188">
        <f t="shared" si="21"/>
        <v>692</v>
      </c>
      <c r="X351" s="188" t="str">
        <f>IFERROR(SUMPRODUCT(LARGE(G351:T351,{1;2;3;4;5})),"NA")</f>
        <v>NA</v>
      </c>
      <c r="Y351" s="189" t="str">
        <f>IFERROR(SUMPRODUCT(LARGE(G351:T351,{1;2;3;4;5;6;7;8;9;10})),"NA")</f>
        <v>NA</v>
      </c>
    </row>
    <row r="352" spans="1:25" s="28" customFormat="1" x14ac:dyDescent="0.3">
      <c r="A352" s="15">
        <v>349</v>
      </c>
      <c r="B352" s="2" t="s">
        <v>2630</v>
      </c>
      <c r="C352" s="1"/>
      <c r="D352" s="1"/>
      <c r="E352" s="1"/>
      <c r="F352" s="2"/>
      <c r="G352" s="10" t="str">
        <f>IFERROR(INDEX('03-25'!X:X,MATCH(B352,'03-25'!Y:Y,0),0),"")</f>
        <v/>
      </c>
      <c r="H352" s="11" t="str">
        <f>IFERROR(INDEX('04-08'!N:N,MATCH(B352,'04-08'!C:C,0),0),"")</f>
        <v/>
      </c>
      <c r="I352" s="11" t="str">
        <f>IFERROR(INDEX('04-29'!M:M,MATCH(B352,'04-29'!L:L,0),0),"")</f>
        <v/>
      </c>
      <c r="J352" s="11" t="str">
        <f>IFERROR(INDEX('05-27'!F:F,MATCH(B352,'05-27'!H:H,0),0),"")</f>
        <v/>
      </c>
      <c r="K352" s="11" t="str">
        <f>IFERROR(INDEX('06-17'!U:U,MATCH(B352,'06-17'!W:W,0),0),"")</f>
        <v/>
      </c>
      <c r="L352" s="11">
        <f>IFERROR(INDEX('07-02'!W:W,MATCH(B352,'07-02'!B:B,0),0),"")</f>
        <v>689</v>
      </c>
      <c r="M352" s="11" t="str">
        <f>IFERROR(INDEX(#REF!,MATCH(B352,#REF!,0),0),"")</f>
        <v/>
      </c>
      <c r="N352" s="11" t="str">
        <f>IFERROR(INDEX(#REF!,MATCH(B352,#REF!,0),0),"")</f>
        <v/>
      </c>
      <c r="O352" s="11" t="str">
        <f>IFERROR(INDEX(#REF!,MATCH(B352,#REF!,0),0),"")</f>
        <v/>
      </c>
      <c r="P352" s="11" t="str">
        <f>IFERROR(INDEX(#REF!,MATCH(B352,#REF!,0),0),"")</f>
        <v/>
      </c>
      <c r="Q352" s="11" t="str">
        <f>IFERROR(INDEX(#REF!,MATCH(B352,#REF!,0),0),"")</f>
        <v/>
      </c>
      <c r="R352" s="11" t="str">
        <f>IFERROR(INDEX(#REF!,MATCH(B352,#REF!,0),0),"")</f>
        <v/>
      </c>
      <c r="S352" s="11" t="str">
        <f>IFERROR(INDEX(#REF!,MATCH(B352,#REF!,0),0),"")</f>
        <v/>
      </c>
      <c r="T352" s="5" t="str">
        <f>IFERROR(INDEX(#REF!,MATCH(B352,#REF!,0),0),"")</f>
        <v/>
      </c>
      <c r="U352" s="10">
        <f t="shared" si="19"/>
        <v>1</v>
      </c>
      <c r="V352" s="188">
        <f t="shared" si="20"/>
        <v>689</v>
      </c>
      <c r="W352" s="188">
        <f t="shared" si="21"/>
        <v>689</v>
      </c>
      <c r="X352" s="188" t="str">
        <f>IFERROR(SUMPRODUCT(LARGE(G352:T352,{1;2;3;4;5})),"NA")</f>
        <v>NA</v>
      </c>
      <c r="Y352" s="189" t="str">
        <f>IFERROR(SUMPRODUCT(LARGE(G352:T352,{1;2;3;4;5;6;7;8;9;10})),"NA")</f>
        <v>NA</v>
      </c>
    </row>
    <row r="353" spans="1:25" s="28" customFormat="1" x14ac:dyDescent="0.3">
      <c r="A353" s="15">
        <v>350</v>
      </c>
      <c r="B353" s="2" t="s">
        <v>2629</v>
      </c>
      <c r="C353" s="1"/>
      <c r="D353" s="1"/>
      <c r="E353" s="1"/>
      <c r="F353" s="2"/>
      <c r="G353" s="10" t="str">
        <f>IFERROR(INDEX('03-25'!X:X,MATCH(B353,'03-25'!Y:Y,0),0),"")</f>
        <v/>
      </c>
      <c r="H353" s="11" t="str">
        <f>IFERROR(INDEX('04-08'!N:N,MATCH(B353,'04-08'!C:C,0),0),"")</f>
        <v/>
      </c>
      <c r="I353" s="11" t="str">
        <f>IFERROR(INDEX('04-29'!M:M,MATCH(B353,'04-29'!L:L,0),0),"")</f>
        <v/>
      </c>
      <c r="J353" s="11" t="str">
        <f>IFERROR(INDEX('05-27'!F:F,MATCH(B353,'05-27'!H:H,0),0),"")</f>
        <v/>
      </c>
      <c r="K353" s="11" t="str">
        <f>IFERROR(INDEX('06-17'!U:U,MATCH(B353,'06-17'!W:W,0),0),"")</f>
        <v/>
      </c>
      <c r="L353" s="11">
        <f>IFERROR(INDEX('07-02'!W:W,MATCH(B353,'07-02'!B:B,0),0),"")</f>
        <v>689</v>
      </c>
      <c r="M353" s="11" t="str">
        <f>IFERROR(INDEX(#REF!,MATCH(B353,#REF!,0),0),"")</f>
        <v/>
      </c>
      <c r="N353" s="11" t="str">
        <f>IFERROR(INDEX(#REF!,MATCH(B353,#REF!,0),0),"")</f>
        <v/>
      </c>
      <c r="O353" s="11" t="str">
        <f>IFERROR(INDEX(#REF!,MATCH(B353,#REF!,0),0),"")</f>
        <v/>
      </c>
      <c r="P353" s="11" t="str">
        <f>IFERROR(INDEX(#REF!,MATCH(B353,#REF!,0),0),"")</f>
        <v/>
      </c>
      <c r="Q353" s="11" t="str">
        <f>IFERROR(INDEX(#REF!,MATCH(B353,#REF!,0),0),"")</f>
        <v/>
      </c>
      <c r="R353" s="11" t="str">
        <f>IFERROR(INDEX(#REF!,MATCH(B353,#REF!,0),0),"")</f>
        <v/>
      </c>
      <c r="S353" s="11" t="str">
        <f>IFERROR(INDEX(#REF!,MATCH(B353,#REF!,0),0),"")</f>
        <v/>
      </c>
      <c r="T353" s="5" t="str">
        <f>IFERROR(INDEX(#REF!,MATCH(B353,#REF!,0),0),"")</f>
        <v/>
      </c>
      <c r="U353" s="10">
        <f t="shared" si="19"/>
        <v>1</v>
      </c>
      <c r="V353" s="188">
        <f t="shared" si="20"/>
        <v>689</v>
      </c>
      <c r="W353" s="188">
        <f t="shared" si="21"/>
        <v>689</v>
      </c>
      <c r="X353" s="188" t="str">
        <f>IFERROR(SUMPRODUCT(LARGE(G353:T353,{1;2;3;4;5})),"NA")</f>
        <v>NA</v>
      </c>
      <c r="Y353" s="189" t="str">
        <f>IFERROR(SUMPRODUCT(LARGE(G353:T353,{1;2;3;4;5;6;7;8;9;10})),"NA")</f>
        <v>NA</v>
      </c>
    </row>
    <row r="354" spans="1:25" s="28" customFormat="1" x14ac:dyDescent="0.3">
      <c r="A354" s="15">
        <v>351</v>
      </c>
      <c r="B354" s="2" t="s">
        <v>426</v>
      </c>
      <c r="C354" s="1"/>
      <c r="D354" s="1"/>
      <c r="E354" s="1"/>
      <c r="F354" s="2"/>
      <c r="G354" s="10" t="str">
        <f>IFERROR(INDEX('03-25'!X:X,MATCH(B354,'03-25'!Y:Y,0),0),"")</f>
        <v/>
      </c>
      <c r="H354" s="11">
        <f>IFERROR(INDEX('04-08'!N:N,MATCH(B354,'04-08'!C:C,0),0),"")</f>
        <v>688</v>
      </c>
      <c r="I354" s="11" t="str">
        <f>IFERROR(INDEX('04-29'!M:M,MATCH(B354,'04-29'!L:L,0),0),"")</f>
        <v/>
      </c>
      <c r="J354" s="11" t="str">
        <f>IFERROR(INDEX('05-27'!F:F,MATCH(B354,'05-27'!H:H,0),0),"")</f>
        <v/>
      </c>
      <c r="K354" s="11" t="str">
        <f>IFERROR(INDEX('06-17'!U:U,MATCH(B354,'06-17'!W:W,0),0),"")</f>
        <v/>
      </c>
      <c r="L354" s="11" t="str">
        <f>IFERROR(INDEX('07-02'!W:W,MATCH(B354,'07-02'!B:B,0),0),"")</f>
        <v/>
      </c>
      <c r="M354" s="11" t="str">
        <f>IFERROR(INDEX(#REF!,MATCH(B354,#REF!,0),0),"")</f>
        <v/>
      </c>
      <c r="N354" s="11" t="str">
        <f>IFERROR(INDEX(#REF!,MATCH(B354,#REF!,0),0),"")</f>
        <v/>
      </c>
      <c r="O354" s="11" t="str">
        <f>IFERROR(INDEX(#REF!,MATCH(B354,#REF!,0),0),"")</f>
        <v/>
      </c>
      <c r="P354" s="11" t="str">
        <f>IFERROR(INDEX(#REF!,MATCH(B354,#REF!,0),0),"")</f>
        <v/>
      </c>
      <c r="Q354" s="11" t="str">
        <f>IFERROR(INDEX(#REF!,MATCH(B354,#REF!,0),0),"")</f>
        <v/>
      </c>
      <c r="R354" s="11" t="str">
        <f>IFERROR(INDEX(#REF!,MATCH(B354,#REF!,0),0),"")</f>
        <v/>
      </c>
      <c r="S354" s="11" t="str">
        <f>IFERROR(INDEX(#REF!,MATCH(B354,#REF!,0),0),"")</f>
        <v/>
      </c>
      <c r="T354" s="5" t="str">
        <f>IFERROR(INDEX(#REF!,MATCH(B354,#REF!,0),0),"")</f>
        <v/>
      </c>
      <c r="U354" s="10">
        <f t="shared" si="19"/>
        <v>1</v>
      </c>
      <c r="V354" s="188">
        <f t="shared" si="20"/>
        <v>688</v>
      </c>
      <c r="W354" s="188">
        <f t="shared" si="21"/>
        <v>688</v>
      </c>
      <c r="X354" s="188" t="str">
        <f>IFERROR(SUMPRODUCT(LARGE(G354:T354,{1;2;3;4;5})),"NA")</f>
        <v>NA</v>
      </c>
      <c r="Y354" s="189" t="str">
        <f>IFERROR(SUMPRODUCT(LARGE(G354:T354,{1;2;3;4;5;6;7;8;9;10})),"NA")</f>
        <v>NA</v>
      </c>
    </row>
    <row r="355" spans="1:25" s="28" customFormat="1" x14ac:dyDescent="0.3">
      <c r="A355" s="15">
        <v>352</v>
      </c>
      <c r="B355" s="2" t="s">
        <v>425</v>
      </c>
      <c r="C355" s="1"/>
      <c r="D355" s="1"/>
      <c r="E355" s="1"/>
      <c r="F355" s="2"/>
      <c r="G355" s="10" t="str">
        <f>IFERROR(INDEX('03-25'!X:X,MATCH(B355,'03-25'!Y:Y,0),0),"")</f>
        <v/>
      </c>
      <c r="H355" s="11">
        <f>IFERROR(INDEX('04-08'!N:N,MATCH(B355,'04-08'!C:C,0),0),"")</f>
        <v>688</v>
      </c>
      <c r="I355" s="11" t="str">
        <f>IFERROR(INDEX('04-29'!M:M,MATCH(B355,'04-29'!L:L,0),0),"")</f>
        <v/>
      </c>
      <c r="J355" s="11" t="str">
        <f>IFERROR(INDEX('05-27'!F:F,MATCH(B355,'05-27'!H:H,0),0),"")</f>
        <v/>
      </c>
      <c r="K355" s="11" t="str">
        <f>IFERROR(INDEX('06-17'!U:U,MATCH(B355,'06-17'!W:W,0),0),"")</f>
        <v/>
      </c>
      <c r="L355" s="11" t="str">
        <f>IFERROR(INDEX('07-02'!W:W,MATCH(B355,'07-02'!B:B,0),0),"")</f>
        <v/>
      </c>
      <c r="M355" s="11" t="str">
        <f>IFERROR(INDEX(#REF!,MATCH(B355,#REF!,0),0),"")</f>
        <v/>
      </c>
      <c r="N355" s="11" t="str">
        <f>IFERROR(INDEX(#REF!,MATCH(B355,#REF!,0),0),"")</f>
        <v/>
      </c>
      <c r="O355" s="11" t="str">
        <f>IFERROR(INDEX(#REF!,MATCH(B355,#REF!,0),0),"")</f>
        <v/>
      </c>
      <c r="P355" s="11" t="str">
        <f>IFERROR(INDEX(#REF!,MATCH(B355,#REF!,0),0),"")</f>
        <v/>
      </c>
      <c r="Q355" s="11" t="str">
        <f>IFERROR(INDEX(#REF!,MATCH(B355,#REF!,0),0),"")</f>
        <v/>
      </c>
      <c r="R355" s="11" t="str">
        <f>IFERROR(INDEX(#REF!,MATCH(B355,#REF!,0),0),"")</f>
        <v/>
      </c>
      <c r="S355" s="11" t="str">
        <f>IFERROR(INDEX(#REF!,MATCH(B355,#REF!,0),0),"")</f>
        <v/>
      </c>
      <c r="T355" s="5" t="str">
        <f>IFERROR(INDEX(#REF!,MATCH(B355,#REF!,0),0),"")</f>
        <v/>
      </c>
      <c r="U355" s="10">
        <f t="shared" ref="U355:U406" si="22">COUNTIF(G355:T355,"&gt;0")</f>
        <v>1</v>
      </c>
      <c r="V355" s="188">
        <f t="shared" ref="V355:V406" si="23">SUM(G355:T355)</f>
        <v>688</v>
      </c>
      <c r="W355" s="188">
        <f t="shared" ref="W355:W406" si="24">V355/U355</f>
        <v>688</v>
      </c>
      <c r="X355" s="188" t="str">
        <f>IFERROR(SUMPRODUCT(LARGE(G355:T355,{1;2;3;4;5})),"NA")</f>
        <v>NA</v>
      </c>
      <c r="Y355" s="189" t="str">
        <f>IFERROR(SUMPRODUCT(LARGE(G355:T355,{1;2;3;4;5;6;7;8;9;10})),"NA")</f>
        <v>NA</v>
      </c>
    </row>
    <row r="356" spans="1:25" s="28" customFormat="1" x14ac:dyDescent="0.3">
      <c r="A356" s="15">
        <v>353</v>
      </c>
      <c r="B356" s="2" t="s">
        <v>2684</v>
      </c>
      <c r="C356" s="1"/>
      <c r="D356" s="1"/>
      <c r="E356" s="1"/>
      <c r="F356" s="2"/>
      <c r="G356" s="10" t="str">
        <f>IFERROR(INDEX('03-25'!X:X,MATCH(B356,'03-25'!Y:Y,0),0),"")</f>
        <v/>
      </c>
      <c r="H356" s="11" t="str">
        <f>IFERROR(INDEX('04-08'!N:N,MATCH(B356,'04-08'!C:C,0),0),"")</f>
        <v/>
      </c>
      <c r="I356" s="11" t="str">
        <f>IFERROR(INDEX('04-29'!M:M,MATCH(B356,'04-29'!L:L,0),0),"")</f>
        <v/>
      </c>
      <c r="J356" s="11" t="str">
        <f>IFERROR(INDEX('05-27'!F:F,MATCH(B356,'05-27'!H:H,0),0),"")</f>
        <v/>
      </c>
      <c r="K356" s="11" t="str">
        <f>IFERROR(INDEX('06-17'!U:U,MATCH(B356,'06-17'!W:W,0),0),"")</f>
        <v/>
      </c>
      <c r="L356" s="11">
        <f>IFERROR(INDEX('07-02'!W:W,MATCH(B356,'07-02'!B:B,0),0),"")</f>
        <v>688</v>
      </c>
      <c r="M356" s="11" t="str">
        <f>IFERROR(INDEX(#REF!,MATCH(B356,#REF!,0),0),"")</f>
        <v/>
      </c>
      <c r="N356" s="11" t="str">
        <f>IFERROR(INDEX(#REF!,MATCH(B356,#REF!,0),0),"")</f>
        <v/>
      </c>
      <c r="O356" s="11" t="str">
        <f>IFERROR(INDEX(#REF!,MATCH(B356,#REF!,0),0),"")</f>
        <v/>
      </c>
      <c r="P356" s="11" t="str">
        <f>IFERROR(INDEX(#REF!,MATCH(B356,#REF!,0),0),"")</f>
        <v/>
      </c>
      <c r="Q356" s="11" t="str">
        <f>IFERROR(INDEX(#REF!,MATCH(B356,#REF!,0),0),"")</f>
        <v/>
      </c>
      <c r="R356" s="11" t="str">
        <f>IFERROR(INDEX(#REF!,MATCH(B356,#REF!,0),0),"")</f>
        <v/>
      </c>
      <c r="S356" s="11" t="str">
        <f>IFERROR(INDEX(#REF!,MATCH(B356,#REF!,0),0),"")</f>
        <v/>
      </c>
      <c r="T356" s="5" t="str">
        <f>IFERROR(INDEX(#REF!,MATCH(B356,#REF!,0),0),"")</f>
        <v/>
      </c>
      <c r="U356" s="10">
        <f t="shared" si="22"/>
        <v>1</v>
      </c>
      <c r="V356" s="188">
        <f t="shared" si="23"/>
        <v>688</v>
      </c>
      <c r="W356" s="188">
        <f t="shared" si="24"/>
        <v>688</v>
      </c>
      <c r="X356" s="188" t="str">
        <f>IFERROR(SUMPRODUCT(LARGE(G356:T356,{1;2;3;4;5})),"NA")</f>
        <v>NA</v>
      </c>
      <c r="Y356" s="189" t="str">
        <f>IFERROR(SUMPRODUCT(LARGE(G356:T356,{1;2;3;4;5;6;7;8;9;10})),"NA")</f>
        <v>NA</v>
      </c>
    </row>
    <row r="357" spans="1:25" s="28" customFormat="1" x14ac:dyDescent="0.3">
      <c r="A357" s="15">
        <v>354</v>
      </c>
      <c r="B357" s="2" t="s">
        <v>1845</v>
      </c>
      <c r="C357" s="1"/>
      <c r="D357" s="1"/>
      <c r="E357" s="1"/>
      <c r="F357" s="2"/>
      <c r="G357" s="10" t="str">
        <f>IFERROR(INDEX('03-25'!X:X,MATCH(B357,'03-25'!Y:Y,0),0),"")</f>
        <v/>
      </c>
      <c r="H357" s="11" t="str">
        <f>IFERROR(INDEX('04-08'!N:N,MATCH(B357,'04-08'!C:C,0),0),"")</f>
        <v/>
      </c>
      <c r="I357" s="11">
        <f>IFERROR(INDEX('04-29'!M:M,MATCH(B357,'04-29'!L:L,0),0),"")</f>
        <v>688</v>
      </c>
      <c r="J357" s="11" t="str">
        <f>IFERROR(INDEX('05-27'!F:F,MATCH(B357,'05-27'!H:H,0),0),"")</f>
        <v/>
      </c>
      <c r="K357" s="11" t="str">
        <f>IFERROR(INDEX('06-17'!U:U,MATCH(B357,'06-17'!W:W,0),0),"")</f>
        <v/>
      </c>
      <c r="L357" s="11" t="str">
        <f>IFERROR(INDEX('07-02'!W:W,MATCH(B357,'07-02'!B:B,0),0),"")</f>
        <v/>
      </c>
      <c r="M357" s="11" t="str">
        <f>IFERROR(INDEX(#REF!,MATCH(B357,#REF!,0),0),"")</f>
        <v/>
      </c>
      <c r="N357" s="11" t="str">
        <f>IFERROR(INDEX(#REF!,MATCH(B357,#REF!,0),0),"")</f>
        <v/>
      </c>
      <c r="O357" s="11" t="str">
        <f>IFERROR(INDEX(#REF!,MATCH(B357,#REF!,0),0),"")</f>
        <v/>
      </c>
      <c r="P357" s="11" t="str">
        <f>IFERROR(INDEX(#REF!,MATCH(B357,#REF!,0),0),"")</f>
        <v/>
      </c>
      <c r="Q357" s="11" t="str">
        <f>IFERROR(INDEX(#REF!,MATCH(B357,#REF!,0),0),"")</f>
        <v/>
      </c>
      <c r="R357" s="11" t="str">
        <f>IFERROR(INDEX(#REF!,MATCH(B357,#REF!,0),0),"")</f>
        <v/>
      </c>
      <c r="S357" s="11" t="str">
        <f>IFERROR(INDEX(#REF!,MATCH(B357,#REF!,0),0),"")</f>
        <v/>
      </c>
      <c r="T357" s="5" t="str">
        <f>IFERROR(INDEX(#REF!,MATCH(B357,#REF!,0),0),"")</f>
        <v/>
      </c>
      <c r="U357" s="10">
        <f t="shared" si="22"/>
        <v>1</v>
      </c>
      <c r="V357" s="188">
        <f t="shared" si="23"/>
        <v>688</v>
      </c>
      <c r="W357" s="188">
        <f t="shared" si="24"/>
        <v>688</v>
      </c>
      <c r="X357" s="188" t="str">
        <f>IFERROR(SUMPRODUCT(LARGE(G357:T357,{1;2;3;4;5})),"NA")</f>
        <v>NA</v>
      </c>
      <c r="Y357" s="189" t="str">
        <f>IFERROR(SUMPRODUCT(LARGE(G357:T357,{1;2;3;4;5;6;7;8;9;10})),"NA")</f>
        <v>NA</v>
      </c>
    </row>
    <row r="358" spans="1:25" s="28" customFormat="1" x14ac:dyDescent="0.3">
      <c r="A358" s="15">
        <v>355</v>
      </c>
      <c r="B358" s="2" t="s">
        <v>427</v>
      </c>
      <c r="C358" s="1"/>
      <c r="D358" s="1"/>
      <c r="E358" s="1"/>
      <c r="F358" s="2"/>
      <c r="G358" s="10" t="str">
        <f>IFERROR(INDEX('03-25'!X:X,MATCH(B358,'03-25'!Y:Y,0),0),"")</f>
        <v/>
      </c>
      <c r="H358" s="11">
        <f>IFERROR(INDEX('04-08'!N:N,MATCH(B358,'04-08'!C:C,0),0),"")</f>
        <v>688</v>
      </c>
      <c r="I358" s="11" t="str">
        <f>IFERROR(INDEX('04-29'!M:M,MATCH(B358,'04-29'!L:L,0),0),"")</f>
        <v/>
      </c>
      <c r="J358" s="11" t="str">
        <f>IFERROR(INDEX('05-27'!F:F,MATCH(B358,'05-27'!H:H,0),0),"")</f>
        <v/>
      </c>
      <c r="K358" s="11" t="str">
        <f>IFERROR(INDEX('06-17'!U:U,MATCH(B358,'06-17'!W:W,0),0),"")</f>
        <v/>
      </c>
      <c r="L358" s="11" t="str">
        <f>IFERROR(INDEX('07-02'!W:W,MATCH(B358,'07-02'!B:B,0),0),"")</f>
        <v/>
      </c>
      <c r="M358" s="11" t="str">
        <f>IFERROR(INDEX(#REF!,MATCH(B358,#REF!,0),0),"")</f>
        <v/>
      </c>
      <c r="N358" s="11" t="str">
        <f>IFERROR(INDEX(#REF!,MATCH(B358,#REF!,0),0),"")</f>
        <v/>
      </c>
      <c r="O358" s="11" t="str">
        <f>IFERROR(INDEX(#REF!,MATCH(B358,#REF!,0),0),"")</f>
        <v/>
      </c>
      <c r="P358" s="11" t="str">
        <f>IFERROR(INDEX(#REF!,MATCH(B358,#REF!,0),0),"")</f>
        <v/>
      </c>
      <c r="Q358" s="11" t="str">
        <f>IFERROR(INDEX(#REF!,MATCH(B358,#REF!,0),0),"")</f>
        <v/>
      </c>
      <c r="R358" s="11" t="str">
        <f>IFERROR(INDEX(#REF!,MATCH(B358,#REF!,0),0),"")</f>
        <v/>
      </c>
      <c r="S358" s="11" t="str">
        <f>IFERROR(INDEX(#REF!,MATCH(B358,#REF!,0),0),"")</f>
        <v/>
      </c>
      <c r="T358" s="5" t="str">
        <f>IFERROR(INDEX(#REF!,MATCH(B358,#REF!,0),0),"")</f>
        <v/>
      </c>
      <c r="U358" s="10">
        <f t="shared" si="22"/>
        <v>1</v>
      </c>
      <c r="V358" s="188">
        <f t="shared" si="23"/>
        <v>688</v>
      </c>
      <c r="W358" s="188">
        <f t="shared" si="24"/>
        <v>688</v>
      </c>
      <c r="X358" s="188" t="str">
        <f>IFERROR(SUMPRODUCT(LARGE(G358:T358,{1;2;3;4;5})),"NA")</f>
        <v>NA</v>
      </c>
      <c r="Y358" s="189" t="str">
        <f>IFERROR(SUMPRODUCT(LARGE(G358:T358,{1;2;3;4;5;6;7;8;9;10})),"NA")</f>
        <v>NA</v>
      </c>
    </row>
    <row r="359" spans="1:25" s="28" customFormat="1" x14ac:dyDescent="0.3">
      <c r="A359" s="15">
        <v>356</v>
      </c>
      <c r="B359" s="2" t="s">
        <v>2685</v>
      </c>
      <c r="C359" s="1"/>
      <c r="D359" s="1"/>
      <c r="E359" s="1"/>
      <c r="F359" s="2"/>
      <c r="G359" s="10" t="str">
        <f>IFERROR(INDEX('03-25'!X:X,MATCH(B359,'03-25'!Y:Y,0),0),"")</f>
        <v/>
      </c>
      <c r="H359" s="11" t="str">
        <f>IFERROR(INDEX('04-08'!N:N,MATCH(B359,'04-08'!C:C,0),0),"")</f>
        <v/>
      </c>
      <c r="I359" s="11" t="str">
        <f>IFERROR(INDEX('04-29'!M:M,MATCH(B359,'04-29'!L:L,0),0),"")</f>
        <v/>
      </c>
      <c r="J359" s="11" t="str">
        <f>IFERROR(INDEX('05-27'!F:F,MATCH(B359,'05-27'!H:H,0),0),"")</f>
        <v/>
      </c>
      <c r="K359" s="11" t="str">
        <f>IFERROR(INDEX('06-17'!U:U,MATCH(B359,'06-17'!W:W,0),0),"")</f>
        <v/>
      </c>
      <c r="L359" s="11">
        <f>IFERROR(INDEX('07-02'!W:W,MATCH(B359,'07-02'!B:B,0),0),"")</f>
        <v>687</v>
      </c>
      <c r="M359" s="11" t="str">
        <f>IFERROR(INDEX(#REF!,MATCH(B359,#REF!,0),0),"")</f>
        <v/>
      </c>
      <c r="N359" s="11" t="str">
        <f>IFERROR(INDEX(#REF!,MATCH(B359,#REF!,0),0),"")</f>
        <v/>
      </c>
      <c r="O359" s="11" t="str">
        <f>IFERROR(INDEX(#REF!,MATCH(B359,#REF!,0),0),"")</f>
        <v/>
      </c>
      <c r="P359" s="11" t="str">
        <f>IFERROR(INDEX(#REF!,MATCH(B359,#REF!,0),0),"")</f>
        <v/>
      </c>
      <c r="Q359" s="11" t="str">
        <f>IFERROR(INDEX(#REF!,MATCH(B359,#REF!,0),0),"")</f>
        <v/>
      </c>
      <c r="R359" s="11" t="str">
        <f>IFERROR(INDEX(#REF!,MATCH(B359,#REF!,0),0),"")</f>
        <v/>
      </c>
      <c r="S359" s="11" t="str">
        <f>IFERROR(INDEX(#REF!,MATCH(B359,#REF!,0),0),"")</f>
        <v/>
      </c>
      <c r="T359" s="5" t="str">
        <f>IFERROR(INDEX(#REF!,MATCH(B359,#REF!,0),0),"")</f>
        <v/>
      </c>
      <c r="U359" s="10">
        <f t="shared" si="22"/>
        <v>1</v>
      </c>
      <c r="V359" s="188">
        <f t="shared" si="23"/>
        <v>687</v>
      </c>
      <c r="W359" s="188">
        <f t="shared" si="24"/>
        <v>687</v>
      </c>
      <c r="X359" s="188" t="str">
        <f>IFERROR(SUMPRODUCT(LARGE(G359:T359,{1;2;3;4;5})),"NA")</f>
        <v>NA</v>
      </c>
      <c r="Y359" s="189" t="str">
        <f>IFERROR(SUMPRODUCT(LARGE(G359:T359,{1;2;3;4;5;6;7;8;9;10})),"NA")</f>
        <v>NA</v>
      </c>
    </row>
    <row r="360" spans="1:25" s="28" customFormat="1" x14ac:dyDescent="0.3">
      <c r="A360" s="15">
        <v>357</v>
      </c>
      <c r="B360" s="2" t="s">
        <v>2689</v>
      </c>
      <c r="C360" s="1"/>
      <c r="D360" s="1"/>
      <c r="E360" s="1"/>
      <c r="F360" s="2"/>
      <c r="G360" s="10" t="str">
        <f>IFERROR(INDEX('03-25'!X:X,MATCH(B360,'03-25'!Y:Y,0),0),"")</f>
        <v/>
      </c>
      <c r="H360" s="11" t="str">
        <f>IFERROR(INDEX('04-08'!N:N,MATCH(B360,'04-08'!C:C,0),0),"")</f>
        <v/>
      </c>
      <c r="I360" s="11" t="str">
        <f>IFERROR(INDEX('04-29'!M:M,MATCH(B360,'04-29'!L:L,0),0),"")</f>
        <v/>
      </c>
      <c r="J360" s="11" t="str">
        <f>IFERROR(INDEX('05-27'!F:F,MATCH(B360,'05-27'!H:H,0),0),"")</f>
        <v/>
      </c>
      <c r="K360" s="11" t="str">
        <f>IFERROR(INDEX('06-17'!U:U,MATCH(B360,'06-17'!W:W,0),0),"")</f>
        <v/>
      </c>
      <c r="L360" s="11">
        <f>IFERROR(INDEX('07-02'!W:W,MATCH(B360,'07-02'!B:B,0),0),"")</f>
        <v>686</v>
      </c>
      <c r="M360" s="11" t="str">
        <f>IFERROR(INDEX(#REF!,MATCH(B360,#REF!,0),0),"")</f>
        <v/>
      </c>
      <c r="N360" s="11" t="str">
        <f>IFERROR(INDEX(#REF!,MATCH(B360,#REF!,0),0),"")</f>
        <v/>
      </c>
      <c r="O360" s="11" t="str">
        <f>IFERROR(INDEX(#REF!,MATCH(B360,#REF!,0),0),"")</f>
        <v/>
      </c>
      <c r="P360" s="11" t="str">
        <f>IFERROR(INDEX(#REF!,MATCH(B360,#REF!,0),0),"")</f>
        <v/>
      </c>
      <c r="Q360" s="11" t="str">
        <f>IFERROR(INDEX(#REF!,MATCH(B360,#REF!,0),0),"")</f>
        <v/>
      </c>
      <c r="R360" s="11" t="str">
        <f>IFERROR(INDEX(#REF!,MATCH(B360,#REF!,0),0),"")</f>
        <v/>
      </c>
      <c r="S360" s="11" t="str">
        <f>IFERROR(INDEX(#REF!,MATCH(B360,#REF!,0),0),"")</f>
        <v/>
      </c>
      <c r="T360" s="5" t="str">
        <f>IFERROR(INDEX(#REF!,MATCH(B360,#REF!,0),0),"")</f>
        <v/>
      </c>
      <c r="U360" s="10">
        <f t="shared" si="22"/>
        <v>1</v>
      </c>
      <c r="V360" s="188">
        <f t="shared" si="23"/>
        <v>686</v>
      </c>
      <c r="W360" s="188">
        <f t="shared" si="24"/>
        <v>686</v>
      </c>
      <c r="X360" s="188" t="str">
        <f>IFERROR(SUMPRODUCT(LARGE(G360:T360,{1;2;3;4;5})),"NA")</f>
        <v>NA</v>
      </c>
      <c r="Y360" s="189" t="str">
        <f>IFERROR(SUMPRODUCT(LARGE(G360:T360,{1;2;3;4;5;6;7;8;9;10})),"NA")</f>
        <v>NA</v>
      </c>
    </row>
    <row r="361" spans="1:25" s="28" customFormat="1" x14ac:dyDescent="0.3">
      <c r="A361" s="15">
        <v>358</v>
      </c>
      <c r="B361" s="2" t="s">
        <v>2031</v>
      </c>
      <c r="C361" s="1"/>
      <c r="D361" s="1"/>
      <c r="E361" s="1"/>
      <c r="F361" s="2"/>
      <c r="G361" s="10" t="str">
        <f>IFERROR(INDEX('03-25'!X:X,MATCH(B361,'03-25'!Y:Y,0),0),"")</f>
        <v/>
      </c>
      <c r="H361" s="11" t="str">
        <f>IFERROR(INDEX('04-08'!N:N,MATCH(B361,'04-08'!C:C,0),0),"")</f>
        <v/>
      </c>
      <c r="I361" s="11" t="str">
        <f>IFERROR(INDEX('04-29'!M:M,MATCH(B361,'04-29'!L:L,0),0),"")</f>
        <v/>
      </c>
      <c r="J361" s="11">
        <f>IFERROR(INDEX('05-27'!F:F,MATCH(B361,'05-27'!H:H,0),0),"")</f>
        <v>686</v>
      </c>
      <c r="K361" s="11" t="str">
        <f>IFERROR(INDEX('06-17'!U:U,MATCH(B361,'06-17'!W:W,0),0),"")</f>
        <v/>
      </c>
      <c r="L361" s="11" t="str">
        <f>IFERROR(INDEX('07-02'!W:W,MATCH(B361,'07-02'!B:B,0),0),"")</f>
        <v/>
      </c>
      <c r="M361" s="11" t="str">
        <f>IFERROR(INDEX(#REF!,MATCH(B361,#REF!,0),0),"")</f>
        <v/>
      </c>
      <c r="N361" s="11" t="str">
        <f>IFERROR(INDEX(#REF!,MATCH(B361,#REF!,0),0),"")</f>
        <v/>
      </c>
      <c r="O361" s="11" t="str">
        <f>IFERROR(INDEX(#REF!,MATCH(B361,#REF!,0),0),"")</f>
        <v/>
      </c>
      <c r="P361" s="11" t="str">
        <f>IFERROR(INDEX(#REF!,MATCH(B361,#REF!,0),0),"")</f>
        <v/>
      </c>
      <c r="Q361" s="11" t="str">
        <f>IFERROR(INDEX(#REF!,MATCH(B361,#REF!,0),0),"")</f>
        <v/>
      </c>
      <c r="R361" s="11" t="str">
        <f>IFERROR(INDEX(#REF!,MATCH(B361,#REF!,0),0),"")</f>
        <v/>
      </c>
      <c r="S361" s="11" t="str">
        <f>IFERROR(INDEX(#REF!,MATCH(B361,#REF!,0),0),"")</f>
        <v/>
      </c>
      <c r="T361" s="5" t="str">
        <f>IFERROR(INDEX(#REF!,MATCH(B361,#REF!,0),0),"")</f>
        <v/>
      </c>
      <c r="U361" s="10">
        <f t="shared" si="22"/>
        <v>1</v>
      </c>
      <c r="V361" s="188">
        <f t="shared" si="23"/>
        <v>686</v>
      </c>
      <c r="W361" s="188">
        <f t="shared" si="24"/>
        <v>686</v>
      </c>
      <c r="X361" s="188" t="str">
        <f>IFERROR(SUMPRODUCT(LARGE(G361:T361,{1;2;3;4;5})),"NA")</f>
        <v>NA</v>
      </c>
      <c r="Y361" s="189" t="str">
        <f>IFERROR(SUMPRODUCT(LARGE(G361:T361,{1;2;3;4;5;6;7;8;9;10})),"NA")</f>
        <v>NA</v>
      </c>
    </row>
    <row r="362" spans="1:25" s="28" customFormat="1" x14ac:dyDescent="0.3">
      <c r="A362" s="15">
        <v>359</v>
      </c>
      <c r="B362" s="2" t="s">
        <v>1813</v>
      </c>
      <c r="C362" s="1"/>
      <c r="D362" s="1"/>
      <c r="E362" s="1"/>
      <c r="F362" s="2"/>
      <c r="G362" s="10" t="str">
        <f>IFERROR(INDEX('03-25'!X:X,MATCH(B362,'03-25'!Y:Y,0),0),"")</f>
        <v/>
      </c>
      <c r="H362" s="11" t="str">
        <f>IFERROR(INDEX('04-08'!N:N,MATCH(B362,'04-08'!C:C,0),0),"")</f>
        <v/>
      </c>
      <c r="I362" s="11">
        <f>IFERROR(INDEX('04-29'!M:M,MATCH(B362,'04-29'!L:L,0),0),"")</f>
        <v>686</v>
      </c>
      <c r="J362" s="11" t="str">
        <f>IFERROR(INDEX('05-27'!F:F,MATCH(B362,'05-27'!H:H,0),0),"")</f>
        <v/>
      </c>
      <c r="K362" s="11" t="str">
        <f>IFERROR(INDEX('06-17'!U:U,MATCH(B362,'06-17'!W:W,0),0),"")</f>
        <v/>
      </c>
      <c r="L362" s="11" t="str">
        <f>IFERROR(INDEX('07-02'!W:W,MATCH(B362,'07-02'!B:B,0),0),"")</f>
        <v/>
      </c>
      <c r="M362" s="11" t="str">
        <f>IFERROR(INDEX(#REF!,MATCH(B362,#REF!,0),0),"")</f>
        <v/>
      </c>
      <c r="N362" s="11" t="str">
        <f>IFERROR(INDEX(#REF!,MATCH(B362,#REF!,0),0),"")</f>
        <v/>
      </c>
      <c r="O362" s="11" t="str">
        <f>IFERROR(INDEX(#REF!,MATCH(B362,#REF!,0),0),"")</f>
        <v/>
      </c>
      <c r="P362" s="11" t="str">
        <f>IFERROR(INDEX(#REF!,MATCH(B362,#REF!,0),0),"")</f>
        <v/>
      </c>
      <c r="Q362" s="11" t="str">
        <f>IFERROR(INDEX(#REF!,MATCH(B362,#REF!,0),0),"")</f>
        <v/>
      </c>
      <c r="R362" s="11" t="str">
        <f>IFERROR(INDEX(#REF!,MATCH(B362,#REF!,0),0),"")</f>
        <v/>
      </c>
      <c r="S362" s="11" t="str">
        <f>IFERROR(INDEX(#REF!,MATCH(B362,#REF!,0),0),"")</f>
        <v/>
      </c>
      <c r="T362" s="5" t="str">
        <f>IFERROR(INDEX(#REF!,MATCH(B362,#REF!,0),0),"")</f>
        <v/>
      </c>
      <c r="U362" s="10">
        <f t="shared" si="22"/>
        <v>1</v>
      </c>
      <c r="V362" s="188">
        <f t="shared" si="23"/>
        <v>686</v>
      </c>
      <c r="W362" s="188">
        <f t="shared" si="24"/>
        <v>686</v>
      </c>
      <c r="X362" s="188" t="str">
        <f>IFERROR(SUMPRODUCT(LARGE(G362:T362,{1;2;3;4;5})),"NA")</f>
        <v>NA</v>
      </c>
      <c r="Y362" s="189" t="str">
        <f>IFERROR(SUMPRODUCT(LARGE(G362:T362,{1;2;3;4;5;6;7;8;9;10})),"NA")</f>
        <v>NA</v>
      </c>
    </row>
    <row r="363" spans="1:25" s="28" customFormat="1" x14ac:dyDescent="0.3">
      <c r="A363" s="15">
        <v>360</v>
      </c>
      <c r="B363" s="2" t="s">
        <v>428</v>
      </c>
      <c r="C363" s="1"/>
      <c r="D363" s="1"/>
      <c r="E363" s="1"/>
      <c r="F363" s="2"/>
      <c r="G363" s="10" t="str">
        <f>IFERROR(INDEX('03-25'!X:X,MATCH(B363,'03-25'!Y:Y,0),0),"")</f>
        <v/>
      </c>
      <c r="H363" s="11">
        <f>IFERROR(INDEX('04-08'!N:N,MATCH(B363,'04-08'!C:C,0),0),"")</f>
        <v>685</v>
      </c>
      <c r="I363" s="11" t="str">
        <f>IFERROR(INDEX('04-29'!M:M,MATCH(B363,'04-29'!L:L,0),0),"")</f>
        <v/>
      </c>
      <c r="J363" s="11" t="str">
        <f>IFERROR(INDEX('05-27'!F:F,MATCH(B363,'05-27'!H:H,0),0),"")</f>
        <v/>
      </c>
      <c r="K363" s="11" t="str">
        <f>IFERROR(INDEX('06-17'!U:U,MATCH(B363,'06-17'!W:W,0),0),"")</f>
        <v/>
      </c>
      <c r="L363" s="11" t="str">
        <f>IFERROR(INDEX('07-02'!W:W,MATCH(B363,'07-02'!B:B,0),0),"")</f>
        <v/>
      </c>
      <c r="M363" s="11" t="str">
        <f>IFERROR(INDEX(#REF!,MATCH(B363,#REF!,0),0),"")</f>
        <v/>
      </c>
      <c r="N363" s="11" t="str">
        <f>IFERROR(INDEX(#REF!,MATCH(B363,#REF!,0),0),"")</f>
        <v/>
      </c>
      <c r="O363" s="11" t="str">
        <f>IFERROR(INDEX(#REF!,MATCH(B363,#REF!,0),0),"")</f>
        <v/>
      </c>
      <c r="P363" s="11" t="str">
        <f>IFERROR(INDEX(#REF!,MATCH(B363,#REF!,0),0),"")</f>
        <v/>
      </c>
      <c r="Q363" s="11" t="str">
        <f>IFERROR(INDEX(#REF!,MATCH(B363,#REF!,0),0),"")</f>
        <v/>
      </c>
      <c r="R363" s="11" t="str">
        <f>IFERROR(INDEX(#REF!,MATCH(B363,#REF!,0),0),"")</f>
        <v/>
      </c>
      <c r="S363" s="11" t="str">
        <f>IFERROR(INDEX(#REF!,MATCH(B363,#REF!,0),0),"")</f>
        <v/>
      </c>
      <c r="T363" s="5" t="str">
        <f>IFERROR(INDEX(#REF!,MATCH(B363,#REF!,0),0),"")</f>
        <v/>
      </c>
      <c r="U363" s="10">
        <f t="shared" si="22"/>
        <v>1</v>
      </c>
      <c r="V363" s="188">
        <f t="shared" si="23"/>
        <v>685</v>
      </c>
      <c r="W363" s="188">
        <f t="shared" si="24"/>
        <v>685</v>
      </c>
      <c r="X363" s="188" t="str">
        <f>IFERROR(SUMPRODUCT(LARGE(G363:T363,{1;2;3;4;5})),"NA")</f>
        <v>NA</v>
      </c>
      <c r="Y363" s="189" t="str">
        <f>IFERROR(SUMPRODUCT(LARGE(G363:T363,{1;2;3;4;5;6;7;8;9;10})),"NA")</f>
        <v>NA</v>
      </c>
    </row>
    <row r="364" spans="1:25" s="28" customFormat="1" x14ac:dyDescent="0.3">
      <c r="A364" s="15">
        <v>361</v>
      </c>
      <c r="B364" s="2" t="s">
        <v>2631</v>
      </c>
      <c r="C364" s="1"/>
      <c r="D364" s="1"/>
      <c r="E364" s="1"/>
      <c r="F364" s="2"/>
      <c r="G364" s="10" t="str">
        <f>IFERROR(INDEX('03-25'!X:X,MATCH(B364,'03-25'!Y:Y,0),0),"")</f>
        <v/>
      </c>
      <c r="H364" s="11" t="str">
        <f>IFERROR(INDEX('04-08'!N:N,MATCH(B364,'04-08'!C:C,0),0),"")</f>
        <v/>
      </c>
      <c r="I364" s="11" t="str">
        <f>IFERROR(INDEX('04-29'!M:M,MATCH(B364,'04-29'!L:L,0),0),"")</f>
        <v/>
      </c>
      <c r="J364" s="11" t="str">
        <f>IFERROR(INDEX('05-27'!F:F,MATCH(B364,'05-27'!H:H,0),0),"")</f>
        <v/>
      </c>
      <c r="K364" s="11" t="str">
        <f>IFERROR(INDEX('06-17'!U:U,MATCH(B364,'06-17'!W:W,0),0),"")</f>
        <v/>
      </c>
      <c r="L364" s="11">
        <f>IFERROR(INDEX('07-02'!W:W,MATCH(B364,'07-02'!B:B,0),0),"")</f>
        <v>685</v>
      </c>
      <c r="M364" s="11" t="str">
        <f>IFERROR(INDEX(#REF!,MATCH(B364,#REF!,0),0),"")</f>
        <v/>
      </c>
      <c r="N364" s="11" t="str">
        <f>IFERROR(INDEX(#REF!,MATCH(B364,#REF!,0),0),"")</f>
        <v/>
      </c>
      <c r="O364" s="11" t="str">
        <f>IFERROR(INDEX(#REF!,MATCH(B364,#REF!,0),0),"")</f>
        <v/>
      </c>
      <c r="P364" s="11" t="str">
        <f>IFERROR(INDEX(#REF!,MATCH(B364,#REF!,0),0),"")</f>
        <v/>
      </c>
      <c r="Q364" s="11" t="str">
        <f>IFERROR(INDEX(#REF!,MATCH(B364,#REF!,0),0),"")</f>
        <v/>
      </c>
      <c r="R364" s="11" t="str">
        <f>IFERROR(INDEX(#REF!,MATCH(B364,#REF!,0),0),"")</f>
        <v/>
      </c>
      <c r="S364" s="11" t="str">
        <f>IFERROR(INDEX(#REF!,MATCH(B364,#REF!,0),0),"")</f>
        <v/>
      </c>
      <c r="T364" s="5" t="str">
        <f>IFERROR(INDEX(#REF!,MATCH(B364,#REF!,0),0),"")</f>
        <v/>
      </c>
      <c r="U364" s="10">
        <f t="shared" si="22"/>
        <v>1</v>
      </c>
      <c r="V364" s="188">
        <f t="shared" si="23"/>
        <v>685</v>
      </c>
      <c r="W364" s="188">
        <f t="shared" si="24"/>
        <v>685</v>
      </c>
      <c r="X364" s="188" t="str">
        <f>IFERROR(SUMPRODUCT(LARGE(G364:T364,{1;2;3;4;5})),"NA")</f>
        <v>NA</v>
      </c>
      <c r="Y364" s="189" t="str">
        <f>IFERROR(SUMPRODUCT(LARGE(G364:T364,{1;2;3;4;5;6;7;8;9;10})),"NA")</f>
        <v>NA</v>
      </c>
    </row>
    <row r="365" spans="1:25" s="28" customFormat="1" x14ac:dyDescent="0.3">
      <c r="A365" s="15">
        <v>362</v>
      </c>
      <c r="B365" s="2" t="s">
        <v>2454</v>
      </c>
      <c r="C365" s="1"/>
      <c r="D365" s="1"/>
      <c r="E365" s="1"/>
      <c r="F365" s="2"/>
      <c r="G365" s="10" t="str">
        <f>IFERROR(INDEX('03-25'!X:X,MATCH(B365,'03-25'!Y:Y,0),0),"")</f>
        <v/>
      </c>
      <c r="H365" s="11" t="str">
        <f>IFERROR(INDEX('04-08'!N:N,MATCH(B365,'04-08'!C:C,0),0),"")</f>
        <v/>
      </c>
      <c r="I365" s="11" t="str">
        <f>IFERROR(INDEX('04-29'!M:M,MATCH(B365,'04-29'!L:L,0),0),"")</f>
        <v/>
      </c>
      <c r="J365" s="11" t="str">
        <f>IFERROR(INDEX('05-27'!F:F,MATCH(B365,'05-27'!H:H,0),0),"")</f>
        <v/>
      </c>
      <c r="K365" s="11">
        <f>IFERROR(INDEX('06-17'!U:U,MATCH(B365,'06-17'!W:W,0),0),"")</f>
        <v>684</v>
      </c>
      <c r="L365" s="11" t="str">
        <f>IFERROR(INDEX('07-02'!W:W,MATCH(B365,'07-02'!B:B,0),0),"")</f>
        <v/>
      </c>
      <c r="M365" s="11" t="str">
        <f>IFERROR(INDEX(#REF!,MATCH(B365,#REF!,0),0),"")</f>
        <v/>
      </c>
      <c r="N365" s="11" t="str">
        <f>IFERROR(INDEX(#REF!,MATCH(B365,#REF!,0),0),"")</f>
        <v/>
      </c>
      <c r="O365" s="11" t="str">
        <f>IFERROR(INDEX(#REF!,MATCH(B365,#REF!,0),0),"")</f>
        <v/>
      </c>
      <c r="P365" s="11" t="str">
        <f>IFERROR(INDEX(#REF!,MATCH(B365,#REF!,0),0),"")</f>
        <v/>
      </c>
      <c r="Q365" s="11" t="str">
        <f>IFERROR(INDEX(#REF!,MATCH(B365,#REF!,0),0),"")</f>
        <v/>
      </c>
      <c r="R365" s="11" t="str">
        <f>IFERROR(INDEX(#REF!,MATCH(B365,#REF!,0),0),"")</f>
        <v/>
      </c>
      <c r="S365" s="11" t="str">
        <f>IFERROR(INDEX(#REF!,MATCH(B365,#REF!,0),0),"")</f>
        <v/>
      </c>
      <c r="T365" s="5" t="str">
        <f>IFERROR(INDEX(#REF!,MATCH(B365,#REF!,0),0),"")</f>
        <v/>
      </c>
      <c r="U365" s="10">
        <f t="shared" si="22"/>
        <v>1</v>
      </c>
      <c r="V365" s="188">
        <f t="shared" si="23"/>
        <v>684</v>
      </c>
      <c r="W365" s="188">
        <f t="shared" si="24"/>
        <v>684</v>
      </c>
      <c r="X365" s="188" t="str">
        <f>IFERROR(SUMPRODUCT(LARGE(G365:T365,{1;2;3;4;5})),"NA")</f>
        <v>NA</v>
      </c>
      <c r="Y365" s="189" t="str">
        <f>IFERROR(SUMPRODUCT(LARGE(G365:T365,{1;2;3;4;5;6;7;8;9;10})),"NA")</f>
        <v>NA</v>
      </c>
    </row>
    <row r="366" spans="1:25" s="28" customFormat="1" x14ac:dyDescent="0.3">
      <c r="A366" s="15">
        <v>363</v>
      </c>
      <c r="B366" s="2" t="s">
        <v>1800</v>
      </c>
      <c r="C366" s="1"/>
      <c r="D366" s="1"/>
      <c r="E366" s="1"/>
      <c r="F366" s="2"/>
      <c r="G366" s="10" t="str">
        <f>IFERROR(INDEX('03-25'!X:X,MATCH(B366,'03-25'!Y:Y,0),0),"")</f>
        <v/>
      </c>
      <c r="H366" s="11" t="str">
        <f>IFERROR(INDEX('04-08'!N:N,MATCH(B366,'04-08'!C:C,0),0),"")</f>
        <v/>
      </c>
      <c r="I366" s="11">
        <f>IFERROR(INDEX('04-29'!M:M,MATCH(B366,'04-29'!L:L,0),0),"")</f>
        <v>682</v>
      </c>
      <c r="J366" s="11" t="str">
        <f>IFERROR(INDEX('05-27'!F:F,MATCH(B366,'05-27'!H:H,0),0),"")</f>
        <v/>
      </c>
      <c r="K366" s="11" t="str">
        <f>IFERROR(INDEX('06-17'!U:U,MATCH(B366,'06-17'!W:W,0),0),"")</f>
        <v/>
      </c>
      <c r="L366" s="11" t="str">
        <f>IFERROR(INDEX('07-02'!W:W,MATCH(B366,'07-02'!B:B,0),0),"")</f>
        <v/>
      </c>
      <c r="M366" s="11" t="str">
        <f>IFERROR(INDEX(#REF!,MATCH(B366,#REF!,0),0),"")</f>
        <v/>
      </c>
      <c r="N366" s="11" t="str">
        <f>IFERROR(INDEX(#REF!,MATCH(B366,#REF!,0),0),"")</f>
        <v/>
      </c>
      <c r="O366" s="11" t="str">
        <f>IFERROR(INDEX(#REF!,MATCH(B366,#REF!,0),0),"")</f>
        <v/>
      </c>
      <c r="P366" s="11" t="str">
        <f>IFERROR(INDEX(#REF!,MATCH(B366,#REF!,0),0),"")</f>
        <v/>
      </c>
      <c r="Q366" s="11" t="str">
        <f>IFERROR(INDEX(#REF!,MATCH(B366,#REF!,0),0),"")</f>
        <v/>
      </c>
      <c r="R366" s="11" t="str">
        <f>IFERROR(INDEX(#REF!,MATCH(B366,#REF!,0),0),"")</f>
        <v/>
      </c>
      <c r="S366" s="11" t="str">
        <f>IFERROR(INDEX(#REF!,MATCH(B366,#REF!,0),0),"")</f>
        <v/>
      </c>
      <c r="T366" s="5" t="str">
        <f>IFERROR(INDEX(#REF!,MATCH(B366,#REF!,0),0),"")</f>
        <v/>
      </c>
      <c r="U366" s="10">
        <f t="shared" si="22"/>
        <v>1</v>
      </c>
      <c r="V366" s="188">
        <f t="shared" si="23"/>
        <v>682</v>
      </c>
      <c r="W366" s="188">
        <f t="shared" si="24"/>
        <v>682</v>
      </c>
      <c r="X366" s="188" t="str">
        <f>IFERROR(SUMPRODUCT(LARGE(G366:T366,{1;2;3;4;5})),"NA")</f>
        <v>NA</v>
      </c>
      <c r="Y366" s="189" t="str">
        <f>IFERROR(SUMPRODUCT(LARGE(G366:T366,{1;2;3;4;5;6;7;8;9;10})),"NA")</f>
        <v>NA</v>
      </c>
    </row>
    <row r="367" spans="1:25" s="28" customFormat="1" x14ac:dyDescent="0.3">
      <c r="A367" s="15">
        <v>364</v>
      </c>
      <c r="B367" s="2" t="s">
        <v>1867</v>
      </c>
      <c r="C367" s="1"/>
      <c r="D367" s="1"/>
      <c r="E367" s="1"/>
      <c r="F367" s="2"/>
      <c r="G367" s="10" t="str">
        <f>IFERROR(INDEX('03-25'!X:X,MATCH(B367,'03-25'!Y:Y,0),0),"")</f>
        <v/>
      </c>
      <c r="H367" s="11" t="str">
        <f>IFERROR(INDEX('04-08'!N:N,MATCH(B367,'04-08'!C:C,0),0),"")</f>
        <v/>
      </c>
      <c r="I367" s="11">
        <f>IFERROR(INDEX('04-29'!M:M,MATCH(B367,'04-29'!L:L,0),0),"")</f>
        <v>682</v>
      </c>
      <c r="J367" s="11" t="str">
        <f>IFERROR(INDEX('05-27'!F:F,MATCH(B367,'05-27'!H:H,0),0),"")</f>
        <v/>
      </c>
      <c r="K367" s="11" t="str">
        <f>IFERROR(INDEX('06-17'!U:U,MATCH(B367,'06-17'!W:W,0),0),"")</f>
        <v/>
      </c>
      <c r="L367" s="11" t="str">
        <f>IFERROR(INDEX('07-02'!W:W,MATCH(B367,'07-02'!B:B,0),0),"")</f>
        <v/>
      </c>
      <c r="M367" s="11" t="str">
        <f>IFERROR(INDEX(#REF!,MATCH(B367,#REF!,0),0),"")</f>
        <v/>
      </c>
      <c r="N367" s="11" t="str">
        <f>IFERROR(INDEX(#REF!,MATCH(B367,#REF!,0),0),"")</f>
        <v/>
      </c>
      <c r="O367" s="11" t="str">
        <f>IFERROR(INDEX(#REF!,MATCH(B367,#REF!,0),0),"")</f>
        <v/>
      </c>
      <c r="P367" s="11" t="str">
        <f>IFERROR(INDEX(#REF!,MATCH(B367,#REF!,0),0),"")</f>
        <v/>
      </c>
      <c r="Q367" s="11" t="str">
        <f>IFERROR(INDEX(#REF!,MATCH(B367,#REF!,0),0),"")</f>
        <v/>
      </c>
      <c r="R367" s="11" t="str">
        <f>IFERROR(INDEX(#REF!,MATCH(B367,#REF!,0),0),"")</f>
        <v/>
      </c>
      <c r="S367" s="11" t="str">
        <f>IFERROR(INDEX(#REF!,MATCH(B367,#REF!,0),0),"")</f>
        <v/>
      </c>
      <c r="T367" s="5" t="str">
        <f>IFERROR(INDEX(#REF!,MATCH(B367,#REF!,0),0),"")</f>
        <v/>
      </c>
      <c r="U367" s="10">
        <f t="shared" si="22"/>
        <v>1</v>
      </c>
      <c r="V367" s="188">
        <f t="shared" si="23"/>
        <v>682</v>
      </c>
      <c r="W367" s="188">
        <f t="shared" si="24"/>
        <v>682</v>
      </c>
      <c r="X367" s="188" t="str">
        <f>IFERROR(SUMPRODUCT(LARGE(G367:T367,{1;2;3;4;5})),"NA")</f>
        <v>NA</v>
      </c>
      <c r="Y367" s="189" t="str">
        <f>IFERROR(SUMPRODUCT(LARGE(G367:T367,{1;2;3;4;5;6;7;8;9;10})),"NA")</f>
        <v>NA</v>
      </c>
    </row>
    <row r="368" spans="1:25" s="28" customFormat="1" x14ac:dyDescent="0.3">
      <c r="A368" s="15">
        <v>365</v>
      </c>
      <c r="B368" s="2" t="s">
        <v>1855</v>
      </c>
      <c r="C368" s="1"/>
      <c r="D368" s="1"/>
      <c r="E368" s="1"/>
      <c r="F368" s="2"/>
      <c r="G368" s="10" t="str">
        <f>IFERROR(INDEX('03-25'!X:X,MATCH(B368,'03-25'!Y:Y,0),0),"")</f>
        <v/>
      </c>
      <c r="H368" s="11" t="str">
        <f>IFERROR(INDEX('04-08'!N:N,MATCH(B368,'04-08'!C:C,0),0),"")</f>
        <v/>
      </c>
      <c r="I368" s="11">
        <f>IFERROR(INDEX('04-29'!M:M,MATCH(B368,'04-29'!L:L,0),0),"")</f>
        <v>681</v>
      </c>
      <c r="J368" s="11" t="str">
        <f>IFERROR(INDEX('05-27'!F:F,MATCH(B368,'05-27'!H:H,0),0),"")</f>
        <v/>
      </c>
      <c r="K368" s="11" t="str">
        <f>IFERROR(INDEX('06-17'!U:U,MATCH(B368,'06-17'!W:W,0),0),"")</f>
        <v/>
      </c>
      <c r="L368" s="11" t="str">
        <f>IFERROR(INDEX('07-02'!W:W,MATCH(B368,'07-02'!B:B,0),0),"")</f>
        <v/>
      </c>
      <c r="M368" s="11" t="str">
        <f>IFERROR(INDEX(#REF!,MATCH(B368,#REF!,0),0),"")</f>
        <v/>
      </c>
      <c r="N368" s="11" t="str">
        <f>IFERROR(INDEX(#REF!,MATCH(B368,#REF!,0),0),"")</f>
        <v/>
      </c>
      <c r="O368" s="11" t="str">
        <f>IFERROR(INDEX(#REF!,MATCH(B368,#REF!,0),0),"")</f>
        <v/>
      </c>
      <c r="P368" s="11" t="str">
        <f>IFERROR(INDEX(#REF!,MATCH(B368,#REF!,0),0),"")</f>
        <v/>
      </c>
      <c r="Q368" s="11" t="str">
        <f>IFERROR(INDEX(#REF!,MATCH(B368,#REF!,0),0),"")</f>
        <v/>
      </c>
      <c r="R368" s="11" t="str">
        <f>IFERROR(INDEX(#REF!,MATCH(B368,#REF!,0),0),"")</f>
        <v/>
      </c>
      <c r="S368" s="11" t="str">
        <f>IFERROR(INDEX(#REF!,MATCH(B368,#REF!,0),0),"")</f>
        <v/>
      </c>
      <c r="T368" s="5" t="str">
        <f>IFERROR(INDEX(#REF!,MATCH(B368,#REF!,0),0),"")</f>
        <v/>
      </c>
      <c r="U368" s="10">
        <f t="shared" si="22"/>
        <v>1</v>
      </c>
      <c r="V368" s="188">
        <f t="shared" si="23"/>
        <v>681</v>
      </c>
      <c r="W368" s="188">
        <f t="shared" si="24"/>
        <v>681</v>
      </c>
      <c r="X368" s="188" t="str">
        <f>IFERROR(SUMPRODUCT(LARGE(G368:T368,{1;2;3;4;5})),"NA")</f>
        <v>NA</v>
      </c>
      <c r="Y368" s="189" t="str">
        <f>IFERROR(SUMPRODUCT(LARGE(G368:T368,{1;2;3;4;5;6;7;8;9;10})),"NA")</f>
        <v>NA</v>
      </c>
    </row>
    <row r="369" spans="1:25" s="28" customFormat="1" x14ac:dyDescent="0.3">
      <c r="A369" s="15">
        <v>366</v>
      </c>
      <c r="B369" s="2" t="s">
        <v>2634</v>
      </c>
      <c r="C369" s="1"/>
      <c r="D369" s="1"/>
      <c r="E369" s="1"/>
      <c r="F369" s="2"/>
      <c r="G369" s="10" t="str">
        <f>IFERROR(INDEX('03-25'!X:X,MATCH(B369,'03-25'!Y:Y,0),0),"")</f>
        <v/>
      </c>
      <c r="H369" s="11" t="str">
        <f>IFERROR(INDEX('04-08'!N:N,MATCH(B369,'04-08'!C:C,0),0),"")</f>
        <v/>
      </c>
      <c r="I369" s="11" t="str">
        <f>IFERROR(INDEX('04-29'!M:M,MATCH(B369,'04-29'!L:L,0),0),"")</f>
        <v/>
      </c>
      <c r="J369" s="11" t="str">
        <f>IFERROR(INDEX('05-27'!F:F,MATCH(B369,'05-27'!H:H,0),0),"")</f>
        <v/>
      </c>
      <c r="K369" s="11" t="str">
        <f>IFERROR(INDEX('06-17'!U:U,MATCH(B369,'06-17'!W:W,0),0),"")</f>
        <v/>
      </c>
      <c r="L369" s="11">
        <f>IFERROR(INDEX('07-02'!W:W,MATCH(B369,'07-02'!B:B,0),0),"")</f>
        <v>680</v>
      </c>
      <c r="M369" s="11" t="str">
        <f>IFERROR(INDEX(#REF!,MATCH(B369,#REF!,0),0),"")</f>
        <v/>
      </c>
      <c r="N369" s="11" t="str">
        <f>IFERROR(INDEX(#REF!,MATCH(B369,#REF!,0),0),"")</f>
        <v/>
      </c>
      <c r="O369" s="11" t="str">
        <f>IFERROR(INDEX(#REF!,MATCH(B369,#REF!,0),0),"")</f>
        <v/>
      </c>
      <c r="P369" s="11" t="str">
        <f>IFERROR(INDEX(#REF!,MATCH(B369,#REF!,0),0),"")</f>
        <v/>
      </c>
      <c r="Q369" s="11" t="str">
        <f>IFERROR(INDEX(#REF!,MATCH(B369,#REF!,0),0),"")</f>
        <v/>
      </c>
      <c r="R369" s="11" t="str">
        <f>IFERROR(INDEX(#REF!,MATCH(B369,#REF!,0),0),"")</f>
        <v/>
      </c>
      <c r="S369" s="11" t="str">
        <f>IFERROR(INDEX(#REF!,MATCH(B369,#REF!,0),0),"")</f>
        <v/>
      </c>
      <c r="T369" s="5" t="str">
        <f>IFERROR(INDEX(#REF!,MATCH(B369,#REF!,0),0),"")</f>
        <v/>
      </c>
      <c r="U369" s="10">
        <f t="shared" si="22"/>
        <v>1</v>
      </c>
      <c r="V369" s="188">
        <f t="shared" si="23"/>
        <v>680</v>
      </c>
      <c r="W369" s="188">
        <f t="shared" si="24"/>
        <v>680</v>
      </c>
      <c r="X369" s="188" t="str">
        <f>IFERROR(SUMPRODUCT(LARGE(G369:T369,{1;2;3;4;5})),"NA")</f>
        <v>NA</v>
      </c>
      <c r="Y369" s="189" t="str">
        <f>IFERROR(SUMPRODUCT(LARGE(G369:T369,{1;2;3;4;5;6;7;8;9;10})),"NA")</f>
        <v>NA</v>
      </c>
    </row>
    <row r="370" spans="1:25" s="28" customFormat="1" x14ac:dyDescent="0.3">
      <c r="A370" s="15">
        <v>367</v>
      </c>
      <c r="B370" s="2" t="s">
        <v>2633</v>
      </c>
      <c r="C370" s="1"/>
      <c r="D370" s="1"/>
      <c r="E370" s="1"/>
      <c r="F370" s="2"/>
      <c r="G370" s="10" t="str">
        <f>IFERROR(INDEX('03-25'!X:X,MATCH(B370,'03-25'!Y:Y,0),0),"")</f>
        <v/>
      </c>
      <c r="H370" s="11" t="str">
        <f>IFERROR(INDEX('04-08'!N:N,MATCH(B370,'04-08'!C:C,0),0),"")</f>
        <v/>
      </c>
      <c r="I370" s="11" t="str">
        <f>IFERROR(INDEX('04-29'!M:M,MATCH(B370,'04-29'!L:L,0),0),"")</f>
        <v/>
      </c>
      <c r="J370" s="11" t="str">
        <f>IFERROR(INDEX('05-27'!F:F,MATCH(B370,'05-27'!H:H,0),0),"")</f>
        <v/>
      </c>
      <c r="K370" s="11" t="str">
        <f>IFERROR(INDEX('06-17'!U:U,MATCH(B370,'06-17'!W:W,0),0),"")</f>
        <v/>
      </c>
      <c r="L370" s="11">
        <f>IFERROR(INDEX('07-02'!W:W,MATCH(B370,'07-02'!B:B,0),0),"")</f>
        <v>680</v>
      </c>
      <c r="M370" s="11" t="str">
        <f>IFERROR(INDEX(#REF!,MATCH(B370,#REF!,0),0),"")</f>
        <v/>
      </c>
      <c r="N370" s="11" t="str">
        <f>IFERROR(INDEX(#REF!,MATCH(B370,#REF!,0),0),"")</f>
        <v/>
      </c>
      <c r="O370" s="11" t="str">
        <f>IFERROR(INDEX(#REF!,MATCH(B370,#REF!,0),0),"")</f>
        <v/>
      </c>
      <c r="P370" s="11" t="str">
        <f>IFERROR(INDEX(#REF!,MATCH(B370,#REF!,0),0),"")</f>
        <v/>
      </c>
      <c r="Q370" s="11" t="str">
        <f>IFERROR(INDEX(#REF!,MATCH(B370,#REF!,0),0),"")</f>
        <v/>
      </c>
      <c r="R370" s="11" t="str">
        <f>IFERROR(INDEX(#REF!,MATCH(B370,#REF!,0),0),"")</f>
        <v/>
      </c>
      <c r="S370" s="11" t="str">
        <f>IFERROR(INDEX(#REF!,MATCH(B370,#REF!,0),0),"")</f>
        <v/>
      </c>
      <c r="T370" s="5" t="str">
        <f>IFERROR(INDEX(#REF!,MATCH(B370,#REF!,0),0),"")</f>
        <v/>
      </c>
      <c r="U370" s="10">
        <f t="shared" si="22"/>
        <v>1</v>
      </c>
      <c r="V370" s="188">
        <f t="shared" si="23"/>
        <v>680</v>
      </c>
      <c r="W370" s="188">
        <f t="shared" si="24"/>
        <v>680</v>
      </c>
      <c r="X370" s="188" t="str">
        <f>IFERROR(SUMPRODUCT(LARGE(G370:T370,{1;2;3;4;5})),"NA")</f>
        <v>NA</v>
      </c>
      <c r="Y370" s="189" t="str">
        <f>IFERROR(SUMPRODUCT(LARGE(G370:T370,{1;2;3;4;5;6;7;8;9;10})),"NA")</f>
        <v>NA</v>
      </c>
    </row>
    <row r="371" spans="1:25" s="28" customFormat="1" x14ac:dyDescent="0.3">
      <c r="A371" s="15">
        <v>368</v>
      </c>
      <c r="B371" s="2" t="s">
        <v>2444</v>
      </c>
      <c r="C371" s="1"/>
      <c r="D371" s="1"/>
      <c r="E371" s="1"/>
      <c r="F371" s="2"/>
      <c r="G371" s="10" t="str">
        <f>IFERROR(INDEX('03-25'!X:X,MATCH(B371,'03-25'!Y:Y,0),0),"")</f>
        <v/>
      </c>
      <c r="H371" s="11" t="str">
        <f>IFERROR(INDEX('04-08'!N:N,MATCH(B371,'04-08'!C:C,0),0),"")</f>
        <v/>
      </c>
      <c r="I371" s="11" t="str">
        <f>IFERROR(INDEX('04-29'!M:M,MATCH(B371,'04-29'!L:L,0),0),"")</f>
        <v/>
      </c>
      <c r="J371" s="11" t="str">
        <f>IFERROR(INDEX('05-27'!F:F,MATCH(B371,'05-27'!H:H,0),0),"")</f>
        <v/>
      </c>
      <c r="K371" s="11">
        <f>IFERROR(INDEX('06-17'!U:U,MATCH(B371,'06-17'!W:W,0),0),"")</f>
        <v>680</v>
      </c>
      <c r="L371" s="11" t="str">
        <f>IFERROR(INDEX('07-02'!W:W,MATCH(B371,'07-02'!B:B,0),0),"")</f>
        <v/>
      </c>
      <c r="M371" s="11" t="str">
        <f>IFERROR(INDEX(#REF!,MATCH(B371,#REF!,0),0),"")</f>
        <v/>
      </c>
      <c r="N371" s="11" t="str">
        <f>IFERROR(INDEX(#REF!,MATCH(B371,#REF!,0),0),"")</f>
        <v/>
      </c>
      <c r="O371" s="11" t="str">
        <f>IFERROR(INDEX(#REF!,MATCH(B371,#REF!,0),0),"")</f>
        <v/>
      </c>
      <c r="P371" s="11" t="str">
        <f>IFERROR(INDEX(#REF!,MATCH(B371,#REF!,0),0),"")</f>
        <v/>
      </c>
      <c r="Q371" s="11" t="str">
        <f>IFERROR(INDEX(#REF!,MATCH(B371,#REF!,0),0),"")</f>
        <v/>
      </c>
      <c r="R371" s="11" t="str">
        <f>IFERROR(INDEX(#REF!,MATCH(B371,#REF!,0),0),"")</f>
        <v/>
      </c>
      <c r="S371" s="11" t="str">
        <f>IFERROR(INDEX(#REF!,MATCH(B371,#REF!,0),0),"")</f>
        <v/>
      </c>
      <c r="T371" s="5" t="str">
        <f>IFERROR(INDEX(#REF!,MATCH(B371,#REF!,0),0),"")</f>
        <v/>
      </c>
      <c r="U371" s="10">
        <f t="shared" si="22"/>
        <v>1</v>
      </c>
      <c r="V371" s="188">
        <f t="shared" si="23"/>
        <v>680</v>
      </c>
      <c r="W371" s="188">
        <f t="shared" si="24"/>
        <v>680</v>
      </c>
      <c r="X371" s="188" t="str">
        <f>IFERROR(SUMPRODUCT(LARGE(G371:T371,{1;2;3;4;5})),"NA")</f>
        <v>NA</v>
      </c>
      <c r="Y371" s="189" t="str">
        <f>IFERROR(SUMPRODUCT(LARGE(G371:T371,{1;2;3;4;5;6;7;8;9;10})),"NA")</f>
        <v>NA</v>
      </c>
    </row>
    <row r="372" spans="1:25" s="28" customFormat="1" x14ac:dyDescent="0.3">
      <c r="A372" s="15">
        <v>369</v>
      </c>
      <c r="B372" s="2" t="s">
        <v>2690</v>
      </c>
      <c r="C372" s="1"/>
      <c r="D372" s="1"/>
      <c r="E372" s="1"/>
      <c r="F372" s="2"/>
      <c r="G372" s="10" t="str">
        <f>IFERROR(INDEX('03-25'!X:X,MATCH(B372,'03-25'!Y:Y,0),0),"")</f>
        <v/>
      </c>
      <c r="H372" s="11" t="str">
        <f>IFERROR(INDEX('04-08'!N:N,MATCH(B372,'04-08'!C:C,0),0),"")</f>
        <v/>
      </c>
      <c r="I372" s="11" t="str">
        <f>IFERROR(INDEX('04-29'!M:M,MATCH(B372,'04-29'!L:L,0),0),"")</f>
        <v/>
      </c>
      <c r="J372" s="11" t="str">
        <f>IFERROR(INDEX('05-27'!F:F,MATCH(B372,'05-27'!H:H,0),0),"")</f>
        <v/>
      </c>
      <c r="K372" s="11" t="str">
        <f>IFERROR(INDEX('06-17'!U:U,MATCH(B372,'06-17'!W:W,0),0),"")</f>
        <v/>
      </c>
      <c r="L372" s="11">
        <f>IFERROR(INDEX('07-02'!W:W,MATCH(B372,'07-02'!B:B,0),0),"")</f>
        <v>679</v>
      </c>
      <c r="M372" s="11" t="str">
        <f>IFERROR(INDEX(#REF!,MATCH(B372,#REF!,0),0),"")</f>
        <v/>
      </c>
      <c r="N372" s="11" t="str">
        <f>IFERROR(INDEX(#REF!,MATCH(B372,#REF!,0),0),"")</f>
        <v/>
      </c>
      <c r="O372" s="11" t="str">
        <f>IFERROR(INDEX(#REF!,MATCH(B372,#REF!,0),0),"")</f>
        <v/>
      </c>
      <c r="P372" s="11" t="str">
        <f>IFERROR(INDEX(#REF!,MATCH(B372,#REF!,0),0),"")</f>
        <v/>
      </c>
      <c r="Q372" s="11" t="str">
        <f>IFERROR(INDEX(#REF!,MATCH(B372,#REF!,0),0),"")</f>
        <v/>
      </c>
      <c r="R372" s="11" t="str">
        <f>IFERROR(INDEX(#REF!,MATCH(B372,#REF!,0),0),"")</f>
        <v/>
      </c>
      <c r="S372" s="11" t="str">
        <f>IFERROR(INDEX(#REF!,MATCH(B372,#REF!,0),0),"")</f>
        <v/>
      </c>
      <c r="T372" s="5" t="str">
        <f>IFERROR(INDEX(#REF!,MATCH(B372,#REF!,0),0),"")</f>
        <v/>
      </c>
      <c r="U372" s="10">
        <f t="shared" si="22"/>
        <v>1</v>
      </c>
      <c r="V372" s="188">
        <f t="shared" si="23"/>
        <v>679</v>
      </c>
      <c r="W372" s="188">
        <f t="shared" si="24"/>
        <v>679</v>
      </c>
      <c r="X372" s="188" t="str">
        <f>IFERROR(SUMPRODUCT(LARGE(G372:T372,{1;2;3;4;5})),"NA")</f>
        <v>NA</v>
      </c>
      <c r="Y372" s="189" t="str">
        <f>IFERROR(SUMPRODUCT(LARGE(G372:T372,{1;2;3;4;5;6;7;8;9;10})),"NA")</f>
        <v>NA</v>
      </c>
    </row>
    <row r="373" spans="1:25" s="28" customFormat="1" x14ac:dyDescent="0.3">
      <c r="A373" s="15">
        <v>370</v>
      </c>
      <c r="B373" s="2" t="s">
        <v>1856</v>
      </c>
      <c r="C373" s="1"/>
      <c r="D373" s="1"/>
      <c r="E373" s="1"/>
      <c r="F373" s="2"/>
      <c r="G373" s="10" t="str">
        <f>IFERROR(INDEX('03-25'!X:X,MATCH(B373,'03-25'!Y:Y,0),0),"")</f>
        <v/>
      </c>
      <c r="H373" s="11" t="str">
        <f>IFERROR(INDEX('04-08'!N:N,MATCH(B373,'04-08'!C:C,0),0),"")</f>
        <v/>
      </c>
      <c r="I373" s="11">
        <f>IFERROR(INDEX('04-29'!M:M,MATCH(B373,'04-29'!L:L,0),0),"")</f>
        <v>679</v>
      </c>
      <c r="J373" s="11" t="str">
        <f>IFERROR(INDEX('05-27'!F:F,MATCH(B373,'05-27'!H:H,0),0),"")</f>
        <v/>
      </c>
      <c r="K373" s="11" t="str">
        <f>IFERROR(INDEX('06-17'!U:U,MATCH(B373,'06-17'!W:W,0),0),"")</f>
        <v/>
      </c>
      <c r="L373" s="11" t="str">
        <f>IFERROR(INDEX('07-02'!W:W,MATCH(B373,'07-02'!B:B,0),0),"")</f>
        <v/>
      </c>
      <c r="M373" s="11" t="str">
        <f>IFERROR(INDEX(#REF!,MATCH(B373,#REF!,0),0),"")</f>
        <v/>
      </c>
      <c r="N373" s="11" t="str">
        <f>IFERROR(INDEX(#REF!,MATCH(B373,#REF!,0),0),"")</f>
        <v/>
      </c>
      <c r="O373" s="11" t="str">
        <f>IFERROR(INDEX(#REF!,MATCH(B373,#REF!,0),0),"")</f>
        <v/>
      </c>
      <c r="P373" s="11" t="str">
        <f>IFERROR(INDEX(#REF!,MATCH(B373,#REF!,0),0),"")</f>
        <v/>
      </c>
      <c r="Q373" s="11" t="str">
        <f>IFERROR(INDEX(#REF!,MATCH(B373,#REF!,0),0),"")</f>
        <v/>
      </c>
      <c r="R373" s="11" t="str">
        <f>IFERROR(INDEX(#REF!,MATCH(B373,#REF!,0),0),"")</f>
        <v/>
      </c>
      <c r="S373" s="11" t="str">
        <f>IFERROR(INDEX(#REF!,MATCH(B373,#REF!,0),0),"")</f>
        <v/>
      </c>
      <c r="T373" s="5" t="str">
        <f>IFERROR(INDEX(#REF!,MATCH(B373,#REF!,0),0),"")</f>
        <v/>
      </c>
      <c r="U373" s="10">
        <f t="shared" si="22"/>
        <v>1</v>
      </c>
      <c r="V373" s="188">
        <f t="shared" si="23"/>
        <v>679</v>
      </c>
      <c r="W373" s="188">
        <f t="shared" si="24"/>
        <v>679</v>
      </c>
      <c r="X373" s="188" t="str">
        <f>IFERROR(SUMPRODUCT(LARGE(G373:T373,{1;2;3;4;5})),"NA")</f>
        <v>NA</v>
      </c>
      <c r="Y373" s="189" t="str">
        <f>IFERROR(SUMPRODUCT(LARGE(G373:T373,{1;2;3;4;5;6;7;8;9;10})),"NA")</f>
        <v>NA</v>
      </c>
    </row>
    <row r="374" spans="1:25" s="28" customFormat="1" x14ac:dyDescent="0.3">
      <c r="A374" s="15">
        <v>371</v>
      </c>
      <c r="B374" s="2" t="s">
        <v>1858</v>
      </c>
      <c r="C374" s="1"/>
      <c r="D374" s="1"/>
      <c r="E374" s="1"/>
      <c r="F374" s="2"/>
      <c r="G374" s="10" t="str">
        <f>IFERROR(INDEX('03-25'!X:X,MATCH(B374,'03-25'!Y:Y,0),0),"")</f>
        <v/>
      </c>
      <c r="H374" s="11" t="str">
        <f>IFERROR(INDEX('04-08'!N:N,MATCH(B374,'04-08'!C:C,0),0),"")</f>
        <v/>
      </c>
      <c r="I374" s="11">
        <f>IFERROR(INDEX('04-29'!M:M,MATCH(B374,'04-29'!L:L,0),0),"")</f>
        <v>679</v>
      </c>
      <c r="J374" s="11" t="str">
        <f>IFERROR(INDEX('05-27'!F:F,MATCH(B374,'05-27'!H:H,0),0),"")</f>
        <v/>
      </c>
      <c r="K374" s="11" t="str">
        <f>IFERROR(INDEX('06-17'!U:U,MATCH(B374,'06-17'!W:W,0),0),"")</f>
        <v/>
      </c>
      <c r="L374" s="11" t="str">
        <f>IFERROR(INDEX('07-02'!W:W,MATCH(B374,'07-02'!B:B,0),0),"")</f>
        <v/>
      </c>
      <c r="M374" s="11" t="str">
        <f>IFERROR(INDEX(#REF!,MATCH(B374,#REF!,0),0),"")</f>
        <v/>
      </c>
      <c r="N374" s="11" t="str">
        <f>IFERROR(INDEX(#REF!,MATCH(B374,#REF!,0),0),"")</f>
        <v/>
      </c>
      <c r="O374" s="11" t="str">
        <f>IFERROR(INDEX(#REF!,MATCH(B374,#REF!,0),0),"")</f>
        <v/>
      </c>
      <c r="P374" s="11" t="str">
        <f>IFERROR(INDEX(#REF!,MATCH(B374,#REF!,0),0),"")</f>
        <v/>
      </c>
      <c r="Q374" s="11" t="str">
        <f>IFERROR(INDEX(#REF!,MATCH(B374,#REF!,0),0),"")</f>
        <v/>
      </c>
      <c r="R374" s="11" t="str">
        <f>IFERROR(INDEX(#REF!,MATCH(B374,#REF!,0),0),"")</f>
        <v/>
      </c>
      <c r="S374" s="11" t="str">
        <f>IFERROR(INDEX(#REF!,MATCH(B374,#REF!,0),0),"")</f>
        <v/>
      </c>
      <c r="T374" s="5" t="str">
        <f>IFERROR(INDEX(#REF!,MATCH(B374,#REF!,0),0),"")</f>
        <v/>
      </c>
      <c r="U374" s="10">
        <f t="shared" si="22"/>
        <v>1</v>
      </c>
      <c r="V374" s="188">
        <f t="shared" si="23"/>
        <v>679</v>
      </c>
      <c r="W374" s="188">
        <f t="shared" si="24"/>
        <v>679</v>
      </c>
      <c r="X374" s="188" t="str">
        <f>IFERROR(SUMPRODUCT(LARGE(G374:T374,{1;2;3;4;5})),"NA")</f>
        <v>NA</v>
      </c>
      <c r="Y374" s="189" t="str">
        <f>IFERROR(SUMPRODUCT(LARGE(G374:T374,{1;2;3;4;5;6;7;8;9;10})),"NA")</f>
        <v>NA</v>
      </c>
    </row>
    <row r="375" spans="1:25" s="28" customFormat="1" x14ac:dyDescent="0.3">
      <c r="A375" s="15">
        <v>372</v>
      </c>
      <c r="B375" s="2" t="s">
        <v>1814</v>
      </c>
      <c r="C375" s="1"/>
      <c r="D375" s="1"/>
      <c r="E375" s="1"/>
      <c r="F375" s="2"/>
      <c r="G375" s="10" t="str">
        <f>IFERROR(INDEX('03-25'!X:X,MATCH(B375,'03-25'!Y:Y,0),0),"")</f>
        <v/>
      </c>
      <c r="H375" s="11" t="str">
        <f>IFERROR(INDEX('04-08'!N:N,MATCH(B375,'04-08'!C:C,0),0),"")</f>
        <v/>
      </c>
      <c r="I375" s="11">
        <f>IFERROR(INDEX('04-29'!M:M,MATCH(B375,'04-29'!L:L,0),0),"")</f>
        <v>678</v>
      </c>
      <c r="J375" s="11" t="str">
        <f>IFERROR(INDEX('05-27'!F:F,MATCH(B375,'05-27'!H:H,0),0),"")</f>
        <v/>
      </c>
      <c r="K375" s="11" t="str">
        <f>IFERROR(INDEX('06-17'!U:U,MATCH(B375,'06-17'!W:W,0),0),"")</f>
        <v/>
      </c>
      <c r="L375" s="11" t="str">
        <f>IFERROR(INDEX('07-02'!W:W,MATCH(B375,'07-02'!B:B,0),0),"")</f>
        <v/>
      </c>
      <c r="M375" s="11" t="str">
        <f>IFERROR(INDEX(#REF!,MATCH(B375,#REF!,0),0),"")</f>
        <v/>
      </c>
      <c r="N375" s="11" t="str">
        <f>IFERROR(INDEX(#REF!,MATCH(B375,#REF!,0),0),"")</f>
        <v/>
      </c>
      <c r="O375" s="11" t="str">
        <f>IFERROR(INDEX(#REF!,MATCH(B375,#REF!,0),0),"")</f>
        <v/>
      </c>
      <c r="P375" s="11" t="str">
        <f>IFERROR(INDEX(#REF!,MATCH(B375,#REF!,0),0),"")</f>
        <v/>
      </c>
      <c r="Q375" s="11" t="str">
        <f>IFERROR(INDEX(#REF!,MATCH(B375,#REF!,0),0),"")</f>
        <v/>
      </c>
      <c r="R375" s="11" t="str">
        <f>IFERROR(INDEX(#REF!,MATCH(B375,#REF!,0),0),"")</f>
        <v/>
      </c>
      <c r="S375" s="11" t="str">
        <f>IFERROR(INDEX(#REF!,MATCH(B375,#REF!,0),0),"")</f>
        <v/>
      </c>
      <c r="T375" s="5" t="str">
        <f>IFERROR(INDEX(#REF!,MATCH(B375,#REF!,0),0),"")</f>
        <v/>
      </c>
      <c r="U375" s="10">
        <f t="shared" si="22"/>
        <v>1</v>
      </c>
      <c r="V375" s="188">
        <f t="shared" si="23"/>
        <v>678</v>
      </c>
      <c r="W375" s="188">
        <f t="shared" si="24"/>
        <v>678</v>
      </c>
      <c r="X375" s="188" t="str">
        <f>IFERROR(SUMPRODUCT(LARGE(G375:T375,{1;2;3;4;5})),"NA")</f>
        <v>NA</v>
      </c>
      <c r="Y375" s="189" t="str">
        <f>IFERROR(SUMPRODUCT(LARGE(G375:T375,{1;2;3;4;5;6;7;8;9;10})),"NA")</f>
        <v>NA</v>
      </c>
    </row>
    <row r="376" spans="1:25" s="28" customFormat="1" x14ac:dyDescent="0.3">
      <c r="A376" s="15">
        <v>373</v>
      </c>
      <c r="B376" s="2" t="s">
        <v>2636</v>
      </c>
      <c r="C376" s="1"/>
      <c r="D376" s="1"/>
      <c r="E376" s="1"/>
      <c r="F376" s="2"/>
      <c r="G376" s="10" t="str">
        <f>IFERROR(INDEX('03-25'!X:X,MATCH(B376,'03-25'!Y:Y,0),0),"")</f>
        <v/>
      </c>
      <c r="H376" s="11" t="str">
        <f>IFERROR(INDEX('04-08'!N:N,MATCH(B376,'04-08'!C:C,0),0),"")</f>
        <v/>
      </c>
      <c r="I376" s="11" t="str">
        <f>IFERROR(INDEX('04-29'!M:M,MATCH(B376,'04-29'!L:L,0),0),"")</f>
        <v/>
      </c>
      <c r="J376" s="11" t="str">
        <f>IFERROR(INDEX('05-27'!F:F,MATCH(B376,'05-27'!H:H,0),0),"")</f>
        <v/>
      </c>
      <c r="K376" s="11" t="str">
        <f>IFERROR(INDEX('06-17'!U:U,MATCH(B376,'06-17'!W:W,0),0),"")</f>
        <v/>
      </c>
      <c r="L376" s="11">
        <f>IFERROR(INDEX('07-02'!W:W,MATCH(B376,'07-02'!B:B,0),0),"")</f>
        <v>677</v>
      </c>
      <c r="M376" s="11" t="str">
        <f>IFERROR(INDEX(#REF!,MATCH(B376,#REF!,0),0),"")</f>
        <v/>
      </c>
      <c r="N376" s="11" t="str">
        <f>IFERROR(INDEX(#REF!,MATCH(B376,#REF!,0),0),"")</f>
        <v/>
      </c>
      <c r="O376" s="11" t="str">
        <f>IFERROR(INDEX(#REF!,MATCH(B376,#REF!,0),0),"")</f>
        <v/>
      </c>
      <c r="P376" s="11" t="str">
        <f>IFERROR(INDEX(#REF!,MATCH(B376,#REF!,0),0),"")</f>
        <v/>
      </c>
      <c r="Q376" s="11" t="str">
        <f>IFERROR(INDEX(#REF!,MATCH(B376,#REF!,0),0),"")</f>
        <v/>
      </c>
      <c r="R376" s="11" t="str">
        <f>IFERROR(INDEX(#REF!,MATCH(B376,#REF!,0),0),"")</f>
        <v/>
      </c>
      <c r="S376" s="11" t="str">
        <f>IFERROR(INDEX(#REF!,MATCH(B376,#REF!,0),0),"")</f>
        <v/>
      </c>
      <c r="T376" s="5" t="str">
        <f>IFERROR(INDEX(#REF!,MATCH(B376,#REF!,0),0),"")</f>
        <v/>
      </c>
      <c r="U376" s="10">
        <f t="shared" si="22"/>
        <v>1</v>
      </c>
      <c r="V376" s="188">
        <f t="shared" si="23"/>
        <v>677</v>
      </c>
      <c r="W376" s="188">
        <f t="shared" si="24"/>
        <v>677</v>
      </c>
      <c r="X376" s="188" t="str">
        <f>IFERROR(SUMPRODUCT(LARGE(G376:T376,{1;2;3;4;5})),"NA")</f>
        <v>NA</v>
      </c>
      <c r="Y376" s="189" t="str">
        <f>IFERROR(SUMPRODUCT(LARGE(G376:T376,{1;2;3;4;5;6;7;8;9;10})),"NA")</f>
        <v>NA</v>
      </c>
    </row>
    <row r="377" spans="1:25" s="28" customFormat="1" x14ac:dyDescent="0.3">
      <c r="A377" s="15">
        <v>374</v>
      </c>
      <c r="B377" s="2" t="s">
        <v>2479</v>
      </c>
      <c r="C377" s="1"/>
      <c r="D377" s="1"/>
      <c r="E377" s="1"/>
      <c r="F377" s="2"/>
      <c r="G377" s="10" t="str">
        <f>IFERROR(INDEX('03-25'!X:X,MATCH(B377,'03-25'!Y:Y,0),0),"")</f>
        <v/>
      </c>
      <c r="H377" s="11" t="str">
        <f>IFERROR(INDEX('04-08'!N:N,MATCH(B377,'04-08'!C:C,0),0),"")</f>
        <v/>
      </c>
      <c r="I377" s="11" t="str">
        <f>IFERROR(INDEX('04-29'!M:M,MATCH(B377,'04-29'!L:L,0),0),"")</f>
        <v/>
      </c>
      <c r="J377" s="11" t="str">
        <f>IFERROR(INDEX('05-27'!F:F,MATCH(B377,'05-27'!H:H,0),0),"")</f>
        <v/>
      </c>
      <c r="K377" s="11">
        <f>IFERROR(INDEX('06-17'!U:U,MATCH(B377,'06-17'!W:W,0),0),"")</f>
        <v>676</v>
      </c>
      <c r="L377" s="11" t="str">
        <f>IFERROR(INDEX('07-02'!W:W,MATCH(B377,'07-02'!B:B,0),0),"")</f>
        <v/>
      </c>
      <c r="M377" s="11" t="str">
        <f>IFERROR(INDEX(#REF!,MATCH(B377,#REF!,0),0),"")</f>
        <v/>
      </c>
      <c r="N377" s="11" t="str">
        <f>IFERROR(INDEX(#REF!,MATCH(B377,#REF!,0),0),"")</f>
        <v/>
      </c>
      <c r="O377" s="11" t="str">
        <f>IFERROR(INDEX(#REF!,MATCH(B377,#REF!,0),0),"")</f>
        <v/>
      </c>
      <c r="P377" s="11" t="str">
        <f>IFERROR(INDEX(#REF!,MATCH(B377,#REF!,0),0),"")</f>
        <v/>
      </c>
      <c r="Q377" s="11" t="str">
        <f>IFERROR(INDEX(#REF!,MATCH(B377,#REF!,0),0),"")</f>
        <v/>
      </c>
      <c r="R377" s="11" t="str">
        <f>IFERROR(INDEX(#REF!,MATCH(B377,#REF!,0),0),"")</f>
        <v/>
      </c>
      <c r="S377" s="11" t="str">
        <f>IFERROR(INDEX(#REF!,MATCH(B377,#REF!,0),0),"")</f>
        <v/>
      </c>
      <c r="T377" s="5" t="str">
        <f>IFERROR(INDEX(#REF!,MATCH(B377,#REF!,0),0),"")</f>
        <v/>
      </c>
      <c r="U377" s="10">
        <f t="shared" si="22"/>
        <v>1</v>
      </c>
      <c r="V377" s="188">
        <f t="shared" si="23"/>
        <v>676</v>
      </c>
      <c r="W377" s="188">
        <f t="shared" si="24"/>
        <v>676</v>
      </c>
      <c r="X377" s="188" t="str">
        <f>IFERROR(SUMPRODUCT(LARGE(G377:T377,{1;2;3;4;5})),"NA")</f>
        <v>NA</v>
      </c>
      <c r="Y377" s="189" t="str">
        <f>IFERROR(SUMPRODUCT(LARGE(G377:T377,{1;2;3;4;5;6;7;8;9;10})),"NA")</f>
        <v>NA</v>
      </c>
    </row>
    <row r="378" spans="1:25" s="28" customFormat="1" x14ac:dyDescent="0.3">
      <c r="A378" s="15">
        <v>375</v>
      </c>
      <c r="B378" s="2" t="s">
        <v>35</v>
      </c>
      <c r="C378" s="1"/>
      <c r="D378" s="1"/>
      <c r="E378" s="1"/>
      <c r="F378" s="2"/>
      <c r="G378" s="10">
        <f>IFERROR(INDEX('03-25'!X:X,MATCH(B378,'03-25'!Y:Y,0),0),"")</f>
        <v>675</v>
      </c>
      <c r="H378" s="11" t="str">
        <f>IFERROR(INDEX('04-08'!N:N,MATCH(B378,'04-08'!C:C,0),0),"")</f>
        <v/>
      </c>
      <c r="I378" s="11" t="str">
        <f>IFERROR(INDEX('04-29'!M:M,MATCH(B378,'04-29'!L:L,0),0),"")</f>
        <v/>
      </c>
      <c r="J378" s="11" t="str">
        <f>IFERROR(INDEX('05-27'!F:F,MATCH(B378,'05-27'!H:H,0),0),"")</f>
        <v/>
      </c>
      <c r="K378" s="11" t="str">
        <f>IFERROR(INDEX('06-17'!U:U,MATCH(B378,'06-17'!W:W,0),0),"")</f>
        <v/>
      </c>
      <c r="L378" s="11" t="str">
        <f>IFERROR(INDEX('07-02'!W:W,MATCH(B378,'07-02'!B:B,0),0),"")</f>
        <v/>
      </c>
      <c r="M378" s="11" t="str">
        <f>IFERROR(INDEX(#REF!,MATCH(B378,#REF!,0),0),"")</f>
        <v/>
      </c>
      <c r="N378" s="11" t="str">
        <f>IFERROR(INDEX(#REF!,MATCH(B378,#REF!,0),0),"")</f>
        <v/>
      </c>
      <c r="O378" s="11" t="str">
        <f>IFERROR(INDEX(#REF!,MATCH(B378,#REF!,0),0),"")</f>
        <v/>
      </c>
      <c r="P378" s="11" t="str">
        <f>IFERROR(INDEX(#REF!,MATCH(B378,#REF!,0),0),"")</f>
        <v/>
      </c>
      <c r="Q378" s="11" t="str">
        <f>IFERROR(INDEX(#REF!,MATCH(B378,#REF!,0),0),"")</f>
        <v/>
      </c>
      <c r="R378" s="11" t="str">
        <f>IFERROR(INDEX(#REF!,MATCH(B378,#REF!,0),0),"")</f>
        <v/>
      </c>
      <c r="S378" s="11" t="str">
        <f>IFERROR(INDEX(#REF!,MATCH(B378,#REF!,0),0),"")</f>
        <v/>
      </c>
      <c r="T378" s="5" t="str">
        <f>IFERROR(INDEX(#REF!,MATCH(B378,#REF!,0),0),"")</f>
        <v/>
      </c>
      <c r="U378" s="10">
        <f t="shared" si="22"/>
        <v>1</v>
      </c>
      <c r="V378" s="188">
        <f t="shared" si="23"/>
        <v>675</v>
      </c>
      <c r="W378" s="188">
        <f t="shared" si="24"/>
        <v>675</v>
      </c>
      <c r="X378" s="188" t="str">
        <f>IFERROR(SUMPRODUCT(LARGE(G378:T378,{1;2;3;4;5})),"NA")</f>
        <v>NA</v>
      </c>
      <c r="Y378" s="189" t="str">
        <f>IFERROR(SUMPRODUCT(LARGE(G378:T378,{1;2;3;4;5;6;7;8;9;10})),"NA")</f>
        <v>NA</v>
      </c>
    </row>
    <row r="379" spans="1:25" s="28" customFormat="1" x14ac:dyDescent="0.3">
      <c r="A379" s="15">
        <v>376</v>
      </c>
      <c r="B379" s="2" t="s">
        <v>2637</v>
      </c>
      <c r="C379" s="1"/>
      <c r="D379" s="1"/>
      <c r="E379" s="1"/>
      <c r="F379" s="2"/>
      <c r="G379" s="10" t="str">
        <f>IFERROR(INDEX('03-25'!X:X,MATCH(B379,'03-25'!Y:Y,0),0),"")</f>
        <v/>
      </c>
      <c r="H379" s="11" t="str">
        <f>IFERROR(INDEX('04-08'!N:N,MATCH(B379,'04-08'!C:C,0),0),"")</f>
        <v/>
      </c>
      <c r="I379" s="11" t="str">
        <f>IFERROR(INDEX('04-29'!M:M,MATCH(B379,'04-29'!L:L,0),0),"")</f>
        <v/>
      </c>
      <c r="J379" s="11" t="str">
        <f>IFERROR(INDEX('05-27'!F:F,MATCH(B379,'05-27'!H:H,0),0),"")</f>
        <v/>
      </c>
      <c r="K379" s="11" t="str">
        <f>IFERROR(INDEX('06-17'!U:U,MATCH(B379,'06-17'!W:W,0),0),"")</f>
        <v/>
      </c>
      <c r="L379" s="11">
        <f>IFERROR(INDEX('07-02'!W:W,MATCH(B379,'07-02'!B:B,0),0),"")</f>
        <v>675</v>
      </c>
      <c r="M379" s="11" t="str">
        <f>IFERROR(INDEX(#REF!,MATCH(B379,#REF!,0),0),"")</f>
        <v/>
      </c>
      <c r="N379" s="11" t="str">
        <f>IFERROR(INDEX(#REF!,MATCH(B379,#REF!,0),0),"")</f>
        <v/>
      </c>
      <c r="O379" s="11" t="str">
        <f>IFERROR(INDEX(#REF!,MATCH(B379,#REF!,0),0),"")</f>
        <v/>
      </c>
      <c r="P379" s="11" t="str">
        <f>IFERROR(INDEX(#REF!,MATCH(B379,#REF!,0),0),"")</f>
        <v/>
      </c>
      <c r="Q379" s="11" t="str">
        <f>IFERROR(INDEX(#REF!,MATCH(B379,#REF!,0),0),"")</f>
        <v/>
      </c>
      <c r="R379" s="11" t="str">
        <f>IFERROR(INDEX(#REF!,MATCH(B379,#REF!,0),0),"")</f>
        <v/>
      </c>
      <c r="S379" s="11" t="str">
        <f>IFERROR(INDEX(#REF!,MATCH(B379,#REF!,0),0),"")</f>
        <v/>
      </c>
      <c r="T379" s="5" t="str">
        <f>IFERROR(INDEX(#REF!,MATCH(B379,#REF!,0),0),"")</f>
        <v/>
      </c>
      <c r="U379" s="10">
        <f t="shared" si="22"/>
        <v>1</v>
      </c>
      <c r="V379" s="188">
        <f t="shared" si="23"/>
        <v>675</v>
      </c>
      <c r="W379" s="188">
        <f t="shared" si="24"/>
        <v>675</v>
      </c>
      <c r="X379" s="188" t="str">
        <f>IFERROR(SUMPRODUCT(LARGE(G379:T379,{1;2;3;4;5})),"NA")</f>
        <v>NA</v>
      </c>
      <c r="Y379" s="189" t="str">
        <f>IFERROR(SUMPRODUCT(LARGE(G379:T379,{1;2;3;4;5;6;7;8;9;10})),"NA")</f>
        <v>NA</v>
      </c>
    </row>
    <row r="380" spans="1:25" s="28" customFormat="1" x14ac:dyDescent="0.3">
      <c r="A380" s="15">
        <v>377</v>
      </c>
      <c r="B380" s="2" t="s">
        <v>81</v>
      </c>
      <c r="C380" s="1"/>
      <c r="D380" s="1"/>
      <c r="E380" s="1"/>
      <c r="F380" s="2"/>
      <c r="G380" s="10">
        <f>IFERROR(INDEX('03-25'!X:X,MATCH(B380,'03-25'!Y:Y,0),0),"")</f>
        <v>673</v>
      </c>
      <c r="H380" s="11" t="str">
        <f>IFERROR(INDEX('04-08'!N:N,MATCH(B380,'04-08'!C:C,0),0),"")</f>
        <v/>
      </c>
      <c r="I380" s="11" t="str">
        <f>IFERROR(INDEX('04-29'!M:M,MATCH(B380,'04-29'!L:L,0),0),"")</f>
        <v/>
      </c>
      <c r="J380" s="11" t="str">
        <f>IFERROR(INDEX('05-27'!F:F,MATCH(B380,'05-27'!H:H,0),0),"")</f>
        <v/>
      </c>
      <c r="K380" s="11" t="str">
        <f>IFERROR(INDEX('06-17'!U:U,MATCH(B380,'06-17'!W:W,0),0),"")</f>
        <v/>
      </c>
      <c r="L380" s="11" t="str">
        <f>IFERROR(INDEX('07-02'!W:W,MATCH(B380,'07-02'!B:B,0),0),"")</f>
        <v/>
      </c>
      <c r="M380" s="11" t="str">
        <f>IFERROR(INDEX(#REF!,MATCH(B380,#REF!,0),0),"")</f>
        <v/>
      </c>
      <c r="N380" s="11" t="str">
        <f>IFERROR(INDEX(#REF!,MATCH(B380,#REF!,0),0),"")</f>
        <v/>
      </c>
      <c r="O380" s="11" t="str">
        <f>IFERROR(INDEX(#REF!,MATCH(B380,#REF!,0),0),"")</f>
        <v/>
      </c>
      <c r="P380" s="11" t="str">
        <f>IFERROR(INDEX(#REF!,MATCH(B380,#REF!,0),0),"")</f>
        <v/>
      </c>
      <c r="Q380" s="11" t="str">
        <f>IFERROR(INDEX(#REF!,MATCH(B380,#REF!,0),0),"")</f>
        <v/>
      </c>
      <c r="R380" s="11" t="str">
        <f>IFERROR(INDEX(#REF!,MATCH(B380,#REF!,0),0),"")</f>
        <v/>
      </c>
      <c r="S380" s="11" t="str">
        <f>IFERROR(INDEX(#REF!,MATCH(B380,#REF!,0),0),"")</f>
        <v/>
      </c>
      <c r="T380" s="5" t="str">
        <f>IFERROR(INDEX(#REF!,MATCH(B380,#REF!,0),0),"")</f>
        <v/>
      </c>
      <c r="U380" s="10">
        <f t="shared" si="22"/>
        <v>1</v>
      </c>
      <c r="V380" s="188">
        <f t="shared" si="23"/>
        <v>673</v>
      </c>
      <c r="W380" s="188">
        <f t="shared" si="24"/>
        <v>673</v>
      </c>
      <c r="X380" s="188" t="str">
        <f>IFERROR(SUMPRODUCT(LARGE(G380:T380,{1;2;3;4;5})),"NA")</f>
        <v>NA</v>
      </c>
      <c r="Y380" s="189" t="str">
        <f>IFERROR(SUMPRODUCT(LARGE(G380:T380,{1;2;3;4;5;6;7;8;9;10})),"NA")</f>
        <v>NA</v>
      </c>
    </row>
    <row r="381" spans="1:25" s="28" customFormat="1" x14ac:dyDescent="0.3">
      <c r="A381" s="15">
        <v>378</v>
      </c>
      <c r="B381" s="2" t="s">
        <v>132</v>
      </c>
      <c r="C381" s="1"/>
      <c r="D381" s="1"/>
      <c r="E381" s="1"/>
      <c r="F381" s="2"/>
      <c r="G381" s="10" t="str">
        <f>IFERROR(INDEX('03-25'!X:X,MATCH(B381,'03-25'!Y:Y,0),0),"")</f>
        <v/>
      </c>
      <c r="H381" s="11">
        <f>IFERROR(INDEX('04-08'!N:N,MATCH(B381,'04-08'!C:C,0),0),"")</f>
        <v>670</v>
      </c>
      <c r="I381" s="11" t="str">
        <f>IFERROR(INDEX('04-29'!M:M,MATCH(B381,'04-29'!L:L,0),0),"")</f>
        <v/>
      </c>
      <c r="J381" s="11" t="str">
        <f>IFERROR(INDEX('05-27'!F:F,MATCH(B381,'05-27'!H:H,0),0),"")</f>
        <v/>
      </c>
      <c r="K381" s="11" t="str">
        <f>IFERROR(INDEX('06-17'!U:U,MATCH(B381,'06-17'!W:W,0),0),"")</f>
        <v/>
      </c>
      <c r="L381" s="11" t="str">
        <f>IFERROR(INDEX('07-02'!W:W,MATCH(B381,'07-02'!B:B,0),0),"")</f>
        <v/>
      </c>
      <c r="M381" s="11" t="str">
        <f>IFERROR(INDEX(#REF!,MATCH(B381,#REF!,0),0),"")</f>
        <v/>
      </c>
      <c r="N381" s="11" t="str">
        <f>IFERROR(INDEX(#REF!,MATCH(B381,#REF!,0),0),"")</f>
        <v/>
      </c>
      <c r="O381" s="11" t="str">
        <f>IFERROR(INDEX(#REF!,MATCH(B381,#REF!,0),0),"")</f>
        <v/>
      </c>
      <c r="P381" s="11" t="str">
        <f>IFERROR(INDEX(#REF!,MATCH(B381,#REF!,0),0),"")</f>
        <v/>
      </c>
      <c r="Q381" s="11" t="str">
        <f>IFERROR(INDEX(#REF!,MATCH(B381,#REF!,0),0),"")</f>
        <v/>
      </c>
      <c r="R381" s="11" t="str">
        <f>IFERROR(INDEX(#REF!,MATCH(B381,#REF!,0),0),"")</f>
        <v/>
      </c>
      <c r="S381" s="11" t="str">
        <f>IFERROR(INDEX(#REF!,MATCH(B381,#REF!,0),0),"")</f>
        <v/>
      </c>
      <c r="T381" s="5" t="str">
        <f>IFERROR(INDEX(#REF!,MATCH(B381,#REF!,0),0),"")</f>
        <v/>
      </c>
      <c r="U381" s="10">
        <f t="shared" si="22"/>
        <v>1</v>
      </c>
      <c r="V381" s="188">
        <f t="shared" si="23"/>
        <v>670</v>
      </c>
      <c r="W381" s="188">
        <f t="shared" si="24"/>
        <v>670</v>
      </c>
      <c r="X381" s="188" t="str">
        <f>IFERROR(SUMPRODUCT(LARGE(G381:T381,{1;2;3;4;5})),"NA")</f>
        <v>NA</v>
      </c>
      <c r="Y381" s="189" t="str">
        <f>IFERROR(SUMPRODUCT(LARGE(G381:T381,{1;2;3;4;5;6;7;8;9;10})),"NA")</f>
        <v>NA</v>
      </c>
    </row>
    <row r="382" spans="1:25" s="28" customFormat="1" x14ac:dyDescent="0.3">
      <c r="A382" s="15">
        <v>379</v>
      </c>
      <c r="B382" s="2" t="s">
        <v>2693</v>
      </c>
      <c r="C382" s="1"/>
      <c r="D382" s="1"/>
      <c r="E382" s="1"/>
      <c r="F382" s="2"/>
      <c r="G382" s="10" t="str">
        <f>IFERROR(INDEX('03-25'!X:X,MATCH(B382,'03-25'!Y:Y,0),0),"")</f>
        <v/>
      </c>
      <c r="H382" s="11" t="str">
        <f>IFERROR(INDEX('04-08'!N:N,MATCH(B382,'04-08'!C:C,0),0),"")</f>
        <v/>
      </c>
      <c r="I382" s="11" t="str">
        <f>IFERROR(INDEX('04-29'!M:M,MATCH(B382,'04-29'!L:L,0),0),"")</f>
        <v/>
      </c>
      <c r="J382" s="11" t="str">
        <f>IFERROR(INDEX('05-27'!F:F,MATCH(B382,'05-27'!H:H,0),0),"")</f>
        <v/>
      </c>
      <c r="K382" s="11" t="str">
        <f>IFERROR(INDEX('06-17'!U:U,MATCH(B382,'06-17'!W:W,0),0),"")</f>
        <v/>
      </c>
      <c r="L382" s="11">
        <f>IFERROR(INDEX('07-02'!W:W,MATCH(B382,'07-02'!B:B,0),0),"")</f>
        <v>669</v>
      </c>
      <c r="M382" s="11" t="str">
        <f>IFERROR(INDEX(#REF!,MATCH(B382,#REF!,0),0),"")</f>
        <v/>
      </c>
      <c r="N382" s="11" t="str">
        <f>IFERROR(INDEX(#REF!,MATCH(B382,#REF!,0),0),"")</f>
        <v/>
      </c>
      <c r="O382" s="11" t="str">
        <f>IFERROR(INDEX(#REF!,MATCH(B382,#REF!,0),0),"")</f>
        <v/>
      </c>
      <c r="P382" s="11" t="str">
        <f>IFERROR(INDEX(#REF!,MATCH(B382,#REF!,0),0),"")</f>
        <v/>
      </c>
      <c r="Q382" s="11" t="str">
        <f>IFERROR(INDEX(#REF!,MATCH(B382,#REF!,0),0),"")</f>
        <v/>
      </c>
      <c r="R382" s="11" t="str">
        <f>IFERROR(INDEX(#REF!,MATCH(B382,#REF!,0),0),"")</f>
        <v/>
      </c>
      <c r="S382" s="11" t="str">
        <f>IFERROR(INDEX(#REF!,MATCH(B382,#REF!,0),0),"")</f>
        <v/>
      </c>
      <c r="T382" s="5" t="str">
        <f>IFERROR(INDEX(#REF!,MATCH(B382,#REF!,0),0),"")</f>
        <v/>
      </c>
      <c r="U382" s="10">
        <f t="shared" si="22"/>
        <v>1</v>
      </c>
      <c r="V382" s="188">
        <f t="shared" si="23"/>
        <v>669</v>
      </c>
      <c r="W382" s="188">
        <f t="shared" si="24"/>
        <v>669</v>
      </c>
      <c r="X382" s="188" t="str">
        <f>IFERROR(SUMPRODUCT(LARGE(G382:T382,{1;2;3;4;5})),"NA")</f>
        <v>NA</v>
      </c>
      <c r="Y382" s="189" t="str">
        <f>IFERROR(SUMPRODUCT(LARGE(G382:T382,{1;2;3;4;5;6;7;8;9;10})),"NA")</f>
        <v>NA</v>
      </c>
    </row>
    <row r="383" spans="1:25" s="28" customFormat="1" x14ac:dyDescent="0.3">
      <c r="A383" s="15">
        <v>380</v>
      </c>
      <c r="B383" s="2" t="s">
        <v>2694</v>
      </c>
      <c r="C383" s="1"/>
      <c r="D383" s="1"/>
      <c r="E383" s="1"/>
      <c r="F383" s="2"/>
      <c r="G383" s="10" t="str">
        <f>IFERROR(INDEX('03-25'!X:X,MATCH(B383,'03-25'!Y:Y,0),0),"")</f>
        <v/>
      </c>
      <c r="H383" s="11" t="str">
        <f>IFERROR(INDEX('04-08'!N:N,MATCH(B383,'04-08'!C:C,0),0),"")</f>
        <v/>
      </c>
      <c r="I383" s="11" t="str">
        <f>IFERROR(INDEX('04-29'!M:M,MATCH(B383,'04-29'!L:L,0),0),"")</f>
        <v/>
      </c>
      <c r="J383" s="11" t="str">
        <f>IFERROR(INDEX('05-27'!F:F,MATCH(B383,'05-27'!H:H,0),0),"")</f>
        <v/>
      </c>
      <c r="K383" s="11" t="str">
        <f>IFERROR(INDEX('06-17'!U:U,MATCH(B383,'06-17'!W:W,0),0),"")</f>
        <v/>
      </c>
      <c r="L383" s="11">
        <f>IFERROR(INDEX('07-02'!W:W,MATCH(B383,'07-02'!B:B,0),0),"")</f>
        <v>666</v>
      </c>
      <c r="M383" s="11" t="str">
        <f>IFERROR(INDEX(#REF!,MATCH(B383,#REF!,0),0),"")</f>
        <v/>
      </c>
      <c r="N383" s="11" t="str">
        <f>IFERROR(INDEX(#REF!,MATCH(B383,#REF!,0),0),"")</f>
        <v/>
      </c>
      <c r="O383" s="11" t="str">
        <f>IFERROR(INDEX(#REF!,MATCH(B383,#REF!,0),0),"")</f>
        <v/>
      </c>
      <c r="P383" s="11" t="str">
        <f>IFERROR(INDEX(#REF!,MATCH(B383,#REF!,0),0),"")</f>
        <v/>
      </c>
      <c r="Q383" s="11" t="str">
        <f>IFERROR(INDEX(#REF!,MATCH(B383,#REF!,0),0),"")</f>
        <v/>
      </c>
      <c r="R383" s="11" t="str">
        <f>IFERROR(INDEX(#REF!,MATCH(B383,#REF!,0),0),"")</f>
        <v/>
      </c>
      <c r="S383" s="11" t="str">
        <f>IFERROR(INDEX(#REF!,MATCH(B383,#REF!,0),0),"")</f>
        <v/>
      </c>
      <c r="T383" s="5" t="str">
        <f>IFERROR(INDEX(#REF!,MATCH(B383,#REF!,0),0),"")</f>
        <v/>
      </c>
      <c r="U383" s="10">
        <f t="shared" si="22"/>
        <v>1</v>
      </c>
      <c r="V383" s="188">
        <f t="shared" si="23"/>
        <v>666</v>
      </c>
      <c r="W383" s="188">
        <f t="shared" si="24"/>
        <v>666</v>
      </c>
      <c r="X383" s="188" t="str">
        <f>IFERROR(SUMPRODUCT(LARGE(G383:T383,{1;2;3;4;5})),"NA")</f>
        <v>NA</v>
      </c>
      <c r="Y383" s="189" t="str">
        <f>IFERROR(SUMPRODUCT(LARGE(G383:T383,{1;2;3;4;5;6;7;8;9;10})),"NA")</f>
        <v>NA</v>
      </c>
    </row>
    <row r="384" spans="1:25" s="28" customFormat="1" x14ac:dyDescent="0.3">
      <c r="A384" s="15">
        <v>381</v>
      </c>
      <c r="B384" s="2" t="s">
        <v>496</v>
      </c>
      <c r="C384" s="1"/>
      <c r="D384" s="1"/>
      <c r="E384" s="1"/>
      <c r="F384" s="2"/>
      <c r="G384" s="10">
        <f>IFERROR(INDEX('03-25'!X:X,MATCH(B384,'03-25'!Y:Y,0),0),"")</f>
        <v>666</v>
      </c>
      <c r="H384" s="11" t="str">
        <f>IFERROR(INDEX('04-08'!N:N,MATCH(B384,'04-08'!C:C,0),0),"")</f>
        <v/>
      </c>
      <c r="I384" s="11" t="str">
        <f>IFERROR(INDEX('04-29'!M:M,MATCH(B384,'04-29'!L:L,0),0),"")</f>
        <v/>
      </c>
      <c r="J384" s="11" t="str">
        <f>IFERROR(INDEX('05-27'!F:F,MATCH(B384,'05-27'!H:H,0),0),"")</f>
        <v/>
      </c>
      <c r="K384" s="11" t="str">
        <f>IFERROR(INDEX('06-17'!U:U,MATCH(B384,'06-17'!W:W,0),0),"")</f>
        <v/>
      </c>
      <c r="L384" s="11" t="str">
        <f>IFERROR(INDEX('07-02'!W:W,MATCH(B384,'07-02'!B:B,0),0),"")</f>
        <v/>
      </c>
      <c r="M384" s="11" t="str">
        <f>IFERROR(INDEX(#REF!,MATCH(B384,#REF!,0),0),"")</f>
        <v/>
      </c>
      <c r="N384" s="11" t="str">
        <f>IFERROR(INDEX(#REF!,MATCH(B384,#REF!,0),0),"")</f>
        <v/>
      </c>
      <c r="O384" s="11" t="str">
        <f>IFERROR(INDEX(#REF!,MATCH(B384,#REF!,0),0),"")</f>
        <v/>
      </c>
      <c r="P384" s="11" t="str">
        <f>IFERROR(INDEX(#REF!,MATCH(B384,#REF!,0),0),"")</f>
        <v/>
      </c>
      <c r="Q384" s="11" t="str">
        <f>IFERROR(INDEX(#REF!,MATCH(B384,#REF!,0),0),"")</f>
        <v/>
      </c>
      <c r="R384" s="11" t="str">
        <f>IFERROR(INDEX(#REF!,MATCH(B384,#REF!,0),0),"")</f>
        <v/>
      </c>
      <c r="S384" s="11" t="str">
        <f>IFERROR(INDEX(#REF!,MATCH(B384,#REF!,0),0),"")</f>
        <v/>
      </c>
      <c r="T384" s="5" t="str">
        <f>IFERROR(INDEX(#REF!,MATCH(B384,#REF!,0),0),"")</f>
        <v/>
      </c>
      <c r="U384" s="10">
        <f t="shared" si="22"/>
        <v>1</v>
      </c>
      <c r="V384" s="188">
        <f t="shared" si="23"/>
        <v>666</v>
      </c>
      <c r="W384" s="188">
        <f t="shared" si="24"/>
        <v>666</v>
      </c>
      <c r="X384" s="188" t="str">
        <f>IFERROR(SUMPRODUCT(LARGE(G384:T384,{1;2;3;4;5})),"NA")</f>
        <v>NA</v>
      </c>
      <c r="Y384" s="189" t="str">
        <f>IFERROR(SUMPRODUCT(LARGE(G384:T384,{1;2;3;4;5;6;7;8;9;10})),"NA")</f>
        <v>NA</v>
      </c>
    </row>
    <row r="385" spans="1:25" s="28" customFormat="1" x14ac:dyDescent="0.3">
      <c r="A385" s="15">
        <v>382</v>
      </c>
      <c r="B385" s="2" t="s">
        <v>479</v>
      </c>
      <c r="C385" s="1"/>
      <c r="D385" s="1"/>
      <c r="E385" s="1"/>
      <c r="F385" s="2"/>
      <c r="G385" s="10">
        <f>IFERROR(INDEX('03-25'!X:X,MATCH(B385,'03-25'!Y:Y,0),0),"")</f>
        <v>665</v>
      </c>
      <c r="H385" s="11" t="str">
        <f>IFERROR(INDEX('04-08'!N:N,MATCH(B385,'04-08'!C:C,0),0),"")</f>
        <v/>
      </c>
      <c r="I385" s="11" t="str">
        <f>IFERROR(INDEX('04-29'!M:M,MATCH(B385,'04-29'!L:L,0),0),"")</f>
        <v/>
      </c>
      <c r="J385" s="11" t="str">
        <f>IFERROR(INDEX('05-27'!F:F,MATCH(B385,'05-27'!H:H,0),0),"")</f>
        <v/>
      </c>
      <c r="K385" s="11" t="str">
        <f>IFERROR(INDEX('06-17'!U:U,MATCH(B385,'06-17'!W:W,0),0),"")</f>
        <v/>
      </c>
      <c r="L385" s="11" t="str">
        <f>IFERROR(INDEX('07-02'!W:W,MATCH(B385,'07-02'!B:B,0),0),"")</f>
        <v/>
      </c>
      <c r="M385" s="11" t="str">
        <f>IFERROR(INDEX(#REF!,MATCH(B385,#REF!,0),0),"")</f>
        <v/>
      </c>
      <c r="N385" s="11" t="str">
        <f>IFERROR(INDEX(#REF!,MATCH(B385,#REF!,0),0),"")</f>
        <v/>
      </c>
      <c r="O385" s="11" t="str">
        <f>IFERROR(INDEX(#REF!,MATCH(B385,#REF!,0),0),"")</f>
        <v/>
      </c>
      <c r="P385" s="11" t="str">
        <f>IFERROR(INDEX(#REF!,MATCH(B385,#REF!,0),0),"")</f>
        <v/>
      </c>
      <c r="Q385" s="11" t="str">
        <f>IFERROR(INDEX(#REF!,MATCH(B385,#REF!,0),0),"")</f>
        <v/>
      </c>
      <c r="R385" s="11" t="str">
        <f>IFERROR(INDEX(#REF!,MATCH(B385,#REF!,0),0),"")</f>
        <v/>
      </c>
      <c r="S385" s="11" t="str">
        <f>IFERROR(INDEX(#REF!,MATCH(B385,#REF!,0),0),"")</f>
        <v/>
      </c>
      <c r="T385" s="5" t="str">
        <f>IFERROR(INDEX(#REF!,MATCH(B385,#REF!,0),0),"")</f>
        <v/>
      </c>
      <c r="U385" s="10">
        <f t="shared" si="22"/>
        <v>1</v>
      </c>
      <c r="V385" s="188">
        <f t="shared" si="23"/>
        <v>665</v>
      </c>
      <c r="W385" s="188">
        <f t="shared" si="24"/>
        <v>665</v>
      </c>
      <c r="X385" s="188" t="str">
        <f>IFERROR(SUMPRODUCT(LARGE(G385:T385,{1;2;3;4;5})),"NA")</f>
        <v>NA</v>
      </c>
      <c r="Y385" s="189" t="str">
        <f>IFERROR(SUMPRODUCT(LARGE(G385:T385,{1;2;3;4;5;6;7;8;9;10})),"NA")</f>
        <v>NA</v>
      </c>
    </row>
    <row r="386" spans="1:25" s="28" customFormat="1" x14ac:dyDescent="0.3">
      <c r="A386" s="15">
        <v>383</v>
      </c>
      <c r="B386" s="2" t="s">
        <v>2695</v>
      </c>
      <c r="C386" s="1"/>
      <c r="D386" s="1"/>
      <c r="E386" s="1"/>
      <c r="F386" s="2"/>
      <c r="G386" s="10" t="str">
        <f>IFERROR(INDEX('03-25'!X:X,MATCH(B386,'03-25'!Y:Y,0),0),"")</f>
        <v/>
      </c>
      <c r="H386" s="11" t="str">
        <f>IFERROR(INDEX('04-08'!N:N,MATCH(B386,'04-08'!C:C,0),0),"")</f>
        <v/>
      </c>
      <c r="I386" s="11" t="str">
        <f>IFERROR(INDEX('04-29'!M:M,MATCH(B386,'04-29'!L:L,0),0),"")</f>
        <v/>
      </c>
      <c r="J386" s="11" t="str">
        <f>IFERROR(INDEX('05-27'!F:F,MATCH(B386,'05-27'!H:H,0),0),"")</f>
        <v/>
      </c>
      <c r="K386" s="11" t="str">
        <f>IFERROR(INDEX('06-17'!U:U,MATCH(B386,'06-17'!W:W,0),0),"")</f>
        <v/>
      </c>
      <c r="L386" s="11">
        <f>IFERROR(INDEX('07-02'!W:W,MATCH(B386,'07-02'!B:B,0),0),"")</f>
        <v>665</v>
      </c>
      <c r="M386" s="11" t="str">
        <f>IFERROR(INDEX(#REF!,MATCH(B386,#REF!,0),0),"")</f>
        <v/>
      </c>
      <c r="N386" s="11" t="str">
        <f>IFERROR(INDEX(#REF!,MATCH(B386,#REF!,0),0),"")</f>
        <v/>
      </c>
      <c r="O386" s="11" t="str">
        <f>IFERROR(INDEX(#REF!,MATCH(B386,#REF!,0),0),"")</f>
        <v/>
      </c>
      <c r="P386" s="11" t="str">
        <f>IFERROR(INDEX(#REF!,MATCH(B386,#REF!,0),0),"")</f>
        <v/>
      </c>
      <c r="Q386" s="11" t="str">
        <f>IFERROR(INDEX(#REF!,MATCH(B386,#REF!,0),0),"")</f>
        <v/>
      </c>
      <c r="R386" s="11" t="str">
        <f>IFERROR(INDEX(#REF!,MATCH(B386,#REF!,0),0),"")</f>
        <v/>
      </c>
      <c r="S386" s="11" t="str">
        <f>IFERROR(INDEX(#REF!,MATCH(B386,#REF!,0),0),"")</f>
        <v/>
      </c>
      <c r="T386" s="5" t="str">
        <f>IFERROR(INDEX(#REF!,MATCH(B386,#REF!,0),0),"")</f>
        <v/>
      </c>
      <c r="U386" s="10">
        <f t="shared" si="22"/>
        <v>1</v>
      </c>
      <c r="V386" s="188">
        <f t="shared" si="23"/>
        <v>665</v>
      </c>
      <c r="W386" s="188">
        <f t="shared" si="24"/>
        <v>665</v>
      </c>
      <c r="X386" s="188" t="str">
        <f>IFERROR(SUMPRODUCT(LARGE(G386:T386,{1;2;3;4;5})),"NA")</f>
        <v>NA</v>
      </c>
      <c r="Y386" s="189" t="str">
        <f>IFERROR(SUMPRODUCT(LARGE(G386:T386,{1;2;3;4;5;6;7;8;9;10})),"NA")</f>
        <v>NA</v>
      </c>
    </row>
    <row r="387" spans="1:25" s="28" customFormat="1" x14ac:dyDescent="0.3">
      <c r="A387" s="15">
        <v>384</v>
      </c>
      <c r="B387" s="2" t="s">
        <v>429</v>
      </c>
      <c r="C387" s="1"/>
      <c r="D387" s="1"/>
      <c r="E387" s="1"/>
      <c r="F387" s="2"/>
      <c r="G387" s="10" t="str">
        <f>IFERROR(INDEX('03-25'!X:X,MATCH(B387,'03-25'!Y:Y,0),0),"")</f>
        <v/>
      </c>
      <c r="H387" s="11">
        <f>IFERROR(INDEX('04-08'!N:N,MATCH(B387,'04-08'!C:C,0),0),"")</f>
        <v>665</v>
      </c>
      <c r="I387" s="11" t="str">
        <f>IFERROR(INDEX('04-29'!M:M,MATCH(B387,'04-29'!L:L,0),0),"")</f>
        <v/>
      </c>
      <c r="J387" s="11" t="str">
        <f>IFERROR(INDEX('05-27'!F:F,MATCH(B387,'05-27'!H:H,0),0),"")</f>
        <v/>
      </c>
      <c r="K387" s="11" t="str">
        <f>IFERROR(INDEX('06-17'!U:U,MATCH(B387,'06-17'!W:W,0),0),"")</f>
        <v/>
      </c>
      <c r="L387" s="11" t="str">
        <f>IFERROR(INDEX('07-02'!W:W,MATCH(B387,'07-02'!B:B,0),0),"")</f>
        <v/>
      </c>
      <c r="M387" s="11" t="str">
        <f>IFERROR(INDEX(#REF!,MATCH(B387,#REF!,0),0),"")</f>
        <v/>
      </c>
      <c r="N387" s="11" t="str">
        <f>IFERROR(INDEX(#REF!,MATCH(B387,#REF!,0),0),"")</f>
        <v/>
      </c>
      <c r="O387" s="11" t="str">
        <f>IFERROR(INDEX(#REF!,MATCH(B387,#REF!,0),0),"")</f>
        <v/>
      </c>
      <c r="P387" s="11" t="str">
        <f>IFERROR(INDEX(#REF!,MATCH(B387,#REF!,0),0),"")</f>
        <v/>
      </c>
      <c r="Q387" s="11" t="str">
        <f>IFERROR(INDEX(#REF!,MATCH(B387,#REF!,0),0),"")</f>
        <v/>
      </c>
      <c r="R387" s="11" t="str">
        <f>IFERROR(INDEX(#REF!,MATCH(B387,#REF!,0),0),"")</f>
        <v/>
      </c>
      <c r="S387" s="11" t="str">
        <f>IFERROR(INDEX(#REF!,MATCH(B387,#REF!,0),0),"")</f>
        <v/>
      </c>
      <c r="T387" s="5" t="str">
        <f>IFERROR(INDEX(#REF!,MATCH(B387,#REF!,0),0),"")</f>
        <v/>
      </c>
      <c r="U387" s="10">
        <f t="shared" si="22"/>
        <v>1</v>
      </c>
      <c r="V387" s="188">
        <f t="shared" si="23"/>
        <v>665</v>
      </c>
      <c r="W387" s="188">
        <f t="shared" si="24"/>
        <v>665</v>
      </c>
      <c r="X387" s="188" t="str">
        <f>IFERROR(SUMPRODUCT(LARGE(G387:T387,{1;2;3;4;5})),"NA")</f>
        <v>NA</v>
      </c>
      <c r="Y387" s="189" t="str">
        <f>IFERROR(SUMPRODUCT(LARGE(G387:T387,{1;2;3;4;5;6;7;8;9;10})),"NA")</f>
        <v>NA</v>
      </c>
    </row>
    <row r="388" spans="1:25" s="28" customFormat="1" x14ac:dyDescent="0.3">
      <c r="A388" s="15">
        <v>385</v>
      </c>
      <c r="B388" s="2" t="s">
        <v>2697</v>
      </c>
      <c r="C388" s="1"/>
      <c r="D388" s="1"/>
      <c r="E388" s="1"/>
      <c r="F388" s="2"/>
      <c r="G388" s="10" t="str">
        <f>IFERROR(INDEX('03-25'!X:X,MATCH(B388,'03-25'!Y:Y,0),0),"")</f>
        <v/>
      </c>
      <c r="H388" s="11" t="str">
        <f>IFERROR(INDEX('04-08'!N:N,MATCH(B388,'04-08'!C:C,0),0),"")</f>
        <v/>
      </c>
      <c r="I388" s="11" t="str">
        <f>IFERROR(INDEX('04-29'!M:M,MATCH(B388,'04-29'!L:L,0),0),"")</f>
        <v/>
      </c>
      <c r="J388" s="11" t="str">
        <f>IFERROR(INDEX('05-27'!F:F,MATCH(B388,'05-27'!H:H,0),0),"")</f>
        <v/>
      </c>
      <c r="K388" s="11" t="str">
        <f>IFERROR(INDEX('06-17'!U:U,MATCH(B388,'06-17'!W:W,0),0),"")</f>
        <v/>
      </c>
      <c r="L388" s="11">
        <f>IFERROR(INDEX('07-02'!W:W,MATCH(B388,'07-02'!B:B,0),0),"")</f>
        <v>662</v>
      </c>
      <c r="M388" s="11" t="str">
        <f>IFERROR(INDEX(#REF!,MATCH(B388,#REF!,0),0),"")</f>
        <v/>
      </c>
      <c r="N388" s="11" t="str">
        <f>IFERROR(INDEX(#REF!,MATCH(B388,#REF!,0),0),"")</f>
        <v/>
      </c>
      <c r="O388" s="11" t="str">
        <f>IFERROR(INDEX(#REF!,MATCH(B388,#REF!,0),0),"")</f>
        <v/>
      </c>
      <c r="P388" s="11" t="str">
        <f>IFERROR(INDEX(#REF!,MATCH(B388,#REF!,0),0),"")</f>
        <v/>
      </c>
      <c r="Q388" s="11" t="str">
        <f>IFERROR(INDEX(#REF!,MATCH(B388,#REF!,0),0),"")</f>
        <v/>
      </c>
      <c r="R388" s="11" t="str">
        <f>IFERROR(INDEX(#REF!,MATCH(B388,#REF!,0),0),"")</f>
        <v/>
      </c>
      <c r="S388" s="11" t="str">
        <f>IFERROR(INDEX(#REF!,MATCH(B388,#REF!,0),0),"")</f>
        <v/>
      </c>
      <c r="T388" s="5" t="str">
        <f>IFERROR(INDEX(#REF!,MATCH(B388,#REF!,0),0),"")</f>
        <v/>
      </c>
      <c r="U388" s="10">
        <f t="shared" si="22"/>
        <v>1</v>
      </c>
      <c r="V388" s="188">
        <f t="shared" si="23"/>
        <v>662</v>
      </c>
      <c r="W388" s="188">
        <f t="shared" si="24"/>
        <v>662</v>
      </c>
      <c r="X388" s="188" t="str">
        <f>IFERROR(SUMPRODUCT(LARGE(G388:T388,{1;2;3;4;5})),"NA")</f>
        <v>NA</v>
      </c>
      <c r="Y388" s="189" t="str">
        <f>IFERROR(SUMPRODUCT(LARGE(G388:T388,{1;2;3;4;5;6;7;8;9;10})),"NA")</f>
        <v>NA</v>
      </c>
    </row>
    <row r="389" spans="1:25" s="28" customFormat="1" x14ac:dyDescent="0.3">
      <c r="A389" s="15">
        <v>386</v>
      </c>
      <c r="B389" s="2" t="s">
        <v>1815</v>
      </c>
      <c r="C389" s="1"/>
      <c r="D389" s="1"/>
      <c r="E389" s="1"/>
      <c r="F389" s="2"/>
      <c r="G389" s="10" t="str">
        <f>IFERROR(INDEX('03-25'!X:X,MATCH(B389,'03-25'!Y:Y,0),0),"")</f>
        <v/>
      </c>
      <c r="H389" s="11" t="str">
        <f>IFERROR(INDEX('04-08'!N:N,MATCH(B389,'04-08'!C:C,0),0),"")</f>
        <v/>
      </c>
      <c r="I389" s="11">
        <f>IFERROR(INDEX('04-29'!M:M,MATCH(B389,'04-29'!L:L,0),0),"")</f>
        <v>660</v>
      </c>
      <c r="J389" s="11" t="str">
        <f>IFERROR(INDEX('05-27'!F:F,MATCH(B389,'05-27'!H:H,0),0),"")</f>
        <v/>
      </c>
      <c r="K389" s="11" t="str">
        <f>IFERROR(INDEX('06-17'!U:U,MATCH(B389,'06-17'!W:W,0),0),"")</f>
        <v/>
      </c>
      <c r="L389" s="11" t="str">
        <f>IFERROR(INDEX('07-02'!W:W,MATCH(B389,'07-02'!B:B,0),0),"")</f>
        <v/>
      </c>
      <c r="M389" s="11" t="str">
        <f>IFERROR(INDEX(#REF!,MATCH(B389,#REF!,0),0),"")</f>
        <v/>
      </c>
      <c r="N389" s="11" t="str">
        <f>IFERROR(INDEX(#REF!,MATCH(B389,#REF!,0),0),"")</f>
        <v/>
      </c>
      <c r="O389" s="11" t="str">
        <f>IFERROR(INDEX(#REF!,MATCH(B389,#REF!,0),0),"")</f>
        <v/>
      </c>
      <c r="P389" s="11" t="str">
        <f>IFERROR(INDEX(#REF!,MATCH(B389,#REF!,0),0),"")</f>
        <v/>
      </c>
      <c r="Q389" s="11" t="str">
        <f>IFERROR(INDEX(#REF!,MATCH(B389,#REF!,0),0),"")</f>
        <v/>
      </c>
      <c r="R389" s="11" t="str">
        <f>IFERROR(INDEX(#REF!,MATCH(B389,#REF!,0),0),"")</f>
        <v/>
      </c>
      <c r="S389" s="11" t="str">
        <f>IFERROR(INDEX(#REF!,MATCH(B389,#REF!,0),0),"")</f>
        <v/>
      </c>
      <c r="T389" s="5" t="str">
        <f>IFERROR(INDEX(#REF!,MATCH(B389,#REF!,0),0),"")</f>
        <v/>
      </c>
      <c r="U389" s="10">
        <f t="shared" si="22"/>
        <v>1</v>
      </c>
      <c r="V389" s="188">
        <f t="shared" si="23"/>
        <v>660</v>
      </c>
      <c r="W389" s="188">
        <f t="shared" si="24"/>
        <v>660</v>
      </c>
      <c r="X389" s="188" t="str">
        <f>IFERROR(SUMPRODUCT(LARGE(G389:T389,{1;2;3;4;5})),"NA")</f>
        <v>NA</v>
      </c>
      <c r="Y389" s="189" t="str">
        <f>IFERROR(SUMPRODUCT(LARGE(G389:T389,{1;2;3;4;5;6;7;8;9;10})),"NA")</f>
        <v>NA</v>
      </c>
    </row>
    <row r="390" spans="1:25" s="28" customFormat="1" x14ac:dyDescent="0.3">
      <c r="A390" s="15">
        <v>387</v>
      </c>
      <c r="B390" s="2" t="s">
        <v>1822</v>
      </c>
      <c r="C390" s="1"/>
      <c r="D390" s="1"/>
      <c r="E390" s="1"/>
      <c r="F390" s="2"/>
      <c r="G390" s="10" t="str">
        <f>IFERROR(INDEX('03-25'!X:X,MATCH(B390,'03-25'!Y:Y,0),0),"")</f>
        <v/>
      </c>
      <c r="H390" s="11" t="str">
        <f>IFERROR(INDEX('04-08'!N:N,MATCH(B390,'04-08'!C:C,0),0),"")</f>
        <v/>
      </c>
      <c r="I390" s="11">
        <f>IFERROR(INDEX('04-29'!M:M,MATCH(B390,'04-29'!L:L,0),0),"")</f>
        <v>658</v>
      </c>
      <c r="J390" s="11" t="str">
        <f>IFERROR(INDEX('05-27'!F:F,MATCH(B390,'05-27'!H:H,0),0),"")</f>
        <v/>
      </c>
      <c r="K390" s="11" t="str">
        <f>IFERROR(INDEX('06-17'!U:U,MATCH(B390,'06-17'!W:W,0),0),"")</f>
        <v/>
      </c>
      <c r="L390" s="11" t="str">
        <f>IFERROR(INDEX('07-02'!W:W,MATCH(B390,'07-02'!B:B,0),0),"")</f>
        <v/>
      </c>
      <c r="M390" s="11" t="str">
        <f>IFERROR(INDEX(#REF!,MATCH(B390,#REF!,0),0),"")</f>
        <v/>
      </c>
      <c r="N390" s="11" t="str">
        <f>IFERROR(INDEX(#REF!,MATCH(B390,#REF!,0),0),"")</f>
        <v/>
      </c>
      <c r="O390" s="11" t="str">
        <f>IFERROR(INDEX(#REF!,MATCH(B390,#REF!,0),0),"")</f>
        <v/>
      </c>
      <c r="P390" s="11" t="str">
        <f>IFERROR(INDEX(#REF!,MATCH(B390,#REF!,0),0),"")</f>
        <v/>
      </c>
      <c r="Q390" s="11" t="str">
        <f>IFERROR(INDEX(#REF!,MATCH(B390,#REF!,0),0),"")</f>
        <v/>
      </c>
      <c r="R390" s="11" t="str">
        <f>IFERROR(INDEX(#REF!,MATCH(B390,#REF!,0),0),"")</f>
        <v/>
      </c>
      <c r="S390" s="11" t="str">
        <f>IFERROR(INDEX(#REF!,MATCH(B390,#REF!,0),0),"")</f>
        <v/>
      </c>
      <c r="T390" s="5" t="str">
        <f>IFERROR(INDEX(#REF!,MATCH(B390,#REF!,0),0),"")</f>
        <v/>
      </c>
      <c r="U390" s="10">
        <f t="shared" si="22"/>
        <v>1</v>
      </c>
      <c r="V390" s="188">
        <f t="shared" si="23"/>
        <v>658</v>
      </c>
      <c r="W390" s="188">
        <f t="shared" si="24"/>
        <v>658</v>
      </c>
      <c r="X390" s="188" t="str">
        <f>IFERROR(SUMPRODUCT(LARGE(G390:T390,{1;2;3;4;5})),"NA")</f>
        <v>NA</v>
      </c>
      <c r="Y390" s="189" t="str">
        <f>IFERROR(SUMPRODUCT(LARGE(G390:T390,{1;2;3;4;5;6;7;8;9;10})),"NA")</f>
        <v>NA</v>
      </c>
    </row>
    <row r="391" spans="1:25" s="28" customFormat="1" x14ac:dyDescent="0.3">
      <c r="A391" s="15">
        <v>388</v>
      </c>
      <c r="B391" s="2" t="s">
        <v>2016</v>
      </c>
      <c r="C391" s="1"/>
      <c r="D391" s="1"/>
      <c r="E391" s="1"/>
      <c r="F391" s="2"/>
      <c r="G391" s="10" t="str">
        <f>IFERROR(INDEX('03-25'!X:X,MATCH(B391,'03-25'!Y:Y,0),0),"")</f>
        <v/>
      </c>
      <c r="H391" s="11" t="str">
        <f>IFERROR(INDEX('04-08'!N:N,MATCH(B391,'04-08'!C:C,0),0),"")</f>
        <v/>
      </c>
      <c r="I391" s="11" t="str">
        <f>IFERROR(INDEX('04-29'!M:M,MATCH(B391,'04-29'!L:L,0),0),"")</f>
        <v/>
      </c>
      <c r="J391" s="11">
        <f>IFERROR(INDEX('05-27'!F:F,MATCH(B391,'05-27'!H:H,0),0),"")</f>
        <v>657</v>
      </c>
      <c r="K391" s="11" t="str">
        <f>IFERROR(INDEX('06-17'!U:U,MATCH(B391,'06-17'!W:W,0),0),"")</f>
        <v/>
      </c>
      <c r="L391" s="11" t="str">
        <f>IFERROR(INDEX('07-02'!W:W,MATCH(B391,'07-02'!B:B,0),0),"")</f>
        <v/>
      </c>
      <c r="M391" s="11" t="str">
        <f>IFERROR(INDEX(#REF!,MATCH(B391,#REF!,0),0),"")</f>
        <v/>
      </c>
      <c r="N391" s="11" t="str">
        <f>IFERROR(INDEX(#REF!,MATCH(B391,#REF!,0),0),"")</f>
        <v/>
      </c>
      <c r="O391" s="11" t="str">
        <f>IFERROR(INDEX(#REF!,MATCH(B391,#REF!,0),0),"")</f>
        <v/>
      </c>
      <c r="P391" s="11" t="str">
        <f>IFERROR(INDEX(#REF!,MATCH(B391,#REF!,0),0),"")</f>
        <v/>
      </c>
      <c r="Q391" s="11" t="str">
        <f>IFERROR(INDEX(#REF!,MATCH(B391,#REF!,0),0),"")</f>
        <v/>
      </c>
      <c r="R391" s="11" t="str">
        <f>IFERROR(INDEX(#REF!,MATCH(B391,#REF!,0),0),"")</f>
        <v/>
      </c>
      <c r="S391" s="11" t="str">
        <f>IFERROR(INDEX(#REF!,MATCH(B391,#REF!,0),0),"")</f>
        <v/>
      </c>
      <c r="T391" s="5" t="str">
        <f>IFERROR(INDEX(#REF!,MATCH(B391,#REF!,0),0),"")</f>
        <v/>
      </c>
      <c r="U391" s="10">
        <f t="shared" si="22"/>
        <v>1</v>
      </c>
      <c r="V391" s="188">
        <f t="shared" si="23"/>
        <v>657</v>
      </c>
      <c r="W391" s="188">
        <f t="shared" si="24"/>
        <v>657</v>
      </c>
      <c r="X391" s="188" t="str">
        <f>IFERROR(SUMPRODUCT(LARGE(G391:T391,{1;2;3;4;5})),"NA")</f>
        <v>NA</v>
      </c>
      <c r="Y391" s="189" t="str">
        <f>IFERROR(SUMPRODUCT(LARGE(G391:T391,{1;2;3;4;5;6;7;8;9;10})),"NA")</f>
        <v>NA</v>
      </c>
    </row>
    <row r="392" spans="1:25" s="28" customFormat="1" x14ac:dyDescent="0.3">
      <c r="A392" s="15">
        <v>389</v>
      </c>
      <c r="B392" s="2" t="s">
        <v>2699</v>
      </c>
      <c r="C392" s="1"/>
      <c r="D392" s="1"/>
      <c r="E392" s="1"/>
      <c r="F392" s="2"/>
      <c r="G392" s="10" t="str">
        <f>IFERROR(INDEX('03-25'!X:X,MATCH(B392,'03-25'!Y:Y,0),0),"")</f>
        <v/>
      </c>
      <c r="H392" s="11" t="str">
        <f>IFERROR(INDEX('04-08'!N:N,MATCH(B392,'04-08'!C:C,0),0),"")</f>
        <v/>
      </c>
      <c r="I392" s="11" t="str">
        <f>IFERROR(INDEX('04-29'!M:M,MATCH(B392,'04-29'!L:L,0),0),"")</f>
        <v/>
      </c>
      <c r="J392" s="11" t="str">
        <f>IFERROR(INDEX('05-27'!F:F,MATCH(B392,'05-27'!H:H,0),0),"")</f>
        <v/>
      </c>
      <c r="K392" s="11" t="str">
        <f>IFERROR(INDEX('06-17'!U:U,MATCH(B392,'06-17'!W:W,0),0),"")</f>
        <v/>
      </c>
      <c r="L392" s="11">
        <f>IFERROR(INDEX('07-02'!W:W,MATCH(B392,'07-02'!B:B,0),0),"")</f>
        <v>657</v>
      </c>
      <c r="M392" s="11" t="str">
        <f>IFERROR(INDEX(#REF!,MATCH(B392,#REF!,0),0),"")</f>
        <v/>
      </c>
      <c r="N392" s="11" t="str">
        <f>IFERROR(INDEX(#REF!,MATCH(B392,#REF!,0),0),"")</f>
        <v/>
      </c>
      <c r="O392" s="11" t="str">
        <f>IFERROR(INDEX(#REF!,MATCH(B392,#REF!,0),0),"")</f>
        <v/>
      </c>
      <c r="P392" s="11" t="str">
        <f>IFERROR(INDEX(#REF!,MATCH(B392,#REF!,0),0),"")</f>
        <v/>
      </c>
      <c r="Q392" s="11" t="str">
        <f>IFERROR(INDEX(#REF!,MATCH(B392,#REF!,0),0),"")</f>
        <v/>
      </c>
      <c r="R392" s="11" t="str">
        <f>IFERROR(INDEX(#REF!,MATCH(B392,#REF!,0),0),"")</f>
        <v/>
      </c>
      <c r="S392" s="11" t="str">
        <f>IFERROR(INDEX(#REF!,MATCH(B392,#REF!,0),0),"")</f>
        <v/>
      </c>
      <c r="T392" s="5" t="str">
        <f>IFERROR(INDEX(#REF!,MATCH(B392,#REF!,0),0),"")</f>
        <v/>
      </c>
      <c r="U392" s="10">
        <f t="shared" si="22"/>
        <v>1</v>
      </c>
      <c r="V392" s="188">
        <f t="shared" si="23"/>
        <v>657</v>
      </c>
      <c r="W392" s="188">
        <f t="shared" si="24"/>
        <v>657</v>
      </c>
      <c r="X392" s="188" t="str">
        <f>IFERROR(SUMPRODUCT(LARGE(G392:T392,{1;2;3;4;5})),"NA")</f>
        <v>NA</v>
      </c>
      <c r="Y392" s="189" t="str">
        <f>IFERROR(SUMPRODUCT(LARGE(G392:T392,{1;2;3;4;5;6;7;8;9;10})),"NA")</f>
        <v>NA</v>
      </c>
    </row>
    <row r="393" spans="1:25" s="28" customFormat="1" x14ac:dyDescent="0.3">
      <c r="A393" s="15">
        <v>390</v>
      </c>
      <c r="B393" s="2" t="s">
        <v>1857</v>
      </c>
      <c r="C393" s="1"/>
      <c r="D393" s="1"/>
      <c r="E393" s="1"/>
      <c r="F393" s="2"/>
      <c r="G393" s="10" t="str">
        <f>IFERROR(INDEX('03-25'!X:X,MATCH(B393,'03-25'!Y:Y,0),0),"")</f>
        <v/>
      </c>
      <c r="H393" s="11" t="str">
        <f>IFERROR(INDEX('04-08'!N:N,MATCH(B393,'04-08'!C:C,0),0),"")</f>
        <v/>
      </c>
      <c r="I393" s="11">
        <f>IFERROR(INDEX('04-29'!M:M,MATCH(B393,'04-29'!L:L,0),0),"")</f>
        <v>656</v>
      </c>
      <c r="J393" s="11" t="str">
        <f>IFERROR(INDEX('05-27'!F:F,MATCH(B393,'05-27'!H:H,0),0),"")</f>
        <v/>
      </c>
      <c r="K393" s="11" t="str">
        <f>IFERROR(INDEX('06-17'!U:U,MATCH(B393,'06-17'!W:W,0),0),"")</f>
        <v/>
      </c>
      <c r="L393" s="11" t="str">
        <f>IFERROR(INDEX('07-02'!W:W,MATCH(B393,'07-02'!B:B,0),0),"")</f>
        <v/>
      </c>
      <c r="M393" s="11" t="str">
        <f>IFERROR(INDEX(#REF!,MATCH(B393,#REF!,0),0),"")</f>
        <v/>
      </c>
      <c r="N393" s="11" t="str">
        <f>IFERROR(INDEX(#REF!,MATCH(B393,#REF!,0),0),"")</f>
        <v/>
      </c>
      <c r="O393" s="11" t="str">
        <f>IFERROR(INDEX(#REF!,MATCH(B393,#REF!,0),0),"")</f>
        <v/>
      </c>
      <c r="P393" s="11" t="str">
        <f>IFERROR(INDEX(#REF!,MATCH(B393,#REF!,0),0),"")</f>
        <v/>
      </c>
      <c r="Q393" s="11" t="str">
        <f>IFERROR(INDEX(#REF!,MATCH(B393,#REF!,0),0),"")</f>
        <v/>
      </c>
      <c r="R393" s="11" t="str">
        <f>IFERROR(INDEX(#REF!,MATCH(B393,#REF!,0),0),"")</f>
        <v/>
      </c>
      <c r="S393" s="11" t="str">
        <f>IFERROR(INDEX(#REF!,MATCH(B393,#REF!,0),0),"")</f>
        <v/>
      </c>
      <c r="T393" s="5" t="str">
        <f>IFERROR(INDEX(#REF!,MATCH(B393,#REF!,0),0),"")</f>
        <v/>
      </c>
      <c r="U393" s="10">
        <f t="shared" si="22"/>
        <v>1</v>
      </c>
      <c r="V393" s="188">
        <f t="shared" si="23"/>
        <v>656</v>
      </c>
      <c r="W393" s="188">
        <f t="shared" si="24"/>
        <v>656</v>
      </c>
      <c r="X393" s="188" t="str">
        <f>IFERROR(SUMPRODUCT(LARGE(G393:T393,{1;2;3;4;5})),"NA")</f>
        <v>NA</v>
      </c>
      <c r="Y393" s="189" t="str">
        <f>IFERROR(SUMPRODUCT(LARGE(G393:T393,{1;2;3;4;5;6;7;8;9;10})),"NA")</f>
        <v>NA</v>
      </c>
    </row>
    <row r="394" spans="1:25" s="28" customFormat="1" x14ac:dyDescent="0.3">
      <c r="A394" s="15">
        <v>391</v>
      </c>
      <c r="B394" s="2" t="s">
        <v>2639</v>
      </c>
      <c r="C394" s="1"/>
      <c r="D394" s="1"/>
      <c r="E394" s="1"/>
      <c r="F394" s="2"/>
      <c r="G394" s="10" t="str">
        <f>IFERROR(INDEX('03-25'!X:X,MATCH(B394,'03-25'!Y:Y,0),0),"")</f>
        <v/>
      </c>
      <c r="H394" s="11" t="str">
        <f>IFERROR(INDEX('04-08'!N:N,MATCH(B394,'04-08'!C:C,0),0),"")</f>
        <v/>
      </c>
      <c r="I394" s="11" t="str">
        <f>IFERROR(INDEX('04-29'!M:M,MATCH(B394,'04-29'!L:L,0),0),"")</f>
        <v/>
      </c>
      <c r="J394" s="11" t="str">
        <f>IFERROR(INDEX('05-27'!F:F,MATCH(B394,'05-27'!H:H,0),0),"")</f>
        <v/>
      </c>
      <c r="K394" s="11" t="str">
        <f>IFERROR(INDEX('06-17'!U:U,MATCH(B394,'06-17'!W:W,0),0),"")</f>
        <v/>
      </c>
      <c r="L394" s="11">
        <f>IFERROR(INDEX('07-02'!W:W,MATCH(B394,'07-02'!B:B,0),0),"")</f>
        <v>655</v>
      </c>
      <c r="M394" s="11" t="str">
        <f>IFERROR(INDEX(#REF!,MATCH(B394,#REF!,0),0),"")</f>
        <v/>
      </c>
      <c r="N394" s="11" t="str">
        <f>IFERROR(INDEX(#REF!,MATCH(B394,#REF!,0),0),"")</f>
        <v/>
      </c>
      <c r="O394" s="11" t="str">
        <f>IFERROR(INDEX(#REF!,MATCH(B394,#REF!,0),0),"")</f>
        <v/>
      </c>
      <c r="P394" s="11" t="str">
        <f>IFERROR(INDEX(#REF!,MATCH(B394,#REF!,0),0),"")</f>
        <v/>
      </c>
      <c r="Q394" s="11" t="str">
        <f>IFERROR(INDEX(#REF!,MATCH(B394,#REF!,0),0),"")</f>
        <v/>
      </c>
      <c r="R394" s="11" t="str">
        <f>IFERROR(INDEX(#REF!,MATCH(B394,#REF!,0),0),"")</f>
        <v/>
      </c>
      <c r="S394" s="11" t="str">
        <f>IFERROR(INDEX(#REF!,MATCH(B394,#REF!,0),0),"")</f>
        <v/>
      </c>
      <c r="T394" s="5" t="str">
        <f>IFERROR(INDEX(#REF!,MATCH(B394,#REF!,0),0),"")</f>
        <v/>
      </c>
      <c r="U394" s="10">
        <f t="shared" si="22"/>
        <v>1</v>
      </c>
      <c r="V394" s="188">
        <f t="shared" si="23"/>
        <v>655</v>
      </c>
      <c r="W394" s="188">
        <f t="shared" si="24"/>
        <v>655</v>
      </c>
      <c r="X394" s="188" t="str">
        <f>IFERROR(SUMPRODUCT(LARGE(G394:T394,{1;2;3;4;5})),"NA")</f>
        <v>NA</v>
      </c>
      <c r="Y394" s="189" t="str">
        <f>IFERROR(SUMPRODUCT(LARGE(G394:T394,{1;2;3;4;5;6;7;8;9;10})),"NA")</f>
        <v>NA</v>
      </c>
    </row>
    <row r="395" spans="1:25" s="28" customFormat="1" x14ac:dyDescent="0.3">
      <c r="A395" s="15">
        <v>392</v>
      </c>
      <c r="B395" s="2" t="s">
        <v>1802</v>
      </c>
      <c r="C395" s="1"/>
      <c r="D395" s="1"/>
      <c r="E395" s="1"/>
      <c r="F395" s="2"/>
      <c r="G395" s="10" t="str">
        <f>IFERROR(INDEX('03-25'!X:X,MATCH(B395,'03-25'!Y:Y,0),0),"")</f>
        <v/>
      </c>
      <c r="H395" s="11" t="str">
        <f>IFERROR(INDEX('04-08'!N:N,MATCH(B395,'04-08'!C:C,0),0),"")</f>
        <v/>
      </c>
      <c r="I395" s="11">
        <f>IFERROR(INDEX('04-29'!M:M,MATCH(B395,'04-29'!L:L,0),0),"")</f>
        <v>654</v>
      </c>
      <c r="J395" s="11" t="str">
        <f>IFERROR(INDEX('05-27'!F:F,MATCH(B395,'05-27'!H:H,0),0),"")</f>
        <v/>
      </c>
      <c r="K395" s="11" t="str">
        <f>IFERROR(INDEX('06-17'!U:U,MATCH(B395,'06-17'!W:W,0),0),"")</f>
        <v/>
      </c>
      <c r="L395" s="11" t="str">
        <f>IFERROR(INDEX('07-02'!W:W,MATCH(B395,'07-02'!B:B,0),0),"")</f>
        <v/>
      </c>
      <c r="M395" s="11" t="str">
        <f>IFERROR(INDEX(#REF!,MATCH(B395,#REF!,0),0),"")</f>
        <v/>
      </c>
      <c r="N395" s="11" t="str">
        <f>IFERROR(INDEX(#REF!,MATCH(B395,#REF!,0),0),"")</f>
        <v/>
      </c>
      <c r="O395" s="11" t="str">
        <f>IFERROR(INDEX(#REF!,MATCH(B395,#REF!,0),0),"")</f>
        <v/>
      </c>
      <c r="P395" s="11" t="str">
        <f>IFERROR(INDEX(#REF!,MATCH(B395,#REF!,0),0),"")</f>
        <v/>
      </c>
      <c r="Q395" s="11" t="str">
        <f>IFERROR(INDEX(#REF!,MATCH(B395,#REF!,0),0),"")</f>
        <v/>
      </c>
      <c r="R395" s="11" t="str">
        <f>IFERROR(INDEX(#REF!,MATCH(B395,#REF!,0),0),"")</f>
        <v/>
      </c>
      <c r="S395" s="11" t="str">
        <f>IFERROR(INDEX(#REF!,MATCH(B395,#REF!,0),0),"")</f>
        <v/>
      </c>
      <c r="T395" s="5" t="str">
        <f>IFERROR(INDEX(#REF!,MATCH(B395,#REF!,0),0),"")</f>
        <v/>
      </c>
      <c r="U395" s="10">
        <f t="shared" si="22"/>
        <v>1</v>
      </c>
      <c r="V395" s="188">
        <f t="shared" si="23"/>
        <v>654</v>
      </c>
      <c r="W395" s="188">
        <f t="shared" si="24"/>
        <v>654</v>
      </c>
      <c r="X395" s="188" t="str">
        <f>IFERROR(SUMPRODUCT(LARGE(G395:T395,{1;2;3;4;5})),"NA")</f>
        <v>NA</v>
      </c>
      <c r="Y395" s="189" t="str">
        <f>IFERROR(SUMPRODUCT(LARGE(G395:T395,{1;2;3;4;5;6;7;8;9;10})),"NA")</f>
        <v>NA</v>
      </c>
    </row>
    <row r="396" spans="1:25" s="28" customFormat="1" x14ac:dyDescent="0.3">
      <c r="A396" s="15">
        <v>393</v>
      </c>
      <c r="B396" s="2" t="s">
        <v>2641</v>
      </c>
      <c r="C396" s="1"/>
      <c r="D396" s="1"/>
      <c r="E396" s="1"/>
      <c r="F396" s="2"/>
      <c r="G396" s="10" t="str">
        <f>IFERROR(INDEX('03-25'!X:X,MATCH(B396,'03-25'!Y:Y,0),0),"")</f>
        <v/>
      </c>
      <c r="H396" s="11" t="str">
        <f>IFERROR(INDEX('04-08'!N:N,MATCH(B396,'04-08'!C:C,0),0),"")</f>
        <v/>
      </c>
      <c r="I396" s="11" t="str">
        <f>IFERROR(INDEX('04-29'!M:M,MATCH(B396,'04-29'!L:L,0),0),"")</f>
        <v/>
      </c>
      <c r="J396" s="11" t="str">
        <f>IFERROR(INDEX('05-27'!F:F,MATCH(B396,'05-27'!H:H,0),0),"")</f>
        <v/>
      </c>
      <c r="K396" s="11" t="str">
        <f>IFERROR(INDEX('06-17'!U:U,MATCH(B396,'06-17'!W:W,0),0),"")</f>
        <v/>
      </c>
      <c r="L396" s="11">
        <f>IFERROR(INDEX('07-02'!W:W,MATCH(B396,'07-02'!B:B,0),0),"")</f>
        <v>654</v>
      </c>
      <c r="M396" s="11" t="str">
        <f>IFERROR(INDEX(#REF!,MATCH(B396,#REF!,0),0),"")</f>
        <v/>
      </c>
      <c r="N396" s="11" t="str">
        <f>IFERROR(INDEX(#REF!,MATCH(B396,#REF!,0),0),"")</f>
        <v/>
      </c>
      <c r="O396" s="11" t="str">
        <f>IFERROR(INDEX(#REF!,MATCH(B396,#REF!,0),0),"")</f>
        <v/>
      </c>
      <c r="P396" s="11" t="str">
        <f>IFERROR(INDEX(#REF!,MATCH(B396,#REF!,0),0),"")</f>
        <v/>
      </c>
      <c r="Q396" s="11" t="str">
        <f>IFERROR(INDEX(#REF!,MATCH(B396,#REF!,0),0),"")</f>
        <v/>
      </c>
      <c r="R396" s="11" t="str">
        <f>IFERROR(INDEX(#REF!,MATCH(B396,#REF!,0),0),"")</f>
        <v/>
      </c>
      <c r="S396" s="11" t="str">
        <f>IFERROR(INDEX(#REF!,MATCH(B396,#REF!,0),0),"")</f>
        <v/>
      </c>
      <c r="T396" s="5" t="str">
        <f>IFERROR(INDEX(#REF!,MATCH(B396,#REF!,0),0),"")</f>
        <v/>
      </c>
      <c r="U396" s="10">
        <f t="shared" si="22"/>
        <v>1</v>
      </c>
      <c r="V396" s="188">
        <f t="shared" si="23"/>
        <v>654</v>
      </c>
      <c r="W396" s="188">
        <f t="shared" si="24"/>
        <v>654</v>
      </c>
      <c r="X396" s="188" t="str">
        <f>IFERROR(SUMPRODUCT(LARGE(G396:T396,{1;2;3;4;5})),"NA")</f>
        <v>NA</v>
      </c>
      <c r="Y396" s="189" t="str">
        <f>IFERROR(SUMPRODUCT(LARGE(G396:T396,{1;2;3;4;5;6;7;8;9;10})),"NA")</f>
        <v>NA</v>
      </c>
    </row>
    <row r="397" spans="1:25" s="28" customFormat="1" x14ac:dyDescent="0.3">
      <c r="A397" s="15">
        <v>394</v>
      </c>
      <c r="B397" s="2" t="s">
        <v>2447</v>
      </c>
      <c r="C397" s="1"/>
      <c r="D397" s="1"/>
      <c r="E397" s="1"/>
      <c r="F397" s="2"/>
      <c r="G397" s="10" t="str">
        <f>IFERROR(INDEX('03-25'!X:X,MATCH(B397,'03-25'!Y:Y,0),0),"")</f>
        <v/>
      </c>
      <c r="H397" s="11" t="str">
        <f>IFERROR(INDEX('04-08'!N:N,MATCH(B397,'04-08'!C:C,0),0),"")</f>
        <v/>
      </c>
      <c r="I397" s="11" t="str">
        <f>IFERROR(INDEX('04-29'!M:M,MATCH(B397,'04-29'!L:L,0),0),"")</f>
        <v/>
      </c>
      <c r="J397" s="11" t="str">
        <f>IFERROR(INDEX('05-27'!F:F,MATCH(B397,'05-27'!H:H,0),0),"")</f>
        <v/>
      </c>
      <c r="K397" s="11">
        <f>IFERROR(INDEX('06-17'!U:U,MATCH(B397,'06-17'!W:W,0),0),"")</f>
        <v>652</v>
      </c>
      <c r="L397" s="11" t="str">
        <f>IFERROR(INDEX('07-02'!W:W,MATCH(B397,'07-02'!B:B,0),0),"")</f>
        <v/>
      </c>
      <c r="M397" s="11" t="str">
        <f>IFERROR(INDEX(#REF!,MATCH(B397,#REF!,0),0),"")</f>
        <v/>
      </c>
      <c r="N397" s="11" t="str">
        <f>IFERROR(INDEX(#REF!,MATCH(B397,#REF!,0),0),"")</f>
        <v/>
      </c>
      <c r="O397" s="11" t="str">
        <f>IFERROR(INDEX(#REF!,MATCH(B397,#REF!,0),0),"")</f>
        <v/>
      </c>
      <c r="P397" s="11" t="str">
        <f>IFERROR(INDEX(#REF!,MATCH(B397,#REF!,0),0),"")</f>
        <v/>
      </c>
      <c r="Q397" s="11" t="str">
        <f>IFERROR(INDEX(#REF!,MATCH(B397,#REF!,0),0),"")</f>
        <v/>
      </c>
      <c r="R397" s="11" t="str">
        <f>IFERROR(INDEX(#REF!,MATCH(B397,#REF!,0),0),"")</f>
        <v/>
      </c>
      <c r="S397" s="11" t="str">
        <f>IFERROR(INDEX(#REF!,MATCH(B397,#REF!,0),0),"")</f>
        <v/>
      </c>
      <c r="T397" s="5" t="str">
        <f>IFERROR(INDEX(#REF!,MATCH(B397,#REF!,0),0),"")</f>
        <v/>
      </c>
      <c r="U397" s="10">
        <f t="shared" si="22"/>
        <v>1</v>
      </c>
      <c r="V397" s="188">
        <f t="shared" si="23"/>
        <v>652</v>
      </c>
      <c r="W397" s="188">
        <f t="shared" si="24"/>
        <v>652</v>
      </c>
      <c r="X397" s="188" t="str">
        <f>IFERROR(SUMPRODUCT(LARGE(G397:T397,{1;2;3;4;5})),"NA")</f>
        <v>NA</v>
      </c>
      <c r="Y397" s="189" t="str">
        <f>IFERROR(SUMPRODUCT(LARGE(G397:T397,{1;2;3;4;5;6;7;8;9;10})),"NA")</f>
        <v>NA</v>
      </c>
    </row>
    <row r="398" spans="1:25" s="28" customFormat="1" x14ac:dyDescent="0.3">
      <c r="A398" s="15">
        <v>395</v>
      </c>
      <c r="B398" s="2" t="s">
        <v>2643</v>
      </c>
      <c r="C398" s="1"/>
      <c r="D398" s="1"/>
      <c r="E398" s="1"/>
      <c r="F398" s="2"/>
      <c r="G398" s="10" t="str">
        <f>IFERROR(INDEX('03-25'!X:X,MATCH(B398,'03-25'!Y:Y,0),0),"")</f>
        <v/>
      </c>
      <c r="H398" s="11" t="str">
        <f>IFERROR(INDEX('04-08'!N:N,MATCH(B398,'04-08'!C:C,0),0),"")</f>
        <v/>
      </c>
      <c r="I398" s="11" t="str">
        <f>IFERROR(INDEX('04-29'!M:M,MATCH(B398,'04-29'!L:L,0),0),"")</f>
        <v/>
      </c>
      <c r="J398" s="11" t="str">
        <f>IFERROR(INDEX('05-27'!F:F,MATCH(B398,'05-27'!H:H,0),0),"")</f>
        <v/>
      </c>
      <c r="K398" s="11" t="str">
        <f>IFERROR(INDEX('06-17'!U:U,MATCH(B398,'06-17'!W:W,0),0),"")</f>
        <v/>
      </c>
      <c r="L398" s="11">
        <f>IFERROR(INDEX('07-02'!W:W,MATCH(B398,'07-02'!B:B,0),0),"")</f>
        <v>651</v>
      </c>
      <c r="M398" s="11" t="str">
        <f>IFERROR(INDEX(#REF!,MATCH(B398,#REF!,0),0),"")</f>
        <v/>
      </c>
      <c r="N398" s="11" t="str">
        <f>IFERROR(INDEX(#REF!,MATCH(B398,#REF!,0),0),"")</f>
        <v/>
      </c>
      <c r="O398" s="11" t="str">
        <f>IFERROR(INDEX(#REF!,MATCH(B398,#REF!,0),0),"")</f>
        <v/>
      </c>
      <c r="P398" s="11" t="str">
        <f>IFERROR(INDEX(#REF!,MATCH(B398,#REF!,0),0),"")</f>
        <v/>
      </c>
      <c r="Q398" s="11" t="str">
        <f>IFERROR(INDEX(#REF!,MATCH(B398,#REF!,0),0),"")</f>
        <v/>
      </c>
      <c r="R398" s="11" t="str">
        <f>IFERROR(INDEX(#REF!,MATCH(B398,#REF!,0),0),"")</f>
        <v/>
      </c>
      <c r="S398" s="11" t="str">
        <f>IFERROR(INDEX(#REF!,MATCH(B398,#REF!,0),0),"")</f>
        <v/>
      </c>
      <c r="T398" s="5" t="str">
        <f>IFERROR(INDEX(#REF!,MATCH(B398,#REF!,0),0),"")</f>
        <v/>
      </c>
      <c r="U398" s="10">
        <f t="shared" si="22"/>
        <v>1</v>
      </c>
      <c r="V398" s="188">
        <f t="shared" si="23"/>
        <v>651</v>
      </c>
      <c r="W398" s="188">
        <f t="shared" si="24"/>
        <v>651</v>
      </c>
      <c r="X398" s="188" t="str">
        <f>IFERROR(SUMPRODUCT(LARGE(G398:T398,{1;2;3;4;5})),"NA")</f>
        <v>NA</v>
      </c>
      <c r="Y398" s="189" t="str">
        <f>IFERROR(SUMPRODUCT(LARGE(G398:T398,{1;2;3;4;5;6;7;8;9;10})),"NA")</f>
        <v>NA</v>
      </c>
    </row>
    <row r="399" spans="1:25" s="28" customFormat="1" x14ac:dyDescent="0.3">
      <c r="A399" s="15">
        <v>396</v>
      </c>
      <c r="B399" s="2" t="s">
        <v>1806</v>
      </c>
      <c r="C399" s="1"/>
      <c r="D399" s="1"/>
      <c r="E399" s="1"/>
      <c r="F399" s="2"/>
      <c r="G399" s="10" t="str">
        <f>IFERROR(INDEX('03-25'!X:X,MATCH(B399,'03-25'!Y:Y,0),0),"")</f>
        <v/>
      </c>
      <c r="H399" s="11" t="str">
        <f>IFERROR(INDEX('04-08'!N:N,MATCH(B399,'04-08'!C:C,0),0),"")</f>
        <v/>
      </c>
      <c r="I399" s="11">
        <f>IFERROR(INDEX('04-29'!M:M,MATCH(B399,'04-29'!L:L,0),0),"")</f>
        <v>649</v>
      </c>
      <c r="J399" s="11" t="str">
        <f>IFERROR(INDEX('05-27'!F:F,MATCH(B399,'05-27'!H:H,0),0),"")</f>
        <v/>
      </c>
      <c r="K399" s="11" t="str">
        <f>IFERROR(INDEX('06-17'!U:U,MATCH(B399,'06-17'!W:W,0),0),"")</f>
        <v/>
      </c>
      <c r="L399" s="11" t="str">
        <f>IFERROR(INDEX('07-02'!W:W,MATCH(B399,'07-02'!B:B,0),0),"")</f>
        <v/>
      </c>
      <c r="M399" s="11" t="str">
        <f>IFERROR(INDEX(#REF!,MATCH(B399,#REF!,0),0),"")</f>
        <v/>
      </c>
      <c r="N399" s="11" t="str">
        <f>IFERROR(INDEX(#REF!,MATCH(B399,#REF!,0),0),"")</f>
        <v/>
      </c>
      <c r="O399" s="11" t="str">
        <f>IFERROR(INDEX(#REF!,MATCH(B399,#REF!,0),0),"")</f>
        <v/>
      </c>
      <c r="P399" s="11" t="str">
        <f>IFERROR(INDEX(#REF!,MATCH(B399,#REF!,0),0),"")</f>
        <v/>
      </c>
      <c r="Q399" s="11" t="str">
        <f>IFERROR(INDEX(#REF!,MATCH(B399,#REF!,0),0),"")</f>
        <v/>
      </c>
      <c r="R399" s="11" t="str">
        <f>IFERROR(INDEX(#REF!,MATCH(B399,#REF!,0),0),"")</f>
        <v/>
      </c>
      <c r="S399" s="11" t="str">
        <f>IFERROR(INDEX(#REF!,MATCH(B399,#REF!,0),0),"")</f>
        <v/>
      </c>
      <c r="T399" s="5" t="str">
        <f>IFERROR(INDEX(#REF!,MATCH(B399,#REF!,0),0),"")</f>
        <v/>
      </c>
      <c r="U399" s="10">
        <f t="shared" si="22"/>
        <v>1</v>
      </c>
      <c r="V399" s="188">
        <f t="shared" si="23"/>
        <v>649</v>
      </c>
      <c r="W399" s="188">
        <f t="shared" si="24"/>
        <v>649</v>
      </c>
      <c r="X399" s="188" t="str">
        <f>IFERROR(SUMPRODUCT(LARGE(G399:T399,{1;2;3;4;5})),"NA")</f>
        <v>NA</v>
      </c>
      <c r="Y399" s="189" t="str">
        <f>IFERROR(SUMPRODUCT(LARGE(G399:T399,{1;2;3;4;5;6;7;8;9;10})),"NA")</f>
        <v>NA</v>
      </c>
    </row>
    <row r="400" spans="1:25" s="28" customFormat="1" x14ac:dyDescent="0.3">
      <c r="A400" s="15">
        <v>397</v>
      </c>
      <c r="B400" s="2" t="s">
        <v>2703</v>
      </c>
      <c r="C400" s="1"/>
      <c r="D400" s="1"/>
      <c r="E400" s="1"/>
      <c r="F400" s="2"/>
      <c r="G400" s="10" t="str">
        <f>IFERROR(INDEX('03-25'!X:X,MATCH(B400,'03-25'!Y:Y,0),0),"")</f>
        <v/>
      </c>
      <c r="H400" s="11" t="str">
        <f>IFERROR(INDEX('04-08'!N:N,MATCH(B400,'04-08'!C:C,0),0),"")</f>
        <v/>
      </c>
      <c r="I400" s="11" t="str">
        <f>IFERROR(INDEX('04-29'!M:M,MATCH(B400,'04-29'!L:L,0),0),"")</f>
        <v/>
      </c>
      <c r="J400" s="11" t="str">
        <f>IFERROR(INDEX('05-27'!F:F,MATCH(B400,'05-27'!H:H,0),0),"")</f>
        <v/>
      </c>
      <c r="K400" s="11" t="str">
        <f>IFERROR(INDEX('06-17'!U:U,MATCH(B400,'06-17'!W:W,0),0),"")</f>
        <v/>
      </c>
      <c r="L400" s="11">
        <f>IFERROR(INDEX('07-02'!W:W,MATCH(B400,'07-02'!B:B,0),0),"")</f>
        <v>649</v>
      </c>
      <c r="M400" s="11" t="str">
        <f>IFERROR(INDEX(#REF!,MATCH(B400,#REF!,0),0),"")</f>
        <v/>
      </c>
      <c r="N400" s="11" t="str">
        <f>IFERROR(INDEX(#REF!,MATCH(B400,#REF!,0),0),"")</f>
        <v/>
      </c>
      <c r="O400" s="11" t="str">
        <f>IFERROR(INDEX(#REF!,MATCH(B400,#REF!,0),0),"")</f>
        <v/>
      </c>
      <c r="P400" s="11" t="str">
        <f>IFERROR(INDEX(#REF!,MATCH(B400,#REF!,0),0),"")</f>
        <v/>
      </c>
      <c r="Q400" s="11" t="str">
        <f>IFERROR(INDEX(#REF!,MATCH(B400,#REF!,0),0),"")</f>
        <v/>
      </c>
      <c r="R400" s="11" t="str">
        <f>IFERROR(INDEX(#REF!,MATCH(B400,#REF!,0),0),"")</f>
        <v/>
      </c>
      <c r="S400" s="11" t="str">
        <f>IFERROR(INDEX(#REF!,MATCH(B400,#REF!,0),0),"")</f>
        <v/>
      </c>
      <c r="T400" s="5" t="str">
        <f>IFERROR(INDEX(#REF!,MATCH(B400,#REF!,0),0),"")</f>
        <v/>
      </c>
      <c r="U400" s="10">
        <f t="shared" si="22"/>
        <v>1</v>
      </c>
      <c r="V400" s="188">
        <f t="shared" si="23"/>
        <v>649</v>
      </c>
      <c r="W400" s="188">
        <f t="shared" si="24"/>
        <v>649</v>
      </c>
      <c r="X400" s="188" t="str">
        <f>IFERROR(SUMPRODUCT(LARGE(G400:T400,{1;2;3;4;5})),"NA")</f>
        <v>NA</v>
      </c>
      <c r="Y400" s="189" t="str">
        <f>IFERROR(SUMPRODUCT(LARGE(G400:T400,{1;2;3;4;5;6;7;8;9;10})),"NA")</f>
        <v>NA</v>
      </c>
    </row>
    <row r="401" spans="1:25" s="28" customFormat="1" x14ac:dyDescent="0.3">
      <c r="A401" s="15">
        <v>398</v>
      </c>
      <c r="B401" s="2" t="s">
        <v>431</v>
      </c>
      <c r="C401" s="1"/>
      <c r="D401" s="1"/>
      <c r="E401" s="1"/>
      <c r="F401" s="2"/>
      <c r="G401" s="10" t="str">
        <f>IFERROR(INDEX('03-25'!X:X,MATCH(B401,'03-25'!Y:Y,0),0),"")</f>
        <v/>
      </c>
      <c r="H401" s="11">
        <f>IFERROR(INDEX('04-08'!N:N,MATCH(B401,'04-08'!C:C,0),0),"")</f>
        <v>648</v>
      </c>
      <c r="I401" s="11" t="str">
        <f>IFERROR(INDEX('04-29'!M:M,MATCH(B401,'04-29'!L:L,0),0),"")</f>
        <v/>
      </c>
      <c r="J401" s="11" t="str">
        <f>IFERROR(INDEX('05-27'!F:F,MATCH(B401,'05-27'!H:H,0),0),"")</f>
        <v/>
      </c>
      <c r="K401" s="11" t="str">
        <f>IFERROR(INDEX('06-17'!U:U,MATCH(B401,'06-17'!W:W,0),0),"")</f>
        <v/>
      </c>
      <c r="L401" s="11" t="str">
        <f>IFERROR(INDEX('07-02'!W:W,MATCH(B401,'07-02'!B:B,0),0),"")</f>
        <v/>
      </c>
      <c r="M401" s="11" t="str">
        <f>IFERROR(INDEX(#REF!,MATCH(B401,#REF!,0),0),"")</f>
        <v/>
      </c>
      <c r="N401" s="11" t="str">
        <f>IFERROR(INDEX(#REF!,MATCH(B401,#REF!,0),0),"")</f>
        <v/>
      </c>
      <c r="O401" s="11" t="str">
        <f>IFERROR(INDEX(#REF!,MATCH(B401,#REF!,0),0),"")</f>
        <v/>
      </c>
      <c r="P401" s="11" t="str">
        <f>IFERROR(INDEX(#REF!,MATCH(B401,#REF!,0),0),"")</f>
        <v/>
      </c>
      <c r="Q401" s="11" t="str">
        <f>IFERROR(INDEX(#REF!,MATCH(B401,#REF!,0),0),"")</f>
        <v/>
      </c>
      <c r="R401" s="11" t="str">
        <f>IFERROR(INDEX(#REF!,MATCH(B401,#REF!,0),0),"")</f>
        <v/>
      </c>
      <c r="S401" s="11" t="str">
        <f>IFERROR(INDEX(#REF!,MATCH(B401,#REF!,0),0),"")</f>
        <v/>
      </c>
      <c r="T401" s="5" t="str">
        <f>IFERROR(INDEX(#REF!,MATCH(B401,#REF!,0),0),"")</f>
        <v/>
      </c>
      <c r="U401" s="10">
        <f t="shared" si="22"/>
        <v>1</v>
      </c>
      <c r="V401" s="188">
        <f t="shared" si="23"/>
        <v>648</v>
      </c>
      <c r="W401" s="188">
        <f t="shared" si="24"/>
        <v>648</v>
      </c>
      <c r="X401" s="188" t="str">
        <f>IFERROR(SUMPRODUCT(LARGE(G401:T401,{1;2;3;4;5})),"NA")</f>
        <v>NA</v>
      </c>
      <c r="Y401" s="189" t="str">
        <f>IFERROR(SUMPRODUCT(LARGE(G401:T401,{1;2;3;4;5;6;7;8;9;10})),"NA")</f>
        <v>NA</v>
      </c>
    </row>
    <row r="402" spans="1:25" s="28" customFormat="1" x14ac:dyDescent="0.3">
      <c r="A402" s="15">
        <v>399</v>
      </c>
      <c r="B402" s="2" t="s">
        <v>1841</v>
      </c>
      <c r="C402" s="1"/>
      <c r="D402" s="1"/>
      <c r="E402" s="1"/>
      <c r="F402" s="2"/>
      <c r="G402" s="10" t="str">
        <f>IFERROR(INDEX('03-25'!X:X,MATCH(B402,'03-25'!Y:Y,0),0),"")</f>
        <v/>
      </c>
      <c r="H402" s="11" t="str">
        <f>IFERROR(INDEX('04-08'!N:N,MATCH(B402,'04-08'!C:C,0),0),"")</f>
        <v/>
      </c>
      <c r="I402" s="11">
        <f>IFERROR(INDEX('04-29'!M:M,MATCH(B402,'04-29'!L:L,0),0),"")</f>
        <v>648</v>
      </c>
      <c r="J402" s="11" t="str">
        <f>IFERROR(INDEX('05-27'!F:F,MATCH(B402,'05-27'!H:H,0),0),"")</f>
        <v/>
      </c>
      <c r="K402" s="11" t="str">
        <f>IFERROR(INDEX('06-17'!U:U,MATCH(B402,'06-17'!W:W,0),0),"")</f>
        <v/>
      </c>
      <c r="L402" s="11" t="str">
        <f>IFERROR(INDEX('07-02'!W:W,MATCH(B402,'07-02'!B:B,0),0),"")</f>
        <v/>
      </c>
      <c r="M402" s="11" t="str">
        <f>IFERROR(INDEX(#REF!,MATCH(B402,#REF!,0),0),"")</f>
        <v/>
      </c>
      <c r="N402" s="11" t="str">
        <f>IFERROR(INDEX(#REF!,MATCH(B402,#REF!,0),0),"")</f>
        <v/>
      </c>
      <c r="O402" s="11" t="str">
        <f>IFERROR(INDEX(#REF!,MATCH(B402,#REF!,0),0),"")</f>
        <v/>
      </c>
      <c r="P402" s="11" t="str">
        <f>IFERROR(INDEX(#REF!,MATCH(B402,#REF!,0),0),"")</f>
        <v/>
      </c>
      <c r="Q402" s="11" t="str">
        <f>IFERROR(INDEX(#REF!,MATCH(B402,#REF!,0),0),"")</f>
        <v/>
      </c>
      <c r="R402" s="11" t="str">
        <f>IFERROR(INDEX(#REF!,MATCH(B402,#REF!,0),0),"")</f>
        <v/>
      </c>
      <c r="S402" s="11" t="str">
        <f>IFERROR(INDEX(#REF!,MATCH(B402,#REF!,0),0),"")</f>
        <v/>
      </c>
      <c r="T402" s="5" t="str">
        <f>IFERROR(INDEX(#REF!,MATCH(B402,#REF!,0),0),"")</f>
        <v/>
      </c>
      <c r="U402" s="10">
        <f t="shared" si="22"/>
        <v>1</v>
      </c>
      <c r="V402" s="188">
        <f t="shared" si="23"/>
        <v>648</v>
      </c>
      <c r="W402" s="188">
        <f t="shared" si="24"/>
        <v>648</v>
      </c>
      <c r="X402" s="188" t="str">
        <f>IFERROR(SUMPRODUCT(LARGE(G402:T402,{1;2;3;4;5})),"NA")</f>
        <v>NA</v>
      </c>
      <c r="Y402" s="189" t="str">
        <f>IFERROR(SUMPRODUCT(LARGE(G402:T402,{1;2;3;4;5;6;7;8;9;10})),"NA")</f>
        <v>NA</v>
      </c>
    </row>
    <row r="403" spans="1:25" s="28" customFormat="1" x14ac:dyDescent="0.3">
      <c r="A403" s="15">
        <v>400</v>
      </c>
      <c r="B403" s="2" t="s">
        <v>2704</v>
      </c>
      <c r="C403" s="1"/>
      <c r="D403" s="1"/>
      <c r="E403" s="1"/>
      <c r="F403" s="2"/>
      <c r="G403" s="10" t="str">
        <f>IFERROR(INDEX('03-25'!X:X,MATCH(B403,'03-25'!Y:Y,0),0),"")</f>
        <v/>
      </c>
      <c r="H403" s="11" t="str">
        <f>IFERROR(INDEX('04-08'!N:N,MATCH(B403,'04-08'!C:C,0),0),"")</f>
        <v/>
      </c>
      <c r="I403" s="11" t="str">
        <f>IFERROR(INDEX('04-29'!M:M,MATCH(B403,'04-29'!L:L,0),0),"")</f>
        <v/>
      </c>
      <c r="J403" s="11" t="str">
        <f>IFERROR(INDEX('05-27'!F:F,MATCH(B403,'05-27'!H:H,0),0),"")</f>
        <v/>
      </c>
      <c r="K403" s="11" t="str">
        <f>IFERROR(INDEX('06-17'!U:U,MATCH(B403,'06-17'!W:W,0),0),"")</f>
        <v/>
      </c>
      <c r="L403" s="11">
        <f>IFERROR(INDEX('07-02'!W:W,MATCH(B403,'07-02'!B:B,0),0),"")</f>
        <v>648</v>
      </c>
      <c r="M403" s="11" t="str">
        <f>IFERROR(INDEX(#REF!,MATCH(B403,#REF!,0),0),"")</f>
        <v/>
      </c>
      <c r="N403" s="11" t="str">
        <f>IFERROR(INDEX(#REF!,MATCH(B403,#REF!,0),0),"")</f>
        <v/>
      </c>
      <c r="O403" s="11" t="str">
        <f>IFERROR(INDEX(#REF!,MATCH(B403,#REF!,0),0),"")</f>
        <v/>
      </c>
      <c r="P403" s="11" t="str">
        <f>IFERROR(INDEX(#REF!,MATCH(B403,#REF!,0),0),"")</f>
        <v/>
      </c>
      <c r="Q403" s="11" t="str">
        <f>IFERROR(INDEX(#REF!,MATCH(B403,#REF!,0),0),"")</f>
        <v/>
      </c>
      <c r="R403" s="11" t="str">
        <f>IFERROR(INDEX(#REF!,MATCH(B403,#REF!,0),0),"")</f>
        <v/>
      </c>
      <c r="S403" s="11" t="str">
        <f>IFERROR(INDEX(#REF!,MATCH(B403,#REF!,0),0),"")</f>
        <v/>
      </c>
      <c r="T403" s="5" t="str">
        <f>IFERROR(INDEX(#REF!,MATCH(B403,#REF!,0),0),"")</f>
        <v/>
      </c>
      <c r="U403" s="10">
        <f t="shared" si="22"/>
        <v>1</v>
      </c>
      <c r="V403" s="188">
        <f t="shared" si="23"/>
        <v>648</v>
      </c>
      <c r="W403" s="188">
        <f t="shared" si="24"/>
        <v>648</v>
      </c>
      <c r="X403" s="188" t="str">
        <f>IFERROR(SUMPRODUCT(LARGE(G403:T403,{1;2;3;4;5})),"NA")</f>
        <v>NA</v>
      </c>
      <c r="Y403" s="189" t="str">
        <f>IFERROR(SUMPRODUCT(LARGE(G403:T403,{1;2;3;4;5;6;7;8;9;10})),"NA")</f>
        <v>NA</v>
      </c>
    </row>
    <row r="404" spans="1:25" s="28" customFormat="1" x14ac:dyDescent="0.3">
      <c r="A404" s="15">
        <v>401</v>
      </c>
      <c r="B404" s="2" t="s">
        <v>433</v>
      </c>
      <c r="C404" s="1"/>
      <c r="D404" s="1"/>
      <c r="E404" s="1"/>
      <c r="F404" s="2"/>
      <c r="G404" s="10" t="str">
        <f>IFERROR(INDEX('03-25'!X:X,MATCH(B404,'03-25'!Y:Y,0),0),"")</f>
        <v/>
      </c>
      <c r="H404" s="11">
        <f>IFERROR(INDEX('04-08'!N:N,MATCH(B404,'04-08'!C:C,0),0),"")</f>
        <v>647</v>
      </c>
      <c r="I404" s="11" t="str">
        <f>IFERROR(INDEX('04-29'!M:M,MATCH(B404,'04-29'!L:L,0),0),"")</f>
        <v/>
      </c>
      <c r="J404" s="11" t="str">
        <f>IFERROR(INDEX('05-27'!F:F,MATCH(B404,'05-27'!H:H,0),0),"")</f>
        <v/>
      </c>
      <c r="K404" s="11" t="str">
        <f>IFERROR(INDEX('06-17'!U:U,MATCH(B404,'06-17'!W:W,0),0),"")</f>
        <v/>
      </c>
      <c r="L404" s="11" t="str">
        <f>IFERROR(INDEX('07-02'!W:W,MATCH(B404,'07-02'!B:B,0),0),"")</f>
        <v/>
      </c>
      <c r="M404" s="11" t="str">
        <f>IFERROR(INDEX(#REF!,MATCH(B404,#REF!,0),0),"")</f>
        <v/>
      </c>
      <c r="N404" s="11" t="str">
        <f>IFERROR(INDEX(#REF!,MATCH(B404,#REF!,0),0),"")</f>
        <v/>
      </c>
      <c r="O404" s="11" t="str">
        <f>IFERROR(INDEX(#REF!,MATCH(B404,#REF!,0),0),"")</f>
        <v/>
      </c>
      <c r="P404" s="11" t="str">
        <f>IFERROR(INDEX(#REF!,MATCH(B404,#REF!,0),0),"")</f>
        <v/>
      </c>
      <c r="Q404" s="11" t="str">
        <f>IFERROR(INDEX(#REF!,MATCH(B404,#REF!,0),0),"")</f>
        <v/>
      </c>
      <c r="R404" s="11" t="str">
        <f>IFERROR(INDEX(#REF!,MATCH(B404,#REF!,0),0),"")</f>
        <v/>
      </c>
      <c r="S404" s="11" t="str">
        <f>IFERROR(INDEX(#REF!,MATCH(B404,#REF!,0),0),"")</f>
        <v/>
      </c>
      <c r="T404" s="5" t="str">
        <f>IFERROR(INDEX(#REF!,MATCH(B404,#REF!,0),0),"")</f>
        <v/>
      </c>
      <c r="U404" s="10">
        <f t="shared" si="22"/>
        <v>1</v>
      </c>
      <c r="V404" s="188">
        <f t="shared" si="23"/>
        <v>647</v>
      </c>
      <c r="W404" s="188">
        <f t="shared" si="24"/>
        <v>647</v>
      </c>
      <c r="X404" s="188" t="str">
        <f>IFERROR(SUMPRODUCT(LARGE(G404:T404,{1;2;3;4;5})),"NA")</f>
        <v>NA</v>
      </c>
      <c r="Y404" s="189" t="str">
        <f>IFERROR(SUMPRODUCT(LARGE(G404:T404,{1;2;3;4;5;6;7;8;9;10})),"NA")</f>
        <v>NA</v>
      </c>
    </row>
    <row r="405" spans="1:25" s="28" customFormat="1" x14ac:dyDescent="0.3">
      <c r="A405" s="15">
        <v>402</v>
      </c>
      <c r="B405" s="2" t="s">
        <v>505</v>
      </c>
      <c r="C405" s="1"/>
      <c r="D405" s="1"/>
      <c r="E405" s="1"/>
      <c r="F405" s="2"/>
      <c r="G405" s="10">
        <f>IFERROR(INDEX('03-25'!X:X,MATCH(B405,'03-25'!Y:Y,0),0),"")</f>
        <v>647</v>
      </c>
      <c r="H405" s="11" t="str">
        <f>IFERROR(INDEX('04-08'!N:N,MATCH(B405,'04-08'!C:C,0),0),"")</f>
        <v/>
      </c>
      <c r="I405" s="11" t="str">
        <f>IFERROR(INDEX('04-29'!M:M,MATCH(B405,'04-29'!L:L,0),0),"")</f>
        <v/>
      </c>
      <c r="J405" s="11" t="str">
        <f>IFERROR(INDEX('05-27'!F:F,MATCH(B405,'05-27'!H:H,0),0),"")</f>
        <v/>
      </c>
      <c r="K405" s="11" t="str">
        <f>IFERROR(INDEX('06-17'!U:U,MATCH(B405,'06-17'!W:W,0),0),"")</f>
        <v/>
      </c>
      <c r="L405" s="11" t="str">
        <f>IFERROR(INDEX('07-02'!W:W,MATCH(B405,'07-02'!B:B,0),0),"")</f>
        <v/>
      </c>
      <c r="M405" s="11" t="str">
        <f>IFERROR(INDEX(#REF!,MATCH(B405,#REF!,0),0),"")</f>
        <v/>
      </c>
      <c r="N405" s="11" t="str">
        <f>IFERROR(INDEX(#REF!,MATCH(B405,#REF!,0),0),"")</f>
        <v/>
      </c>
      <c r="O405" s="11" t="str">
        <f>IFERROR(INDEX(#REF!,MATCH(B405,#REF!,0),0),"")</f>
        <v/>
      </c>
      <c r="P405" s="11" t="str">
        <f>IFERROR(INDEX(#REF!,MATCH(B405,#REF!,0),0),"")</f>
        <v/>
      </c>
      <c r="Q405" s="11" t="str">
        <f>IFERROR(INDEX(#REF!,MATCH(B405,#REF!,0),0),"")</f>
        <v/>
      </c>
      <c r="R405" s="11" t="str">
        <f>IFERROR(INDEX(#REF!,MATCH(B405,#REF!,0),0),"")</f>
        <v/>
      </c>
      <c r="S405" s="11" t="str">
        <f>IFERROR(INDEX(#REF!,MATCH(B405,#REF!,0),0),"")</f>
        <v/>
      </c>
      <c r="T405" s="5" t="str">
        <f>IFERROR(INDEX(#REF!,MATCH(B405,#REF!,0),0),"")</f>
        <v/>
      </c>
      <c r="U405" s="10">
        <f t="shared" si="22"/>
        <v>1</v>
      </c>
      <c r="V405" s="188">
        <f t="shared" si="23"/>
        <v>647</v>
      </c>
      <c r="W405" s="188">
        <f t="shared" si="24"/>
        <v>647</v>
      </c>
      <c r="X405" s="188" t="str">
        <f>IFERROR(SUMPRODUCT(LARGE(G405:T405,{1;2;3;4;5})),"NA")</f>
        <v>NA</v>
      </c>
      <c r="Y405" s="189" t="str">
        <f>IFERROR(SUMPRODUCT(LARGE(G405:T405,{1;2;3;4;5;6;7;8;9;10})),"NA")</f>
        <v>NA</v>
      </c>
    </row>
    <row r="406" spans="1:25" s="28" customFormat="1" x14ac:dyDescent="0.3">
      <c r="A406" s="15">
        <v>403</v>
      </c>
      <c r="B406" s="2" t="s">
        <v>128</v>
      </c>
      <c r="C406" s="1"/>
      <c r="D406" s="1"/>
      <c r="E406" s="1"/>
      <c r="F406" s="2"/>
      <c r="G406" s="10" t="str">
        <f>IFERROR(INDEX('03-25'!X:X,MATCH(B406,'03-25'!Y:Y,0),0),"")</f>
        <v/>
      </c>
      <c r="H406" s="11">
        <f>IFERROR(INDEX('04-08'!N:N,MATCH(B406,'04-08'!C:C,0),0),"")</f>
        <v>646</v>
      </c>
      <c r="I406" s="11" t="str">
        <f>IFERROR(INDEX('04-29'!M:M,MATCH(B406,'04-29'!L:L,0),0),"")</f>
        <v/>
      </c>
      <c r="J406" s="11" t="str">
        <f>IFERROR(INDEX('05-27'!F:F,MATCH(B406,'05-27'!H:H,0),0),"")</f>
        <v/>
      </c>
      <c r="K406" s="11" t="str">
        <f>IFERROR(INDEX('06-17'!U:U,MATCH(B406,'06-17'!W:W,0),0),"")</f>
        <v/>
      </c>
      <c r="L406" s="11" t="str">
        <f>IFERROR(INDEX('07-02'!W:W,MATCH(B406,'07-02'!B:B,0),0),"")</f>
        <v/>
      </c>
      <c r="M406" s="11" t="str">
        <f>IFERROR(INDEX(#REF!,MATCH(B406,#REF!,0),0),"")</f>
        <v/>
      </c>
      <c r="N406" s="11" t="str">
        <f>IFERROR(INDEX(#REF!,MATCH(B406,#REF!,0),0),"")</f>
        <v/>
      </c>
      <c r="O406" s="11" t="str">
        <f>IFERROR(INDEX(#REF!,MATCH(B406,#REF!,0),0),"")</f>
        <v/>
      </c>
      <c r="P406" s="11" t="str">
        <f>IFERROR(INDEX(#REF!,MATCH(B406,#REF!,0),0),"")</f>
        <v/>
      </c>
      <c r="Q406" s="11" t="str">
        <f>IFERROR(INDEX(#REF!,MATCH(B406,#REF!,0),0),"")</f>
        <v/>
      </c>
      <c r="R406" s="11" t="str">
        <f>IFERROR(INDEX(#REF!,MATCH(B406,#REF!,0),0),"")</f>
        <v/>
      </c>
      <c r="S406" s="11" t="str">
        <f>IFERROR(INDEX(#REF!,MATCH(B406,#REF!,0),0),"")</f>
        <v/>
      </c>
      <c r="T406" s="5" t="str">
        <f>IFERROR(INDEX(#REF!,MATCH(B406,#REF!,0),0),"")</f>
        <v/>
      </c>
      <c r="U406" s="10">
        <f t="shared" si="22"/>
        <v>1</v>
      </c>
      <c r="V406" s="188">
        <f t="shared" si="23"/>
        <v>646</v>
      </c>
      <c r="W406" s="188">
        <f t="shared" si="24"/>
        <v>646</v>
      </c>
      <c r="X406" s="188" t="str">
        <f>IFERROR(SUMPRODUCT(LARGE(G406:T406,{1;2;3;4;5})),"NA")</f>
        <v>NA</v>
      </c>
      <c r="Y406" s="189" t="str">
        <f>IFERROR(SUMPRODUCT(LARGE(G406:T406,{1;2;3;4;5;6;7;8;9;10})),"NA")</f>
        <v>NA</v>
      </c>
    </row>
    <row r="407" spans="1:25" s="28" customFormat="1" x14ac:dyDescent="0.3">
      <c r="A407" s="15">
        <v>404</v>
      </c>
      <c r="B407" s="2" t="s">
        <v>1864</v>
      </c>
      <c r="C407" s="1"/>
      <c r="D407" s="1"/>
      <c r="E407" s="1"/>
      <c r="F407" s="2"/>
      <c r="G407" s="10" t="str">
        <f>IFERROR(INDEX('03-25'!X:X,MATCH(B407,'03-25'!Y:Y,0),0),"")</f>
        <v/>
      </c>
      <c r="H407" s="11" t="str">
        <f>IFERROR(INDEX('04-08'!N:N,MATCH(B407,'04-08'!C:C,0),0),"")</f>
        <v/>
      </c>
      <c r="I407" s="11">
        <f>IFERROR(INDEX('04-29'!M:M,MATCH(B407,'04-29'!L:L,0),0),"")</f>
        <v>646</v>
      </c>
      <c r="J407" s="11" t="str">
        <f>IFERROR(INDEX('05-27'!F:F,MATCH(B407,'05-27'!H:H,0),0),"")</f>
        <v/>
      </c>
      <c r="K407" s="11" t="str">
        <f>IFERROR(INDEX('06-17'!U:U,MATCH(B407,'06-17'!W:W,0),0),"")</f>
        <v/>
      </c>
      <c r="L407" s="11" t="str">
        <f>IFERROR(INDEX('07-02'!W:W,MATCH(B407,'07-02'!B:B,0),0),"")</f>
        <v/>
      </c>
      <c r="M407" s="11" t="str">
        <f>IFERROR(INDEX(#REF!,MATCH(B407,#REF!,0),0),"")</f>
        <v/>
      </c>
      <c r="N407" s="11" t="str">
        <f>IFERROR(INDEX(#REF!,MATCH(B407,#REF!,0),0),"")</f>
        <v/>
      </c>
      <c r="O407" s="11" t="str">
        <f>IFERROR(INDEX(#REF!,MATCH(B407,#REF!,0),0),"")</f>
        <v/>
      </c>
      <c r="P407" s="11" t="str">
        <f>IFERROR(INDEX(#REF!,MATCH(B407,#REF!,0),0),"")</f>
        <v/>
      </c>
      <c r="Q407" s="11" t="str">
        <f>IFERROR(INDEX(#REF!,MATCH(B407,#REF!,0),0),"")</f>
        <v/>
      </c>
      <c r="R407" s="11" t="str">
        <f>IFERROR(INDEX(#REF!,MATCH(B407,#REF!,0),0),"")</f>
        <v/>
      </c>
      <c r="S407" s="11" t="str">
        <f>IFERROR(INDEX(#REF!,MATCH(B407,#REF!,0),0),"")</f>
        <v/>
      </c>
      <c r="T407" s="5" t="str">
        <f>IFERROR(INDEX(#REF!,MATCH(B407,#REF!,0),0),"")</f>
        <v/>
      </c>
      <c r="U407" s="10">
        <f t="shared" ref="U407:U470" si="25">COUNTIF(G407:T407,"&gt;0")</f>
        <v>1</v>
      </c>
      <c r="V407" s="188">
        <f t="shared" ref="V407:V470" si="26">SUM(G407:T407)</f>
        <v>646</v>
      </c>
      <c r="W407" s="188">
        <f t="shared" ref="W407:W470" si="27">V407/U407</f>
        <v>646</v>
      </c>
      <c r="X407" s="188" t="str">
        <f>IFERROR(SUMPRODUCT(LARGE(G407:T407,{1;2;3;4;5})),"NA")</f>
        <v>NA</v>
      </c>
      <c r="Y407" s="189" t="str">
        <f>IFERROR(SUMPRODUCT(LARGE(G407:T407,{1;2;3;4;5;6;7;8;9;10})),"NA")</f>
        <v>NA</v>
      </c>
    </row>
    <row r="408" spans="1:25" s="28" customFormat="1" x14ac:dyDescent="0.3">
      <c r="A408" s="15">
        <v>405</v>
      </c>
      <c r="B408" s="2" t="s">
        <v>1818</v>
      </c>
      <c r="C408" s="1"/>
      <c r="D408" s="1"/>
      <c r="E408" s="1"/>
      <c r="F408" s="2"/>
      <c r="G408" s="10" t="str">
        <f>IFERROR(INDEX('03-25'!X:X,MATCH(B408,'03-25'!Y:Y,0),0),"")</f>
        <v/>
      </c>
      <c r="H408" s="11" t="str">
        <f>IFERROR(INDEX('04-08'!N:N,MATCH(B408,'04-08'!C:C,0),0),"")</f>
        <v/>
      </c>
      <c r="I408" s="11">
        <f>IFERROR(INDEX('04-29'!M:M,MATCH(B408,'04-29'!L:L,0),0),"")</f>
        <v>645</v>
      </c>
      <c r="J408" s="11" t="str">
        <f>IFERROR(INDEX('05-27'!F:F,MATCH(B408,'05-27'!H:H,0),0),"")</f>
        <v/>
      </c>
      <c r="K408" s="11" t="str">
        <f>IFERROR(INDEX('06-17'!U:U,MATCH(B408,'06-17'!W:W,0),0),"")</f>
        <v/>
      </c>
      <c r="L408" s="11" t="str">
        <f>IFERROR(INDEX('07-02'!W:W,MATCH(B408,'07-02'!B:B,0),0),"")</f>
        <v/>
      </c>
      <c r="M408" s="11" t="str">
        <f>IFERROR(INDEX(#REF!,MATCH(B408,#REF!,0),0),"")</f>
        <v/>
      </c>
      <c r="N408" s="11" t="str">
        <f>IFERROR(INDEX(#REF!,MATCH(B408,#REF!,0),0),"")</f>
        <v/>
      </c>
      <c r="O408" s="11" t="str">
        <f>IFERROR(INDEX(#REF!,MATCH(B408,#REF!,0),0),"")</f>
        <v/>
      </c>
      <c r="P408" s="11" t="str">
        <f>IFERROR(INDEX(#REF!,MATCH(B408,#REF!,0),0),"")</f>
        <v/>
      </c>
      <c r="Q408" s="11" t="str">
        <f>IFERROR(INDEX(#REF!,MATCH(B408,#REF!,0),0),"")</f>
        <v/>
      </c>
      <c r="R408" s="11" t="str">
        <f>IFERROR(INDEX(#REF!,MATCH(B408,#REF!,0),0),"")</f>
        <v/>
      </c>
      <c r="S408" s="11" t="str">
        <f>IFERROR(INDEX(#REF!,MATCH(B408,#REF!,0),0),"")</f>
        <v/>
      </c>
      <c r="T408" s="5" t="str">
        <f>IFERROR(INDEX(#REF!,MATCH(B408,#REF!,0),0),"")</f>
        <v/>
      </c>
      <c r="U408" s="10">
        <f t="shared" si="25"/>
        <v>1</v>
      </c>
      <c r="V408" s="188">
        <f t="shared" si="26"/>
        <v>645</v>
      </c>
      <c r="W408" s="188">
        <f t="shared" si="27"/>
        <v>645</v>
      </c>
      <c r="X408" s="188" t="str">
        <f>IFERROR(SUMPRODUCT(LARGE(G408:T408,{1;2;3;4;5})),"NA")</f>
        <v>NA</v>
      </c>
      <c r="Y408" s="189" t="str">
        <f>IFERROR(SUMPRODUCT(LARGE(G408:T408,{1;2;3;4;5;6;7;8;9;10})),"NA")</f>
        <v>NA</v>
      </c>
    </row>
    <row r="409" spans="1:25" s="28" customFormat="1" x14ac:dyDescent="0.3">
      <c r="A409" s="15">
        <v>406</v>
      </c>
      <c r="B409" s="2" t="s">
        <v>1824</v>
      </c>
      <c r="C409" s="1"/>
      <c r="D409" s="1"/>
      <c r="E409" s="1"/>
      <c r="F409" s="2"/>
      <c r="G409" s="10" t="str">
        <f>IFERROR(INDEX('03-25'!X:X,MATCH(B409,'03-25'!Y:Y,0),0),"")</f>
        <v/>
      </c>
      <c r="H409" s="11" t="str">
        <f>IFERROR(INDEX('04-08'!N:N,MATCH(B409,'04-08'!C:C,0),0),"")</f>
        <v/>
      </c>
      <c r="I409" s="11">
        <f>IFERROR(INDEX('04-29'!M:M,MATCH(B409,'04-29'!L:L,0),0),"")</f>
        <v>645</v>
      </c>
      <c r="J409" s="11" t="str">
        <f>IFERROR(INDEX('05-27'!F:F,MATCH(B409,'05-27'!H:H,0),0),"")</f>
        <v/>
      </c>
      <c r="K409" s="11" t="str">
        <f>IFERROR(INDEX('06-17'!U:U,MATCH(B409,'06-17'!W:W,0),0),"")</f>
        <v/>
      </c>
      <c r="L409" s="11" t="str">
        <f>IFERROR(INDEX('07-02'!W:W,MATCH(B409,'07-02'!B:B,0),0),"")</f>
        <v/>
      </c>
      <c r="M409" s="11" t="str">
        <f>IFERROR(INDEX(#REF!,MATCH(B409,#REF!,0),0),"")</f>
        <v/>
      </c>
      <c r="N409" s="11" t="str">
        <f>IFERROR(INDEX(#REF!,MATCH(B409,#REF!,0),0),"")</f>
        <v/>
      </c>
      <c r="O409" s="11" t="str">
        <f>IFERROR(INDEX(#REF!,MATCH(B409,#REF!,0),0),"")</f>
        <v/>
      </c>
      <c r="P409" s="11" t="str">
        <f>IFERROR(INDEX(#REF!,MATCH(B409,#REF!,0),0),"")</f>
        <v/>
      </c>
      <c r="Q409" s="11" t="str">
        <f>IFERROR(INDEX(#REF!,MATCH(B409,#REF!,0),0),"")</f>
        <v/>
      </c>
      <c r="R409" s="11" t="str">
        <f>IFERROR(INDEX(#REF!,MATCH(B409,#REF!,0),0),"")</f>
        <v/>
      </c>
      <c r="S409" s="11" t="str">
        <f>IFERROR(INDEX(#REF!,MATCH(B409,#REF!,0),0),"")</f>
        <v/>
      </c>
      <c r="T409" s="5" t="str">
        <f>IFERROR(INDEX(#REF!,MATCH(B409,#REF!,0),0),"")</f>
        <v/>
      </c>
      <c r="U409" s="10">
        <f t="shared" si="25"/>
        <v>1</v>
      </c>
      <c r="V409" s="188">
        <f t="shared" si="26"/>
        <v>645</v>
      </c>
      <c r="W409" s="188">
        <f t="shared" si="27"/>
        <v>645</v>
      </c>
      <c r="X409" s="188" t="str">
        <f>IFERROR(SUMPRODUCT(LARGE(G409:T409,{1;2;3;4;5})),"NA")</f>
        <v>NA</v>
      </c>
      <c r="Y409" s="189" t="str">
        <f>IFERROR(SUMPRODUCT(LARGE(G409:T409,{1;2;3;4;5;6;7;8;9;10})),"NA")</f>
        <v>NA</v>
      </c>
    </row>
    <row r="410" spans="1:25" s="28" customFormat="1" x14ac:dyDescent="0.3">
      <c r="A410" s="15">
        <v>407</v>
      </c>
      <c r="B410" s="2" t="s">
        <v>2645</v>
      </c>
      <c r="C410" s="1"/>
      <c r="D410" s="1"/>
      <c r="E410" s="1"/>
      <c r="F410" s="2"/>
      <c r="G410" s="10" t="str">
        <f>IFERROR(INDEX('03-25'!X:X,MATCH(B410,'03-25'!Y:Y,0),0),"")</f>
        <v/>
      </c>
      <c r="H410" s="11" t="str">
        <f>IFERROR(INDEX('04-08'!N:N,MATCH(B410,'04-08'!C:C,0),0),"")</f>
        <v/>
      </c>
      <c r="I410" s="11" t="str">
        <f>IFERROR(INDEX('04-29'!M:M,MATCH(B410,'04-29'!L:L,0),0),"")</f>
        <v/>
      </c>
      <c r="J410" s="11" t="str">
        <f>IFERROR(INDEX('05-27'!F:F,MATCH(B410,'05-27'!H:H,0),0),"")</f>
        <v/>
      </c>
      <c r="K410" s="11" t="str">
        <f>IFERROR(INDEX('06-17'!U:U,MATCH(B410,'06-17'!W:W,0),0),"")</f>
        <v/>
      </c>
      <c r="L410" s="11">
        <f>IFERROR(INDEX('07-02'!W:W,MATCH(B410,'07-02'!B:B,0),0),"")</f>
        <v>643</v>
      </c>
      <c r="M410" s="11" t="str">
        <f>IFERROR(INDEX(#REF!,MATCH(B410,#REF!,0),0),"")</f>
        <v/>
      </c>
      <c r="N410" s="11" t="str">
        <f>IFERROR(INDEX(#REF!,MATCH(B410,#REF!,0),0),"")</f>
        <v/>
      </c>
      <c r="O410" s="11" t="str">
        <f>IFERROR(INDEX(#REF!,MATCH(B410,#REF!,0),0),"")</f>
        <v/>
      </c>
      <c r="P410" s="11" t="str">
        <f>IFERROR(INDEX(#REF!,MATCH(B410,#REF!,0),0),"")</f>
        <v/>
      </c>
      <c r="Q410" s="11" t="str">
        <f>IFERROR(INDEX(#REF!,MATCH(B410,#REF!,0),0),"")</f>
        <v/>
      </c>
      <c r="R410" s="11" t="str">
        <f>IFERROR(INDEX(#REF!,MATCH(B410,#REF!,0),0),"")</f>
        <v/>
      </c>
      <c r="S410" s="11" t="str">
        <f>IFERROR(INDEX(#REF!,MATCH(B410,#REF!,0),0),"")</f>
        <v/>
      </c>
      <c r="T410" s="5" t="str">
        <f>IFERROR(INDEX(#REF!,MATCH(B410,#REF!,0),0),"")</f>
        <v/>
      </c>
      <c r="U410" s="10">
        <f t="shared" si="25"/>
        <v>1</v>
      </c>
      <c r="V410" s="188">
        <f t="shared" si="26"/>
        <v>643</v>
      </c>
      <c r="W410" s="188">
        <f t="shared" si="27"/>
        <v>643</v>
      </c>
      <c r="X410" s="188" t="str">
        <f>IFERROR(SUMPRODUCT(LARGE(G410:T410,{1;2;3;4;5})),"NA")</f>
        <v>NA</v>
      </c>
      <c r="Y410" s="189" t="str">
        <f>IFERROR(SUMPRODUCT(LARGE(G410:T410,{1;2;3;4;5;6;7;8;9;10})),"NA")</f>
        <v>NA</v>
      </c>
    </row>
    <row r="411" spans="1:25" s="28" customFormat="1" x14ac:dyDescent="0.3">
      <c r="A411" s="15">
        <v>408</v>
      </c>
      <c r="B411" s="2" t="s">
        <v>2706</v>
      </c>
      <c r="C411" s="1"/>
      <c r="D411" s="1"/>
      <c r="E411" s="1"/>
      <c r="F411" s="2"/>
      <c r="G411" s="10" t="str">
        <f>IFERROR(INDEX('03-25'!X:X,MATCH(B411,'03-25'!Y:Y,0),0),"")</f>
        <v/>
      </c>
      <c r="H411" s="11" t="str">
        <f>IFERROR(INDEX('04-08'!N:N,MATCH(B411,'04-08'!C:C,0),0),"")</f>
        <v/>
      </c>
      <c r="I411" s="11" t="str">
        <f>IFERROR(INDEX('04-29'!M:M,MATCH(B411,'04-29'!L:L,0),0),"")</f>
        <v/>
      </c>
      <c r="J411" s="11" t="str">
        <f>IFERROR(INDEX('05-27'!F:F,MATCH(B411,'05-27'!H:H,0),0),"")</f>
        <v/>
      </c>
      <c r="K411" s="11" t="str">
        <f>IFERROR(INDEX('06-17'!U:U,MATCH(B411,'06-17'!W:W,0),0),"")</f>
        <v/>
      </c>
      <c r="L411" s="11">
        <f>IFERROR(INDEX('07-02'!W:W,MATCH(B411,'07-02'!B:B,0),0),"")</f>
        <v>643</v>
      </c>
      <c r="M411" s="11" t="str">
        <f>IFERROR(INDEX(#REF!,MATCH(B411,#REF!,0),0),"")</f>
        <v/>
      </c>
      <c r="N411" s="11" t="str">
        <f>IFERROR(INDEX(#REF!,MATCH(B411,#REF!,0),0),"")</f>
        <v/>
      </c>
      <c r="O411" s="11" t="str">
        <f>IFERROR(INDEX(#REF!,MATCH(B411,#REF!,0),0),"")</f>
        <v/>
      </c>
      <c r="P411" s="11" t="str">
        <f>IFERROR(INDEX(#REF!,MATCH(B411,#REF!,0),0),"")</f>
        <v/>
      </c>
      <c r="Q411" s="11" t="str">
        <f>IFERROR(INDEX(#REF!,MATCH(B411,#REF!,0),0),"")</f>
        <v/>
      </c>
      <c r="R411" s="11" t="str">
        <f>IFERROR(INDEX(#REF!,MATCH(B411,#REF!,0),0),"")</f>
        <v/>
      </c>
      <c r="S411" s="11" t="str">
        <f>IFERROR(INDEX(#REF!,MATCH(B411,#REF!,0),0),"")</f>
        <v/>
      </c>
      <c r="T411" s="5" t="str">
        <f>IFERROR(INDEX(#REF!,MATCH(B411,#REF!,0),0),"")</f>
        <v/>
      </c>
      <c r="U411" s="10">
        <f t="shared" si="25"/>
        <v>1</v>
      </c>
      <c r="V411" s="188">
        <f t="shared" si="26"/>
        <v>643</v>
      </c>
      <c r="W411" s="188">
        <f t="shared" si="27"/>
        <v>643</v>
      </c>
      <c r="X411" s="188" t="str">
        <f>IFERROR(SUMPRODUCT(LARGE(G411:T411,{1;2;3;4;5})),"NA")</f>
        <v>NA</v>
      </c>
      <c r="Y411" s="189" t="str">
        <f>IFERROR(SUMPRODUCT(LARGE(G411:T411,{1;2;3;4;5;6;7;8;9;10})),"NA")</f>
        <v>NA</v>
      </c>
    </row>
    <row r="412" spans="1:25" s="28" customFormat="1" x14ac:dyDescent="0.3">
      <c r="A412" s="15">
        <v>409</v>
      </c>
      <c r="B412" s="2" t="s">
        <v>2019</v>
      </c>
      <c r="C412" s="1"/>
      <c r="D412" s="1"/>
      <c r="E412" s="1"/>
      <c r="F412" s="2"/>
      <c r="G412" s="10" t="str">
        <f>IFERROR(INDEX('03-25'!X:X,MATCH(B412,'03-25'!Y:Y,0),0),"")</f>
        <v/>
      </c>
      <c r="H412" s="11" t="str">
        <f>IFERROR(INDEX('04-08'!N:N,MATCH(B412,'04-08'!C:C,0),0),"")</f>
        <v/>
      </c>
      <c r="I412" s="11" t="str">
        <f>IFERROR(INDEX('04-29'!M:M,MATCH(B412,'04-29'!L:L,0),0),"")</f>
        <v/>
      </c>
      <c r="J412" s="11">
        <f>IFERROR(INDEX('05-27'!F:F,MATCH(B412,'05-27'!H:H,0),0),"")</f>
        <v>642</v>
      </c>
      <c r="K412" s="11" t="str">
        <f>IFERROR(INDEX('06-17'!U:U,MATCH(B412,'06-17'!W:W,0),0),"")</f>
        <v/>
      </c>
      <c r="L412" s="11" t="str">
        <f>IFERROR(INDEX('07-02'!W:W,MATCH(B412,'07-02'!B:B,0),0),"")</f>
        <v/>
      </c>
      <c r="M412" s="11" t="str">
        <f>IFERROR(INDEX(#REF!,MATCH(B412,#REF!,0),0),"")</f>
        <v/>
      </c>
      <c r="N412" s="11" t="str">
        <f>IFERROR(INDEX(#REF!,MATCH(B412,#REF!,0),0),"")</f>
        <v/>
      </c>
      <c r="O412" s="11" t="str">
        <f>IFERROR(INDEX(#REF!,MATCH(B412,#REF!,0),0),"")</f>
        <v/>
      </c>
      <c r="P412" s="11" t="str">
        <f>IFERROR(INDEX(#REF!,MATCH(B412,#REF!,0),0),"")</f>
        <v/>
      </c>
      <c r="Q412" s="11" t="str">
        <f>IFERROR(INDEX(#REF!,MATCH(B412,#REF!,0),0),"")</f>
        <v/>
      </c>
      <c r="R412" s="11" t="str">
        <f>IFERROR(INDEX(#REF!,MATCH(B412,#REF!,0),0),"")</f>
        <v/>
      </c>
      <c r="S412" s="11" t="str">
        <f>IFERROR(INDEX(#REF!,MATCH(B412,#REF!,0),0),"")</f>
        <v/>
      </c>
      <c r="T412" s="5" t="str">
        <f>IFERROR(INDEX(#REF!,MATCH(B412,#REF!,0),0),"")</f>
        <v/>
      </c>
      <c r="U412" s="10">
        <f t="shared" si="25"/>
        <v>1</v>
      </c>
      <c r="V412" s="188">
        <f t="shared" si="26"/>
        <v>642</v>
      </c>
      <c r="W412" s="188">
        <f t="shared" si="27"/>
        <v>642</v>
      </c>
      <c r="X412" s="188" t="str">
        <f>IFERROR(SUMPRODUCT(LARGE(G412:T412,{1;2;3;4;5})),"NA")</f>
        <v>NA</v>
      </c>
      <c r="Y412" s="189" t="str">
        <f>IFERROR(SUMPRODUCT(LARGE(G412:T412,{1;2;3;4;5;6;7;8;9;10})),"NA")</f>
        <v>NA</v>
      </c>
    </row>
    <row r="413" spans="1:25" s="28" customFormat="1" x14ac:dyDescent="0.3">
      <c r="A413" s="15">
        <v>410</v>
      </c>
      <c r="B413" s="2" t="s">
        <v>1793</v>
      </c>
      <c r="C413" s="1"/>
      <c r="D413" s="1"/>
      <c r="E413" s="1"/>
      <c r="F413" s="2"/>
      <c r="G413" s="10" t="str">
        <f>IFERROR(INDEX('03-25'!X:X,MATCH(B413,'03-25'!Y:Y,0),0),"")</f>
        <v/>
      </c>
      <c r="H413" s="11" t="str">
        <f>IFERROR(INDEX('04-08'!N:N,MATCH(B413,'04-08'!C:C,0),0),"")</f>
        <v/>
      </c>
      <c r="I413" s="11">
        <f>IFERROR(INDEX('04-29'!M:M,MATCH(B413,'04-29'!L:L,0),0),"")</f>
        <v>642</v>
      </c>
      <c r="J413" s="11" t="str">
        <f>IFERROR(INDEX('05-27'!F:F,MATCH(B413,'05-27'!H:H,0),0),"")</f>
        <v/>
      </c>
      <c r="K413" s="11" t="str">
        <f>IFERROR(INDEX('06-17'!U:U,MATCH(B413,'06-17'!W:W,0),0),"")</f>
        <v/>
      </c>
      <c r="L413" s="11" t="str">
        <f>IFERROR(INDEX('07-02'!W:W,MATCH(B413,'07-02'!B:B,0),0),"")</f>
        <v/>
      </c>
      <c r="M413" s="11" t="str">
        <f>IFERROR(INDEX(#REF!,MATCH(B413,#REF!,0),0),"")</f>
        <v/>
      </c>
      <c r="N413" s="11" t="str">
        <f>IFERROR(INDEX(#REF!,MATCH(B413,#REF!,0),0),"")</f>
        <v/>
      </c>
      <c r="O413" s="11" t="str">
        <f>IFERROR(INDEX(#REF!,MATCH(B413,#REF!,0),0),"")</f>
        <v/>
      </c>
      <c r="P413" s="11" t="str">
        <f>IFERROR(INDEX(#REF!,MATCH(B413,#REF!,0),0),"")</f>
        <v/>
      </c>
      <c r="Q413" s="11" t="str">
        <f>IFERROR(INDEX(#REF!,MATCH(B413,#REF!,0),0),"")</f>
        <v/>
      </c>
      <c r="R413" s="11" t="str">
        <f>IFERROR(INDEX(#REF!,MATCH(B413,#REF!,0),0),"")</f>
        <v/>
      </c>
      <c r="S413" s="11" t="str">
        <f>IFERROR(INDEX(#REF!,MATCH(B413,#REF!,0),0),"")</f>
        <v/>
      </c>
      <c r="T413" s="5" t="str">
        <f>IFERROR(INDEX(#REF!,MATCH(B413,#REF!,0),0),"")</f>
        <v/>
      </c>
      <c r="U413" s="10">
        <f t="shared" si="25"/>
        <v>1</v>
      </c>
      <c r="V413" s="188">
        <f t="shared" si="26"/>
        <v>642</v>
      </c>
      <c r="W413" s="188">
        <f t="shared" si="27"/>
        <v>642</v>
      </c>
      <c r="X413" s="188" t="str">
        <f>IFERROR(SUMPRODUCT(LARGE(G413:T413,{1;2;3;4;5})),"NA")</f>
        <v>NA</v>
      </c>
      <c r="Y413" s="189" t="str">
        <f>IFERROR(SUMPRODUCT(LARGE(G413:T413,{1;2;3;4;5;6;7;8;9;10})),"NA")</f>
        <v>NA</v>
      </c>
    </row>
    <row r="414" spans="1:25" s="28" customFormat="1" x14ac:dyDescent="0.3">
      <c r="A414" s="15">
        <v>411</v>
      </c>
      <c r="B414" s="2" t="s">
        <v>2707</v>
      </c>
      <c r="C414" s="1"/>
      <c r="D414" s="1"/>
      <c r="E414" s="1"/>
      <c r="F414" s="2"/>
      <c r="G414" s="10" t="str">
        <f>IFERROR(INDEX('03-25'!X:X,MATCH(B414,'03-25'!Y:Y,0),0),"")</f>
        <v/>
      </c>
      <c r="H414" s="11" t="str">
        <f>IFERROR(INDEX('04-08'!N:N,MATCH(B414,'04-08'!C:C,0),0),"")</f>
        <v/>
      </c>
      <c r="I414" s="11" t="str">
        <f>IFERROR(INDEX('04-29'!M:M,MATCH(B414,'04-29'!L:L,0),0),"")</f>
        <v/>
      </c>
      <c r="J414" s="11" t="str">
        <f>IFERROR(INDEX('05-27'!F:F,MATCH(B414,'05-27'!H:H,0),0),"")</f>
        <v/>
      </c>
      <c r="K414" s="11" t="str">
        <f>IFERROR(INDEX('06-17'!U:U,MATCH(B414,'06-17'!W:W,0),0),"")</f>
        <v/>
      </c>
      <c r="L414" s="11">
        <f>IFERROR(INDEX('07-02'!W:W,MATCH(B414,'07-02'!B:B,0),0),"")</f>
        <v>642</v>
      </c>
      <c r="M414" s="11" t="str">
        <f>IFERROR(INDEX(#REF!,MATCH(B414,#REF!,0),0),"")</f>
        <v/>
      </c>
      <c r="N414" s="11" t="str">
        <f>IFERROR(INDEX(#REF!,MATCH(B414,#REF!,0),0),"")</f>
        <v/>
      </c>
      <c r="O414" s="11" t="str">
        <f>IFERROR(INDEX(#REF!,MATCH(B414,#REF!,0),0),"")</f>
        <v/>
      </c>
      <c r="P414" s="11" t="str">
        <f>IFERROR(INDEX(#REF!,MATCH(B414,#REF!,0),0),"")</f>
        <v/>
      </c>
      <c r="Q414" s="11" t="str">
        <f>IFERROR(INDEX(#REF!,MATCH(B414,#REF!,0),0),"")</f>
        <v/>
      </c>
      <c r="R414" s="11" t="str">
        <f>IFERROR(INDEX(#REF!,MATCH(B414,#REF!,0),0),"")</f>
        <v/>
      </c>
      <c r="S414" s="11" t="str">
        <f>IFERROR(INDEX(#REF!,MATCH(B414,#REF!,0),0),"")</f>
        <v/>
      </c>
      <c r="T414" s="5" t="str">
        <f>IFERROR(INDEX(#REF!,MATCH(B414,#REF!,0),0),"")</f>
        <v/>
      </c>
      <c r="U414" s="10">
        <f t="shared" si="25"/>
        <v>1</v>
      </c>
      <c r="V414" s="188">
        <f t="shared" si="26"/>
        <v>642</v>
      </c>
      <c r="W414" s="188">
        <f t="shared" si="27"/>
        <v>642</v>
      </c>
      <c r="X414" s="188" t="str">
        <f>IFERROR(SUMPRODUCT(LARGE(G414:T414,{1;2;3;4;5})),"NA")</f>
        <v>NA</v>
      </c>
      <c r="Y414" s="189" t="str">
        <f>IFERROR(SUMPRODUCT(LARGE(G414:T414,{1;2;3;4;5;6;7;8;9;10})),"NA")</f>
        <v>NA</v>
      </c>
    </row>
    <row r="415" spans="1:25" s="28" customFormat="1" x14ac:dyDescent="0.3">
      <c r="A415" s="15">
        <v>412</v>
      </c>
      <c r="B415" s="2" t="s">
        <v>2708</v>
      </c>
      <c r="C415" s="1"/>
      <c r="D415" s="1"/>
      <c r="E415" s="1"/>
      <c r="F415" s="2"/>
      <c r="G415" s="10" t="str">
        <f>IFERROR(INDEX('03-25'!X:X,MATCH(B415,'03-25'!Y:Y,0),0),"")</f>
        <v/>
      </c>
      <c r="H415" s="11" t="str">
        <f>IFERROR(INDEX('04-08'!N:N,MATCH(B415,'04-08'!C:C,0),0),"")</f>
        <v/>
      </c>
      <c r="I415" s="11" t="str">
        <f>IFERROR(INDEX('04-29'!M:M,MATCH(B415,'04-29'!L:L,0),0),"")</f>
        <v/>
      </c>
      <c r="J415" s="11" t="str">
        <f>IFERROR(INDEX('05-27'!F:F,MATCH(B415,'05-27'!H:H,0),0),"")</f>
        <v/>
      </c>
      <c r="K415" s="11" t="str">
        <f>IFERROR(INDEX('06-17'!U:U,MATCH(B415,'06-17'!W:W,0),0),"")</f>
        <v/>
      </c>
      <c r="L415" s="11">
        <f>IFERROR(INDEX('07-02'!W:W,MATCH(B415,'07-02'!B:B,0),0),"")</f>
        <v>642</v>
      </c>
      <c r="M415" s="11" t="str">
        <f>IFERROR(INDEX(#REF!,MATCH(B415,#REF!,0),0),"")</f>
        <v/>
      </c>
      <c r="N415" s="11" t="str">
        <f>IFERROR(INDEX(#REF!,MATCH(B415,#REF!,0),0),"")</f>
        <v/>
      </c>
      <c r="O415" s="11" t="str">
        <f>IFERROR(INDEX(#REF!,MATCH(B415,#REF!,0),0),"")</f>
        <v/>
      </c>
      <c r="P415" s="11" t="str">
        <f>IFERROR(INDEX(#REF!,MATCH(B415,#REF!,0),0),"")</f>
        <v/>
      </c>
      <c r="Q415" s="11" t="str">
        <f>IFERROR(INDEX(#REF!,MATCH(B415,#REF!,0),0),"")</f>
        <v/>
      </c>
      <c r="R415" s="11" t="str">
        <f>IFERROR(INDEX(#REF!,MATCH(B415,#REF!,0),0),"")</f>
        <v/>
      </c>
      <c r="S415" s="11" t="str">
        <f>IFERROR(INDEX(#REF!,MATCH(B415,#REF!,0),0),"")</f>
        <v/>
      </c>
      <c r="T415" s="5" t="str">
        <f>IFERROR(INDEX(#REF!,MATCH(B415,#REF!,0),0),"")</f>
        <v/>
      </c>
      <c r="U415" s="10">
        <f t="shared" si="25"/>
        <v>1</v>
      </c>
      <c r="V415" s="188">
        <f t="shared" si="26"/>
        <v>642</v>
      </c>
      <c r="W415" s="188">
        <f t="shared" si="27"/>
        <v>642</v>
      </c>
      <c r="X415" s="188" t="str">
        <f>IFERROR(SUMPRODUCT(LARGE(G415:T415,{1;2;3;4;5})),"NA")</f>
        <v>NA</v>
      </c>
      <c r="Y415" s="189" t="str">
        <f>IFERROR(SUMPRODUCT(LARGE(G415:T415,{1;2;3;4;5;6;7;8;9;10})),"NA")</f>
        <v>NA</v>
      </c>
    </row>
    <row r="416" spans="1:25" s="28" customFormat="1" x14ac:dyDescent="0.3">
      <c r="A416" s="15">
        <v>413</v>
      </c>
      <c r="B416" s="2" t="s">
        <v>1848</v>
      </c>
      <c r="C416" s="1"/>
      <c r="D416" s="1"/>
      <c r="E416" s="1"/>
      <c r="F416" s="2"/>
      <c r="G416" s="10" t="str">
        <f>IFERROR(INDEX('03-25'!X:X,MATCH(B416,'03-25'!Y:Y,0),0),"")</f>
        <v/>
      </c>
      <c r="H416" s="11" t="str">
        <f>IFERROR(INDEX('04-08'!N:N,MATCH(B416,'04-08'!C:C,0),0),"")</f>
        <v/>
      </c>
      <c r="I416" s="11">
        <f>IFERROR(INDEX('04-29'!M:M,MATCH(B416,'04-29'!L:L,0),0),"")</f>
        <v>640</v>
      </c>
      <c r="J416" s="11" t="str">
        <f>IFERROR(INDEX('05-27'!F:F,MATCH(B416,'05-27'!H:H,0),0),"")</f>
        <v/>
      </c>
      <c r="K416" s="11" t="str">
        <f>IFERROR(INDEX('06-17'!U:U,MATCH(B416,'06-17'!W:W,0),0),"")</f>
        <v/>
      </c>
      <c r="L416" s="11" t="str">
        <f>IFERROR(INDEX('07-02'!W:W,MATCH(B416,'07-02'!B:B,0),0),"")</f>
        <v/>
      </c>
      <c r="M416" s="11" t="str">
        <f>IFERROR(INDEX(#REF!,MATCH(B416,#REF!,0),0),"")</f>
        <v/>
      </c>
      <c r="N416" s="11" t="str">
        <f>IFERROR(INDEX(#REF!,MATCH(B416,#REF!,0),0),"")</f>
        <v/>
      </c>
      <c r="O416" s="11" t="str">
        <f>IFERROR(INDEX(#REF!,MATCH(B416,#REF!,0),0),"")</f>
        <v/>
      </c>
      <c r="P416" s="11" t="str">
        <f>IFERROR(INDEX(#REF!,MATCH(B416,#REF!,0),0),"")</f>
        <v/>
      </c>
      <c r="Q416" s="11" t="str">
        <f>IFERROR(INDEX(#REF!,MATCH(B416,#REF!,0),0),"")</f>
        <v/>
      </c>
      <c r="R416" s="11" t="str">
        <f>IFERROR(INDEX(#REF!,MATCH(B416,#REF!,0),0),"")</f>
        <v/>
      </c>
      <c r="S416" s="11" t="str">
        <f>IFERROR(INDEX(#REF!,MATCH(B416,#REF!,0),0),"")</f>
        <v/>
      </c>
      <c r="T416" s="5" t="str">
        <f>IFERROR(INDEX(#REF!,MATCH(B416,#REF!,0),0),"")</f>
        <v/>
      </c>
      <c r="U416" s="10">
        <f t="shared" si="25"/>
        <v>1</v>
      </c>
      <c r="V416" s="188">
        <f t="shared" si="26"/>
        <v>640</v>
      </c>
      <c r="W416" s="188">
        <f t="shared" si="27"/>
        <v>640</v>
      </c>
      <c r="X416" s="188" t="str">
        <f>IFERROR(SUMPRODUCT(LARGE(G416:T416,{1;2;3;4;5})),"NA")</f>
        <v>NA</v>
      </c>
      <c r="Y416" s="189" t="str">
        <f>IFERROR(SUMPRODUCT(LARGE(G416:T416,{1;2;3;4;5;6;7;8;9;10})),"NA")</f>
        <v>NA</v>
      </c>
    </row>
    <row r="417" spans="1:25" s="28" customFormat="1" x14ac:dyDescent="0.3">
      <c r="A417" s="15">
        <v>414</v>
      </c>
      <c r="B417" s="2" t="s">
        <v>436</v>
      </c>
      <c r="C417" s="1"/>
      <c r="D417" s="1"/>
      <c r="E417" s="1"/>
      <c r="F417" s="2"/>
      <c r="G417" s="10" t="str">
        <f>IFERROR(INDEX('03-25'!X:X,MATCH(B417,'03-25'!Y:Y,0),0),"")</f>
        <v/>
      </c>
      <c r="H417" s="11">
        <f>IFERROR(INDEX('04-08'!N:N,MATCH(B417,'04-08'!C:C,0),0),"")</f>
        <v>636</v>
      </c>
      <c r="I417" s="11" t="str">
        <f>IFERROR(INDEX('04-29'!M:M,MATCH(B417,'04-29'!L:L,0),0),"")</f>
        <v/>
      </c>
      <c r="J417" s="11" t="str">
        <f>IFERROR(INDEX('05-27'!F:F,MATCH(B417,'05-27'!H:H,0),0),"")</f>
        <v/>
      </c>
      <c r="K417" s="11" t="str">
        <f>IFERROR(INDEX('06-17'!U:U,MATCH(B417,'06-17'!W:W,0),0),"")</f>
        <v/>
      </c>
      <c r="L417" s="11" t="str">
        <f>IFERROR(INDEX('07-02'!W:W,MATCH(B417,'07-02'!B:B,0),0),"")</f>
        <v/>
      </c>
      <c r="M417" s="11" t="str">
        <f>IFERROR(INDEX(#REF!,MATCH(B417,#REF!,0),0),"")</f>
        <v/>
      </c>
      <c r="N417" s="11" t="str">
        <f>IFERROR(INDEX(#REF!,MATCH(B417,#REF!,0),0),"")</f>
        <v/>
      </c>
      <c r="O417" s="11" t="str">
        <f>IFERROR(INDEX(#REF!,MATCH(B417,#REF!,0),0),"")</f>
        <v/>
      </c>
      <c r="P417" s="11" t="str">
        <f>IFERROR(INDEX(#REF!,MATCH(B417,#REF!,0),0),"")</f>
        <v/>
      </c>
      <c r="Q417" s="11" t="str">
        <f>IFERROR(INDEX(#REF!,MATCH(B417,#REF!,0),0),"")</f>
        <v/>
      </c>
      <c r="R417" s="11" t="str">
        <f>IFERROR(INDEX(#REF!,MATCH(B417,#REF!,0),0),"")</f>
        <v/>
      </c>
      <c r="S417" s="11" t="str">
        <f>IFERROR(INDEX(#REF!,MATCH(B417,#REF!,0),0),"")</f>
        <v/>
      </c>
      <c r="T417" s="5" t="str">
        <f>IFERROR(INDEX(#REF!,MATCH(B417,#REF!,0),0),"")</f>
        <v/>
      </c>
      <c r="U417" s="10">
        <f t="shared" si="25"/>
        <v>1</v>
      </c>
      <c r="V417" s="188">
        <f t="shared" si="26"/>
        <v>636</v>
      </c>
      <c r="W417" s="188">
        <f t="shared" si="27"/>
        <v>636</v>
      </c>
      <c r="X417" s="188" t="str">
        <f>IFERROR(SUMPRODUCT(LARGE(G417:T417,{1;2;3;4;5})),"NA")</f>
        <v>NA</v>
      </c>
      <c r="Y417" s="189" t="str">
        <f>IFERROR(SUMPRODUCT(LARGE(G417:T417,{1;2;3;4;5;6;7;8;9;10})),"NA")</f>
        <v>NA</v>
      </c>
    </row>
    <row r="418" spans="1:25" s="28" customFormat="1" x14ac:dyDescent="0.3">
      <c r="A418" s="15">
        <v>415</v>
      </c>
      <c r="B418" s="2" t="s">
        <v>133</v>
      </c>
      <c r="C418" s="1"/>
      <c r="D418" s="1"/>
      <c r="E418" s="1"/>
      <c r="F418" s="2"/>
      <c r="G418" s="10" t="str">
        <f>IFERROR(INDEX('03-25'!X:X,MATCH(B418,'03-25'!Y:Y,0),0),"")</f>
        <v/>
      </c>
      <c r="H418" s="11">
        <f>IFERROR(INDEX('04-08'!N:N,MATCH(B418,'04-08'!C:C,0),0),"")</f>
        <v>631</v>
      </c>
      <c r="I418" s="11" t="str">
        <f>IFERROR(INDEX('04-29'!M:M,MATCH(B418,'04-29'!L:L,0),0),"")</f>
        <v/>
      </c>
      <c r="J418" s="11" t="str">
        <f>IFERROR(INDEX('05-27'!F:F,MATCH(B418,'05-27'!H:H,0),0),"")</f>
        <v/>
      </c>
      <c r="K418" s="11" t="str">
        <f>IFERROR(INDEX('06-17'!U:U,MATCH(B418,'06-17'!W:W,0),0),"")</f>
        <v/>
      </c>
      <c r="L418" s="11" t="str">
        <f>IFERROR(INDEX('07-02'!W:W,MATCH(B418,'07-02'!B:B,0),0),"")</f>
        <v/>
      </c>
      <c r="M418" s="11" t="str">
        <f>IFERROR(INDEX(#REF!,MATCH(B418,#REF!,0),0),"")</f>
        <v/>
      </c>
      <c r="N418" s="11" t="str">
        <f>IFERROR(INDEX(#REF!,MATCH(B418,#REF!,0),0),"")</f>
        <v/>
      </c>
      <c r="O418" s="11" t="str">
        <f>IFERROR(INDEX(#REF!,MATCH(B418,#REF!,0),0),"")</f>
        <v/>
      </c>
      <c r="P418" s="11" t="str">
        <f>IFERROR(INDEX(#REF!,MATCH(B418,#REF!,0),0),"")</f>
        <v/>
      </c>
      <c r="Q418" s="11" t="str">
        <f>IFERROR(INDEX(#REF!,MATCH(B418,#REF!,0),0),"")</f>
        <v/>
      </c>
      <c r="R418" s="11" t="str">
        <f>IFERROR(INDEX(#REF!,MATCH(B418,#REF!,0),0),"")</f>
        <v/>
      </c>
      <c r="S418" s="11" t="str">
        <f>IFERROR(INDEX(#REF!,MATCH(B418,#REF!,0),0),"")</f>
        <v/>
      </c>
      <c r="T418" s="5" t="str">
        <f>IFERROR(INDEX(#REF!,MATCH(B418,#REF!,0),0),"")</f>
        <v/>
      </c>
      <c r="U418" s="10">
        <f t="shared" si="25"/>
        <v>1</v>
      </c>
      <c r="V418" s="188">
        <f t="shared" si="26"/>
        <v>631</v>
      </c>
      <c r="W418" s="188">
        <f t="shared" si="27"/>
        <v>631</v>
      </c>
      <c r="X418" s="188" t="str">
        <f>IFERROR(SUMPRODUCT(LARGE(G418:T418,{1;2;3;4;5})),"NA")</f>
        <v>NA</v>
      </c>
      <c r="Y418" s="189" t="str">
        <f>IFERROR(SUMPRODUCT(LARGE(G418:T418,{1;2;3;4;5;6;7;8;9;10})),"NA")</f>
        <v>NA</v>
      </c>
    </row>
    <row r="419" spans="1:25" s="28" customFormat="1" x14ac:dyDescent="0.3">
      <c r="A419" s="15">
        <v>416</v>
      </c>
      <c r="B419" s="2" t="s">
        <v>2710</v>
      </c>
      <c r="C419" s="1"/>
      <c r="D419" s="1"/>
      <c r="E419" s="1"/>
      <c r="F419" s="2"/>
      <c r="G419" s="10" t="str">
        <f>IFERROR(INDEX('03-25'!X:X,MATCH(B419,'03-25'!Y:Y,0),0),"")</f>
        <v/>
      </c>
      <c r="H419" s="11" t="str">
        <f>IFERROR(INDEX('04-08'!N:N,MATCH(B419,'04-08'!C:C,0),0),"")</f>
        <v/>
      </c>
      <c r="I419" s="11" t="str">
        <f>IFERROR(INDEX('04-29'!M:M,MATCH(B419,'04-29'!L:L,0),0),"")</f>
        <v/>
      </c>
      <c r="J419" s="11" t="str">
        <f>IFERROR(INDEX('05-27'!F:F,MATCH(B419,'05-27'!H:H,0),0),"")</f>
        <v/>
      </c>
      <c r="K419" s="11" t="str">
        <f>IFERROR(INDEX('06-17'!U:U,MATCH(B419,'06-17'!W:W,0),0),"")</f>
        <v/>
      </c>
      <c r="L419" s="11">
        <f>IFERROR(INDEX('07-02'!W:W,MATCH(B419,'07-02'!B:B,0),0),"")</f>
        <v>631</v>
      </c>
      <c r="M419" s="11" t="str">
        <f>IFERROR(INDEX(#REF!,MATCH(B419,#REF!,0),0),"")</f>
        <v/>
      </c>
      <c r="N419" s="11" t="str">
        <f>IFERROR(INDEX(#REF!,MATCH(B419,#REF!,0),0),"")</f>
        <v/>
      </c>
      <c r="O419" s="11" t="str">
        <f>IFERROR(INDEX(#REF!,MATCH(B419,#REF!,0),0),"")</f>
        <v/>
      </c>
      <c r="P419" s="11" t="str">
        <f>IFERROR(INDEX(#REF!,MATCH(B419,#REF!,0),0),"")</f>
        <v/>
      </c>
      <c r="Q419" s="11" t="str">
        <f>IFERROR(INDEX(#REF!,MATCH(B419,#REF!,0),0),"")</f>
        <v/>
      </c>
      <c r="R419" s="11" t="str">
        <f>IFERROR(INDEX(#REF!,MATCH(B419,#REF!,0),0),"")</f>
        <v/>
      </c>
      <c r="S419" s="11" t="str">
        <f>IFERROR(INDEX(#REF!,MATCH(B419,#REF!,0),0),"")</f>
        <v/>
      </c>
      <c r="T419" s="5" t="str">
        <f>IFERROR(INDEX(#REF!,MATCH(B419,#REF!,0),0),"")</f>
        <v/>
      </c>
      <c r="U419" s="10">
        <f t="shared" si="25"/>
        <v>1</v>
      </c>
      <c r="V419" s="188">
        <f t="shared" si="26"/>
        <v>631</v>
      </c>
      <c r="W419" s="188">
        <f t="shared" si="27"/>
        <v>631</v>
      </c>
      <c r="X419" s="188" t="str">
        <f>IFERROR(SUMPRODUCT(LARGE(G419:T419,{1;2;3;4;5})),"NA")</f>
        <v>NA</v>
      </c>
      <c r="Y419" s="189" t="str">
        <f>IFERROR(SUMPRODUCT(LARGE(G419:T419,{1;2;3;4;5;6;7;8;9;10})),"NA")</f>
        <v>NA</v>
      </c>
    </row>
    <row r="420" spans="1:25" s="28" customFormat="1" x14ac:dyDescent="0.3">
      <c r="A420" s="15">
        <v>417</v>
      </c>
      <c r="B420" s="2" t="s">
        <v>2711</v>
      </c>
      <c r="C420" s="1"/>
      <c r="D420" s="1"/>
      <c r="E420" s="1"/>
      <c r="F420" s="2"/>
      <c r="G420" s="10" t="str">
        <f>IFERROR(INDEX('03-25'!X:X,MATCH(B420,'03-25'!Y:Y,0),0),"")</f>
        <v/>
      </c>
      <c r="H420" s="11" t="str">
        <f>IFERROR(INDEX('04-08'!N:N,MATCH(B420,'04-08'!C:C,0),0),"")</f>
        <v/>
      </c>
      <c r="I420" s="11" t="str">
        <f>IFERROR(INDEX('04-29'!M:M,MATCH(B420,'04-29'!L:L,0),0),"")</f>
        <v/>
      </c>
      <c r="J420" s="11" t="str">
        <f>IFERROR(INDEX('05-27'!F:F,MATCH(B420,'05-27'!H:H,0),0),"")</f>
        <v/>
      </c>
      <c r="K420" s="11" t="str">
        <f>IFERROR(INDEX('06-17'!U:U,MATCH(B420,'06-17'!W:W,0),0),"")</f>
        <v/>
      </c>
      <c r="L420" s="11">
        <f>IFERROR(INDEX('07-02'!W:W,MATCH(B420,'07-02'!B:B,0),0),"")</f>
        <v>630</v>
      </c>
      <c r="M420" s="11" t="str">
        <f>IFERROR(INDEX(#REF!,MATCH(B420,#REF!,0),0),"")</f>
        <v/>
      </c>
      <c r="N420" s="11" t="str">
        <f>IFERROR(INDEX(#REF!,MATCH(B420,#REF!,0),0),"")</f>
        <v/>
      </c>
      <c r="O420" s="11" t="str">
        <f>IFERROR(INDEX(#REF!,MATCH(B420,#REF!,0),0),"")</f>
        <v/>
      </c>
      <c r="P420" s="11" t="str">
        <f>IFERROR(INDEX(#REF!,MATCH(B420,#REF!,0),0),"")</f>
        <v/>
      </c>
      <c r="Q420" s="11" t="str">
        <f>IFERROR(INDEX(#REF!,MATCH(B420,#REF!,0),0),"")</f>
        <v/>
      </c>
      <c r="R420" s="11" t="str">
        <f>IFERROR(INDEX(#REF!,MATCH(B420,#REF!,0),0),"")</f>
        <v/>
      </c>
      <c r="S420" s="11" t="str">
        <f>IFERROR(INDEX(#REF!,MATCH(B420,#REF!,0),0),"")</f>
        <v/>
      </c>
      <c r="T420" s="5" t="str">
        <f>IFERROR(INDEX(#REF!,MATCH(B420,#REF!,0),0),"")</f>
        <v/>
      </c>
      <c r="U420" s="10">
        <f t="shared" si="25"/>
        <v>1</v>
      </c>
      <c r="V420" s="188">
        <f t="shared" si="26"/>
        <v>630</v>
      </c>
      <c r="W420" s="188">
        <f t="shared" si="27"/>
        <v>630</v>
      </c>
      <c r="X420" s="188" t="str">
        <f>IFERROR(SUMPRODUCT(LARGE(G420:T420,{1;2;3;4;5})),"NA")</f>
        <v>NA</v>
      </c>
      <c r="Y420" s="189" t="str">
        <f>IFERROR(SUMPRODUCT(LARGE(G420:T420,{1;2;3;4;5;6;7;8;9;10})),"NA")</f>
        <v>NA</v>
      </c>
    </row>
    <row r="421" spans="1:25" s="28" customFormat="1" x14ac:dyDescent="0.3">
      <c r="A421" s="15">
        <v>418</v>
      </c>
      <c r="B421" s="2" t="s">
        <v>2044</v>
      </c>
      <c r="C421" s="1"/>
      <c r="D421" s="1"/>
      <c r="E421" s="1"/>
      <c r="F421" s="2"/>
      <c r="G421" s="10" t="str">
        <f>IFERROR(INDEX('03-25'!X:X,MATCH(B421,'03-25'!Y:Y,0),0),"")</f>
        <v/>
      </c>
      <c r="H421" s="11" t="str">
        <f>IFERROR(INDEX('04-08'!N:N,MATCH(B421,'04-08'!C:C,0),0),"")</f>
        <v/>
      </c>
      <c r="I421" s="11" t="str">
        <f>IFERROR(INDEX('04-29'!M:M,MATCH(B421,'04-29'!L:L,0),0),"")</f>
        <v/>
      </c>
      <c r="J421" s="11">
        <f>IFERROR(INDEX('05-27'!F:F,MATCH(B421,'05-27'!H:H,0),0),"")</f>
        <v>630</v>
      </c>
      <c r="K421" s="11" t="str">
        <f>IFERROR(INDEX('06-17'!U:U,MATCH(B421,'06-17'!W:W,0),0),"")</f>
        <v/>
      </c>
      <c r="L421" s="11" t="str">
        <f>IFERROR(INDEX('07-02'!W:W,MATCH(B421,'07-02'!B:B,0),0),"")</f>
        <v/>
      </c>
      <c r="M421" s="11" t="str">
        <f>IFERROR(INDEX(#REF!,MATCH(B421,#REF!,0),0),"")</f>
        <v/>
      </c>
      <c r="N421" s="11" t="str">
        <f>IFERROR(INDEX(#REF!,MATCH(B421,#REF!,0),0),"")</f>
        <v/>
      </c>
      <c r="O421" s="11" t="str">
        <f>IFERROR(INDEX(#REF!,MATCH(B421,#REF!,0),0),"")</f>
        <v/>
      </c>
      <c r="P421" s="11" t="str">
        <f>IFERROR(INDEX(#REF!,MATCH(B421,#REF!,0),0),"")</f>
        <v/>
      </c>
      <c r="Q421" s="11" t="str">
        <f>IFERROR(INDEX(#REF!,MATCH(B421,#REF!,0),0),"")</f>
        <v/>
      </c>
      <c r="R421" s="11" t="str">
        <f>IFERROR(INDEX(#REF!,MATCH(B421,#REF!,0),0),"")</f>
        <v/>
      </c>
      <c r="S421" s="11" t="str">
        <f>IFERROR(INDEX(#REF!,MATCH(B421,#REF!,0),0),"")</f>
        <v/>
      </c>
      <c r="T421" s="5" t="str">
        <f>IFERROR(INDEX(#REF!,MATCH(B421,#REF!,0),0),"")</f>
        <v/>
      </c>
      <c r="U421" s="10">
        <f t="shared" si="25"/>
        <v>1</v>
      </c>
      <c r="V421" s="188">
        <f t="shared" si="26"/>
        <v>630</v>
      </c>
      <c r="W421" s="188">
        <f t="shared" si="27"/>
        <v>630</v>
      </c>
      <c r="X421" s="188" t="str">
        <f>IFERROR(SUMPRODUCT(LARGE(G421:T421,{1;2;3;4;5})),"NA")</f>
        <v>NA</v>
      </c>
      <c r="Y421" s="189" t="str">
        <f>IFERROR(SUMPRODUCT(LARGE(G421:T421,{1;2;3;4;5;6;7;8;9;10})),"NA")</f>
        <v>NA</v>
      </c>
    </row>
    <row r="422" spans="1:25" s="28" customFormat="1" x14ac:dyDescent="0.3">
      <c r="A422" s="15">
        <v>419</v>
      </c>
      <c r="B422" s="2" t="s">
        <v>467</v>
      </c>
      <c r="C422" s="1"/>
      <c r="D422" s="1"/>
      <c r="E422" s="1"/>
      <c r="F422" s="2"/>
      <c r="G422" s="10">
        <f>IFERROR(INDEX('03-25'!X:X,MATCH(B422,'03-25'!Y:Y,0),0),"")</f>
        <v>629</v>
      </c>
      <c r="H422" s="11" t="str">
        <f>IFERROR(INDEX('04-08'!N:N,MATCH(B422,'04-08'!C:C,0),0),"")</f>
        <v/>
      </c>
      <c r="I422" s="11" t="str">
        <f>IFERROR(INDEX('04-29'!M:M,MATCH(B422,'04-29'!L:L,0),0),"")</f>
        <v/>
      </c>
      <c r="J422" s="11" t="str">
        <f>IFERROR(INDEX('05-27'!F:F,MATCH(B422,'05-27'!H:H,0),0),"")</f>
        <v/>
      </c>
      <c r="K422" s="11" t="str">
        <f>IFERROR(INDEX('06-17'!U:U,MATCH(B422,'06-17'!W:W,0),0),"")</f>
        <v/>
      </c>
      <c r="L422" s="11" t="str">
        <f>IFERROR(INDEX('07-02'!W:W,MATCH(B422,'07-02'!B:B,0),0),"")</f>
        <v/>
      </c>
      <c r="M422" s="11" t="str">
        <f>IFERROR(INDEX(#REF!,MATCH(B422,#REF!,0),0),"")</f>
        <v/>
      </c>
      <c r="N422" s="11" t="str">
        <f>IFERROR(INDEX(#REF!,MATCH(B422,#REF!,0),0),"")</f>
        <v/>
      </c>
      <c r="O422" s="11" t="str">
        <f>IFERROR(INDEX(#REF!,MATCH(B422,#REF!,0),0),"")</f>
        <v/>
      </c>
      <c r="P422" s="11" t="str">
        <f>IFERROR(INDEX(#REF!,MATCH(B422,#REF!,0),0),"")</f>
        <v/>
      </c>
      <c r="Q422" s="11" t="str">
        <f>IFERROR(INDEX(#REF!,MATCH(B422,#REF!,0),0),"")</f>
        <v/>
      </c>
      <c r="R422" s="11" t="str">
        <f>IFERROR(INDEX(#REF!,MATCH(B422,#REF!,0),0),"")</f>
        <v/>
      </c>
      <c r="S422" s="11" t="str">
        <f>IFERROR(INDEX(#REF!,MATCH(B422,#REF!,0),0),"")</f>
        <v/>
      </c>
      <c r="T422" s="5" t="str">
        <f>IFERROR(INDEX(#REF!,MATCH(B422,#REF!,0),0),"")</f>
        <v/>
      </c>
      <c r="U422" s="10">
        <f t="shared" si="25"/>
        <v>1</v>
      </c>
      <c r="V422" s="188">
        <f t="shared" si="26"/>
        <v>629</v>
      </c>
      <c r="W422" s="188">
        <f t="shared" si="27"/>
        <v>629</v>
      </c>
      <c r="X422" s="188" t="str">
        <f>IFERROR(SUMPRODUCT(LARGE(G422:T422,{1;2;3;4;5})),"NA")</f>
        <v>NA</v>
      </c>
      <c r="Y422" s="189" t="str">
        <f>IFERROR(SUMPRODUCT(LARGE(G422:T422,{1;2;3;4;5;6;7;8;9;10})),"NA")</f>
        <v>NA</v>
      </c>
    </row>
    <row r="423" spans="1:25" s="28" customFormat="1" x14ac:dyDescent="0.3">
      <c r="A423" s="15">
        <v>420</v>
      </c>
      <c r="B423" s="2" t="s">
        <v>489</v>
      </c>
      <c r="C423" s="1"/>
      <c r="D423" s="1"/>
      <c r="E423" s="1"/>
      <c r="F423" s="2"/>
      <c r="G423" s="10">
        <f>IFERROR(INDEX('03-25'!X:X,MATCH(B423,'03-25'!Y:Y,0),0),"")</f>
        <v>628</v>
      </c>
      <c r="H423" s="11" t="str">
        <f>IFERROR(INDEX('04-08'!N:N,MATCH(B423,'04-08'!C:C,0),0),"")</f>
        <v/>
      </c>
      <c r="I423" s="11" t="str">
        <f>IFERROR(INDEX('04-29'!M:M,MATCH(B423,'04-29'!L:L,0),0),"")</f>
        <v/>
      </c>
      <c r="J423" s="11" t="str">
        <f>IFERROR(INDEX('05-27'!F:F,MATCH(B423,'05-27'!H:H,0),0),"")</f>
        <v/>
      </c>
      <c r="K423" s="11" t="str">
        <f>IFERROR(INDEX('06-17'!U:U,MATCH(B423,'06-17'!W:W,0),0),"")</f>
        <v/>
      </c>
      <c r="L423" s="11" t="str">
        <f>IFERROR(INDEX('07-02'!W:W,MATCH(B423,'07-02'!B:B,0),0),"")</f>
        <v/>
      </c>
      <c r="M423" s="11" t="str">
        <f>IFERROR(INDEX(#REF!,MATCH(B423,#REF!,0),0),"")</f>
        <v/>
      </c>
      <c r="N423" s="11" t="str">
        <f>IFERROR(INDEX(#REF!,MATCH(B423,#REF!,0),0),"")</f>
        <v/>
      </c>
      <c r="O423" s="11" t="str">
        <f>IFERROR(INDEX(#REF!,MATCH(B423,#REF!,0),0),"")</f>
        <v/>
      </c>
      <c r="P423" s="11" t="str">
        <f>IFERROR(INDEX(#REF!,MATCH(B423,#REF!,0),0),"")</f>
        <v/>
      </c>
      <c r="Q423" s="11" t="str">
        <f>IFERROR(INDEX(#REF!,MATCH(B423,#REF!,0),0),"")</f>
        <v/>
      </c>
      <c r="R423" s="11" t="str">
        <f>IFERROR(INDEX(#REF!,MATCH(B423,#REF!,0),0),"")</f>
        <v/>
      </c>
      <c r="S423" s="11" t="str">
        <f>IFERROR(INDEX(#REF!,MATCH(B423,#REF!,0),0),"")</f>
        <v/>
      </c>
      <c r="T423" s="5" t="str">
        <f>IFERROR(INDEX(#REF!,MATCH(B423,#REF!,0),0),"")</f>
        <v/>
      </c>
      <c r="U423" s="10">
        <f t="shared" si="25"/>
        <v>1</v>
      </c>
      <c r="V423" s="188">
        <f t="shared" si="26"/>
        <v>628</v>
      </c>
      <c r="W423" s="188">
        <f t="shared" si="27"/>
        <v>628</v>
      </c>
      <c r="X423" s="188" t="str">
        <f>IFERROR(SUMPRODUCT(LARGE(G423:T423,{1;2;3;4;5})),"NA")</f>
        <v>NA</v>
      </c>
      <c r="Y423" s="189" t="str">
        <f>IFERROR(SUMPRODUCT(LARGE(G423:T423,{1;2;3;4;5;6;7;8;9;10})),"NA")</f>
        <v>NA</v>
      </c>
    </row>
    <row r="424" spans="1:25" s="28" customFormat="1" x14ac:dyDescent="0.3">
      <c r="A424" s="15">
        <v>421</v>
      </c>
      <c r="B424" s="2" t="s">
        <v>502</v>
      </c>
      <c r="C424" s="1"/>
      <c r="D424" s="1"/>
      <c r="E424" s="1"/>
      <c r="F424" s="2"/>
      <c r="G424" s="10">
        <f>IFERROR(INDEX('03-25'!X:X,MATCH(B424,'03-25'!Y:Y,0),0),"")</f>
        <v>628</v>
      </c>
      <c r="H424" s="11" t="str">
        <f>IFERROR(INDEX('04-08'!N:N,MATCH(B424,'04-08'!C:C,0),0),"")</f>
        <v/>
      </c>
      <c r="I424" s="11" t="str">
        <f>IFERROR(INDEX('04-29'!M:M,MATCH(B424,'04-29'!L:L,0),0),"")</f>
        <v/>
      </c>
      <c r="J424" s="11" t="str">
        <f>IFERROR(INDEX('05-27'!F:F,MATCH(B424,'05-27'!H:H,0),0),"")</f>
        <v/>
      </c>
      <c r="K424" s="11" t="str">
        <f>IFERROR(INDEX('06-17'!U:U,MATCH(B424,'06-17'!W:W,0),0),"")</f>
        <v/>
      </c>
      <c r="L424" s="11" t="str">
        <f>IFERROR(INDEX('07-02'!W:W,MATCH(B424,'07-02'!B:B,0),0),"")</f>
        <v/>
      </c>
      <c r="M424" s="11" t="str">
        <f>IFERROR(INDEX(#REF!,MATCH(B424,#REF!,0),0),"")</f>
        <v/>
      </c>
      <c r="N424" s="11" t="str">
        <f>IFERROR(INDEX(#REF!,MATCH(B424,#REF!,0),0),"")</f>
        <v/>
      </c>
      <c r="O424" s="11" t="str">
        <f>IFERROR(INDEX(#REF!,MATCH(B424,#REF!,0),0),"")</f>
        <v/>
      </c>
      <c r="P424" s="11" t="str">
        <f>IFERROR(INDEX(#REF!,MATCH(B424,#REF!,0),0),"")</f>
        <v/>
      </c>
      <c r="Q424" s="11" t="str">
        <f>IFERROR(INDEX(#REF!,MATCH(B424,#REF!,0),0),"")</f>
        <v/>
      </c>
      <c r="R424" s="11" t="str">
        <f>IFERROR(INDEX(#REF!,MATCH(B424,#REF!,0),0),"")</f>
        <v/>
      </c>
      <c r="S424" s="11" t="str">
        <f>IFERROR(INDEX(#REF!,MATCH(B424,#REF!,0),0),"")</f>
        <v/>
      </c>
      <c r="T424" s="5" t="str">
        <f>IFERROR(INDEX(#REF!,MATCH(B424,#REF!,0),0),"")</f>
        <v/>
      </c>
      <c r="U424" s="10">
        <f t="shared" si="25"/>
        <v>1</v>
      </c>
      <c r="V424" s="188">
        <f t="shared" si="26"/>
        <v>628</v>
      </c>
      <c r="W424" s="188">
        <f t="shared" si="27"/>
        <v>628</v>
      </c>
      <c r="X424" s="188" t="str">
        <f>IFERROR(SUMPRODUCT(LARGE(G424:T424,{1;2;3;4;5})),"NA")</f>
        <v>NA</v>
      </c>
      <c r="Y424" s="189" t="str">
        <f>IFERROR(SUMPRODUCT(LARGE(G424:T424,{1;2;3;4;5;6;7;8;9;10})),"NA")</f>
        <v>NA</v>
      </c>
    </row>
    <row r="425" spans="1:25" s="28" customFormat="1" x14ac:dyDescent="0.3">
      <c r="A425" s="15">
        <v>422</v>
      </c>
      <c r="B425" s="2" t="s">
        <v>438</v>
      </c>
      <c r="C425" s="1"/>
      <c r="D425" s="1"/>
      <c r="E425" s="1"/>
      <c r="F425" s="2"/>
      <c r="G425" s="10" t="str">
        <f>IFERROR(INDEX('03-25'!X:X,MATCH(B425,'03-25'!Y:Y,0),0),"")</f>
        <v/>
      </c>
      <c r="H425" s="11">
        <f>IFERROR(INDEX('04-08'!N:N,MATCH(B425,'04-08'!C:C,0),0),"")</f>
        <v>627</v>
      </c>
      <c r="I425" s="11" t="str">
        <f>IFERROR(INDEX('04-29'!M:M,MATCH(B425,'04-29'!L:L,0),0),"")</f>
        <v/>
      </c>
      <c r="J425" s="11" t="str">
        <f>IFERROR(INDEX('05-27'!F:F,MATCH(B425,'05-27'!H:H,0),0),"")</f>
        <v/>
      </c>
      <c r="K425" s="11" t="str">
        <f>IFERROR(INDEX('06-17'!U:U,MATCH(B425,'06-17'!W:W,0),0),"")</f>
        <v/>
      </c>
      <c r="L425" s="11" t="str">
        <f>IFERROR(INDEX('07-02'!W:W,MATCH(B425,'07-02'!B:B,0),0),"")</f>
        <v/>
      </c>
      <c r="M425" s="11" t="str">
        <f>IFERROR(INDEX(#REF!,MATCH(B425,#REF!,0),0),"")</f>
        <v/>
      </c>
      <c r="N425" s="11" t="str">
        <f>IFERROR(INDEX(#REF!,MATCH(B425,#REF!,0),0),"")</f>
        <v/>
      </c>
      <c r="O425" s="11" t="str">
        <f>IFERROR(INDEX(#REF!,MATCH(B425,#REF!,0),0),"")</f>
        <v/>
      </c>
      <c r="P425" s="11" t="str">
        <f>IFERROR(INDEX(#REF!,MATCH(B425,#REF!,0),0),"")</f>
        <v/>
      </c>
      <c r="Q425" s="11" t="str">
        <f>IFERROR(INDEX(#REF!,MATCH(B425,#REF!,0),0),"")</f>
        <v/>
      </c>
      <c r="R425" s="11" t="str">
        <f>IFERROR(INDEX(#REF!,MATCH(B425,#REF!,0),0),"")</f>
        <v/>
      </c>
      <c r="S425" s="11" t="str">
        <f>IFERROR(INDEX(#REF!,MATCH(B425,#REF!,0),0),"")</f>
        <v/>
      </c>
      <c r="T425" s="5" t="str">
        <f>IFERROR(INDEX(#REF!,MATCH(B425,#REF!,0),0),"")</f>
        <v/>
      </c>
      <c r="U425" s="10">
        <f t="shared" si="25"/>
        <v>1</v>
      </c>
      <c r="V425" s="188">
        <f t="shared" si="26"/>
        <v>627</v>
      </c>
      <c r="W425" s="188">
        <f t="shared" si="27"/>
        <v>627</v>
      </c>
      <c r="X425" s="188" t="str">
        <f>IFERROR(SUMPRODUCT(LARGE(G425:T425,{1;2;3;4;5})),"NA")</f>
        <v>NA</v>
      </c>
      <c r="Y425" s="189" t="str">
        <f>IFERROR(SUMPRODUCT(LARGE(G425:T425,{1;2;3;4;5;6;7;8;9;10})),"NA")</f>
        <v>NA</v>
      </c>
    </row>
    <row r="426" spans="1:25" s="28" customFormat="1" x14ac:dyDescent="0.3">
      <c r="A426" s="15">
        <v>423</v>
      </c>
      <c r="B426" s="2" t="s">
        <v>2649</v>
      </c>
      <c r="C426" s="1"/>
      <c r="D426" s="1"/>
      <c r="E426" s="1"/>
      <c r="F426" s="2"/>
      <c r="G426" s="10" t="str">
        <f>IFERROR(INDEX('03-25'!X:X,MATCH(B426,'03-25'!Y:Y,0),0),"")</f>
        <v/>
      </c>
      <c r="H426" s="11" t="str">
        <f>IFERROR(INDEX('04-08'!N:N,MATCH(B426,'04-08'!C:C,0),0),"")</f>
        <v/>
      </c>
      <c r="I426" s="11" t="str">
        <f>IFERROR(INDEX('04-29'!M:M,MATCH(B426,'04-29'!L:L,0),0),"")</f>
        <v/>
      </c>
      <c r="J426" s="11" t="str">
        <f>IFERROR(INDEX('05-27'!F:F,MATCH(B426,'05-27'!H:H,0),0),"")</f>
        <v/>
      </c>
      <c r="K426" s="11" t="str">
        <f>IFERROR(INDEX('06-17'!U:U,MATCH(B426,'06-17'!W:W,0),0),"")</f>
        <v/>
      </c>
      <c r="L426" s="11">
        <f>IFERROR(INDEX('07-02'!W:W,MATCH(B426,'07-02'!B:B,0),0),"")</f>
        <v>625</v>
      </c>
      <c r="M426" s="11" t="str">
        <f>IFERROR(INDEX(#REF!,MATCH(B426,#REF!,0),0),"")</f>
        <v/>
      </c>
      <c r="N426" s="11" t="str">
        <f>IFERROR(INDEX(#REF!,MATCH(B426,#REF!,0),0),"")</f>
        <v/>
      </c>
      <c r="O426" s="11" t="str">
        <f>IFERROR(INDEX(#REF!,MATCH(B426,#REF!,0),0),"")</f>
        <v/>
      </c>
      <c r="P426" s="11" t="str">
        <f>IFERROR(INDEX(#REF!,MATCH(B426,#REF!,0),0),"")</f>
        <v/>
      </c>
      <c r="Q426" s="11" t="str">
        <f>IFERROR(INDEX(#REF!,MATCH(B426,#REF!,0),0),"")</f>
        <v/>
      </c>
      <c r="R426" s="11" t="str">
        <f>IFERROR(INDEX(#REF!,MATCH(B426,#REF!,0),0),"")</f>
        <v/>
      </c>
      <c r="S426" s="11" t="str">
        <f>IFERROR(INDEX(#REF!,MATCH(B426,#REF!,0),0),"")</f>
        <v/>
      </c>
      <c r="T426" s="5" t="str">
        <f>IFERROR(INDEX(#REF!,MATCH(B426,#REF!,0),0),"")</f>
        <v/>
      </c>
      <c r="U426" s="10">
        <f t="shared" si="25"/>
        <v>1</v>
      </c>
      <c r="V426" s="188">
        <f t="shared" si="26"/>
        <v>625</v>
      </c>
      <c r="W426" s="188">
        <f t="shared" si="27"/>
        <v>625</v>
      </c>
      <c r="X426" s="188" t="str">
        <f>IFERROR(SUMPRODUCT(LARGE(G426:T426,{1;2;3;4;5})),"NA")</f>
        <v>NA</v>
      </c>
      <c r="Y426" s="189" t="str">
        <f>IFERROR(SUMPRODUCT(LARGE(G426:T426,{1;2;3;4;5;6;7;8;9;10})),"NA")</f>
        <v>NA</v>
      </c>
    </row>
    <row r="427" spans="1:25" s="28" customFormat="1" x14ac:dyDescent="0.3">
      <c r="A427" s="15">
        <v>424</v>
      </c>
      <c r="B427" s="2" t="s">
        <v>50</v>
      </c>
      <c r="C427" s="1"/>
      <c r="D427" s="1"/>
      <c r="E427" s="1"/>
      <c r="F427" s="2"/>
      <c r="G427" s="10">
        <f>IFERROR(INDEX('03-25'!X:X,MATCH(B427,'03-25'!Y:Y,0),0),"")</f>
        <v>625</v>
      </c>
      <c r="H427" s="11" t="str">
        <f>IFERROR(INDEX('04-08'!N:N,MATCH(B427,'04-08'!C:C,0),0),"")</f>
        <v/>
      </c>
      <c r="I427" s="11" t="str">
        <f>IFERROR(INDEX('04-29'!M:M,MATCH(B427,'04-29'!L:L,0),0),"")</f>
        <v/>
      </c>
      <c r="J427" s="11" t="str">
        <f>IFERROR(INDEX('05-27'!F:F,MATCH(B427,'05-27'!H:H,0),0),"")</f>
        <v/>
      </c>
      <c r="K427" s="11" t="str">
        <f>IFERROR(INDEX('06-17'!U:U,MATCH(B427,'06-17'!W:W,0),0),"")</f>
        <v/>
      </c>
      <c r="L427" s="11" t="str">
        <f>IFERROR(INDEX('07-02'!W:W,MATCH(B427,'07-02'!B:B,0),0),"")</f>
        <v/>
      </c>
      <c r="M427" s="11" t="str">
        <f>IFERROR(INDEX(#REF!,MATCH(B427,#REF!,0),0),"")</f>
        <v/>
      </c>
      <c r="N427" s="11" t="str">
        <f>IFERROR(INDEX(#REF!,MATCH(B427,#REF!,0),0),"")</f>
        <v/>
      </c>
      <c r="O427" s="11" t="str">
        <f>IFERROR(INDEX(#REF!,MATCH(B427,#REF!,0),0),"")</f>
        <v/>
      </c>
      <c r="P427" s="11" t="str">
        <f>IFERROR(INDEX(#REF!,MATCH(B427,#REF!,0),0),"")</f>
        <v/>
      </c>
      <c r="Q427" s="11" t="str">
        <f>IFERROR(INDEX(#REF!,MATCH(B427,#REF!,0),0),"")</f>
        <v/>
      </c>
      <c r="R427" s="11" t="str">
        <f>IFERROR(INDEX(#REF!,MATCH(B427,#REF!,0),0),"")</f>
        <v/>
      </c>
      <c r="S427" s="11" t="str">
        <f>IFERROR(INDEX(#REF!,MATCH(B427,#REF!,0),0),"")</f>
        <v/>
      </c>
      <c r="T427" s="5" t="str">
        <f>IFERROR(INDEX(#REF!,MATCH(B427,#REF!,0),0),"")</f>
        <v/>
      </c>
      <c r="U427" s="10">
        <f t="shared" si="25"/>
        <v>1</v>
      </c>
      <c r="V427" s="188">
        <f t="shared" si="26"/>
        <v>625</v>
      </c>
      <c r="W427" s="188">
        <f t="shared" si="27"/>
        <v>625</v>
      </c>
      <c r="X427" s="188" t="str">
        <f>IFERROR(SUMPRODUCT(LARGE(G427:T427,{1;2;3;4;5})),"NA")</f>
        <v>NA</v>
      </c>
      <c r="Y427" s="189" t="str">
        <f>IFERROR(SUMPRODUCT(LARGE(G427:T427,{1;2;3;4;5;6;7;8;9;10})),"NA")</f>
        <v>NA</v>
      </c>
    </row>
    <row r="428" spans="1:25" s="28" customFormat="1" x14ac:dyDescent="0.3">
      <c r="A428" s="15">
        <v>425</v>
      </c>
      <c r="B428" s="2" t="s">
        <v>2712</v>
      </c>
      <c r="C428" s="1"/>
      <c r="D428" s="1"/>
      <c r="E428" s="1"/>
      <c r="F428" s="2"/>
      <c r="G428" s="10" t="str">
        <f>IFERROR(INDEX('03-25'!X:X,MATCH(B428,'03-25'!Y:Y,0),0),"")</f>
        <v/>
      </c>
      <c r="H428" s="11" t="str">
        <f>IFERROR(INDEX('04-08'!N:N,MATCH(B428,'04-08'!C:C,0),0),"")</f>
        <v/>
      </c>
      <c r="I428" s="11" t="str">
        <f>IFERROR(INDEX('04-29'!M:M,MATCH(B428,'04-29'!L:L,0),0),"")</f>
        <v/>
      </c>
      <c r="J428" s="11" t="str">
        <f>IFERROR(INDEX('05-27'!F:F,MATCH(B428,'05-27'!H:H,0),0),"")</f>
        <v/>
      </c>
      <c r="K428" s="11" t="str">
        <f>IFERROR(INDEX('06-17'!U:U,MATCH(B428,'06-17'!W:W,0),0),"")</f>
        <v/>
      </c>
      <c r="L428" s="11">
        <f>IFERROR(INDEX('07-02'!W:W,MATCH(B428,'07-02'!B:B,0),0),"")</f>
        <v>623</v>
      </c>
      <c r="M428" s="11" t="str">
        <f>IFERROR(INDEX(#REF!,MATCH(B428,#REF!,0),0),"")</f>
        <v/>
      </c>
      <c r="N428" s="11" t="str">
        <f>IFERROR(INDEX(#REF!,MATCH(B428,#REF!,0),0),"")</f>
        <v/>
      </c>
      <c r="O428" s="11" t="str">
        <f>IFERROR(INDEX(#REF!,MATCH(B428,#REF!,0),0),"")</f>
        <v/>
      </c>
      <c r="P428" s="11" t="str">
        <f>IFERROR(INDEX(#REF!,MATCH(B428,#REF!,0),0),"")</f>
        <v/>
      </c>
      <c r="Q428" s="11" t="str">
        <f>IFERROR(INDEX(#REF!,MATCH(B428,#REF!,0),0),"")</f>
        <v/>
      </c>
      <c r="R428" s="11" t="str">
        <f>IFERROR(INDEX(#REF!,MATCH(B428,#REF!,0),0),"")</f>
        <v/>
      </c>
      <c r="S428" s="11" t="str">
        <f>IFERROR(INDEX(#REF!,MATCH(B428,#REF!,0),0),"")</f>
        <v/>
      </c>
      <c r="T428" s="5" t="str">
        <f>IFERROR(INDEX(#REF!,MATCH(B428,#REF!,0),0),"")</f>
        <v/>
      </c>
      <c r="U428" s="10">
        <f t="shared" si="25"/>
        <v>1</v>
      </c>
      <c r="V428" s="188">
        <f t="shared" si="26"/>
        <v>623</v>
      </c>
      <c r="W428" s="188">
        <f t="shared" si="27"/>
        <v>623</v>
      </c>
      <c r="X428" s="188" t="str">
        <f>IFERROR(SUMPRODUCT(LARGE(G428:T428,{1;2;3;4;5})),"NA")</f>
        <v>NA</v>
      </c>
      <c r="Y428" s="189" t="str">
        <f>IFERROR(SUMPRODUCT(LARGE(G428:T428,{1;2;3;4;5;6;7;8;9;10})),"NA")</f>
        <v>NA</v>
      </c>
    </row>
    <row r="429" spans="1:25" s="28" customFormat="1" x14ac:dyDescent="0.3">
      <c r="A429" s="15">
        <v>426</v>
      </c>
      <c r="B429" s="2" t="s">
        <v>232</v>
      </c>
      <c r="C429" s="1"/>
      <c r="D429" s="1"/>
      <c r="E429" s="1"/>
      <c r="F429" s="2"/>
      <c r="G429" s="10" t="str">
        <f>IFERROR(INDEX('03-25'!X:X,MATCH(B429,'03-25'!Y:Y,0),0),"")</f>
        <v/>
      </c>
      <c r="H429" s="11">
        <f>IFERROR(INDEX('04-08'!N:N,MATCH(B429,'04-08'!C:C,0),0),"")</f>
        <v>623</v>
      </c>
      <c r="I429" s="11" t="str">
        <f>IFERROR(INDEX('04-29'!M:M,MATCH(B429,'04-29'!L:L,0),0),"")</f>
        <v/>
      </c>
      <c r="J429" s="11" t="str">
        <f>IFERROR(INDEX('05-27'!F:F,MATCH(B429,'05-27'!H:H,0),0),"")</f>
        <v/>
      </c>
      <c r="K429" s="11" t="str">
        <f>IFERROR(INDEX('06-17'!U:U,MATCH(B429,'06-17'!W:W,0),0),"")</f>
        <v/>
      </c>
      <c r="L429" s="11" t="str">
        <f>IFERROR(INDEX('07-02'!W:W,MATCH(B429,'07-02'!B:B,0),0),"")</f>
        <v/>
      </c>
      <c r="M429" s="11" t="str">
        <f>IFERROR(INDEX(#REF!,MATCH(B429,#REF!,0),0),"")</f>
        <v/>
      </c>
      <c r="N429" s="11" t="str">
        <f>IFERROR(INDEX(#REF!,MATCH(B429,#REF!,0),0),"")</f>
        <v/>
      </c>
      <c r="O429" s="11" t="str">
        <f>IFERROR(INDEX(#REF!,MATCH(B429,#REF!,0),0),"")</f>
        <v/>
      </c>
      <c r="P429" s="11" t="str">
        <f>IFERROR(INDEX(#REF!,MATCH(B429,#REF!,0),0),"")</f>
        <v/>
      </c>
      <c r="Q429" s="11" t="str">
        <f>IFERROR(INDEX(#REF!,MATCH(B429,#REF!,0),0),"")</f>
        <v/>
      </c>
      <c r="R429" s="11" t="str">
        <f>IFERROR(INDEX(#REF!,MATCH(B429,#REF!,0),0),"")</f>
        <v/>
      </c>
      <c r="S429" s="11" t="str">
        <f>IFERROR(INDEX(#REF!,MATCH(B429,#REF!,0),0),"")</f>
        <v/>
      </c>
      <c r="T429" s="5" t="str">
        <f>IFERROR(INDEX(#REF!,MATCH(B429,#REF!,0),0),"")</f>
        <v/>
      </c>
      <c r="U429" s="10">
        <f t="shared" si="25"/>
        <v>1</v>
      </c>
      <c r="V429" s="188">
        <f t="shared" si="26"/>
        <v>623</v>
      </c>
      <c r="W429" s="188">
        <f t="shared" si="27"/>
        <v>623</v>
      </c>
      <c r="X429" s="188" t="str">
        <f>IFERROR(SUMPRODUCT(LARGE(G429:T429,{1;2;3;4;5})),"NA")</f>
        <v>NA</v>
      </c>
      <c r="Y429" s="189" t="str">
        <f>IFERROR(SUMPRODUCT(LARGE(G429:T429,{1;2;3;4;5;6;7;8;9;10})),"NA")</f>
        <v>NA</v>
      </c>
    </row>
    <row r="430" spans="1:25" s="28" customFormat="1" x14ac:dyDescent="0.3">
      <c r="A430" s="15">
        <v>427</v>
      </c>
      <c r="B430" s="2" t="s">
        <v>494</v>
      </c>
      <c r="C430" s="1"/>
      <c r="D430" s="1"/>
      <c r="E430" s="1"/>
      <c r="F430" s="2"/>
      <c r="G430" s="10">
        <f>IFERROR(INDEX('03-25'!X:X,MATCH(B430,'03-25'!Y:Y,0),0),"")</f>
        <v>622</v>
      </c>
      <c r="H430" s="11" t="str">
        <f>IFERROR(INDEX('04-08'!N:N,MATCH(B430,'04-08'!C:C,0),0),"")</f>
        <v/>
      </c>
      <c r="I430" s="11" t="str">
        <f>IFERROR(INDEX('04-29'!M:M,MATCH(B430,'04-29'!L:L,0),0),"")</f>
        <v/>
      </c>
      <c r="J430" s="11" t="str">
        <f>IFERROR(INDEX('05-27'!F:F,MATCH(B430,'05-27'!H:H,0),0),"")</f>
        <v/>
      </c>
      <c r="K430" s="11" t="str">
        <f>IFERROR(INDEX('06-17'!U:U,MATCH(B430,'06-17'!W:W,0),0),"")</f>
        <v/>
      </c>
      <c r="L430" s="11" t="str">
        <f>IFERROR(INDEX('07-02'!W:W,MATCH(B430,'07-02'!B:B,0),0),"")</f>
        <v/>
      </c>
      <c r="M430" s="11" t="str">
        <f>IFERROR(INDEX(#REF!,MATCH(B430,#REF!,0),0),"")</f>
        <v/>
      </c>
      <c r="N430" s="11" t="str">
        <f>IFERROR(INDEX(#REF!,MATCH(B430,#REF!,0),0),"")</f>
        <v/>
      </c>
      <c r="O430" s="11" t="str">
        <f>IFERROR(INDEX(#REF!,MATCH(B430,#REF!,0),0),"")</f>
        <v/>
      </c>
      <c r="P430" s="11" t="str">
        <f>IFERROR(INDEX(#REF!,MATCH(B430,#REF!,0),0),"")</f>
        <v/>
      </c>
      <c r="Q430" s="11" t="str">
        <f>IFERROR(INDEX(#REF!,MATCH(B430,#REF!,0),0),"")</f>
        <v/>
      </c>
      <c r="R430" s="11" t="str">
        <f>IFERROR(INDEX(#REF!,MATCH(B430,#REF!,0),0),"")</f>
        <v/>
      </c>
      <c r="S430" s="11" t="str">
        <f>IFERROR(INDEX(#REF!,MATCH(B430,#REF!,0),0),"")</f>
        <v/>
      </c>
      <c r="T430" s="5" t="str">
        <f>IFERROR(INDEX(#REF!,MATCH(B430,#REF!,0),0),"")</f>
        <v/>
      </c>
      <c r="U430" s="10">
        <f t="shared" si="25"/>
        <v>1</v>
      </c>
      <c r="V430" s="188">
        <f t="shared" si="26"/>
        <v>622</v>
      </c>
      <c r="W430" s="188">
        <f t="shared" si="27"/>
        <v>622</v>
      </c>
      <c r="X430" s="188" t="str">
        <f>IFERROR(SUMPRODUCT(LARGE(G430:T430,{1;2;3;4;5})),"NA")</f>
        <v>NA</v>
      </c>
      <c r="Y430" s="189" t="str">
        <f>IFERROR(SUMPRODUCT(LARGE(G430:T430,{1;2;3;4;5;6;7;8;9;10})),"NA")</f>
        <v>NA</v>
      </c>
    </row>
    <row r="431" spans="1:25" s="28" customFormat="1" x14ac:dyDescent="0.3">
      <c r="A431" s="15">
        <v>428</v>
      </c>
      <c r="B431" s="2" t="s">
        <v>488</v>
      </c>
      <c r="C431" s="1"/>
      <c r="D431" s="1"/>
      <c r="E431" s="1"/>
      <c r="F431" s="2"/>
      <c r="G431" s="10">
        <f>IFERROR(INDEX('03-25'!X:X,MATCH(B431,'03-25'!Y:Y,0),0),"")</f>
        <v>621</v>
      </c>
      <c r="H431" s="11" t="str">
        <f>IFERROR(INDEX('04-08'!N:N,MATCH(B431,'04-08'!C:C,0),0),"")</f>
        <v/>
      </c>
      <c r="I431" s="11" t="str">
        <f>IFERROR(INDEX('04-29'!M:M,MATCH(B431,'04-29'!L:L,0),0),"")</f>
        <v/>
      </c>
      <c r="J431" s="11" t="str">
        <f>IFERROR(INDEX('05-27'!F:F,MATCH(B431,'05-27'!H:H,0),0),"")</f>
        <v/>
      </c>
      <c r="K431" s="11" t="str">
        <f>IFERROR(INDEX('06-17'!U:U,MATCH(B431,'06-17'!W:W,0),0),"")</f>
        <v/>
      </c>
      <c r="L431" s="11" t="str">
        <f>IFERROR(INDEX('07-02'!W:W,MATCH(B431,'07-02'!B:B,0),0),"")</f>
        <v/>
      </c>
      <c r="M431" s="11" t="str">
        <f>IFERROR(INDEX(#REF!,MATCH(B431,#REF!,0),0),"")</f>
        <v/>
      </c>
      <c r="N431" s="11" t="str">
        <f>IFERROR(INDEX(#REF!,MATCH(B431,#REF!,0),0),"")</f>
        <v/>
      </c>
      <c r="O431" s="11" t="str">
        <f>IFERROR(INDEX(#REF!,MATCH(B431,#REF!,0),0),"")</f>
        <v/>
      </c>
      <c r="P431" s="11" t="str">
        <f>IFERROR(INDEX(#REF!,MATCH(B431,#REF!,0),0),"")</f>
        <v/>
      </c>
      <c r="Q431" s="11" t="str">
        <f>IFERROR(INDEX(#REF!,MATCH(B431,#REF!,0),0),"")</f>
        <v/>
      </c>
      <c r="R431" s="11" t="str">
        <f>IFERROR(INDEX(#REF!,MATCH(B431,#REF!,0),0),"")</f>
        <v/>
      </c>
      <c r="S431" s="11" t="str">
        <f>IFERROR(INDEX(#REF!,MATCH(B431,#REF!,0),0),"")</f>
        <v/>
      </c>
      <c r="T431" s="5" t="str">
        <f>IFERROR(INDEX(#REF!,MATCH(B431,#REF!,0),0),"")</f>
        <v/>
      </c>
      <c r="U431" s="10">
        <f t="shared" si="25"/>
        <v>1</v>
      </c>
      <c r="V431" s="188">
        <f t="shared" si="26"/>
        <v>621</v>
      </c>
      <c r="W431" s="188">
        <f t="shared" si="27"/>
        <v>621</v>
      </c>
      <c r="X431" s="188" t="str">
        <f>IFERROR(SUMPRODUCT(LARGE(G431:T431,{1;2;3;4;5})),"NA")</f>
        <v>NA</v>
      </c>
      <c r="Y431" s="189" t="str">
        <f>IFERROR(SUMPRODUCT(LARGE(G431:T431,{1;2;3;4;5;6;7;8;9;10})),"NA")</f>
        <v>NA</v>
      </c>
    </row>
    <row r="432" spans="1:25" s="28" customFormat="1" x14ac:dyDescent="0.3">
      <c r="A432" s="15">
        <v>429</v>
      </c>
      <c r="B432" s="2" t="s">
        <v>2713</v>
      </c>
      <c r="C432" s="1"/>
      <c r="D432" s="1"/>
      <c r="E432" s="1"/>
      <c r="F432" s="2"/>
      <c r="G432" s="10" t="str">
        <f>IFERROR(INDEX('03-25'!X:X,MATCH(B432,'03-25'!Y:Y,0),0),"")</f>
        <v/>
      </c>
      <c r="H432" s="11" t="str">
        <f>IFERROR(INDEX('04-08'!N:N,MATCH(B432,'04-08'!C:C,0),0),"")</f>
        <v/>
      </c>
      <c r="I432" s="11" t="str">
        <f>IFERROR(INDEX('04-29'!M:M,MATCH(B432,'04-29'!L:L,0),0),"")</f>
        <v/>
      </c>
      <c r="J432" s="11" t="str">
        <f>IFERROR(INDEX('05-27'!F:F,MATCH(B432,'05-27'!H:H,0),0),"")</f>
        <v/>
      </c>
      <c r="K432" s="11" t="str">
        <f>IFERROR(INDEX('06-17'!U:U,MATCH(B432,'06-17'!W:W,0),0),"")</f>
        <v/>
      </c>
      <c r="L432" s="11">
        <f>IFERROR(INDEX('07-02'!W:W,MATCH(B432,'07-02'!B:B,0),0),"")</f>
        <v>620</v>
      </c>
      <c r="M432" s="11" t="str">
        <f>IFERROR(INDEX(#REF!,MATCH(B432,#REF!,0),0),"")</f>
        <v/>
      </c>
      <c r="N432" s="11" t="str">
        <f>IFERROR(INDEX(#REF!,MATCH(B432,#REF!,0),0),"")</f>
        <v/>
      </c>
      <c r="O432" s="11" t="str">
        <f>IFERROR(INDEX(#REF!,MATCH(B432,#REF!,0),0),"")</f>
        <v/>
      </c>
      <c r="P432" s="11" t="str">
        <f>IFERROR(INDEX(#REF!,MATCH(B432,#REF!,0),0),"")</f>
        <v/>
      </c>
      <c r="Q432" s="11" t="str">
        <f>IFERROR(INDEX(#REF!,MATCH(B432,#REF!,0),0),"")</f>
        <v/>
      </c>
      <c r="R432" s="11" t="str">
        <f>IFERROR(INDEX(#REF!,MATCH(B432,#REF!,0),0),"")</f>
        <v/>
      </c>
      <c r="S432" s="11" t="str">
        <f>IFERROR(INDEX(#REF!,MATCH(B432,#REF!,0),0),"")</f>
        <v/>
      </c>
      <c r="T432" s="5" t="str">
        <f>IFERROR(INDEX(#REF!,MATCH(B432,#REF!,0),0),"")</f>
        <v/>
      </c>
      <c r="U432" s="10">
        <f t="shared" si="25"/>
        <v>1</v>
      </c>
      <c r="V432" s="188">
        <f t="shared" si="26"/>
        <v>620</v>
      </c>
      <c r="W432" s="188">
        <f t="shared" si="27"/>
        <v>620</v>
      </c>
      <c r="X432" s="188" t="str">
        <f>IFERROR(SUMPRODUCT(LARGE(G432:T432,{1;2;3;4;5})),"NA")</f>
        <v>NA</v>
      </c>
      <c r="Y432" s="189" t="str">
        <f>IFERROR(SUMPRODUCT(LARGE(G432:T432,{1;2;3;4;5;6;7;8;9;10})),"NA")</f>
        <v>NA</v>
      </c>
    </row>
    <row r="433" spans="1:25" s="28" customFormat="1" x14ac:dyDescent="0.3">
      <c r="A433" s="15">
        <v>430</v>
      </c>
      <c r="B433" s="2" t="s">
        <v>440</v>
      </c>
      <c r="C433" s="1"/>
      <c r="D433" s="1"/>
      <c r="E433" s="1"/>
      <c r="F433" s="2"/>
      <c r="G433" s="10" t="str">
        <f>IFERROR(INDEX('03-25'!X:X,MATCH(B433,'03-25'!Y:Y,0),0),"")</f>
        <v/>
      </c>
      <c r="H433" s="11">
        <f>IFERROR(INDEX('04-08'!N:N,MATCH(B433,'04-08'!C:C,0),0),"")</f>
        <v>620</v>
      </c>
      <c r="I433" s="11" t="str">
        <f>IFERROR(INDEX('04-29'!M:M,MATCH(B433,'04-29'!L:L,0),0),"")</f>
        <v/>
      </c>
      <c r="J433" s="11" t="str">
        <f>IFERROR(INDEX('05-27'!F:F,MATCH(B433,'05-27'!H:H,0),0),"")</f>
        <v/>
      </c>
      <c r="K433" s="11" t="str">
        <f>IFERROR(INDEX('06-17'!U:U,MATCH(B433,'06-17'!W:W,0),0),"")</f>
        <v/>
      </c>
      <c r="L433" s="11" t="str">
        <f>IFERROR(INDEX('07-02'!W:W,MATCH(B433,'07-02'!B:B,0),0),"")</f>
        <v/>
      </c>
      <c r="M433" s="11" t="str">
        <f>IFERROR(INDEX(#REF!,MATCH(B433,#REF!,0),0),"")</f>
        <v/>
      </c>
      <c r="N433" s="11" t="str">
        <f>IFERROR(INDEX(#REF!,MATCH(B433,#REF!,0),0),"")</f>
        <v/>
      </c>
      <c r="O433" s="11" t="str">
        <f>IFERROR(INDEX(#REF!,MATCH(B433,#REF!,0),0),"")</f>
        <v/>
      </c>
      <c r="P433" s="11" t="str">
        <f>IFERROR(INDEX(#REF!,MATCH(B433,#REF!,0),0),"")</f>
        <v/>
      </c>
      <c r="Q433" s="11" t="str">
        <f>IFERROR(INDEX(#REF!,MATCH(B433,#REF!,0),0),"")</f>
        <v/>
      </c>
      <c r="R433" s="11" t="str">
        <f>IFERROR(INDEX(#REF!,MATCH(B433,#REF!,0),0),"")</f>
        <v/>
      </c>
      <c r="S433" s="11" t="str">
        <f>IFERROR(INDEX(#REF!,MATCH(B433,#REF!,0),0),"")</f>
        <v/>
      </c>
      <c r="T433" s="5" t="str">
        <f>IFERROR(INDEX(#REF!,MATCH(B433,#REF!,0),0),"")</f>
        <v/>
      </c>
      <c r="U433" s="10">
        <f t="shared" si="25"/>
        <v>1</v>
      </c>
      <c r="V433" s="188">
        <f t="shared" si="26"/>
        <v>620</v>
      </c>
      <c r="W433" s="188">
        <f t="shared" si="27"/>
        <v>620</v>
      </c>
      <c r="X433" s="188" t="str">
        <f>IFERROR(SUMPRODUCT(LARGE(G433:T433,{1;2;3;4;5})),"NA")</f>
        <v>NA</v>
      </c>
      <c r="Y433" s="189" t="str">
        <f>IFERROR(SUMPRODUCT(LARGE(G433:T433,{1;2;3;4;5;6;7;8;9;10})),"NA")</f>
        <v>NA</v>
      </c>
    </row>
    <row r="434" spans="1:25" s="28" customFormat="1" x14ac:dyDescent="0.3">
      <c r="A434" s="15">
        <v>431</v>
      </c>
      <c r="B434" s="2" t="s">
        <v>2650</v>
      </c>
      <c r="C434" s="1"/>
      <c r="D434" s="1"/>
      <c r="E434" s="1"/>
      <c r="F434" s="2"/>
      <c r="G434" s="10" t="str">
        <f>IFERROR(INDEX('03-25'!X:X,MATCH(B434,'03-25'!Y:Y,0),0),"")</f>
        <v/>
      </c>
      <c r="H434" s="11" t="str">
        <f>IFERROR(INDEX('04-08'!N:N,MATCH(B434,'04-08'!C:C,0),0),"")</f>
        <v/>
      </c>
      <c r="I434" s="11" t="str">
        <f>IFERROR(INDEX('04-29'!M:M,MATCH(B434,'04-29'!L:L,0),0),"")</f>
        <v/>
      </c>
      <c r="J434" s="11" t="str">
        <f>IFERROR(INDEX('05-27'!F:F,MATCH(B434,'05-27'!H:H,0),0),"")</f>
        <v/>
      </c>
      <c r="K434" s="11" t="str">
        <f>IFERROR(INDEX('06-17'!U:U,MATCH(B434,'06-17'!W:W,0),0),"")</f>
        <v/>
      </c>
      <c r="L434" s="11">
        <f>IFERROR(INDEX('07-02'!W:W,MATCH(B434,'07-02'!B:B,0),0),"")</f>
        <v>619</v>
      </c>
      <c r="M434" s="11" t="str">
        <f>IFERROR(INDEX(#REF!,MATCH(B434,#REF!,0),0),"")</f>
        <v/>
      </c>
      <c r="N434" s="11" t="str">
        <f>IFERROR(INDEX(#REF!,MATCH(B434,#REF!,0),0),"")</f>
        <v/>
      </c>
      <c r="O434" s="11" t="str">
        <f>IFERROR(INDEX(#REF!,MATCH(B434,#REF!,0),0),"")</f>
        <v/>
      </c>
      <c r="P434" s="11" t="str">
        <f>IFERROR(INDEX(#REF!,MATCH(B434,#REF!,0),0),"")</f>
        <v/>
      </c>
      <c r="Q434" s="11" t="str">
        <f>IFERROR(INDEX(#REF!,MATCH(B434,#REF!,0),0),"")</f>
        <v/>
      </c>
      <c r="R434" s="11" t="str">
        <f>IFERROR(INDEX(#REF!,MATCH(B434,#REF!,0),0),"")</f>
        <v/>
      </c>
      <c r="S434" s="11" t="str">
        <f>IFERROR(INDEX(#REF!,MATCH(B434,#REF!,0),0),"")</f>
        <v/>
      </c>
      <c r="T434" s="5" t="str">
        <f>IFERROR(INDEX(#REF!,MATCH(B434,#REF!,0),0),"")</f>
        <v/>
      </c>
      <c r="U434" s="10">
        <f t="shared" si="25"/>
        <v>1</v>
      </c>
      <c r="V434" s="188">
        <f t="shared" si="26"/>
        <v>619</v>
      </c>
      <c r="W434" s="188">
        <f t="shared" si="27"/>
        <v>619</v>
      </c>
      <c r="X434" s="188" t="str">
        <f>IFERROR(SUMPRODUCT(LARGE(G434:T434,{1;2;3;4;5})),"NA")</f>
        <v>NA</v>
      </c>
      <c r="Y434" s="189" t="str">
        <f>IFERROR(SUMPRODUCT(LARGE(G434:T434,{1;2;3;4;5;6;7;8;9;10})),"NA")</f>
        <v>NA</v>
      </c>
    </row>
    <row r="435" spans="1:25" s="28" customFormat="1" x14ac:dyDescent="0.3">
      <c r="A435" s="15">
        <v>432</v>
      </c>
      <c r="B435" s="2" t="s">
        <v>2714</v>
      </c>
      <c r="C435" s="1"/>
      <c r="D435" s="1"/>
      <c r="E435" s="1"/>
      <c r="F435" s="2"/>
      <c r="G435" s="10" t="str">
        <f>IFERROR(INDEX('03-25'!X:X,MATCH(B435,'03-25'!Y:Y,0),0),"")</f>
        <v/>
      </c>
      <c r="H435" s="11" t="str">
        <f>IFERROR(INDEX('04-08'!N:N,MATCH(B435,'04-08'!C:C,0),0),"")</f>
        <v/>
      </c>
      <c r="I435" s="11" t="str">
        <f>IFERROR(INDEX('04-29'!M:M,MATCH(B435,'04-29'!L:L,0),0),"")</f>
        <v/>
      </c>
      <c r="J435" s="11" t="str">
        <f>IFERROR(INDEX('05-27'!F:F,MATCH(B435,'05-27'!H:H,0),0),"")</f>
        <v/>
      </c>
      <c r="K435" s="11" t="str">
        <f>IFERROR(INDEX('06-17'!U:U,MATCH(B435,'06-17'!W:W,0),0),"")</f>
        <v/>
      </c>
      <c r="L435" s="11">
        <f>IFERROR(INDEX('07-02'!W:W,MATCH(B435,'07-02'!B:B,0),0),"")</f>
        <v>617</v>
      </c>
      <c r="M435" s="11" t="str">
        <f>IFERROR(INDEX(#REF!,MATCH(B435,#REF!,0),0),"")</f>
        <v/>
      </c>
      <c r="N435" s="11" t="str">
        <f>IFERROR(INDEX(#REF!,MATCH(B435,#REF!,0),0),"")</f>
        <v/>
      </c>
      <c r="O435" s="11" t="str">
        <f>IFERROR(INDEX(#REF!,MATCH(B435,#REF!,0),0),"")</f>
        <v/>
      </c>
      <c r="P435" s="11" t="str">
        <f>IFERROR(INDEX(#REF!,MATCH(B435,#REF!,0),0),"")</f>
        <v/>
      </c>
      <c r="Q435" s="11" t="str">
        <f>IFERROR(INDEX(#REF!,MATCH(B435,#REF!,0),0),"")</f>
        <v/>
      </c>
      <c r="R435" s="11" t="str">
        <f>IFERROR(INDEX(#REF!,MATCH(B435,#REF!,0),0),"")</f>
        <v/>
      </c>
      <c r="S435" s="11" t="str">
        <f>IFERROR(INDEX(#REF!,MATCH(B435,#REF!,0),0),"")</f>
        <v/>
      </c>
      <c r="T435" s="5" t="str">
        <f>IFERROR(INDEX(#REF!,MATCH(B435,#REF!,0),0),"")</f>
        <v/>
      </c>
      <c r="U435" s="10">
        <f t="shared" si="25"/>
        <v>1</v>
      </c>
      <c r="V435" s="188">
        <f t="shared" si="26"/>
        <v>617</v>
      </c>
      <c r="W435" s="188">
        <f t="shared" si="27"/>
        <v>617</v>
      </c>
      <c r="X435" s="188" t="str">
        <f>IFERROR(SUMPRODUCT(LARGE(G435:T435,{1;2;3;4;5})),"NA")</f>
        <v>NA</v>
      </c>
      <c r="Y435" s="189" t="str">
        <f>IFERROR(SUMPRODUCT(LARGE(G435:T435,{1;2;3;4;5;6;7;8;9;10})),"NA")</f>
        <v>NA</v>
      </c>
    </row>
    <row r="436" spans="1:25" s="28" customFormat="1" x14ac:dyDescent="0.3">
      <c r="A436" s="15">
        <v>433</v>
      </c>
      <c r="B436" s="2" t="s">
        <v>2715</v>
      </c>
      <c r="C436" s="1"/>
      <c r="D436" s="1"/>
      <c r="E436" s="1"/>
      <c r="F436" s="2"/>
      <c r="G436" s="10" t="str">
        <f>IFERROR(INDEX('03-25'!X:X,MATCH(B436,'03-25'!Y:Y,0),0),"")</f>
        <v/>
      </c>
      <c r="H436" s="11" t="str">
        <f>IFERROR(INDEX('04-08'!N:N,MATCH(B436,'04-08'!C:C,0),0),"")</f>
        <v/>
      </c>
      <c r="I436" s="11" t="str">
        <f>IFERROR(INDEX('04-29'!M:M,MATCH(B436,'04-29'!L:L,0),0),"")</f>
        <v/>
      </c>
      <c r="J436" s="11" t="str">
        <f>IFERROR(INDEX('05-27'!F:F,MATCH(B436,'05-27'!H:H,0),0),"")</f>
        <v/>
      </c>
      <c r="K436" s="11" t="str">
        <f>IFERROR(INDEX('06-17'!U:U,MATCH(B436,'06-17'!W:W,0),0),"")</f>
        <v/>
      </c>
      <c r="L436" s="11">
        <f>IFERROR(INDEX('07-02'!W:W,MATCH(B436,'07-02'!B:B,0),0),"")</f>
        <v>615</v>
      </c>
      <c r="M436" s="11" t="str">
        <f>IFERROR(INDEX(#REF!,MATCH(B436,#REF!,0),0),"")</f>
        <v/>
      </c>
      <c r="N436" s="11" t="str">
        <f>IFERROR(INDEX(#REF!,MATCH(B436,#REF!,0),0),"")</f>
        <v/>
      </c>
      <c r="O436" s="11" t="str">
        <f>IFERROR(INDEX(#REF!,MATCH(B436,#REF!,0),0),"")</f>
        <v/>
      </c>
      <c r="P436" s="11" t="str">
        <f>IFERROR(INDEX(#REF!,MATCH(B436,#REF!,0),0),"")</f>
        <v/>
      </c>
      <c r="Q436" s="11" t="str">
        <f>IFERROR(INDEX(#REF!,MATCH(B436,#REF!,0),0),"")</f>
        <v/>
      </c>
      <c r="R436" s="11" t="str">
        <f>IFERROR(INDEX(#REF!,MATCH(B436,#REF!,0),0),"")</f>
        <v/>
      </c>
      <c r="S436" s="11" t="str">
        <f>IFERROR(INDEX(#REF!,MATCH(B436,#REF!,0),0),"")</f>
        <v/>
      </c>
      <c r="T436" s="5" t="str">
        <f>IFERROR(INDEX(#REF!,MATCH(B436,#REF!,0),0),"")</f>
        <v/>
      </c>
      <c r="U436" s="10">
        <f t="shared" si="25"/>
        <v>1</v>
      </c>
      <c r="V436" s="188">
        <f t="shared" si="26"/>
        <v>615</v>
      </c>
      <c r="W436" s="188">
        <f t="shared" si="27"/>
        <v>615</v>
      </c>
      <c r="X436" s="188" t="str">
        <f>IFERROR(SUMPRODUCT(LARGE(G436:T436,{1;2;3;4;5})),"NA")</f>
        <v>NA</v>
      </c>
      <c r="Y436" s="189" t="str">
        <f>IFERROR(SUMPRODUCT(LARGE(G436:T436,{1;2;3;4;5;6;7;8;9;10})),"NA")</f>
        <v>NA</v>
      </c>
    </row>
    <row r="437" spans="1:25" s="28" customFormat="1" x14ac:dyDescent="0.3">
      <c r="A437" s="15">
        <v>434</v>
      </c>
      <c r="B437" s="2" t="s">
        <v>2716</v>
      </c>
      <c r="C437" s="1"/>
      <c r="D437" s="1"/>
      <c r="E437" s="1"/>
      <c r="F437" s="2"/>
      <c r="G437" s="10" t="str">
        <f>IFERROR(INDEX('03-25'!X:X,MATCH(B437,'03-25'!Y:Y,0),0),"")</f>
        <v/>
      </c>
      <c r="H437" s="11" t="str">
        <f>IFERROR(INDEX('04-08'!N:N,MATCH(B437,'04-08'!C:C,0),0),"")</f>
        <v/>
      </c>
      <c r="I437" s="11" t="str">
        <f>IFERROR(INDEX('04-29'!M:M,MATCH(B437,'04-29'!L:L,0),0),"")</f>
        <v/>
      </c>
      <c r="J437" s="11" t="str">
        <f>IFERROR(INDEX('05-27'!F:F,MATCH(B437,'05-27'!H:H,0),0),"")</f>
        <v/>
      </c>
      <c r="K437" s="11" t="str">
        <f>IFERROR(INDEX('06-17'!U:U,MATCH(B437,'06-17'!W:W,0),0),"")</f>
        <v/>
      </c>
      <c r="L437" s="11">
        <f>IFERROR(INDEX('07-02'!W:W,MATCH(B437,'07-02'!B:B,0),0),"")</f>
        <v>614</v>
      </c>
      <c r="M437" s="11" t="str">
        <f>IFERROR(INDEX(#REF!,MATCH(B437,#REF!,0),0),"")</f>
        <v/>
      </c>
      <c r="N437" s="11" t="str">
        <f>IFERROR(INDEX(#REF!,MATCH(B437,#REF!,0),0),"")</f>
        <v/>
      </c>
      <c r="O437" s="11" t="str">
        <f>IFERROR(INDEX(#REF!,MATCH(B437,#REF!,0),0),"")</f>
        <v/>
      </c>
      <c r="P437" s="11" t="str">
        <f>IFERROR(INDEX(#REF!,MATCH(B437,#REF!,0),0),"")</f>
        <v/>
      </c>
      <c r="Q437" s="11" t="str">
        <f>IFERROR(INDEX(#REF!,MATCH(B437,#REF!,0),0),"")</f>
        <v/>
      </c>
      <c r="R437" s="11" t="str">
        <f>IFERROR(INDEX(#REF!,MATCH(B437,#REF!,0),0),"")</f>
        <v/>
      </c>
      <c r="S437" s="11" t="str">
        <f>IFERROR(INDEX(#REF!,MATCH(B437,#REF!,0),0),"")</f>
        <v/>
      </c>
      <c r="T437" s="5" t="str">
        <f>IFERROR(INDEX(#REF!,MATCH(B437,#REF!,0),0),"")</f>
        <v/>
      </c>
      <c r="U437" s="10">
        <f t="shared" si="25"/>
        <v>1</v>
      </c>
      <c r="V437" s="188">
        <f t="shared" si="26"/>
        <v>614</v>
      </c>
      <c r="W437" s="188">
        <f t="shared" si="27"/>
        <v>614</v>
      </c>
      <c r="X437" s="188" t="str">
        <f>IFERROR(SUMPRODUCT(LARGE(G437:T437,{1;2;3;4;5})),"NA")</f>
        <v>NA</v>
      </c>
      <c r="Y437" s="189" t="str">
        <f>IFERROR(SUMPRODUCT(LARGE(G437:T437,{1;2;3;4;5;6;7;8;9;10})),"NA")</f>
        <v>NA</v>
      </c>
    </row>
    <row r="438" spans="1:25" s="28" customFormat="1" x14ac:dyDescent="0.3">
      <c r="A438" s="15">
        <v>435</v>
      </c>
      <c r="B438" s="2" t="s">
        <v>2717</v>
      </c>
      <c r="C438" s="1"/>
      <c r="D438" s="1"/>
      <c r="E438" s="1"/>
      <c r="F438" s="2"/>
      <c r="G438" s="10" t="str">
        <f>IFERROR(INDEX('03-25'!X:X,MATCH(B438,'03-25'!Y:Y,0),0),"")</f>
        <v/>
      </c>
      <c r="H438" s="11" t="str">
        <f>IFERROR(INDEX('04-08'!N:N,MATCH(B438,'04-08'!C:C,0),0),"")</f>
        <v/>
      </c>
      <c r="I438" s="11" t="str">
        <f>IFERROR(INDEX('04-29'!M:M,MATCH(B438,'04-29'!L:L,0),0),"")</f>
        <v/>
      </c>
      <c r="J438" s="11" t="str">
        <f>IFERROR(INDEX('05-27'!F:F,MATCH(B438,'05-27'!H:H,0),0),"")</f>
        <v/>
      </c>
      <c r="K438" s="11" t="str">
        <f>IFERROR(INDEX('06-17'!U:U,MATCH(B438,'06-17'!W:W,0),0),"")</f>
        <v/>
      </c>
      <c r="L438" s="11">
        <f>IFERROR(INDEX('07-02'!W:W,MATCH(B438,'07-02'!B:B,0),0),"")</f>
        <v>613</v>
      </c>
      <c r="M438" s="11" t="str">
        <f>IFERROR(INDEX(#REF!,MATCH(B438,#REF!,0),0),"")</f>
        <v/>
      </c>
      <c r="N438" s="11" t="str">
        <f>IFERROR(INDEX(#REF!,MATCH(B438,#REF!,0),0),"")</f>
        <v/>
      </c>
      <c r="O438" s="11" t="str">
        <f>IFERROR(INDEX(#REF!,MATCH(B438,#REF!,0),0),"")</f>
        <v/>
      </c>
      <c r="P438" s="11" t="str">
        <f>IFERROR(INDEX(#REF!,MATCH(B438,#REF!,0),0),"")</f>
        <v/>
      </c>
      <c r="Q438" s="11" t="str">
        <f>IFERROR(INDEX(#REF!,MATCH(B438,#REF!,0),0),"")</f>
        <v/>
      </c>
      <c r="R438" s="11" t="str">
        <f>IFERROR(INDEX(#REF!,MATCH(B438,#REF!,0),0),"")</f>
        <v/>
      </c>
      <c r="S438" s="11" t="str">
        <f>IFERROR(INDEX(#REF!,MATCH(B438,#REF!,0),0),"")</f>
        <v/>
      </c>
      <c r="T438" s="5" t="str">
        <f>IFERROR(INDEX(#REF!,MATCH(B438,#REF!,0),0),"")</f>
        <v/>
      </c>
      <c r="U438" s="10">
        <f t="shared" si="25"/>
        <v>1</v>
      </c>
      <c r="V438" s="188">
        <f t="shared" si="26"/>
        <v>613</v>
      </c>
      <c r="W438" s="188">
        <f t="shared" si="27"/>
        <v>613</v>
      </c>
      <c r="X438" s="188" t="str">
        <f>IFERROR(SUMPRODUCT(LARGE(G438:T438,{1;2;3;4;5})),"NA")</f>
        <v>NA</v>
      </c>
      <c r="Y438" s="189" t="str">
        <f>IFERROR(SUMPRODUCT(LARGE(G438:T438,{1;2;3;4;5;6;7;8;9;10})),"NA")</f>
        <v>NA</v>
      </c>
    </row>
    <row r="439" spans="1:25" s="28" customFormat="1" x14ac:dyDescent="0.3">
      <c r="A439" s="15">
        <v>436</v>
      </c>
      <c r="B439" s="2" t="s">
        <v>441</v>
      </c>
      <c r="C439" s="1"/>
      <c r="D439" s="1"/>
      <c r="E439" s="1"/>
      <c r="F439" s="2"/>
      <c r="G439" s="10" t="str">
        <f>IFERROR(INDEX('03-25'!X:X,MATCH(B439,'03-25'!Y:Y,0),0),"")</f>
        <v/>
      </c>
      <c r="H439" s="11">
        <f>IFERROR(INDEX('04-08'!N:N,MATCH(B439,'04-08'!C:C,0),0),"")</f>
        <v>613</v>
      </c>
      <c r="I439" s="11" t="str">
        <f>IFERROR(INDEX('04-29'!M:M,MATCH(B439,'04-29'!L:L,0),0),"")</f>
        <v/>
      </c>
      <c r="J439" s="11" t="str">
        <f>IFERROR(INDEX('05-27'!F:F,MATCH(B439,'05-27'!H:H,0),0),"")</f>
        <v/>
      </c>
      <c r="K439" s="11" t="str">
        <f>IFERROR(INDEX('06-17'!U:U,MATCH(B439,'06-17'!W:W,0),0),"")</f>
        <v/>
      </c>
      <c r="L439" s="11" t="str">
        <f>IFERROR(INDEX('07-02'!W:W,MATCH(B439,'07-02'!B:B,0),0),"")</f>
        <v/>
      </c>
      <c r="M439" s="11" t="str">
        <f>IFERROR(INDEX(#REF!,MATCH(B439,#REF!,0),0),"")</f>
        <v/>
      </c>
      <c r="N439" s="11" t="str">
        <f>IFERROR(INDEX(#REF!,MATCH(B439,#REF!,0),0),"")</f>
        <v/>
      </c>
      <c r="O439" s="11" t="str">
        <f>IFERROR(INDEX(#REF!,MATCH(B439,#REF!,0),0),"")</f>
        <v/>
      </c>
      <c r="P439" s="11" t="str">
        <f>IFERROR(INDEX(#REF!,MATCH(B439,#REF!,0),0),"")</f>
        <v/>
      </c>
      <c r="Q439" s="11" t="str">
        <f>IFERROR(INDEX(#REF!,MATCH(B439,#REF!,0),0),"")</f>
        <v/>
      </c>
      <c r="R439" s="11" t="str">
        <f>IFERROR(INDEX(#REF!,MATCH(B439,#REF!,0),0),"")</f>
        <v/>
      </c>
      <c r="S439" s="11" t="str">
        <f>IFERROR(INDEX(#REF!,MATCH(B439,#REF!,0),0),"")</f>
        <v/>
      </c>
      <c r="T439" s="5" t="str">
        <f>IFERROR(INDEX(#REF!,MATCH(B439,#REF!,0),0),"")</f>
        <v/>
      </c>
      <c r="U439" s="10">
        <f t="shared" si="25"/>
        <v>1</v>
      </c>
      <c r="V439" s="188">
        <f t="shared" si="26"/>
        <v>613</v>
      </c>
      <c r="W439" s="188">
        <f t="shared" si="27"/>
        <v>613</v>
      </c>
      <c r="X439" s="188" t="str">
        <f>IFERROR(SUMPRODUCT(LARGE(G439:T439,{1;2;3;4;5})),"NA")</f>
        <v>NA</v>
      </c>
      <c r="Y439" s="189" t="str">
        <f>IFERROR(SUMPRODUCT(LARGE(G439:T439,{1;2;3;4;5;6;7;8;9;10})),"NA")</f>
        <v>NA</v>
      </c>
    </row>
    <row r="440" spans="1:25" s="28" customFormat="1" x14ac:dyDescent="0.3">
      <c r="A440" s="15">
        <v>437</v>
      </c>
      <c r="B440" s="2" t="s">
        <v>1794</v>
      </c>
      <c r="C440" s="1"/>
      <c r="D440" s="1"/>
      <c r="E440" s="1"/>
      <c r="F440" s="2"/>
      <c r="G440" s="10" t="str">
        <f>IFERROR(INDEX('03-25'!X:X,MATCH(B440,'03-25'!Y:Y,0),0),"")</f>
        <v/>
      </c>
      <c r="H440" s="11" t="str">
        <f>IFERROR(INDEX('04-08'!N:N,MATCH(B440,'04-08'!C:C,0),0),"")</f>
        <v/>
      </c>
      <c r="I440" s="11">
        <f>IFERROR(INDEX('04-29'!M:M,MATCH(B440,'04-29'!L:L,0),0),"")</f>
        <v>612</v>
      </c>
      <c r="J440" s="11" t="str">
        <f>IFERROR(INDEX('05-27'!F:F,MATCH(B440,'05-27'!H:H,0),0),"")</f>
        <v/>
      </c>
      <c r="K440" s="11" t="str">
        <f>IFERROR(INDEX('06-17'!U:U,MATCH(B440,'06-17'!W:W,0),0),"")</f>
        <v/>
      </c>
      <c r="L440" s="11" t="str">
        <f>IFERROR(INDEX('07-02'!W:W,MATCH(B440,'07-02'!B:B,0),0),"")</f>
        <v/>
      </c>
      <c r="M440" s="11" t="str">
        <f>IFERROR(INDEX(#REF!,MATCH(B440,#REF!,0),0),"")</f>
        <v/>
      </c>
      <c r="N440" s="11" t="str">
        <f>IFERROR(INDEX(#REF!,MATCH(B440,#REF!,0),0),"")</f>
        <v/>
      </c>
      <c r="O440" s="11" t="str">
        <f>IFERROR(INDEX(#REF!,MATCH(B440,#REF!,0),0),"")</f>
        <v/>
      </c>
      <c r="P440" s="11" t="str">
        <f>IFERROR(INDEX(#REF!,MATCH(B440,#REF!,0),0),"")</f>
        <v/>
      </c>
      <c r="Q440" s="11" t="str">
        <f>IFERROR(INDEX(#REF!,MATCH(B440,#REF!,0),0),"")</f>
        <v/>
      </c>
      <c r="R440" s="11" t="str">
        <f>IFERROR(INDEX(#REF!,MATCH(B440,#REF!,0),0),"")</f>
        <v/>
      </c>
      <c r="S440" s="11" t="str">
        <f>IFERROR(INDEX(#REF!,MATCH(B440,#REF!,0),0),"")</f>
        <v/>
      </c>
      <c r="T440" s="5" t="str">
        <f>IFERROR(INDEX(#REF!,MATCH(B440,#REF!,0),0),"")</f>
        <v/>
      </c>
      <c r="U440" s="10">
        <f t="shared" si="25"/>
        <v>1</v>
      </c>
      <c r="V440" s="188">
        <f t="shared" si="26"/>
        <v>612</v>
      </c>
      <c r="W440" s="188">
        <f t="shared" si="27"/>
        <v>612</v>
      </c>
      <c r="X440" s="188" t="str">
        <f>IFERROR(SUMPRODUCT(LARGE(G440:T440,{1;2;3;4;5})),"NA")</f>
        <v>NA</v>
      </c>
      <c r="Y440" s="189" t="str">
        <f>IFERROR(SUMPRODUCT(LARGE(G440:T440,{1;2;3;4;5;6;7;8;9;10})),"NA")</f>
        <v>NA</v>
      </c>
    </row>
    <row r="441" spans="1:25" s="28" customFormat="1" x14ac:dyDescent="0.3">
      <c r="A441" s="15">
        <v>438</v>
      </c>
      <c r="B441" s="2" t="s">
        <v>2651</v>
      </c>
      <c r="C441" s="1"/>
      <c r="D441" s="1"/>
      <c r="E441" s="1"/>
      <c r="F441" s="2"/>
      <c r="G441" s="10" t="str">
        <f>IFERROR(INDEX('03-25'!X:X,MATCH(B441,'03-25'!Y:Y,0),0),"")</f>
        <v/>
      </c>
      <c r="H441" s="11" t="str">
        <f>IFERROR(INDEX('04-08'!N:N,MATCH(B441,'04-08'!C:C,0),0),"")</f>
        <v/>
      </c>
      <c r="I441" s="11" t="str">
        <f>IFERROR(INDEX('04-29'!M:M,MATCH(B441,'04-29'!L:L,0),0),"")</f>
        <v/>
      </c>
      <c r="J441" s="11" t="str">
        <f>IFERROR(INDEX('05-27'!F:F,MATCH(B441,'05-27'!H:H,0),0),"")</f>
        <v/>
      </c>
      <c r="K441" s="11" t="str">
        <f>IFERROR(INDEX('06-17'!U:U,MATCH(B441,'06-17'!W:W,0),0),"")</f>
        <v/>
      </c>
      <c r="L441" s="11">
        <f>IFERROR(INDEX('07-02'!W:W,MATCH(B441,'07-02'!B:B,0),0),"")</f>
        <v>612</v>
      </c>
      <c r="M441" s="11" t="str">
        <f>IFERROR(INDEX(#REF!,MATCH(B441,#REF!,0),0),"")</f>
        <v/>
      </c>
      <c r="N441" s="11" t="str">
        <f>IFERROR(INDEX(#REF!,MATCH(B441,#REF!,0),0),"")</f>
        <v/>
      </c>
      <c r="O441" s="11" t="str">
        <f>IFERROR(INDEX(#REF!,MATCH(B441,#REF!,0),0),"")</f>
        <v/>
      </c>
      <c r="P441" s="11" t="str">
        <f>IFERROR(INDEX(#REF!,MATCH(B441,#REF!,0),0),"")</f>
        <v/>
      </c>
      <c r="Q441" s="11" t="str">
        <f>IFERROR(INDEX(#REF!,MATCH(B441,#REF!,0),0),"")</f>
        <v/>
      </c>
      <c r="R441" s="11" t="str">
        <f>IFERROR(INDEX(#REF!,MATCH(B441,#REF!,0),0),"")</f>
        <v/>
      </c>
      <c r="S441" s="11" t="str">
        <f>IFERROR(INDEX(#REF!,MATCH(B441,#REF!,0),0),"")</f>
        <v/>
      </c>
      <c r="T441" s="5" t="str">
        <f>IFERROR(INDEX(#REF!,MATCH(B441,#REF!,0),0),"")</f>
        <v/>
      </c>
      <c r="U441" s="10">
        <f t="shared" si="25"/>
        <v>1</v>
      </c>
      <c r="V441" s="188">
        <f t="shared" si="26"/>
        <v>612</v>
      </c>
      <c r="W441" s="188">
        <f t="shared" si="27"/>
        <v>612</v>
      </c>
      <c r="X441" s="188" t="str">
        <f>IFERROR(SUMPRODUCT(LARGE(G441:T441,{1;2;3;4;5})),"NA")</f>
        <v>NA</v>
      </c>
      <c r="Y441" s="189" t="str">
        <f>IFERROR(SUMPRODUCT(LARGE(G441:T441,{1;2;3;4;5;6;7;8;9;10})),"NA")</f>
        <v>NA</v>
      </c>
    </row>
    <row r="442" spans="1:25" s="28" customFormat="1" x14ac:dyDescent="0.3">
      <c r="A442" s="15">
        <v>439</v>
      </c>
      <c r="B442" s="2" t="s">
        <v>2718</v>
      </c>
      <c r="C442" s="1"/>
      <c r="D442" s="1"/>
      <c r="E442" s="1"/>
      <c r="F442" s="2"/>
      <c r="G442" s="10" t="str">
        <f>IFERROR(INDEX('03-25'!X:X,MATCH(B442,'03-25'!Y:Y,0),0),"")</f>
        <v/>
      </c>
      <c r="H442" s="11" t="str">
        <f>IFERROR(INDEX('04-08'!N:N,MATCH(B442,'04-08'!C:C,0),0),"")</f>
        <v/>
      </c>
      <c r="I442" s="11" t="str">
        <f>IFERROR(INDEX('04-29'!M:M,MATCH(B442,'04-29'!L:L,0),0),"")</f>
        <v/>
      </c>
      <c r="J442" s="11" t="str">
        <f>IFERROR(INDEX('05-27'!F:F,MATCH(B442,'05-27'!H:H,0),0),"")</f>
        <v/>
      </c>
      <c r="K442" s="11" t="str">
        <f>IFERROR(INDEX('06-17'!U:U,MATCH(B442,'06-17'!W:W,0),0),"")</f>
        <v/>
      </c>
      <c r="L442" s="11">
        <f>IFERROR(INDEX('07-02'!W:W,MATCH(B442,'07-02'!B:B,0),0),"")</f>
        <v>612</v>
      </c>
      <c r="M442" s="11" t="str">
        <f>IFERROR(INDEX(#REF!,MATCH(B442,#REF!,0),0),"")</f>
        <v/>
      </c>
      <c r="N442" s="11" t="str">
        <f>IFERROR(INDEX(#REF!,MATCH(B442,#REF!,0),0),"")</f>
        <v/>
      </c>
      <c r="O442" s="11" t="str">
        <f>IFERROR(INDEX(#REF!,MATCH(B442,#REF!,0),0),"")</f>
        <v/>
      </c>
      <c r="P442" s="11" t="str">
        <f>IFERROR(INDEX(#REF!,MATCH(B442,#REF!,0),0),"")</f>
        <v/>
      </c>
      <c r="Q442" s="11" t="str">
        <f>IFERROR(INDEX(#REF!,MATCH(B442,#REF!,0),0),"")</f>
        <v/>
      </c>
      <c r="R442" s="11" t="str">
        <f>IFERROR(INDEX(#REF!,MATCH(B442,#REF!,0),0),"")</f>
        <v/>
      </c>
      <c r="S442" s="11" t="str">
        <f>IFERROR(INDEX(#REF!,MATCH(B442,#REF!,0),0),"")</f>
        <v/>
      </c>
      <c r="T442" s="5" t="str">
        <f>IFERROR(INDEX(#REF!,MATCH(B442,#REF!,0),0),"")</f>
        <v/>
      </c>
      <c r="U442" s="10">
        <f t="shared" si="25"/>
        <v>1</v>
      </c>
      <c r="V442" s="188">
        <f t="shared" si="26"/>
        <v>612</v>
      </c>
      <c r="W442" s="188">
        <f t="shared" si="27"/>
        <v>612</v>
      </c>
      <c r="X442" s="188" t="str">
        <f>IFERROR(SUMPRODUCT(LARGE(G442:T442,{1;2;3;4;5})),"NA")</f>
        <v>NA</v>
      </c>
      <c r="Y442" s="189" t="str">
        <f>IFERROR(SUMPRODUCT(LARGE(G442:T442,{1;2;3;4;5;6;7;8;9;10})),"NA")</f>
        <v>NA</v>
      </c>
    </row>
    <row r="443" spans="1:25" s="28" customFormat="1" x14ac:dyDescent="0.3">
      <c r="A443" s="15">
        <v>440</v>
      </c>
      <c r="B443" s="2" t="s">
        <v>2652</v>
      </c>
      <c r="C443" s="1"/>
      <c r="D443" s="1"/>
      <c r="E443" s="1"/>
      <c r="F443" s="2"/>
      <c r="G443" s="10" t="str">
        <f>IFERROR(INDEX('03-25'!X:X,MATCH(B443,'03-25'!Y:Y,0),0),"")</f>
        <v/>
      </c>
      <c r="H443" s="11" t="str">
        <f>IFERROR(INDEX('04-08'!N:N,MATCH(B443,'04-08'!C:C,0),0),"")</f>
        <v/>
      </c>
      <c r="I443" s="11" t="str">
        <f>IFERROR(INDEX('04-29'!M:M,MATCH(B443,'04-29'!L:L,0),0),"")</f>
        <v/>
      </c>
      <c r="J443" s="11" t="str">
        <f>IFERROR(INDEX('05-27'!F:F,MATCH(B443,'05-27'!H:H,0),0),"")</f>
        <v/>
      </c>
      <c r="K443" s="11" t="str">
        <f>IFERROR(INDEX('06-17'!U:U,MATCH(B443,'06-17'!W:W,0),0),"")</f>
        <v/>
      </c>
      <c r="L443" s="11">
        <f>IFERROR(INDEX('07-02'!W:W,MATCH(B443,'07-02'!B:B,0),0),"")</f>
        <v>611</v>
      </c>
      <c r="M443" s="11" t="str">
        <f>IFERROR(INDEX(#REF!,MATCH(B443,#REF!,0),0),"")</f>
        <v/>
      </c>
      <c r="N443" s="11" t="str">
        <f>IFERROR(INDEX(#REF!,MATCH(B443,#REF!,0),0),"")</f>
        <v/>
      </c>
      <c r="O443" s="11" t="str">
        <f>IFERROR(INDEX(#REF!,MATCH(B443,#REF!,0),0),"")</f>
        <v/>
      </c>
      <c r="P443" s="11" t="str">
        <f>IFERROR(INDEX(#REF!,MATCH(B443,#REF!,0),0),"")</f>
        <v/>
      </c>
      <c r="Q443" s="11" t="str">
        <f>IFERROR(INDEX(#REF!,MATCH(B443,#REF!,0),0),"")</f>
        <v/>
      </c>
      <c r="R443" s="11" t="str">
        <f>IFERROR(INDEX(#REF!,MATCH(B443,#REF!,0),0),"")</f>
        <v/>
      </c>
      <c r="S443" s="11" t="str">
        <f>IFERROR(INDEX(#REF!,MATCH(B443,#REF!,0),0),"")</f>
        <v/>
      </c>
      <c r="T443" s="5" t="str">
        <f>IFERROR(INDEX(#REF!,MATCH(B443,#REF!,0),0),"")</f>
        <v/>
      </c>
      <c r="U443" s="10">
        <f t="shared" si="25"/>
        <v>1</v>
      </c>
      <c r="V443" s="188">
        <f t="shared" si="26"/>
        <v>611</v>
      </c>
      <c r="W443" s="188">
        <f t="shared" si="27"/>
        <v>611</v>
      </c>
      <c r="X443" s="188" t="str">
        <f>IFERROR(SUMPRODUCT(LARGE(G443:T443,{1;2;3;4;5})),"NA")</f>
        <v>NA</v>
      </c>
      <c r="Y443" s="189" t="str">
        <f>IFERROR(SUMPRODUCT(LARGE(G443:T443,{1;2;3;4;5;6;7;8;9;10})),"NA")</f>
        <v>NA</v>
      </c>
    </row>
    <row r="444" spans="1:25" s="28" customFormat="1" x14ac:dyDescent="0.3">
      <c r="A444" s="15">
        <v>441</v>
      </c>
      <c r="B444" s="2" t="s">
        <v>2037</v>
      </c>
      <c r="C444" s="1"/>
      <c r="D444" s="1"/>
      <c r="E444" s="1"/>
      <c r="F444" s="2"/>
      <c r="G444" s="10" t="str">
        <f>IFERROR(INDEX('03-25'!X:X,MATCH(B444,'03-25'!Y:Y,0),0),"")</f>
        <v/>
      </c>
      <c r="H444" s="11" t="str">
        <f>IFERROR(INDEX('04-08'!N:N,MATCH(B444,'04-08'!C:C,0),0),"")</f>
        <v/>
      </c>
      <c r="I444" s="11" t="str">
        <f>IFERROR(INDEX('04-29'!M:M,MATCH(B444,'04-29'!L:L,0),0),"")</f>
        <v/>
      </c>
      <c r="J444" s="11">
        <f>IFERROR(INDEX('05-27'!F:F,MATCH(B444,'05-27'!H:H,0),0),"")</f>
        <v>610</v>
      </c>
      <c r="K444" s="11" t="str">
        <f>IFERROR(INDEX('06-17'!U:U,MATCH(B444,'06-17'!W:W,0),0),"")</f>
        <v/>
      </c>
      <c r="L444" s="11" t="str">
        <f>IFERROR(INDEX('07-02'!W:W,MATCH(B444,'07-02'!B:B,0),0),"")</f>
        <v/>
      </c>
      <c r="M444" s="11" t="str">
        <f>IFERROR(INDEX(#REF!,MATCH(B444,#REF!,0),0),"")</f>
        <v/>
      </c>
      <c r="N444" s="11" t="str">
        <f>IFERROR(INDEX(#REF!,MATCH(B444,#REF!,0),0),"")</f>
        <v/>
      </c>
      <c r="O444" s="11" t="str">
        <f>IFERROR(INDEX(#REF!,MATCH(B444,#REF!,0),0),"")</f>
        <v/>
      </c>
      <c r="P444" s="11" t="str">
        <f>IFERROR(INDEX(#REF!,MATCH(B444,#REF!,0),0),"")</f>
        <v/>
      </c>
      <c r="Q444" s="11" t="str">
        <f>IFERROR(INDEX(#REF!,MATCH(B444,#REF!,0),0),"")</f>
        <v/>
      </c>
      <c r="R444" s="11" t="str">
        <f>IFERROR(INDEX(#REF!,MATCH(B444,#REF!,0),0),"")</f>
        <v/>
      </c>
      <c r="S444" s="11" t="str">
        <f>IFERROR(INDEX(#REF!,MATCH(B444,#REF!,0),0),"")</f>
        <v/>
      </c>
      <c r="T444" s="5" t="str">
        <f>IFERROR(INDEX(#REF!,MATCH(B444,#REF!,0),0),"")</f>
        <v/>
      </c>
      <c r="U444" s="10">
        <f t="shared" si="25"/>
        <v>1</v>
      </c>
      <c r="V444" s="188">
        <f t="shared" si="26"/>
        <v>610</v>
      </c>
      <c r="W444" s="188">
        <f t="shared" si="27"/>
        <v>610</v>
      </c>
      <c r="X444" s="188" t="str">
        <f>IFERROR(SUMPRODUCT(LARGE(G444:T444,{1;2;3;4;5})),"NA")</f>
        <v>NA</v>
      </c>
      <c r="Y444" s="189" t="str">
        <f>IFERROR(SUMPRODUCT(LARGE(G444:T444,{1;2;3;4;5;6;7;8;9;10})),"NA")</f>
        <v>NA</v>
      </c>
    </row>
    <row r="445" spans="1:25" s="28" customFormat="1" x14ac:dyDescent="0.3">
      <c r="A445" s="15">
        <v>442</v>
      </c>
      <c r="B445" s="2" t="s">
        <v>2720</v>
      </c>
      <c r="C445" s="1"/>
      <c r="D445" s="1"/>
      <c r="E445" s="1"/>
      <c r="F445" s="2"/>
      <c r="G445" s="10" t="str">
        <f>IFERROR(INDEX('03-25'!X:X,MATCH(B445,'03-25'!Y:Y,0),0),"")</f>
        <v/>
      </c>
      <c r="H445" s="11" t="str">
        <f>IFERROR(INDEX('04-08'!N:N,MATCH(B445,'04-08'!C:C,0),0),"")</f>
        <v/>
      </c>
      <c r="I445" s="11" t="str">
        <f>IFERROR(INDEX('04-29'!M:M,MATCH(B445,'04-29'!L:L,0),0),"")</f>
        <v/>
      </c>
      <c r="J445" s="11" t="str">
        <f>IFERROR(INDEX('05-27'!F:F,MATCH(B445,'05-27'!H:H,0),0),"")</f>
        <v/>
      </c>
      <c r="K445" s="11" t="str">
        <f>IFERROR(INDEX('06-17'!U:U,MATCH(B445,'06-17'!W:W,0),0),"")</f>
        <v/>
      </c>
      <c r="L445" s="11">
        <f>IFERROR(INDEX('07-02'!W:W,MATCH(B445,'07-02'!B:B,0),0),"")</f>
        <v>610</v>
      </c>
      <c r="M445" s="11" t="str">
        <f>IFERROR(INDEX(#REF!,MATCH(B445,#REF!,0),0),"")</f>
        <v/>
      </c>
      <c r="N445" s="11" t="str">
        <f>IFERROR(INDEX(#REF!,MATCH(B445,#REF!,0),0),"")</f>
        <v/>
      </c>
      <c r="O445" s="11" t="str">
        <f>IFERROR(INDEX(#REF!,MATCH(B445,#REF!,0),0),"")</f>
        <v/>
      </c>
      <c r="P445" s="11" t="str">
        <f>IFERROR(INDEX(#REF!,MATCH(B445,#REF!,0),0),"")</f>
        <v/>
      </c>
      <c r="Q445" s="11" t="str">
        <f>IFERROR(INDEX(#REF!,MATCH(B445,#REF!,0),0),"")</f>
        <v/>
      </c>
      <c r="R445" s="11" t="str">
        <f>IFERROR(INDEX(#REF!,MATCH(B445,#REF!,0),0),"")</f>
        <v/>
      </c>
      <c r="S445" s="11" t="str">
        <f>IFERROR(INDEX(#REF!,MATCH(B445,#REF!,0),0),"")</f>
        <v/>
      </c>
      <c r="T445" s="5" t="str">
        <f>IFERROR(INDEX(#REF!,MATCH(B445,#REF!,0),0),"")</f>
        <v/>
      </c>
      <c r="U445" s="10">
        <f t="shared" si="25"/>
        <v>1</v>
      </c>
      <c r="V445" s="188">
        <f t="shared" si="26"/>
        <v>610</v>
      </c>
      <c r="W445" s="188">
        <f t="shared" si="27"/>
        <v>610</v>
      </c>
      <c r="X445" s="188" t="str">
        <f>IFERROR(SUMPRODUCT(LARGE(G445:T445,{1;2;3;4;5})),"NA")</f>
        <v>NA</v>
      </c>
      <c r="Y445" s="189" t="str">
        <f>IFERROR(SUMPRODUCT(LARGE(G445:T445,{1;2;3;4;5;6;7;8;9;10})),"NA")</f>
        <v>NA</v>
      </c>
    </row>
    <row r="446" spans="1:25" s="28" customFormat="1" x14ac:dyDescent="0.3">
      <c r="A446" s="15">
        <v>443</v>
      </c>
      <c r="B446" s="2" t="s">
        <v>2432</v>
      </c>
      <c r="C446" s="1"/>
      <c r="D446" s="1"/>
      <c r="E446" s="1"/>
      <c r="F446" s="2"/>
      <c r="G446" s="10" t="str">
        <f>IFERROR(INDEX('03-25'!X:X,MATCH(B446,'03-25'!Y:Y,0),0),"")</f>
        <v/>
      </c>
      <c r="H446" s="11" t="str">
        <f>IFERROR(INDEX('04-08'!N:N,MATCH(B446,'04-08'!C:C,0),0),"")</f>
        <v/>
      </c>
      <c r="I446" s="11" t="str">
        <f>IFERROR(INDEX('04-29'!M:M,MATCH(B446,'04-29'!L:L,0),0),"")</f>
        <v/>
      </c>
      <c r="J446" s="11" t="str">
        <f>IFERROR(INDEX('05-27'!F:F,MATCH(B446,'05-27'!H:H,0),0),"")</f>
        <v/>
      </c>
      <c r="K446" s="11">
        <f>IFERROR(INDEX('06-17'!U:U,MATCH(B446,'06-17'!W:W,0),0),"")</f>
        <v>608</v>
      </c>
      <c r="L446" s="11" t="str">
        <f>IFERROR(INDEX('07-02'!W:W,MATCH(B446,'07-02'!B:B,0),0),"")</f>
        <v/>
      </c>
      <c r="M446" s="11" t="str">
        <f>IFERROR(INDEX(#REF!,MATCH(B446,#REF!,0),0),"")</f>
        <v/>
      </c>
      <c r="N446" s="11" t="str">
        <f>IFERROR(INDEX(#REF!,MATCH(B446,#REF!,0),0),"")</f>
        <v/>
      </c>
      <c r="O446" s="11" t="str">
        <f>IFERROR(INDEX(#REF!,MATCH(B446,#REF!,0),0),"")</f>
        <v/>
      </c>
      <c r="P446" s="11" t="str">
        <f>IFERROR(INDEX(#REF!,MATCH(B446,#REF!,0),0),"")</f>
        <v/>
      </c>
      <c r="Q446" s="11" t="str">
        <f>IFERROR(INDEX(#REF!,MATCH(B446,#REF!,0),0),"")</f>
        <v/>
      </c>
      <c r="R446" s="11" t="str">
        <f>IFERROR(INDEX(#REF!,MATCH(B446,#REF!,0),0),"")</f>
        <v/>
      </c>
      <c r="S446" s="11" t="str">
        <f>IFERROR(INDEX(#REF!,MATCH(B446,#REF!,0),0),"")</f>
        <v/>
      </c>
      <c r="T446" s="5" t="str">
        <f>IFERROR(INDEX(#REF!,MATCH(B446,#REF!,0),0),"")</f>
        <v/>
      </c>
      <c r="U446" s="10">
        <f t="shared" si="25"/>
        <v>1</v>
      </c>
      <c r="V446" s="188">
        <f t="shared" si="26"/>
        <v>608</v>
      </c>
      <c r="W446" s="188">
        <f t="shared" si="27"/>
        <v>608</v>
      </c>
      <c r="X446" s="188" t="str">
        <f>IFERROR(SUMPRODUCT(LARGE(G446:T446,{1;2;3;4;5})),"NA")</f>
        <v>NA</v>
      </c>
      <c r="Y446" s="189" t="str">
        <f>IFERROR(SUMPRODUCT(LARGE(G446:T446,{1;2;3;4;5;6;7;8;9;10})),"NA")</f>
        <v>NA</v>
      </c>
    </row>
    <row r="447" spans="1:25" s="28" customFormat="1" x14ac:dyDescent="0.3">
      <c r="A447" s="15">
        <v>444</v>
      </c>
      <c r="B447" s="2" t="s">
        <v>1833</v>
      </c>
      <c r="C447" s="1"/>
      <c r="D447" s="1"/>
      <c r="E447" s="1"/>
      <c r="F447" s="2"/>
      <c r="G447" s="10" t="str">
        <f>IFERROR(INDEX('03-25'!X:X,MATCH(B447,'03-25'!Y:Y,0),0),"")</f>
        <v/>
      </c>
      <c r="H447" s="11" t="str">
        <f>IFERROR(INDEX('04-08'!N:N,MATCH(B447,'04-08'!C:C,0),0),"")</f>
        <v/>
      </c>
      <c r="I447" s="11">
        <f>IFERROR(INDEX('04-29'!M:M,MATCH(B447,'04-29'!L:L,0),0),"")</f>
        <v>608</v>
      </c>
      <c r="J447" s="11" t="str">
        <f>IFERROR(INDEX('05-27'!F:F,MATCH(B447,'05-27'!H:H,0),0),"")</f>
        <v/>
      </c>
      <c r="K447" s="11" t="str">
        <f>IFERROR(INDEX('06-17'!U:U,MATCH(B447,'06-17'!W:W,0),0),"")</f>
        <v/>
      </c>
      <c r="L447" s="11" t="str">
        <f>IFERROR(INDEX('07-02'!W:W,MATCH(B447,'07-02'!B:B,0),0),"")</f>
        <v/>
      </c>
      <c r="M447" s="11" t="str">
        <f>IFERROR(INDEX(#REF!,MATCH(B447,#REF!,0),0),"")</f>
        <v/>
      </c>
      <c r="N447" s="11" t="str">
        <f>IFERROR(INDEX(#REF!,MATCH(B447,#REF!,0),0),"")</f>
        <v/>
      </c>
      <c r="O447" s="11" t="str">
        <f>IFERROR(INDEX(#REF!,MATCH(B447,#REF!,0),0),"")</f>
        <v/>
      </c>
      <c r="P447" s="11" t="str">
        <f>IFERROR(INDEX(#REF!,MATCH(B447,#REF!,0),0),"")</f>
        <v/>
      </c>
      <c r="Q447" s="11" t="str">
        <f>IFERROR(INDEX(#REF!,MATCH(B447,#REF!,0),0),"")</f>
        <v/>
      </c>
      <c r="R447" s="11" t="str">
        <f>IFERROR(INDEX(#REF!,MATCH(B447,#REF!,0),0),"")</f>
        <v/>
      </c>
      <c r="S447" s="11" t="str">
        <f>IFERROR(INDEX(#REF!,MATCH(B447,#REF!,0),0),"")</f>
        <v/>
      </c>
      <c r="T447" s="5" t="str">
        <f>IFERROR(INDEX(#REF!,MATCH(B447,#REF!,0),0),"")</f>
        <v/>
      </c>
      <c r="U447" s="10">
        <f t="shared" si="25"/>
        <v>1</v>
      </c>
      <c r="V447" s="188">
        <f t="shared" si="26"/>
        <v>608</v>
      </c>
      <c r="W447" s="188">
        <f t="shared" si="27"/>
        <v>608</v>
      </c>
      <c r="X447" s="188" t="str">
        <f>IFERROR(SUMPRODUCT(LARGE(G447:T447,{1;2;3;4;5})),"NA")</f>
        <v>NA</v>
      </c>
      <c r="Y447" s="189" t="str">
        <f>IFERROR(SUMPRODUCT(LARGE(G447:T447,{1;2;3;4;5;6;7;8;9;10})),"NA")</f>
        <v>NA</v>
      </c>
    </row>
    <row r="448" spans="1:25" s="28" customFormat="1" x14ac:dyDescent="0.3">
      <c r="A448" s="15">
        <v>445</v>
      </c>
      <c r="B448" s="2" t="s">
        <v>442</v>
      </c>
      <c r="C448" s="1"/>
      <c r="D448" s="1"/>
      <c r="E448" s="1"/>
      <c r="F448" s="2"/>
      <c r="G448" s="10" t="str">
        <f>IFERROR(INDEX('03-25'!X:X,MATCH(B448,'03-25'!Y:Y,0),0),"")</f>
        <v/>
      </c>
      <c r="H448" s="11">
        <f>IFERROR(INDEX('04-08'!N:N,MATCH(B448,'04-08'!C:C,0),0),"")</f>
        <v>605</v>
      </c>
      <c r="I448" s="11" t="str">
        <f>IFERROR(INDEX('04-29'!M:M,MATCH(B448,'04-29'!L:L,0),0),"")</f>
        <v/>
      </c>
      <c r="J448" s="11" t="str">
        <f>IFERROR(INDEX('05-27'!F:F,MATCH(B448,'05-27'!H:H,0),0),"")</f>
        <v/>
      </c>
      <c r="K448" s="11" t="str">
        <f>IFERROR(INDEX('06-17'!U:U,MATCH(B448,'06-17'!W:W,0),0),"")</f>
        <v/>
      </c>
      <c r="L448" s="11" t="str">
        <f>IFERROR(INDEX('07-02'!W:W,MATCH(B448,'07-02'!B:B,0),0),"")</f>
        <v/>
      </c>
      <c r="M448" s="11" t="str">
        <f>IFERROR(INDEX(#REF!,MATCH(B448,#REF!,0),0),"")</f>
        <v/>
      </c>
      <c r="N448" s="11" t="str">
        <f>IFERROR(INDEX(#REF!,MATCH(B448,#REF!,0),0),"")</f>
        <v/>
      </c>
      <c r="O448" s="11" t="str">
        <f>IFERROR(INDEX(#REF!,MATCH(B448,#REF!,0),0),"")</f>
        <v/>
      </c>
      <c r="P448" s="11" t="str">
        <f>IFERROR(INDEX(#REF!,MATCH(B448,#REF!,0),0),"")</f>
        <v/>
      </c>
      <c r="Q448" s="11" t="str">
        <f>IFERROR(INDEX(#REF!,MATCH(B448,#REF!,0),0),"")</f>
        <v/>
      </c>
      <c r="R448" s="11" t="str">
        <f>IFERROR(INDEX(#REF!,MATCH(B448,#REF!,0),0),"")</f>
        <v/>
      </c>
      <c r="S448" s="11" t="str">
        <f>IFERROR(INDEX(#REF!,MATCH(B448,#REF!,0),0),"")</f>
        <v/>
      </c>
      <c r="T448" s="5" t="str">
        <f>IFERROR(INDEX(#REF!,MATCH(B448,#REF!,0),0),"")</f>
        <v/>
      </c>
      <c r="U448" s="10">
        <f t="shared" si="25"/>
        <v>1</v>
      </c>
      <c r="V448" s="188">
        <f t="shared" si="26"/>
        <v>605</v>
      </c>
      <c r="W448" s="188">
        <f t="shared" si="27"/>
        <v>605</v>
      </c>
      <c r="X448" s="188" t="str">
        <f>IFERROR(SUMPRODUCT(LARGE(G448:T448,{1;2;3;4;5})),"NA")</f>
        <v>NA</v>
      </c>
      <c r="Y448" s="189" t="str">
        <f>IFERROR(SUMPRODUCT(LARGE(G448:T448,{1;2;3;4;5;6;7;8;9;10})),"NA")</f>
        <v>NA</v>
      </c>
    </row>
    <row r="449" spans="1:25" s="28" customFormat="1" x14ac:dyDescent="0.3">
      <c r="A449" s="15">
        <v>446</v>
      </c>
      <c r="B449" s="2" t="s">
        <v>2721</v>
      </c>
      <c r="C449" s="1"/>
      <c r="D449" s="1"/>
      <c r="E449" s="1"/>
      <c r="F449" s="2"/>
      <c r="G449" s="10" t="str">
        <f>IFERROR(INDEX('03-25'!X:X,MATCH(B449,'03-25'!Y:Y,0),0),"")</f>
        <v/>
      </c>
      <c r="H449" s="11" t="str">
        <f>IFERROR(INDEX('04-08'!N:N,MATCH(B449,'04-08'!C:C,0),0),"")</f>
        <v/>
      </c>
      <c r="I449" s="11" t="str">
        <f>IFERROR(INDEX('04-29'!M:M,MATCH(B449,'04-29'!L:L,0),0),"")</f>
        <v/>
      </c>
      <c r="J449" s="11" t="str">
        <f>IFERROR(INDEX('05-27'!F:F,MATCH(B449,'05-27'!H:H,0),0),"")</f>
        <v/>
      </c>
      <c r="K449" s="11" t="str">
        <f>IFERROR(INDEX('06-17'!U:U,MATCH(B449,'06-17'!W:W,0),0),"")</f>
        <v/>
      </c>
      <c r="L449" s="11">
        <f>IFERROR(INDEX('07-02'!W:W,MATCH(B449,'07-02'!B:B,0),0),"")</f>
        <v>605</v>
      </c>
      <c r="M449" s="11" t="str">
        <f>IFERROR(INDEX(#REF!,MATCH(B449,#REF!,0),0),"")</f>
        <v/>
      </c>
      <c r="N449" s="11" t="str">
        <f>IFERROR(INDEX(#REF!,MATCH(B449,#REF!,0),0),"")</f>
        <v/>
      </c>
      <c r="O449" s="11" t="str">
        <f>IFERROR(INDEX(#REF!,MATCH(B449,#REF!,0),0),"")</f>
        <v/>
      </c>
      <c r="P449" s="11" t="str">
        <f>IFERROR(INDEX(#REF!,MATCH(B449,#REF!,0),0),"")</f>
        <v/>
      </c>
      <c r="Q449" s="11" t="str">
        <f>IFERROR(INDEX(#REF!,MATCH(B449,#REF!,0),0),"")</f>
        <v/>
      </c>
      <c r="R449" s="11" t="str">
        <f>IFERROR(INDEX(#REF!,MATCH(B449,#REF!,0),0),"")</f>
        <v/>
      </c>
      <c r="S449" s="11" t="str">
        <f>IFERROR(INDEX(#REF!,MATCH(B449,#REF!,0),0),"")</f>
        <v/>
      </c>
      <c r="T449" s="5" t="str">
        <f>IFERROR(INDEX(#REF!,MATCH(B449,#REF!,0),0),"")</f>
        <v/>
      </c>
      <c r="U449" s="10">
        <f t="shared" si="25"/>
        <v>1</v>
      </c>
      <c r="V449" s="188">
        <f t="shared" si="26"/>
        <v>605</v>
      </c>
      <c r="W449" s="188">
        <f t="shared" si="27"/>
        <v>605</v>
      </c>
      <c r="X449" s="188" t="str">
        <f>IFERROR(SUMPRODUCT(LARGE(G449:T449,{1;2;3;4;5})),"NA")</f>
        <v>NA</v>
      </c>
      <c r="Y449" s="189" t="str">
        <f>IFERROR(SUMPRODUCT(LARGE(G449:T449,{1;2;3;4;5;6;7;8;9;10})),"NA")</f>
        <v>NA</v>
      </c>
    </row>
    <row r="450" spans="1:25" s="28" customFormat="1" x14ac:dyDescent="0.3">
      <c r="A450" s="15">
        <v>447</v>
      </c>
      <c r="B450" s="2" t="s">
        <v>2082</v>
      </c>
      <c r="C450" s="1"/>
      <c r="D450" s="1"/>
      <c r="E450" s="1"/>
      <c r="F450" s="2"/>
      <c r="G450" s="10" t="str">
        <f>IFERROR(INDEX('03-25'!X:X,MATCH(B450,'03-25'!Y:Y,0),0),"")</f>
        <v/>
      </c>
      <c r="H450" s="11" t="str">
        <f>IFERROR(INDEX('04-08'!N:N,MATCH(B450,'04-08'!C:C,0),0),"")</f>
        <v/>
      </c>
      <c r="I450" s="11" t="str">
        <f>IFERROR(INDEX('04-29'!M:M,MATCH(B450,'04-29'!L:L,0),0),"")</f>
        <v/>
      </c>
      <c r="J450" s="11">
        <f>IFERROR(INDEX('05-27'!F:F,MATCH(B450,'05-27'!H:H,0),0),"")</f>
        <v>605</v>
      </c>
      <c r="K450" s="11" t="str">
        <f>IFERROR(INDEX('06-17'!U:U,MATCH(B450,'06-17'!W:W,0),0),"")</f>
        <v/>
      </c>
      <c r="L450" s="11" t="str">
        <f>IFERROR(INDEX('07-02'!W:W,MATCH(B450,'07-02'!B:B,0),0),"")</f>
        <v/>
      </c>
      <c r="M450" s="11" t="str">
        <f>IFERROR(INDEX(#REF!,MATCH(B450,#REF!,0),0),"")</f>
        <v/>
      </c>
      <c r="N450" s="11" t="str">
        <f>IFERROR(INDEX(#REF!,MATCH(B450,#REF!,0),0),"")</f>
        <v/>
      </c>
      <c r="O450" s="11" t="str">
        <f>IFERROR(INDEX(#REF!,MATCH(B450,#REF!,0),0),"")</f>
        <v/>
      </c>
      <c r="P450" s="11" t="str">
        <f>IFERROR(INDEX(#REF!,MATCH(B450,#REF!,0),0),"")</f>
        <v/>
      </c>
      <c r="Q450" s="11" t="str">
        <f>IFERROR(INDEX(#REF!,MATCH(B450,#REF!,0),0),"")</f>
        <v/>
      </c>
      <c r="R450" s="11" t="str">
        <f>IFERROR(INDEX(#REF!,MATCH(B450,#REF!,0),0),"")</f>
        <v/>
      </c>
      <c r="S450" s="11" t="str">
        <f>IFERROR(INDEX(#REF!,MATCH(B450,#REF!,0),0),"")</f>
        <v/>
      </c>
      <c r="T450" s="5" t="str">
        <f>IFERROR(INDEX(#REF!,MATCH(B450,#REF!,0),0),"")</f>
        <v/>
      </c>
      <c r="U450" s="10">
        <f t="shared" si="25"/>
        <v>1</v>
      </c>
      <c r="V450" s="188">
        <f t="shared" si="26"/>
        <v>605</v>
      </c>
      <c r="W450" s="188">
        <f t="shared" si="27"/>
        <v>605</v>
      </c>
      <c r="X450" s="188" t="str">
        <f>IFERROR(SUMPRODUCT(LARGE(G450:T450,{1;2;3;4;5})),"NA")</f>
        <v>NA</v>
      </c>
      <c r="Y450" s="189" t="str">
        <f>IFERROR(SUMPRODUCT(LARGE(G450:T450,{1;2;3;4;5;6;7;8;9;10})),"NA")</f>
        <v>NA</v>
      </c>
    </row>
    <row r="451" spans="1:25" s="28" customFormat="1" x14ac:dyDescent="0.3">
      <c r="A451" s="15">
        <v>448</v>
      </c>
      <c r="B451" s="2" t="s">
        <v>1799</v>
      </c>
      <c r="C451" s="1"/>
      <c r="D451" s="1"/>
      <c r="E451" s="1"/>
      <c r="F451" s="2"/>
      <c r="G451" s="10" t="str">
        <f>IFERROR(INDEX('03-25'!X:X,MATCH(B451,'03-25'!Y:Y,0),0),"")</f>
        <v/>
      </c>
      <c r="H451" s="11" t="str">
        <f>IFERROR(INDEX('04-08'!N:N,MATCH(B451,'04-08'!C:C,0),0),"")</f>
        <v/>
      </c>
      <c r="I451" s="11">
        <f>IFERROR(INDEX('04-29'!M:M,MATCH(B451,'04-29'!L:L,0),0),"")</f>
        <v>604</v>
      </c>
      <c r="J451" s="11" t="str">
        <f>IFERROR(INDEX('05-27'!F:F,MATCH(B451,'05-27'!H:H,0),0),"")</f>
        <v/>
      </c>
      <c r="K451" s="11" t="str">
        <f>IFERROR(INDEX('06-17'!U:U,MATCH(B451,'06-17'!W:W,0),0),"")</f>
        <v/>
      </c>
      <c r="L451" s="11" t="str">
        <f>IFERROR(INDEX('07-02'!W:W,MATCH(B451,'07-02'!B:B,0),0),"")</f>
        <v/>
      </c>
      <c r="M451" s="11" t="str">
        <f>IFERROR(INDEX(#REF!,MATCH(B451,#REF!,0),0),"")</f>
        <v/>
      </c>
      <c r="N451" s="11" t="str">
        <f>IFERROR(INDEX(#REF!,MATCH(B451,#REF!,0),0),"")</f>
        <v/>
      </c>
      <c r="O451" s="11" t="str">
        <f>IFERROR(INDEX(#REF!,MATCH(B451,#REF!,0),0),"")</f>
        <v/>
      </c>
      <c r="P451" s="11" t="str">
        <f>IFERROR(INDEX(#REF!,MATCH(B451,#REF!,0),0),"")</f>
        <v/>
      </c>
      <c r="Q451" s="11" t="str">
        <f>IFERROR(INDEX(#REF!,MATCH(B451,#REF!,0),0),"")</f>
        <v/>
      </c>
      <c r="R451" s="11" t="str">
        <f>IFERROR(INDEX(#REF!,MATCH(B451,#REF!,0),0),"")</f>
        <v/>
      </c>
      <c r="S451" s="11" t="str">
        <f>IFERROR(INDEX(#REF!,MATCH(B451,#REF!,0),0),"")</f>
        <v/>
      </c>
      <c r="T451" s="5" t="str">
        <f>IFERROR(INDEX(#REF!,MATCH(B451,#REF!,0),0),"")</f>
        <v/>
      </c>
      <c r="U451" s="10">
        <f t="shared" si="25"/>
        <v>1</v>
      </c>
      <c r="V451" s="188">
        <f t="shared" si="26"/>
        <v>604</v>
      </c>
      <c r="W451" s="188">
        <f t="shared" si="27"/>
        <v>604</v>
      </c>
      <c r="X451" s="188" t="str">
        <f>IFERROR(SUMPRODUCT(LARGE(G451:T451,{1;2;3;4;5})),"NA")</f>
        <v>NA</v>
      </c>
      <c r="Y451" s="189" t="str">
        <f>IFERROR(SUMPRODUCT(LARGE(G451:T451,{1;2;3;4;5;6;7;8;9;10})),"NA")</f>
        <v>NA</v>
      </c>
    </row>
    <row r="452" spans="1:25" s="28" customFormat="1" x14ac:dyDescent="0.3">
      <c r="A452" s="15">
        <v>449</v>
      </c>
      <c r="B452" s="2" t="s">
        <v>1795</v>
      </c>
      <c r="C452" s="1"/>
      <c r="D452" s="1"/>
      <c r="E452" s="1"/>
      <c r="F452" s="2"/>
      <c r="G452" s="10" t="str">
        <f>IFERROR(INDEX('03-25'!X:X,MATCH(B452,'03-25'!Y:Y,0),0),"")</f>
        <v/>
      </c>
      <c r="H452" s="11" t="str">
        <f>IFERROR(INDEX('04-08'!N:N,MATCH(B452,'04-08'!C:C,0),0),"")</f>
        <v/>
      </c>
      <c r="I452" s="11">
        <f>IFERROR(INDEX('04-29'!M:M,MATCH(B452,'04-29'!L:L,0),0),"")</f>
        <v>599</v>
      </c>
      <c r="J452" s="11" t="str">
        <f>IFERROR(INDEX('05-27'!F:F,MATCH(B452,'05-27'!H:H,0),0),"")</f>
        <v/>
      </c>
      <c r="K452" s="11" t="str">
        <f>IFERROR(INDEX('06-17'!U:U,MATCH(B452,'06-17'!W:W,0),0),"")</f>
        <v/>
      </c>
      <c r="L452" s="11" t="str">
        <f>IFERROR(INDEX('07-02'!W:W,MATCH(B452,'07-02'!B:B,0),0),"")</f>
        <v/>
      </c>
      <c r="M452" s="11" t="str">
        <f>IFERROR(INDEX(#REF!,MATCH(B452,#REF!,0),0),"")</f>
        <v/>
      </c>
      <c r="N452" s="11" t="str">
        <f>IFERROR(INDEX(#REF!,MATCH(B452,#REF!,0),0),"")</f>
        <v/>
      </c>
      <c r="O452" s="11" t="str">
        <f>IFERROR(INDEX(#REF!,MATCH(B452,#REF!,0),0),"")</f>
        <v/>
      </c>
      <c r="P452" s="11" t="str">
        <f>IFERROR(INDEX(#REF!,MATCH(B452,#REF!,0),0),"")</f>
        <v/>
      </c>
      <c r="Q452" s="11" t="str">
        <f>IFERROR(INDEX(#REF!,MATCH(B452,#REF!,0),0),"")</f>
        <v/>
      </c>
      <c r="R452" s="11" t="str">
        <f>IFERROR(INDEX(#REF!,MATCH(B452,#REF!,0),0),"")</f>
        <v/>
      </c>
      <c r="S452" s="11" t="str">
        <f>IFERROR(INDEX(#REF!,MATCH(B452,#REF!,0),0),"")</f>
        <v/>
      </c>
      <c r="T452" s="5" t="str">
        <f>IFERROR(INDEX(#REF!,MATCH(B452,#REF!,0),0),"")</f>
        <v/>
      </c>
      <c r="U452" s="10">
        <f t="shared" si="25"/>
        <v>1</v>
      </c>
      <c r="V452" s="188">
        <f t="shared" si="26"/>
        <v>599</v>
      </c>
      <c r="W452" s="188">
        <f t="shared" si="27"/>
        <v>599</v>
      </c>
      <c r="X452" s="188" t="str">
        <f>IFERROR(SUMPRODUCT(LARGE(G452:T452,{1;2;3;4;5})),"NA")</f>
        <v>NA</v>
      </c>
      <c r="Y452" s="189" t="str">
        <f>IFERROR(SUMPRODUCT(LARGE(G452:T452,{1;2;3;4;5;6;7;8;9;10})),"NA")</f>
        <v>NA</v>
      </c>
    </row>
    <row r="453" spans="1:25" s="28" customFormat="1" x14ac:dyDescent="0.3">
      <c r="A453" s="15">
        <v>450</v>
      </c>
      <c r="B453" s="2" t="s">
        <v>2722</v>
      </c>
      <c r="C453" s="1"/>
      <c r="D453" s="1"/>
      <c r="E453" s="1"/>
      <c r="F453" s="2"/>
      <c r="G453" s="10" t="str">
        <f>IFERROR(INDEX('03-25'!X:X,MATCH(B453,'03-25'!Y:Y,0),0),"")</f>
        <v/>
      </c>
      <c r="H453" s="11" t="str">
        <f>IFERROR(INDEX('04-08'!N:N,MATCH(B453,'04-08'!C:C,0),0),"")</f>
        <v/>
      </c>
      <c r="I453" s="11" t="str">
        <f>IFERROR(INDEX('04-29'!M:M,MATCH(B453,'04-29'!L:L,0),0),"")</f>
        <v/>
      </c>
      <c r="J453" s="11" t="str">
        <f>IFERROR(INDEX('05-27'!F:F,MATCH(B453,'05-27'!H:H,0),0),"")</f>
        <v/>
      </c>
      <c r="K453" s="11" t="str">
        <f>IFERROR(INDEX('06-17'!U:U,MATCH(B453,'06-17'!W:W,0),0),"")</f>
        <v/>
      </c>
      <c r="L453" s="11">
        <f>IFERROR(INDEX('07-02'!W:W,MATCH(B453,'07-02'!B:B,0),0),"")</f>
        <v>599</v>
      </c>
      <c r="M453" s="11" t="str">
        <f>IFERROR(INDEX(#REF!,MATCH(B453,#REF!,0),0),"")</f>
        <v/>
      </c>
      <c r="N453" s="11" t="str">
        <f>IFERROR(INDEX(#REF!,MATCH(B453,#REF!,0),0),"")</f>
        <v/>
      </c>
      <c r="O453" s="11" t="str">
        <f>IFERROR(INDEX(#REF!,MATCH(B453,#REF!,0),0),"")</f>
        <v/>
      </c>
      <c r="P453" s="11" t="str">
        <f>IFERROR(INDEX(#REF!,MATCH(B453,#REF!,0),0),"")</f>
        <v/>
      </c>
      <c r="Q453" s="11" t="str">
        <f>IFERROR(INDEX(#REF!,MATCH(B453,#REF!,0),0),"")</f>
        <v/>
      </c>
      <c r="R453" s="11" t="str">
        <f>IFERROR(INDEX(#REF!,MATCH(B453,#REF!,0),0),"")</f>
        <v/>
      </c>
      <c r="S453" s="11" t="str">
        <f>IFERROR(INDEX(#REF!,MATCH(B453,#REF!,0),0),"")</f>
        <v/>
      </c>
      <c r="T453" s="5" t="str">
        <f>IFERROR(INDEX(#REF!,MATCH(B453,#REF!,0),0),"")</f>
        <v/>
      </c>
      <c r="U453" s="10">
        <f t="shared" si="25"/>
        <v>1</v>
      </c>
      <c r="V453" s="188">
        <f t="shared" si="26"/>
        <v>599</v>
      </c>
      <c r="W453" s="188">
        <f t="shared" si="27"/>
        <v>599</v>
      </c>
      <c r="X453" s="188" t="str">
        <f>IFERROR(SUMPRODUCT(LARGE(G453:T453,{1;2;3;4;5})),"NA")</f>
        <v>NA</v>
      </c>
      <c r="Y453" s="189" t="str">
        <f>IFERROR(SUMPRODUCT(LARGE(G453:T453,{1;2;3;4;5;6;7;8;9;10})),"NA")</f>
        <v>NA</v>
      </c>
    </row>
    <row r="454" spans="1:25" s="28" customFormat="1" x14ac:dyDescent="0.3">
      <c r="A454" s="15">
        <v>451</v>
      </c>
      <c r="B454" s="2" t="s">
        <v>2724</v>
      </c>
      <c r="C454" s="1"/>
      <c r="D454" s="1"/>
      <c r="E454" s="1"/>
      <c r="F454" s="2"/>
      <c r="G454" s="10" t="str">
        <f>IFERROR(INDEX('03-25'!X:X,MATCH(B454,'03-25'!Y:Y,0),0),"")</f>
        <v/>
      </c>
      <c r="H454" s="11" t="str">
        <f>IFERROR(INDEX('04-08'!N:N,MATCH(B454,'04-08'!C:C,0),0),"")</f>
        <v/>
      </c>
      <c r="I454" s="11" t="str">
        <f>IFERROR(INDEX('04-29'!M:M,MATCH(B454,'04-29'!L:L,0),0),"")</f>
        <v/>
      </c>
      <c r="J454" s="11" t="str">
        <f>IFERROR(INDEX('05-27'!F:F,MATCH(B454,'05-27'!H:H,0),0),"")</f>
        <v/>
      </c>
      <c r="K454" s="11" t="str">
        <f>IFERROR(INDEX('06-17'!U:U,MATCH(B454,'06-17'!W:W,0),0),"")</f>
        <v/>
      </c>
      <c r="L454" s="11">
        <f>IFERROR(INDEX('07-02'!W:W,MATCH(B454,'07-02'!B:B,0),0),"")</f>
        <v>599</v>
      </c>
      <c r="M454" s="11" t="str">
        <f>IFERROR(INDEX(#REF!,MATCH(B454,#REF!,0),0),"")</f>
        <v/>
      </c>
      <c r="N454" s="11" t="str">
        <f>IFERROR(INDEX(#REF!,MATCH(B454,#REF!,0),0),"")</f>
        <v/>
      </c>
      <c r="O454" s="11" t="str">
        <f>IFERROR(INDEX(#REF!,MATCH(B454,#REF!,0),0),"")</f>
        <v/>
      </c>
      <c r="P454" s="11" t="str">
        <f>IFERROR(INDEX(#REF!,MATCH(B454,#REF!,0),0),"")</f>
        <v/>
      </c>
      <c r="Q454" s="11" t="str">
        <f>IFERROR(INDEX(#REF!,MATCH(B454,#REF!,0),0),"")</f>
        <v/>
      </c>
      <c r="R454" s="11" t="str">
        <f>IFERROR(INDEX(#REF!,MATCH(B454,#REF!,0),0),"")</f>
        <v/>
      </c>
      <c r="S454" s="11" t="str">
        <f>IFERROR(INDEX(#REF!,MATCH(B454,#REF!,0),0),"")</f>
        <v/>
      </c>
      <c r="T454" s="5" t="str">
        <f>IFERROR(INDEX(#REF!,MATCH(B454,#REF!,0),0),"")</f>
        <v/>
      </c>
      <c r="U454" s="10">
        <f t="shared" si="25"/>
        <v>1</v>
      </c>
      <c r="V454" s="188">
        <f t="shared" si="26"/>
        <v>599</v>
      </c>
      <c r="W454" s="188">
        <f t="shared" si="27"/>
        <v>599</v>
      </c>
      <c r="X454" s="188" t="str">
        <f>IFERROR(SUMPRODUCT(LARGE(G454:T454,{1;2;3;4;5})),"NA")</f>
        <v>NA</v>
      </c>
      <c r="Y454" s="189" t="str">
        <f>IFERROR(SUMPRODUCT(LARGE(G454:T454,{1;2;3;4;5;6;7;8;9;10})),"NA")</f>
        <v>NA</v>
      </c>
    </row>
    <row r="455" spans="1:25" s="28" customFormat="1" x14ac:dyDescent="0.3">
      <c r="A455" s="15">
        <v>452</v>
      </c>
      <c r="B455" s="2" t="s">
        <v>1862</v>
      </c>
      <c r="C455" s="1"/>
      <c r="D455" s="1"/>
      <c r="E455" s="1"/>
      <c r="F455" s="2"/>
      <c r="G455" s="10" t="str">
        <f>IFERROR(INDEX('03-25'!X:X,MATCH(B455,'03-25'!Y:Y,0),0),"")</f>
        <v/>
      </c>
      <c r="H455" s="11" t="str">
        <f>IFERROR(INDEX('04-08'!N:N,MATCH(B455,'04-08'!C:C,0),0),"")</f>
        <v/>
      </c>
      <c r="I455" s="11">
        <f>IFERROR(INDEX('04-29'!M:M,MATCH(B455,'04-29'!L:L,0),0),"")</f>
        <v>599</v>
      </c>
      <c r="J455" s="11" t="str">
        <f>IFERROR(INDEX('05-27'!F:F,MATCH(B455,'05-27'!H:H,0),0),"")</f>
        <v/>
      </c>
      <c r="K455" s="11" t="str">
        <f>IFERROR(INDEX('06-17'!U:U,MATCH(B455,'06-17'!W:W,0),0),"")</f>
        <v/>
      </c>
      <c r="L455" s="11" t="str">
        <f>IFERROR(INDEX('07-02'!W:W,MATCH(B455,'07-02'!B:B,0),0),"")</f>
        <v/>
      </c>
      <c r="M455" s="11" t="str">
        <f>IFERROR(INDEX(#REF!,MATCH(B455,#REF!,0),0),"")</f>
        <v/>
      </c>
      <c r="N455" s="11" t="str">
        <f>IFERROR(INDEX(#REF!,MATCH(B455,#REF!,0),0),"")</f>
        <v/>
      </c>
      <c r="O455" s="11" t="str">
        <f>IFERROR(INDEX(#REF!,MATCH(B455,#REF!,0),0),"")</f>
        <v/>
      </c>
      <c r="P455" s="11" t="str">
        <f>IFERROR(INDEX(#REF!,MATCH(B455,#REF!,0),0),"")</f>
        <v/>
      </c>
      <c r="Q455" s="11" t="str">
        <f>IFERROR(INDEX(#REF!,MATCH(B455,#REF!,0),0),"")</f>
        <v/>
      </c>
      <c r="R455" s="11" t="str">
        <f>IFERROR(INDEX(#REF!,MATCH(B455,#REF!,0),0),"")</f>
        <v/>
      </c>
      <c r="S455" s="11" t="str">
        <f>IFERROR(INDEX(#REF!,MATCH(B455,#REF!,0),0),"")</f>
        <v/>
      </c>
      <c r="T455" s="5" t="str">
        <f>IFERROR(INDEX(#REF!,MATCH(B455,#REF!,0),0),"")</f>
        <v/>
      </c>
      <c r="U455" s="10">
        <f t="shared" si="25"/>
        <v>1</v>
      </c>
      <c r="V455" s="188">
        <f t="shared" si="26"/>
        <v>599</v>
      </c>
      <c r="W455" s="188">
        <f t="shared" si="27"/>
        <v>599</v>
      </c>
      <c r="X455" s="188" t="str">
        <f>IFERROR(SUMPRODUCT(LARGE(G455:T455,{1;2;3;4;5})),"NA")</f>
        <v>NA</v>
      </c>
      <c r="Y455" s="189" t="str">
        <f>IFERROR(SUMPRODUCT(LARGE(G455:T455,{1;2;3;4;5;6;7;8;9;10})),"NA")</f>
        <v>NA</v>
      </c>
    </row>
    <row r="456" spans="1:25" s="28" customFormat="1" x14ac:dyDescent="0.3">
      <c r="A456" s="15">
        <v>453</v>
      </c>
      <c r="B456" s="2" t="s">
        <v>2725</v>
      </c>
      <c r="C456" s="1"/>
      <c r="D456" s="1"/>
      <c r="E456" s="1"/>
      <c r="F456" s="2"/>
      <c r="G456" s="10" t="str">
        <f>IFERROR(INDEX('03-25'!X:X,MATCH(B456,'03-25'!Y:Y,0),0),"")</f>
        <v/>
      </c>
      <c r="H456" s="11" t="str">
        <f>IFERROR(INDEX('04-08'!N:N,MATCH(B456,'04-08'!C:C,0),0),"")</f>
        <v/>
      </c>
      <c r="I456" s="11" t="str">
        <f>IFERROR(INDEX('04-29'!M:M,MATCH(B456,'04-29'!L:L,0),0),"")</f>
        <v/>
      </c>
      <c r="J456" s="11" t="str">
        <f>IFERROR(INDEX('05-27'!F:F,MATCH(B456,'05-27'!H:H,0),0),"")</f>
        <v/>
      </c>
      <c r="K456" s="11" t="str">
        <f>IFERROR(INDEX('06-17'!U:U,MATCH(B456,'06-17'!W:W,0),0),"")</f>
        <v/>
      </c>
      <c r="L456" s="11">
        <f>IFERROR(INDEX('07-02'!W:W,MATCH(B456,'07-02'!B:B,0),0),"")</f>
        <v>598</v>
      </c>
      <c r="M456" s="11" t="str">
        <f>IFERROR(INDEX(#REF!,MATCH(B456,#REF!,0),0),"")</f>
        <v/>
      </c>
      <c r="N456" s="11" t="str">
        <f>IFERROR(INDEX(#REF!,MATCH(B456,#REF!,0),0),"")</f>
        <v/>
      </c>
      <c r="O456" s="11" t="str">
        <f>IFERROR(INDEX(#REF!,MATCH(B456,#REF!,0),0),"")</f>
        <v/>
      </c>
      <c r="P456" s="11" t="str">
        <f>IFERROR(INDEX(#REF!,MATCH(B456,#REF!,0),0),"")</f>
        <v/>
      </c>
      <c r="Q456" s="11" t="str">
        <f>IFERROR(INDEX(#REF!,MATCH(B456,#REF!,0),0),"")</f>
        <v/>
      </c>
      <c r="R456" s="11" t="str">
        <f>IFERROR(INDEX(#REF!,MATCH(B456,#REF!,0),0),"")</f>
        <v/>
      </c>
      <c r="S456" s="11" t="str">
        <f>IFERROR(INDEX(#REF!,MATCH(B456,#REF!,0),0),"")</f>
        <v/>
      </c>
      <c r="T456" s="5" t="str">
        <f>IFERROR(INDEX(#REF!,MATCH(B456,#REF!,0),0),"")</f>
        <v/>
      </c>
      <c r="U456" s="10">
        <f t="shared" si="25"/>
        <v>1</v>
      </c>
      <c r="V456" s="188">
        <f t="shared" si="26"/>
        <v>598</v>
      </c>
      <c r="W456" s="188">
        <f t="shared" si="27"/>
        <v>598</v>
      </c>
      <c r="X456" s="188" t="str">
        <f>IFERROR(SUMPRODUCT(LARGE(G456:T456,{1;2;3;4;5})),"NA")</f>
        <v>NA</v>
      </c>
      <c r="Y456" s="189" t="str">
        <f>IFERROR(SUMPRODUCT(LARGE(G456:T456,{1;2;3;4;5;6;7;8;9;10})),"NA")</f>
        <v>NA</v>
      </c>
    </row>
    <row r="457" spans="1:25" s="28" customFormat="1" x14ac:dyDescent="0.3">
      <c r="A457" s="15">
        <v>454</v>
      </c>
      <c r="B457" s="2" t="s">
        <v>2653</v>
      </c>
      <c r="C457" s="1"/>
      <c r="D457" s="1"/>
      <c r="E457" s="1"/>
      <c r="F457" s="2"/>
      <c r="G457" s="10" t="str">
        <f>IFERROR(INDEX('03-25'!X:X,MATCH(B457,'03-25'!Y:Y,0),0),"")</f>
        <v/>
      </c>
      <c r="H457" s="11" t="str">
        <f>IFERROR(INDEX('04-08'!N:N,MATCH(B457,'04-08'!C:C,0),0),"")</f>
        <v/>
      </c>
      <c r="I457" s="11" t="str">
        <f>IFERROR(INDEX('04-29'!M:M,MATCH(B457,'04-29'!L:L,0),0),"")</f>
        <v/>
      </c>
      <c r="J457" s="11" t="str">
        <f>IFERROR(INDEX('05-27'!F:F,MATCH(B457,'05-27'!H:H,0),0),"")</f>
        <v/>
      </c>
      <c r="K457" s="11" t="str">
        <f>IFERROR(INDEX('06-17'!U:U,MATCH(B457,'06-17'!W:W,0),0),"")</f>
        <v/>
      </c>
      <c r="L457" s="11">
        <f>IFERROR(INDEX('07-02'!W:W,MATCH(B457,'07-02'!B:B,0),0),"")</f>
        <v>598</v>
      </c>
      <c r="M457" s="11" t="str">
        <f>IFERROR(INDEX(#REF!,MATCH(B457,#REF!,0),0),"")</f>
        <v/>
      </c>
      <c r="N457" s="11" t="str">
        <f>IFERROR(INDEX(#REF!,MATCH(B457,#REF!,0),0),"")</f>
        <v/>
      </c>
      <c r="O457" s="11" t="str">
        <f>IFERROR(INDEX(#REF!,MATCH(B457,#REF!,0),0),"")</f>
        <v/>
      </c>
      <c r="P457" s="11" t="str">
        <f>IFERROR(INDEX(#REF!,MATCH(B457,#REF!,0),0),"")</f>
        <v/>
      </c>
      <c r="Q457" s="11" t="str">
        <f>IFERROR(INDEX(#REF!,MATCH(B457,#REF!,0),0),"")</f>
        <v/>
      </c>
      <c r="R457" s="11" t="str">
        <f>IFERROR(INDEX(#REF!,MATCH(B457,#REF!,0),0),"")</f>
        <v/>
      </c>
      <c r="S457" s="11" t="str">
        <f>IFERROR(INDEX(#REF!,MATCH(B457,#REF!,0),0),"")</f>
        <v/>
      </c>
      <c r="T457" s="5" t="str">
        <f>IFERROR(INDEX(#REF!,MATCH(B457,#REF!,0),0),"")</f>
        <v/>
      </c>
      <c r="U457" s="10">
        <f t="shared" si="25"/>
        <v>1</v>
      </c>
      <c r="V457" s="188">
        <f t="shared" si="26"/>
        <v>598</v>
      </c>
      <c r="W457" s="188">
        <f t="shared" si="27"/>
        <v>598</v>
      </c>
      <c r="X457" s="188" t="str">
        <f>IFERROR(SUMPRODUCT(LARGE(G457:T457,{1;2;3;4;5})),"NA")</f>
        <v>NA</v>
      </c>
      <c r="Y457" s="189" t="str">
        <f>IFERROR(SUMPRODUCT(LARGE(G457:T457,{1;2;3;4;5;6;7;8;9;10})),"NA")</f>
        <v>NA</v>
      </c>
    </row>
    <row r="458" spans="1:25" s="28" customFormat="1" x14ac:dyDescent="0.3">
      <c r="A458" s="15">
        <v>455</v>
      </c>
      <c r="B458" s="2" t="s">
        <v>2654</v>
      </c>
      <c r="C458" s="1"/>
      <c r="D458" s="1"/>
      <c r="E458" s="1"/>
      <c r="F458" s="2"/>
      <c r="G458" s="10" t="str">
        <f>IFERROR(INDEX('03-25'!X:X,MATCH(B458,'03-25'!Y:Y,0),0),"")</f>
        <v/>
      </c>
      <c r="H458" s="11" t="str">
        <f>IFERROR(INDEX('04-08'!N:N,MATCH(B458,'04-08'!C:C,0),0),"")</f>
        <v/>
      </c>
      <c r="I458" s="11" t="str">
        <f>IFERROR(INDEX('04-29'!M:M,MATCH(B458,'04-29'!L:L,0),0),"")</f>
        <v/>
      </c>
      <c r="J458" s="11" t="str">
        <f>IFERROR(INDEX('05-27'!F:F,MATCH(B458,'05-27'!H:H,0),0),"")</f>
        <v/>
      </c>
      <c r="K458" s="11" t="str">
        <f>IFERROR(INDEX('06-17'!U:U,MATCH(B458,'06-17'!W:W,0),0),"")</f>
        <v/>
      </c>
      <c r="L458" s="11">
        <f>IFERROR(INDEX('07-02'!W:W,MATCH(B458,'07-02'!B:B,0),0),"")</f>
        <v>597</v>
      </c>
      <c r="M458" s="11" t="str">
        <f>IFERROR(INDEX(#REF!,MATCH(B458,#REF!,0),0),"")</f>
        <v/>
      </c>
      <c r="N458" s="11" t="str">
        <f>IFERROR(INDEX(#REF!,MATCH(B458,#REF!,0),0),"")</f>
        <v/>
      </c>
      <c r="O458" s="11" t="str">
        <f>IFERROR(INDEX(#REF!,MATCH(B458,#REF!,0),0),"")</f>
        <v/>
      </c>
      <c r="P458" s="11" t="str">
        <f>IFERROR(INDEX(#REF!,MATCH(B458,#REF!,0),0),"")</f>
        <v/>
      </c>
      <c r="Q458" s="11" t="str">
        <f>IFERROR(INDEX(#REF!,MATCH(B458,#REF!,0),0),"")</f>
        <v/>
      </c>
      <c r="R458" s="11" t="str">
        <f>IFERROR(INDEX(#REF!,MATCH(B458,#REF!,0),0),"")</f>
        <v/>
      </c>
      <c r="S458" s="11" t="str">
        <f>IFERROR(INDEX(#REF!,MATCH(B458,#REF!,0),0),"")</f>
        <v/>
      </c>
      <c r="T458" s="5" t="str">
        <f>IFERROR(INDEX(#REF!,MATCH(B458,#REF!,0),0),"")</f>
        <v/>
      </c>
      <c r="U458" s="10">
        <f t="shared" si="25"/>
        <v>1</v>
      </c>
      <c r="V458" s="188">
        <f t="shared" si="26"/>
        <v>597</v>
      </c>
      <c r="W458" s="188">
        <f t="shared" si="27"/>
        <v>597</v>
      </c>
      <c r="X458" s="188" t="str">
        <f>IFERROR(SUMPRODUCT(LARGE(G458:T458,{1;2;3;4;5})),"NA")</f>
        <v>NA</v>
      </c>
      <c r="Y458" s="189" t="str">
        <f>IFERROR(SUMPRODUCT(LARGE(G458:T458,{1;2;3;4;5;6;7;8;9;10})),"NA")</f>
        <v>NA</v>
      </c>
    </row>
    <row r="459" spans="1:25" s="28" customFormat="1" x14ac:dyDescent="0.3">
      <c r="A459" s="15">
        <v>456</v>
      </c>
      <c r="B459" s="2" t="s">
        <v>2445</v>
      </c>
      <c r="C459" s="1"/>
      <c r="D459" s="1"/>
      <c r="E459" s="1"/>
      <c r="F459" s="2"/>
      <c r="G459" s="10" t="str">
        <f>IFERROR(INDEX('03-25'!X:X,MATCH(B459,'03-25'!Y:Y,0),0),"")</f>
        <v/>
      </c>
      <c r="H459" s="11" t="str">
        <f>IFERROR(INDEX('04-08'!N:N,MATCH(B459,'04-08'!C:C,0),0),"")</f>
        <v/>
      </c>
      <c r="I459" s="11" t="str">
        <f>IFERROR(INDEX('04-29'!M:M,MATCH(B459,'04-29'!L:L,0),0),"")</f>
        <v/>
      </c>
      <c r="J459" s="11" t="str">
        <f>IFERROR(INDEX('05-27'!F:F,MATCH(B459,'05-27'!H:H,0),0),"")</f>
        <v/>
      </c>
      <c r="K459" s="11">
        <f>IFERROR(INDEX('06-17'!U:U,MATCH(B459,'06-17'!W:W,0),0),"")</f>
        <v>596</v>
      </c>
      <c r="L459" s="11" t="str">
        <f>IFERROR(INDEX('07-02'!W:W,MATCH(B459,'07-02'!B:B,0),0),"")</f>
        <v/>
      </c>
      <c r="M459" s="11" t="str">
        <f>IFERROR(INDEX(#REF!,MATCH(B459,#REF!,0),0),"")</f>
        <v/>
      </c>
      <c r="N459" s="11" t="str">
        <f>IFERROR(INDEX(#REF!,MATCH(B459,#REF!,0),0),"")</f>
        <v/>
      </c>
      <c r="O459" s="11" t="str">
        <f>IFERROR(INDEX(#REF!,MATCH(B459,#REF!,0),0),"")</f>
        <v/>
      </c>
      <c r="P459" s="11" t="str">
        <f>IFERROR(INDEX(#REF!,MATCH(B459,#REF!,0),0),"")</f>
        <v/>
      </c>
      <c r="Q459" s="11" t="str">
        <f>IFERROR(INDEX(#REF!,MATCH(B459,#REF!,0),0),"")</f>
        <v/>
      </c>
      <c r="R459" s="11" t="str">
        <f>IFERROR(INDEX(#REF!,MATCH(B459,#REF!,0),0),"")</f>
        <v/>
      </c>
      <c r="S459" s="11" t="str">
        <f>IFERROR(INDEX(#REF!,MATCH(B459,#REF!,0),0),"")</f>
        <v/>
      </c>
      <c r="T459" s="5" t="str">
        <f>IFERROR(INDEX(#REF!,MATCH(B459,#REF!,0),0),"")</f>
        <v/>
      </c>
      <c r="U459" s="10">
        <f t="shared" si="25"/>
        <v>1</v>
      </c>
      <c r="V459" s="188">
        <f t="shared" si="26"/>
        <v>596</v>
      </c>
      <c r="W459" s="188">
        <f t="shared" si="27"/>
        <v>596</v>
      </c>
      <c r="X459" s="188" t="str">
        <f>IFERROR(SUMPRODUCT(LARGE(G459:T459,{1;2;3;4;5})),"NA")</f>
        <v>NA</v>
      </c>
      <c r="Y459" s="189" t="str">
        <f>IFERROR(SUMPRODUCT(LARGE(G459:T459,{1;2;3;4;5;6;7;8;9;10})),"NA")</f>
        <v>NA</v>
      </c>
    </row>
    <row r="460" spans="1:25" s="28" customFormat="1" x14ac:dyDescent="0.3">
      <c r="A460" s="15">
        <v>457</v>
      </c>
      <c r="B460" s="2" t="s">
        <v>507</v>
      </c>
      <c r="C460" s="1"/>
      <c r="D460" s="1"/>
      <c r="E460" s="1"/>
      <c r="F460" s="2"/>
      <c r="G460" s="10">
        <f>IFERROR(INDEX('03-25'!X:X,MATCH(B460,'03-25'!Y:Y,0),0),"")</f>
        <v>596</v>
      </c>
      <c r="H460" s="11" t="str">
        <f>IFERROR(INDEX('04-08'!N:N,MATCH(B460,'04-08'!C:C,0),0),"")</f>
        <v/>
      </c>
      <c r="I460" s="11" t="str">
        <f>IFERROR(INDEX('04-29'!M:M,MATCH(B460,'04-29'!L:L,0),0),"")</f>
        <v/>
      </c>
      <c r="J460" s="11" t="str">
        <f>IFERROR(INDEX('05-27'!F:F,MATCH(B460,'05-27'!H:H,0),0),"")</f>
        <v/>
      </c>
      <c r="K460" s="11" t="str">
        <f>IFERROR(INDEX('06-17'!U:U,MATCH(B460,'06-17'!W:W,0),0),"")</f>
        <v/>
      </c>
      <c r="L460" s="11" t="str">
        <f>IFERROR(INDEX('07-02'!W:W,MATCH(B460,'07-02'!B:B,0),0),"")</f>
        <v/>
      </c>
      <c r="M460" s="11" t="str">
        <f>IFERROR(INDEX(#REF!,MATCH(B460,#REF!,0),0),"")</f>
        <v/>
      </c>
      <c r="N460" s="11" t="str">
        <f>IFERROR(INDEX(#REF!,MATCH(B460,#REF!,0),0),"")</f>
        <v/>
      </c>
      <c r="O460" s="11" t="str">
        <f>IFERROR(INDEX(#REF!,MATCH(B460,#REF!,0),0),"")</f>
        <v/>
      </c>
      <c r="P460" s="11" t="str">
        <f>IFERROR(INDEX(#REF!,MATCH(B460,#REF!,0),0),"")</f>
        <v/>
      </c>
      <c r="Q460" s="11" t="str">
        <f>IFERROR(INDEX(#REF!,MATCH(B460,#REF!,0),0),"")</f>
        <v/>
      </c>
      <c r="R460" s="11" t="str">
        <f>IFERROR(INDEX(#REF!,MATCH(B460,#REF!,0),0),"")</f>
        <v/>
      </c>
      <c r="S460" s="11" t="str">
        <f>IFERROR(INDEX(#REF!,MATCH(B460,#REF!,0),0),"")</f>
        <v/>
      </c>
      <c r="T460" s="5" t="str">
        <f>IFERROR(INDEX(#REF!,MATCH(B460,#REF!,0),0),"")</f>
        <v/>
      </c>
      <c r="U460" s="10">
        <f t="shared" si="25"/>
        <v>1</v>
      </c>
      <c r="V460" s="188">
        <f t="shared" si="26"/>
        <v>596</v>
      </c>
      <c r="W460" s="188">
        <f t="shared" si="27"/>
        <v>596</v>
      </c>
      <c r="X460" s="188" t="str">
        <f>IFERROR(SUMPRODUCT(LARGE(G460:T460,{1;2;3;4;5})),"NA")</f>
        <v>NA</v>
      </c>
      <c r="Y460" s="189" t="str">
        <f>IFERROR(SUMPRODUCT(LARGE(G460:T460,{1;2;3;4;5;6;7;8;9;10})),"NA")</f>
        <v>NA</v>
      </c>
    </row>
    <row r="461" spans="1:25" s="28" customFormat="1" x14ac:dyDescent="0.3">
      <c r="A461" s="15">
        <v>458</v>
      </c>
      <c r="B461" s="2" t="s">
        <v>511</v>
      </c>
      <c r="C461" s="1"/>
      <c r="D461" s="1"/>
      <c r="E461" s="1"/>
      <c r="F461" s="2"/>
      <c r="G461" s="10">
        <f>IFERROR(INDEX('03-25'!X:X,MATCH(B461,'03-25'!Y:Y,0),0),"")</f>
        <v>594</v>
      </c>
      <c r="H461" s="11" t="str">
        <f>IFERROR(INDEX('04-08'!N:N,MATCH(B461,'04-08'!C:C,0),0),"")</f>
        <v/>
      </c>
      <c r="I461" s="11" t="str">
        <f>IFERROR(INDEX('04-29'!M:M,MATCH(B461,'04-29'!L:L,0),0),"")</f>
        <v/>
      </c>
      <c r="J461" s="11" t="str">
        <f>IFERROR(INDEX('05-27'!F:F,MATCH(B461,'05-27'!H:H,0),0),"")</f>
        <v/>
      </c>
      <c r="K461" s="11" t="str">
        <f>IFERROR(INDEX('06-17'!U:U,MATCH(B461,'06-17'!W:W,0),0),"")</f>
        <v/>
      </c>
      <c r="L461" s="11" t="str">
        <f>IFERROR(INDEX('07-02'!W:W,MATCH(B461,'07-02'!B:B,0),0),"")</f>
        <v/>
      </c>
      <c r="M461" s="11" t="str">
        <f>IFERROR(INDEX(#REF!,MATCH(B461,#REF!,0),0),"")</f>
        <v/>
      </c>
      <c r="N461" s="11" t="str">
        <f>IFERROR(INDEX(#REF!,MATCH(B461,#REF!,0),0),"")</f>
        <v/>
      </c>
      <c r="O461" s="11" t="str">
        <f>IFERROR(INDEX(#REF!,MATCH(B461,#REF!,0),0),"")</f>
        <v/>
      </c>
      <c r="P461" s="11" t="str">
        <f>IFERROR(INDEX(#REF!,MATCH(B461,#REF!,0),0),"")</f>
        <v/>
      </c>
      <c r="Q461" s="11" t="str">
        <f>IFERROR(INDEX(#REF!,MATCH(B461,#REF!,0),0),"")</f>
        <v/>
      </c>
      <c r="R461" s="11" t="str">
        <f>IFERROR(INDEX(#REF!,MATCH(B461,#REF!,0),0),"")</f>
        <v/>
      </c>
      <c r="S461" s="11" t="str">
        <f>IFERROR(INDEX(#REF!,MATCH(B461,#REF!,0),0),"")</f>
        <v/>
      </c>
      <c r="T461" s="5" t="str">
        <f>IFERROR(INDEX(#REF!,MATCH(B461,#REF!,0),0),"")</f>
        <v/>
      </c>
      <c r="U461" s="10">
        <f t="shared" si="25"/>
        <v>1</v>
      </c>
      <c r="V461" s="188">
        <f t="shared" si="26"/>
        <v>594</v>
      </c>
      <c r="W461" s="188">
        <f t="shared" si="27"/>
        <v>594</v>
      </c>
      <c r="X461" s="188" t="str">
        <f>IFERROR(SUMPRODUCT(LARGE(G461:T461,{1;2;3;4;5})),"NA")</f>
        <v>NA</v>
      </c>
      <c r="Y461" s="189" t="str">
        <f>IFERROR(SUMPRODUCT(LARGE(G461:T461,{1;2;3;4;5;6;7;8;9;10})),"NA")</f>
        <v>NA</v>
      </c>
    </row>
    <row r="462" spans="1:25" s="28" customFormat="1" x14ac:dyDescent="0.3">
      <c r="A462" s="15">
        <v>459</v>
      </c>
      <c r="B462" s="2" t="s">
        <v>2040</v>
      </c>
      <c r="C462" s="1"/>
      <c r="D462" s="1"/>
      <c r="E462" s="1"/>
      <c r="F462" s="2"/>
      <c r="G462" s="10" t="str">
        <f>IFERROR(INDEX('03-25'!X:X,MATCH(B462,'03-25'!Y:Y,0),0),"")</f>
        <v/>
      </c>
      <c r="H462" s="11" t="str">
        <f>IFERROR(INDEX('04-08'!N:N,MATCH(B462,'04-08'!C:C,0),0),"")</f>
        <v/>
      </c>
      <c r="I462" s="11" t="str">
        <f>IFERROR(INDEX('04-29'!M:M,MATCH(B462,'04-29'!L:L,0),0),"")</f>
        <v/>
      </c>
      <c r="J462" s="11">
        <f>IFERROR(INDEX('05-27'!F:F,MATCH(B462,'05-27'!H:H,0),0),"")</f>
        <v>591</v>
      </c>
      <c r="K462" s="11" t="str">
        <f>IFERROR(INDEX('06-17'!U:U,MATCH(B462,'06-17'!W:W,0),0),"")</f>
        <v/>
      </c>
      <c r="L462" s="11" t="str">
        <f>IFERROR(INDEX('07-02'!W:W,MATCH(B462,'07-02'!B:B,0),0),"")</f>
        <v/>
      </c>
      <c r="M462" s="11" t="str">
        <f>IFERROR(INDEX(#REF!,MATCH(B462,#REF!,0),0),"")</f>
        <v/>
      </c>
      <c r="N462" s="11" t="str">
        <f>IFERROR(INDEX(#REF!,MATCH(B462,#REF!,0),0),"")</f>
        <v/>
      </c>
      <c r="O462" s="11" t="str">
        <f>IFERROR(INDEX(#REF!,MATCH(B462,#REF!,0),0),"")</f>
        <v/>
      </c>
      <c r="P462" s="11" t="str">
        <f>IFERROR(INDEX(#REF!,MATCH(B462,#REF!,0),0),"")</f>
        <v/>
      </c>
      <c r="Q462" s="11" t="str">
        <f>IFERROR(INDEX(#REF!,MATCH(B462,#REF!,0),0),"")</f>
        <v/>
      </c>
      <c r="R462" s="11" t="str">
        <f>IFERROR(INDEX(#REF!,MATCH(B462,#REF!,0),0),"")</f>
        <v/>
      </c>
      <c r="S462" s="11" t="str">
        <f>IFERROR(INDEX(#REF!,MATCH(B462,#REF!,0),0),"")</f>
        <v/>
      </c>
      <c r="T462" s="5" t="str">
        <f>IFERROR(INDEX(#REF!,MATCH(B462,#REF!,0),0),"")</f>
        <v/>
      </c>
      <c r="U462" s="10">
        <f t="shared" si="25"/>
        <v>1</v>
      </c>
      <c r="V462" s="188">
        <f t="shared" si="26"/>
        <v>591</v>
      </c>
      <c r="W462" s="188">
        <f t="shared" si="27"/>
        <v>591</v>
      </c>
      <c r="X462" s="188" t="str">
        <f>IFERROR(SUMPRODUCT(LARGE(G462:T462,{1;2;3;4;5})),"NA")</f>
        <v>NA</v>
      </c>
      <c r="Y462" s="189" t="str">
        <f>IFERROR(SUMPRODUCT(LARGE(G462:T462,{1;2;3;4;5;6;7;8;9;10})),"NA")</f>
        <v>NA</v>
      </c>
    </row>
    <row r="463" spans="1:25" s="28" customFormat="1" x14ac:dyDescent="0.3">
      <c r="A463" s="15">
        <v>460</v>
      </c>
      <c r="B463" s="2" t="s">
        <v>2728</v>
      </c>
      <c r="C463" s="1"/>
      <c r="D463" s="1"/>
      <c r="E463" s="1"/>
      <c r="F463" s="2"/>
      <c r="G463" s="10" t="str">
        <f>IFERROR(INDEX('03-25'!X:X,MATCH(B463,'03-25'!Y:Y,0),0),"")</f>
        <v/>
      </c>
      <c r="H463" s="11" t="str">
        <f>IFERROR(INDEX('04-08'!N:N,MATCH(B463,'04-08'!C:C,0),0),"")</f>
        <v/>
      </c>
      <c r="I463" s="11" t="str">
        <f>IFERROR(INDEX('04-29'!M:M,MATCH(B463,'04-29'!L:L,0),0),"")</f>
        <v/>
      </c>
      <c r="J463" s="11" t="str">
        <f>IFERROR(INDEX('05-27'!F:F,MATCH(B463,'05-27'!H:H,0),0),"")</f>
        <v/>
      </c>
      <c r="K463" s="11" t="str">
        <f>IFERROR(INDEX('06-17'!U:U,MATCH(B463,'06-17'!W:W,0),0),"")</f>
        <v/>
      </c>
      <c r="L463" s="11">
        <f>IFERROR(INDEX('07-02'!W:W,MATCH(B463,'07-02'!B:B,0),0),"")</f>
        <v>589</v>
      </c>
      <c r="M463" s="11" t="str">
        <f>IFERROR(INDEX(#REF!,MATCH(B463,#REF!,0),0),"")</f>
        <v/>
      </c>
      <c r="N463" s="11" t="str">
        <f>IFERROR(INDEX(#REF!,MATCH(B463,#REF!,0),0),"")</f>
        <v/>
      </c>
      <c r="O463" s="11" t="str">
        <f>IFERROR(INDEX(#REF!,MATCH(B463,#REF!,0),0),"")</f>
        <v/>
      </c>
      <c r="P463" s="11" t="str">
        <f>IFERROR(INDEX(#REF!,MATCH(B463,#REF!,0),0),"")</f>
        <v/>
      </c>
      <c r="Q463" s="11" t="str">
        <f>IFERROR(INDEX(#REF!,MATCH(B463,#REF!,0),0),"")</f>
        <v/>
      </c>
      <c r="R463" s="11" t="str">
        <f>IFERROR(INDEX(#REF!,MATCH(B463,#REF!,0),0),"")</f>
        <v/>
      </c>
      <c r="S463" s="11" t="str">
        <f>IFERROR(INDEX(#REF!,MATCH(B463,#REF!,0),0),"")</f>
        <v/>
      </c>
      <c r="T463" s="5" t="str">
        <f>IFERROR(INDEX(#REF!,MATCH(B463,#REF!,0),0),"")</f>
        <v/>
      </c>
      <c r="U463" s="10">
        <f t="shared" si="25"/>
        <v>1</v>
      </c>
      <c r="V463" s="188">
        <f t="shared" si="26"/>
        <v>589</v>
      </c>
      <c r="W463" s="188">
        <f t="shared" si="27"/>
        <v>589</v>
      </c>
      <c r="X463" s="188" t="str">
        <f>IFERROR(SUMPRODUCT(LARGE(G463:T463,{1;2;3;4;5})),"NA")</f>
        <v>NA</v>
      </c>
      <c r="Y463" s="189" t="str">
        <f>IFERROR(SUMPRODUCT(LARGE(G463:T463,{1;2;3;4;5;6;7;8;9;10})),"NA")</f>
        <v>NA</v>
      </c>
    </row>
    <row r="464" spans="1:25" s="28" customFormat="1" x14ac:dyDescent="0.3">
      <c r="A464" s="15">
        <v>461</v>
      </c>
      <c r="B464" s="2" t="s">
        <v>2656</v>
      </c>
      <c r="C464" s="1"/>
      <c r="D464" s="1"/>
      <c r="E464" s="1"/>
      <c r="F464" s="2"/>
      <c r="G464" s="10" t="str">
        <f>IFERROR(INDEX('03-25'!X:X,MATCH(B464,'03-25'!Y:Y,0),0),"")</f>
        <v/>
      </c>
      <c r="H464" s="11" t="str">
        <f>IFERROR(INDEX('04-08'!N:N,MATCH(B464,'04-08'!C:C,0),0),"")</f>
        <v/>
      </c>
      <c r="I464" s="11" t="str">
        <f>IFERROR(INDEX('04-29'!M:M,MATCH(B464,'04-29'!L:L,0),0),"")</f>
        <v/>
      </c>
      <c r="J464" s="11" t="str">
        <f>IFERROR(INDEX('05-27'!F:F,MATCH(B464,'05-27'!H:H,0),0),"")</f>
        <v/>
      </c>
      <c r="K464" s="11" t="str">
        <f>IFERROR(INDEX('06-17'!U:U,MATCH(B464,'06-17'!W:W,0),0),"")</f>
        <v/>
      </c>
      <c r="L464" s="11">
        <f>IFERROR(INDEX('07-02'!W:W,MATCH(B464,'07-02'!B:B,0),0),"")</f>
        <v>589</v>
      </c>
      <c r="M464" s="11" t="str">
        <f>IFERROR(INDEX(#REF!,MATCH(B464,#REF!,0),0),"")</f>
        <v/>
      </c>
      <c r="N464" s="11" t="str">
        <f>IFERROR(INDEX(#REF!,MATCH(B464,#REF!,0),0),"")</f>
        <v/>
      </c>
      <c r="O464" s="11" t="str">
        <f>IFERROR(INDEX(#REF!,MATCH(B464,#REF!,0),0),"")</f>
        <v/>
      </c>
      <c r="P464" s="11" t="str">
        <f>IFERROR(INDEX(#REF!,MATCH(B464,#REF!,0),0),"")</f>
        <v/>
      </c>
      <c r="Q464" s="11" t="str">
        <f>IFERROR(INDEX(#REF!,MATCH(B464,#REF!,0),0),"")</f>
        <v/>
      </c>
      <c r="R464" s="11" t="str">
        <f>IFERROR(INDEX(#REF!,MATCH(B464,#REF!,0),0),"")</f>
        <v/>
      </c>
      <c r="S464" s="11" t="str">
        <f>IFERROR(INDEX(#REF!,MATCH(B464,#REF!,0),0),"")</f>
        <v/>
      </c>
      <c r="T464" s="5" t="str">
        <f>IFERROR(INDEX(#REF!,MATCH(B464,#REF!,0),0),"")</f>
        <v/>
      </c>
      <c r="U464" s="10">
        <f t="shared" si="25"/>
        <v>1</v>
      </c>
      <c r="V464" s="188">
        <f t="shared" si="26"/>
        <v>589</v>
      </c>
      <c r="W464" s="188">
        <f t="shared" si="27"/>
        <v>589</v>
      </c>
      <c r="X464" s="188" t="str">
        <f>IFERROR(SUMPRODUCT(LARGE(G464:T464,{1;2;3;4;5})),"NA")</f>
        <v>NA</v>
      </c>
      <c r="Y464" s="189" t="str">
        <f>IFERROR(SUMPRODUCT(LARGE(G464:T464,{1;2;3;4;5;6;7;8;9;10})),"NA")</f>
        <v>NA</v>
      </c>
    </row>
    <row r="465" spans="1:25" s="28" customFormat="1" x14ac:dyDescent="0.3">
      <c r="A465" s="15">
        <v>462</v>
      </c>
      <c r="B465" s="2" t="s">
        <v>2726</v>
      </c>
      <c r="C465" s="1"/>
      <c r="D465" s="1"/>
      <c r="E465" s="1"/>
      <c r="F465" s="2"/>
      <c r="G465" s="10" t="str">
        <f>IFERROR(INDEX('03-25'!X:X,MATCH(B465,'03-25'!Y:Y,0),0),"")</f>
        <v/>
      </c>
      <c r="H465" s="11" t="str">
        <f>IFERROR(INDEX('04-08'!N:N,MATCH(B465,'04-08'!C:C,0),0),"")</f>
        <v/>
      </c>
      <c r="I465" s="11" t="str">
        <f>IFERROR(INDEX('04-29'!M:M,MATCH(B465,'04-29'!L:L,0),0),"")</f>
        <v/>
      </c>
      <c r="J465" s="11" t="str">
        <f>IFERROR(INDEX('05-27'!F:F,MATCH(B465,'05-27'!H:H,0),0),"")</f>
        <v/>
      </c>
      <c r="K465" s="11" t="str">
        <f>IFERROR(INDEX('06-17'!U:U,MATCH(B465,'06-17'!W:W,0),0),"")</f>
        <v/>
      </c>
      <c r="L465" s="11">
        <f>IFERROR(INDEX('07-02'!W:W,MATCH(B465,'07-02'!B:B,0),0),"")</f>
        <v>589</v>
      </c>
      <c r="M465" s="11" t="str">
        <f>IFERROR(INDEX(#REF!,MATCH(B465,#REF!,0),0),"")</f>
        <v/>
      </c>
      <c r="N465" s="11" t="str">
        <f>IFERROR(INDEX(#REF!,MATCH(B465,#REF!,0),0),"")</f>
        <v/>
      </c>
      <c r="O465" s="11" t="str">
        <f>IFERROR(INDEX(#REF!,MATCH(B465,#REF!,0),0),"")</f>
        <v/>
      </c>
      <c r="P465" s="11" t="str">
        <f>IFERROR(INDEX(#REF!,MATCH(B465,#REF!,0),0),"")</f>
        <v/>
      </c>
      <c r="Q465" s="11" t="str">
        <f>IFERROR(INDEX(#REF!,MATCH(B465,#REF!,0),0),"")</f>
        <v/>
      </c>
      <c r="R465" s="11" t="str">
        <f>IFERROR(INDEX(#REF!,MATCH(B465,#REF!,0),0),"")</f>
        <v/>
      </c>
      <c r="S465" s="11" t="str">
        <f>IFERROR(INDEX(#REF!,MATCH(B465,#REF!,0),0),"")</f>
        <v/>
      </c>
      <c r="T465" s="5" t="str">
        <f>IFERROR(INDEX(#REF!,MATCH(B465,#REF!,0),0),"")</f>
        <v/>
      </c>
      <c r="U465" s="10">
        <f t="shared" si="25"/>
        <v>1</v>
      </c>
      <c r="V465" s="188">
        <f t="shared" si="26"/>
        <v>589</v>
      </c>
      <c r="W465" s="188">
        <f t="shared" si="27"/>
        <v>589</v>
      </c>
      <c r="X465" s="188" t="str">
        <f>IFERROR(SUMPRODUCT(LARGE(G465:T465,{1;2;3;4;5})),"NA")</f>
        <v>NA</v>
      </c>
      <c r="Y465" s="189" t="str">
        <f>IFERROR(SUMPRODUCT(LARGE(G465:T465,{1;2;3;4;5;6;7;8;9;10})),"NA")</f>
        <v>NA</v>
      </c>
    </row>
    <row r="466" spans="1:25" s="28" customFormat="1" x14ac:dyDescent="0.3">
      <c r="A466" s="15">
        <v>463</v>
      </c>
      <c r="B466" s="2" t="s">
        <v>1823</v>
      </c>
      <c r="C466" s="1"/>
      <c r="D466" s="1"/>
      <c r="E466" s="1"/>
      <c r="F466" s="2"/>
      <c r="G466" s="10" t="str">
        <f>IFERROR(INDEX('03-25'!X:X,MATCH(B466,'03-25'!Y:Y,0),0),"")</f>
        <v/>
      </c>
      <c r="H466" s="11" t="str">
        <f>IFERROR(INDEX('04-08'!N:N,MATCH(B466,'04-08'!C:C,0),0),"")</f>
        <v/>
      </c>
      <c r="I466" s="11">
        <f>IFERROR(INDEX('04-29'!M:M,MATCH(B466,'04-29'!L:L,0),0),"")</f>
        <v>588</v>
      </c>
      <c r="J466" s="11" t="str">
        <f>IFERROR(INDEX('05-27'!F:F,MATCH(B466,'05-27'!H:H,0),0),"")</f>
        <v/>
      </c>
      <c r="K466" s="11" t="str">
        <f>IFERROR(INDEX('06-17'!U:U,MATCH(B466,'06-17'!W:W,0),0),"")</f>
        <v/>
      </c>
      <c r="L466" s="11" t="str">
        <f>IFERROR(INDEX('07-02'!W:W,MATCH(B466,'07-02'!B:B,0),0),"")</f>
        <v/>
      </c>
      <c r="M466" s="11" t="str">
        <f>IFERROR(INDEX(#REF!,MATCH(B466,#REF!,0),0),"")</f>
        <v/>
      </c>
      <c r="N466" s="11" t="str">
        <f>IFERROR(INDEX(#REF!,MATCH(B466,#REF!,0),0),"")</f>
        <v/>
      </c>
      <c r="O466" s="11" t="str">
        <f>IFERROR(INDEX(#REF!,MATCH(B466,#REF!,0),0),"")</f>
        <v/>
      </c>
      <c r="P466" s="11" t="str">
        <f>IFERROR(INDEX(#REF!,MATCH(B466,#REF!,0),0),"")</f>
        <v/>
      </c>
      <c r="Q466" s="11" t="str">
        <f>IFERROR(INDEX(#REF!,MATCH(B466,#REF!,0),0),"")</f>
        <v/>
      </c>
      <c r="R466" s="11" t="str">
        <f>IFERROR(INDEX(#REF!,MATCH(B466,#REF!,0),0),"")</f>
        <v/>
      </c>
      <c r="S466" s="11" t="str">
        <f>IFERROR(INDEX(#REF!,MATCH(B466,#REF!,0),0),"")</f>
        <v/>
      </c>
      <c r="T466" s="5" t="str">
        <f>IFERROR(INDEX(#REF!,MATCH(B466,#REF!,0),0),"")</f>
        <v/>
      </c>
      <c r="U466" s="10">
        <f t="shared" si="25"/>
        <v>1</v>
      </c>
      <c r="V466" s="188">
        <f t="shared" si="26"/>
        <v>588</v>
      </c>
      <c r="W466" s="188">
        <f t="shared" si="27"/>
        <v>588</v>
      </c>
      <c r="X466" s="188" t="str">
        <f>IFERROR(SUMPRODUCT(LARGE(G466:T466,{1;2;3;4;5})),"NA")</f>
        <v>NA</v>
      </c>
      <c r="Y466" s="189" t="str">
        <f>IFERROR(SUMPRODUCT(LARGE(G466:T466,{1;2;3;4;5;6;7;8;9;10})),"NA")</f>
        <v>NA</v>
      </c>
    </row>
    <row r="467" spans="1:25" s="28" customFormat="1" x14ac:dyDescent="0.3">
      <c r="A467" s="15">
        <v>464</v>
      </c>
      <c r="B467" s="2" t="s">
        <v>2658</v>
      </c>
      <c r="C467" s="1"/>
      <c r="D467" s="1"/>
      <c r="E467" s="1"/>
      <c r="F467" s="2"/>
      <c r="G467" s="10" t="str">
        <f>IFERROR(INDEX('03-25'!X:X,MATCH(B467,'03-25'!Y:Y,0),0),"")</f>
        <v/>
      </c>
      <c r="H467" s="11" t="str">
        <f>IFERROR(INDEX('04-08'!N:N,MATCH(B467,'04-08'!C:C,0),0),"")</f>
        <v/>
      </c>
      <c r="I467" s="11" t="str">
        <f>IFERROR(INDEX('04-29'!M:M,MATCH(B467,'04-29'!L:L,0),0),"")</f>
        <v/>
      </c>
      <c r="J467" s="11" t="str">
        <f>IFERROR(INDEX('05-27'!F:F,MATCH(B467,'05-27'!H:H,0),0),"")</f>
        <v/>
      </c>
      <c r="K467" s="11" t="str">
        <f>IFERROR(INDEX('06-17'!U:U,MATCH(B467,'06-17'!W:W,0),0),"")</f>
        <v/>
      </c>
      <c r="L467" s="11">
        <f>IFERROR(INDEX('07-02'!W:W,MATCH(B467,'07-02'!B:B,0),0),"")</f>
        <v>587</v>
      </c>
      <c r="M467" s="11" t="str">
        <f>IFERROR(INDEX(#REF!,MATCH(B467,#REF!,0),0),"")</f>
        <v/>
      </c>
      <c r="N467" s="11" t="str">
        <f>IFERROR(INDEX(#REF!,MATCH(B467,#REF!,0),0),"")</f>
        <v/>
      </c>
      <c r="O467" s="11" t="str">
        <f>IFERROR(INDEX(#REF!,MATCH(B467,#REF!,0),0),"")</f>
        <v/>
      </c>
      <c r="P467" s="11" t="str">
        <f>IFERROR(INDEX(#REF!,MATCH(B467,#REF!,0),0),"")</f>
        <v/>
      </c>
      <c r="Q467" s="11" t="str">
        <f>IFERROR(INDEX(#REF!,MATCH(B467,#REF!,0),0),"")</f>
        <v/>
      </c>
      <c r="R467" s="11" t="str">
        <f>IFERROR(INDEX(#REF!,MATCH(B467,#REF!,0),0),"")</f>
        <v/>
      </c>
      <c r="S467" s="11" t="str">
        <f>IFERROR(INDEX(#REF!,MATCH(B467,#REF!,0),0),"")</f>
        <v/>
      </c>
      <c r="T467" s="5" t="str">
        <f>IFERROR(INDEX(#REF!,MATCH(B467,#REF!,0),0),"")</f>
        <v/>
      </c>
      <c r="U467" s="10">
        <f t="shared" si="25"/>
        <v>1</v>
      </c>
      <c r="V467" s="188">
        <f t="shared" si="26"/>
        <v>587</v>
      </c>
      <c r="W467" s="188">
        <f t="shared" si="27"/>
        <v>587</v>
      </c>
      <c r="X467" s="188" t="str">
        <f>IFERROR(SUMPRODUCT(LARGE(G467:T467,{1;2;3;4;5})),"NA")</f>
        <v>NA</v>
      </c>
      <c r="Y467" s="189" t="str">
        <f>IFERROR(SUMPRODUCT(LARGE(G467:T467,{1;2;3;4;5;6;7;8;9;10})),"NA")</f>
        <v>NA</v>
      </c>
    </row>
    <row r="468" spans="1:25" s="28" customFormat="1" x14ac:dyDescent="0.3">
      <c r="A468" s="15">
        <v>465</v>
      </c>
      <c r="B468" s="2" t="s">
        <v>514</v>
      </c>
      <c r="C468" s="1"/>
      <c r="D468" s="1"/>
      <c r="E468" s="1"/>
      <c r="F468" s="2"/>
      <c r="G468" s="10">
        <f>IFERROR(INDEX('03-25'!X:X,MATCH(B468,'03-25'!Y:Y,0),0),"")</f>
        <v>586</v>
      </c>
      <c r="H468" s="11" t="str">
        <f>IFERROR(INDEX('04-08'!N:N,MATCH(B468,'04-08'!C:C,0),0),"")</f>
        <v/>
      </c>
      <c r="I468" s="11" t="str">
        <f>IFERROR(INDEX('04-29'!M:M,MATCH(B468,'04-29'!L:L,0),0),"")</f>
        <v/>
      </c>
      <c r="J468" s="11" t="str">
        <f>IFERROR(INDEX('05-27'!F:F,MATCH(B468,'05-27'!H:H,0),0),"")</f>
        <v/>
      </c>
      <c r="K468" s="11" t="str">
        <f>IFERROR(INDEX('06-17'!U:U,MATCH(B468,'06-17'!W:W,0),0),"")</f>
        <v/>
      </c>
      <c r="L468" s="11" t="str">
        <f>IFERROR(INDEX('07-02'!W:W,MATCH(B468,'07-02'!B:B,0),0),"")</f>
        <v/>
      </c>
      <c r="M468" s="11" t="str">
        <f>IFERROR(INDEX(#REF!,MATCH(B468,#REF!,0),0),"")</f>
        <v/>
      </c>
      <c r="N468" s="11" t="str">
        <f>IFERROR(INDEX(#REF!,MATCH(B468,#REF!,0),0),"")</f>
        <v/>
      </c>
      <c r="O468" s="11" t="str">
        <f>IFERROR(INDEX(#REF!,MATCH(B468,#REF!,0),0),"")</f>
        <v/>
      </c>
      <c r="P468" s="11" t="str">
        <f>IFERROR(INDEX(#REF!,MATCH(B468,#REF!,0),0),"")</f>
        <v/>
      </c>
      <c r="Q468" s="11" t="str">
        <f>IFERROR(INDEX(#REF!,MATCH(B468,#REF!,0),0),"")</f>
        <v/>
      </c>
      <c r="R468" s="11" t="str">
        <f>IFERROR(INDEX(#REF!,MATCH(B468,#REF!,0),0),"")</f>
        <v/>
      </c>
      <c r="S468" s="11" t="str">
        <f>IFERROR(INDEX(#REF!,MATCH(B468,#REF!,0),0),"")</f>
        <v/>
      </c>
      <c r="T468" s="5" t="str">
        <f>IFERROR(INDEX(#REF!,MATCH(B468,#REF!,0),0),"")</f>
        <v/>
      </c>
      <c r="U468" s="10">
        <f t="shared" si="25"/>
        <v>1</v>
      </c>
      <c r="V468" s="188">
        <f t="shared" si="26"/>
        <v>586</v>
      </c>
      <c r="W468" s="188">
        <f t="shared" si="27"/>
        <v>586</v>
      </c>
      <c r="X468" s="188" t="str">
        <f>IFERROR(SUMPRODUCT(LARGE(G468:T468,{1;2;3;4;5})),"NA")</f>
        <v>NA</v>
      </c>
      <c r="Y468" s="189" t="str">
        <f>IFERROR(SUMPRODUCT(LARGE(G468:T468,{1;2;3;4;5;6;7;8;9;10})),"NA")</f>
        <v>NA</v>
      </c>
    </row>
    <row r="469" spans="1:25" s="28" customFormat="1" x14ac:dyDescent="0.3">
      <c r="A469" s="15">
        <v>466</v>
      </c>
      <c r="B469" s="2" t="s">
        <v>1837</v>
      </c>
      <c r="C469" s="1"/>
      <c r="D469" s="1"/>
      <c r="E469" s="1"/>
      <c r="F469" s="2"/>
      <c r="G469" s="10" t="str">
        <f>IFERROR(INDEX('03-25'!X:X,MATCH(B469,'03-25'!Y:Y,0),0),"")</f>
        <v/>
      </c>
      <c r="H469" s="11" t="str">
        <f>IFERROR(INDEX('04-08'!N:N,MATCH(B469,'04-08'!C:C,0),0),"")</f>
        <v/>
      </c>
      <c r="I469" s="11">
        <f>IFERROR(INDEX('04-29'!M:M,MATCH(B469,'04-29'!L:L,0),0),"")</f>
        <v>585</v>
      </c>
      <c r="J469" s="11" t="str">
        <f>IFERROR(INDEX('05-27'!F:F,MATCH(B469,'05-27'!H:H,0),0),"")</f>
        <v/>
      </c>
      <c r="K469" s="11" t="str">
        <f>IFERROR(INDEX('06-17'!U:U,MATCH(B469,'06-17'!W:W,0),0),"")</f>
        <v/>
      </c>
      <c r="L469" s="11" t="str">
        <f>IFERROR(INDEX('07-02'!W:W,MATCH(B469,'07-02'!B:B,0),0),"")</f>
        <v/>
      </c>
      <c r="M469" s="11" t="str">
        <f>IFERROR(INDEX(#REF!,MATCH(B469,#REF!,0),0),"")</f>
        <v/>
      </c>
      <c r="N469" s="11" t="str">
        <f>IFERROR(INDEX(#REF!,MATCH(B469,#REF!,0),0),"")</f>
        <v/>
      </c>
      <c r="O469" s="11" t="str">
        <f>IFERROR(INDEX(#REF!,MATCH(B469,#REF!,0),0),"")</f>
        <v/>
      </c>
      <c r="P469" s="11" t="str">
        <f>IFERROR(INDEX(#REF!,MATCH(B469,#REF!,0),0),"")</f>
        <v/>
      </c>
      <c r="Q469" s="11" t="str">
        <f>IFERROR(INDEX(#REF!,MATCH(B469,#REF!,0),0),"")</f>
        <v/>
      </c>
      <c r="R469" s="11" t="str">
        <f>IFERROR(INDEX(#REF!,MATCH(B469,#REF!,0),0),"")</f>
        <v/>
      </c>
      <c r="S469" s="11" t="str">
        <f>IFERROR(INDEX(#REF!,MATCH(B469,#REF!,0),0),"")</f>
        <v/>
      </c>
      <c r="T469" s="5" t="str">
        <f>IFERROR(INDEX(#REF!,MATCH(B469,#REF!,0),0),"")</f>
        <v/>
      </c>
      <c r="U469" s="10">
        <f t="shared" si="25"/>
        <v>1</v>
      </c>
      <c r="V469" s="188">
        <f t="shared" si="26"/>
        <v>585</v>
      </c>
      <c r="W469" s="188">
        <f t="shared" si="27"/>
        <v>585</v>
      </c>
      <c r="X469" s="188" t="str">
        <f>IFERROR(SUMPRODUCT(LARGE(G469:T469,{1;2;3;4;5})),"NA")</f>
        <v>NA</v>
      </c>
      <c r="Y469" s="189" t="str">
        <f>IFERROR(SUMPRODUCT(LARGE(G469:T469,{1;2;3;4;5;6;7;8;9;10})),"NA")</f>
        <v>NA</v>
      </c>
    </row>
    <row r="470" spans="1:25" s="28" customFormat="1" x14ac:dyDescent="0.3">
      <c r="A470" s="15">
        <v>467</v>
      </c>
      <c r="B470" s="2" t="s">
        <v>2729</v>
      </c>
      <c r="C470" s="1"/>
      <c r="D470" s="1"/>
      <c r="E470" s="1"/>
      <c r="F470" s="2"/>
      <c r="G470" s="10" t="str">
        <f>IFERROR(INDEX('03-25'!X:X,MATCH(B470,'03-25'!Y:Y,0),0),"")</f>
        <v/>
      </c>
      <c r="H470" s="11" t="str">
        <f>IFERROR(INDEX('04-08'!N:N,MATCH(B470,'04-08'!C:C,0),0),"")</f>
        <v/>
      </c>
      <c r="I470" s="11" t="str">
        <f>IFERROR(INDEX('04-29'!M:M,MATCH(B470,'04-29'!L:L,0),0),"")</f>
        <v/>
      </c>
      <c r="J470" s="11" t="str">
        <f>IFERROR(INDEX('05-27'!F:F,MATCH(B470,'05-27'!H:H,0),0),"")</f>
        <v/>
      </c>
      <c r="K470" s="11" t="str">
        <f>IFERROR(INDEX('06-17'!U:U,MATCH(B470,'06-17'!W:W,0),0),"")</f>
        <v/>
      </c>
      <c r="L470" s="11">
        <f>IFERROR(INDEX('07-02'!W:W,MATCH(B470,'07-02'!B:B,0),0),"")</f>
        <v>584</v>
      </c>
      <c r="M470" s="11" t="str">
        <f>IFERROR(INDEX(#REF!,MATCH(B470,#REF!,0),0),"")</f>
        <v/>
      </c>
      <c r="N470" s="11" t="str">
        <f>IFERROR(INDEX(#REF!,MATCH(B470,#REF!,0),0),"")</f>
        <v/>
      </c>
      <c r="O470" s="11" t="str">
        <f>IFERROR(INDEX(#REF!,MATCH(B470,#REF!,0),0),"")</f>
        <v/>
      </c>
      <c r="P470" s="11" t="str">
        <f>IFERROR(INDEX(#REF!,MATCH(B470,#REF!,0),0),"")</f>
        <v/>
      </c>
      <c r="Q470" s="11" t="str">
        <f>IFERROR(INDEX(#REF!,MATCH(B470,#REF!,0),0),"")</f>
        <v/>
      </c>
      <c r="R470" s="11" t="str">
        <f>IFERROR(INDEX(#REF!,MATCH(B470,#REF!,0),0),"")</f>
        <v/>
      </c>
      <c r="S470" s="11" t="str">
        <f>IFERROR(INDEX(#REF!,MATCH(B470,#REF!,0),0),"")</f>
        <v/>
      </c>
      <c r="T470" s="5" t="str">
        <f>IFERROR(INDEX(#REF!,MATCH(B470,#REF!,0),0),"")</f>
        <v/>
      </c>
      <c r="U470" s="10">
        <f t="shared" si="25"/>
        <v>1</v>
      </c>
      <c r="V470" s="188">
        <f t="shared" si="26"/>
        <v>584</v>
      </c>
      <c r="W470" s="188">
        <f t="shared" si="27"/>
        <v>584</v>
      </c>
      <c r="X470" s="188" t="str">
        <f>IFERROR(SUMPRODUCT(LARGE(G470:T470,{1;2;3;4;5})),"NA")</f>
        <v>NA</v>
      </c>
      <c r="Y470" s="189" t="str">
        <f>IFERROR(SUMPRODUCT(LARGE(G470:T470,{1;2;3;4;5;6;7;8;9;10})),"NA")</f>
        <v>NA</v>
      </c>
    </row>
    <row r="471" spans="1:25" s="28" customFormat="1" x14ac:dyDescent="0.3">
      <c r="A471" s="15">
        <v>468</v>
      </c>
      <c r="B471" s="2" t="s">
        <v>2660</v>
      </c>
      <c r="C471" s="1"/>
      <c r="D471" s="1"/>
      <c r="E471" s="1"/>
      <c r="F471" s="2"/>
      <c r="G471" s="10" t="str">
        <f>IFERROR(INDEX('03-25'!X:X,MATCH(B471,'03-25'!Y:Y,0),0),"")</f>
        <v/>
      </c>
      <c r="H471" s="11" t="str">
        <f>IFERROR(INDEX('04-08'!N:N,MATCH(B471,'04-08'!C:C,0),0),"")</f>
        <v/>
      </c>
      <c r="I471" s="11" t="str">
        <f>IFERROR(INDEX('04-29'!M:M,MATCH(B471,'04-29'!L:L,0),0),"")</f>
        <v/>
      </c>
      <c r="J471" s="11" t="str">
        <f>IFERROR(INDEX('05-27'!F:F,MATCH(B471,'05-27'!H:H,0),0),"")</f>
        <v/>
      </c>
      <c r="K471" s="11" t="str">
        <f>IFERROR(INDEX('06-17'!U:U,MATCH(B471,'06-17'!W:W,0),0),"")</f>
        <v/>
      </c>
      <c r="L471" s="11">
        <f>IFERROR(INDEX('07-02'!W:W,MATCH(B471,'07-02'!B:B,0),0),"")</f>
        <v>582</v>
      </c>
      <c r="M471" s="11" t="str">
        <f>IFERROR(INDEX(#REF!,MATCH(B471,#REF!,0),0),"")</f>
        <v/>
      </c>
      <c r="N471" s="11" t="str">
        <f>IFERROR(INDEX(#REF!,MATCH(B471,#REF!,0),0),"")</f>
        <v/>
      </c>
      <c r="O471" s="11" t="str">
        <f>IFERROR(INDEX(#REF!,MATCH(B471,#REF!,0),0),"")</f>
        <v/>
      </c>
      <c r="P471" s="11" t="str">
        <f>IFERROR(INDEX(#REF!,MATCH(B471,#REF!,0),0),"")</f>
        <v/>
      </c>
      <c r="Q471" s="11" t="str">
        <f>IFERROR(INDEX(#REF!,MATCH(B471,#REF!,0),0),"")</f>
        <v/>
      </c>
      <c r="R471" s="11" t="str">
        <f>IFERROR(INDEX(#REF!,MATCH(B471,#REF!,0),0),"")</f>
        <v/>
      </c>
      <c r="S471" s="11" t="str">
        <f>IFERROR(INDEX(#REF!,MATCH(B471,#REF!,0),0),"")</f>
        <v/>
      </c>
      <c r="T471" s="5" t="str">
        <f>IFERROR(INDEX(#REF!,MATCH(B471,#REF!,0),0),"")</f>
        <v/>
      </c>
      <c r="U471" s="10">
        <f t="shared" ref="U471:U534" si="28">COUNTIF(G471:T471,"&gt;0")</f>
        <v>1</v>
      </c>
      <c r="V471" s="188">
        <f t="shared" ref="V471:V534" si="29">SUM(G471:T471)</f>
        <v>582</v>
      </c>
      <c r="W471" s="188">
        <f t="shared" ref="W471:W534" si="30">V471/U471</f>
        <v>582</v>
      </c>
      <c r="X471" s="188" t="str">
        <f>IFERROR(SUMPRODUCT(LARGE(G471:T471,{1;2;3;4;5})),"NA")</f>
        <v>NA</v>
      </c>
      <c r="Y471" s="189" t="str">
        <f>IFERROR(SUMPRODUCT(LARGE(G471:T471,{1;2;3;4;5;6;7;8;9;10})),"NA")</f>
        <v>NA</v>
      </c>
    </row>
    <row r="472" spans="1:25" s="28" customFormat="1" x14ac:dyDescent="0.3">
      <c r="A472" s="15">
        <v>469</v>
      </c>
      <c r="B472" s="2" t="s">
        <v>2731</v>
      </c>
      <c r="C472" s="1"/>
      <c r="D472" s="1"/>
      <c r="E472" s="1"/>
      <c r="F472" s="2"/>
      <c r="G472" s="10" t="str">
        <f>IFERROR(INDEX('03-25'!X:X,MATCH(B472,'03-25'!Y:Y,0),0),"")</f>
        <v/>
      </c>
      <c r="H472" s="11" t="str">
        <f>IFERROR(INDEX('04-08'!N:N,MATCH(B472,'04-08'!C:C,0),0),"")</f>
        <v/>
      </c>
      <c r="I472" s="11" t="str">
        <f>IFERROR(INDEX('04-29'!M:M,MATCH(B472,'04-29'!L:L,0),0),"")</f>
        <v/>
      </c>
      <c r="J472" s="11" t="str">
        <f>IFERROR(INDEX('05-27'!F:F,MATCH(B472,'05-27'!H:H,0),0),"")</f>
        <v/>
      </c>
      <c r="K472" s="11" t="str">
        <f>IFERROR(INDEX('06-17'!U:U,MATCH(B472,'06-17'!W:W,0),0),"")</f>
        <v/>
      </c>
      <c r="L472" s="11">
        <f>IFERROR(INDEX('07-02'!W:W,MATCH(B472,'07-02'!B:B,0),0),"")</f>
        <v>580</v>
      </c>
      <c r="M472" s="11" t="str">
        <f>IFERROR(INDEX(#REF!,MATCH(B472,#REF!,0),0),"")</f>
        <v/>
      </c>
      <c r="N472" s="11" t="str">
        <f>IFERROR(INDEX(#REF!,MATCH(B472,#REF!,0),0),"")</f>
        <v/>
      </c>
      <c r="O472" s="11" t="str">
        <f>IFERROR(INDEX(#REF!,MATCH(B472,#REF!,0),0),"")</f>
        <v/>
      </c>
      <c r="P472" s="11" t="str">
        <f>IFERROR(INDEX(#REF!,MATCH(B472,#REF!,0),0),"")</f>
        <v/>
      </c>
      <c r="Q472" s="11" t="str">
        <f>IFERROR(INDEX(#REF!,MATCH(B472,#REF!,0),0),"")</f>
        <v/>
      </c>
      <c r="R472" s="11" t="str">
        <f>IFERROR(INDEX(#REF!,MATCH(B472,#REF!,0),0),"")</f>
        <v/>
      </c>
      <c r="S472" s="11" t="str">
        <f>IFERROR(INDEX(#REF!,MATCH(B472,#REF!,0),0),"")</f>
        <v/>
      </c>
      <c r="T472" s="5" t="str">
        <f>IFERROR(INDEX(#REF!,MATCH(B472,#REF!,0),0),"")</f>
        <v/>
      </c>
      <c r="U472" s="10">
        <f t="shared" si="28"/>
        <v>1</v>
      </c>
      <c r="V472" s="188">
        <f t="shared" si="29"/>
        <v>580</v>
      </c>
      <c r="W472" s="188">
        <f t="shared" si="30"/>
        <v>580</v>
      </c>
      <c r="X472" s="188" t="str">
        <f>IFERROR(SUMPRODUCT(LARGE(G472:T472,{1;2;3;4;5})),"NA")</f>
        <v>NA</v>
      </c>
      <c r="Y472" s="189" t="str">
        <f>IFERROR(SUMPRODUCT(LARGE(G472:T472,{1;2;3;4;5;6;7;8;9;10})),"NA")</f>
        <v>NA</v>
      </c>
    </row>
    <row r="473" spans="1:25" s="28" customFormat="1" x14ac:dyDescent="0.3">
      <c r="A473" s="15">
        <v>470</v>
      </c>
      <c r="B473" s="2" t="s">
        <v>179</v>
      </c>
      <c r="C473" s="1"/>
      <c r="D473" s="1"/>
      <c r="E473" s="1"/>
      <c r="F473" s="2"/>
      <c r="G473" s="10">
        <f>IFERROR(INDEX('03-25'!X:X,MATCH(B473,'03-25'!Y:Y,0),0),"")</f>
        <v>579</v>
      </c>
      <c r="H473" s="11" t="str">
        <f>IFERROR(INDEX('04-08'!N:N,MATCH(B473,'04-08'!C:C,0),0),"")</f>
        <v/>
      </c>
      <c r="I473" s="11" t="str">
        <f>IFERROR(INDEX('04-29'!M:M,MATCH(B473,'04-29'!L:L,0),0),"")</f>
        <v/>
      </c>
      <c r="J473" s="11" t="str">
        <f>IFERROR(INDEX('05-27'!F:F,MATCH(B473,'05-27'!H:H,0),0),"")</f>
        <v/>
      </c>
      <c r="K473" s="11" t="str">
        <f>IFERROR(INDEX('06-17'!U:U,MATCH(B473,'06-17'!W:W,0),0),"")</f>
        <v/>
      </c>
      <c r="L473" s="11" t="str">
        <f>IFERROR(INDEX('07-02'!W:W,MATCH(B473,'07-02'!B:B,0),0),"")</f>
        <v/>
      </c>
      <c r="M473" s="11" t="str">
        <f>IFERROR(INDEX(#REF!,MATCH(B473,#REF!,0),0),"")</f>
        <v/>
      </c>
      <c r="N473" s="11" t="str">
        <f>IFERROR(INDEX(#REF!,MATCH(B473,#REF!,0),0),"")</f>
        <v/>
      </c>
      <c r="O473" s="11" t="str">
        <f>IFERROR(INDEX(#REF!,MATCH(B473,#REF!,0),0),"")</f>
        <v/>
      </c>
      <c r="P473" s="11" t="str">
        <f>IFERROR(INDEX(#REF!,MATCH(B473,#REF!,0),0),"")</f>
        <v/>
      </c>
      <c r="Q473" s="11" t="str">
        <f>IFERROR(INDEX(#REF!,MATCH(B473,#REF!,0),0),"")</f>
        <v/>
      </c>
      <c r="R473" s="11" t="str">
        <f>IFERROR(INDEX(#REF!,MATCH(B473,#REF!,0),0),"")</f>
        <v/>
      </c>
      <c r="S473" s="11" t="str">
        <f>IFERROR(INDEX(#REF!,MATCH(B473,#REF!,0),0),"")</f>
        <v/>
      </c>
      <c r="T473" s="5" t="str">
        <f>IFERROR(INDEX(#REF!,MATCH(B473,#REF!,0),0),"")</f>
        <v/>
      </c>
      <c r="U473" s="10">
        <f t="shared" si="28"/>
        <v>1</v>
      </c>
      <c r="V473" s="188">
        <f t="shared" si="29"/>
        <v>579</v>
      </c>
      <c r="W473" s="188">
        <f t="shared" si="30"/>
        <v>579</v>
      </c>
      <c r="X473" s="188" t="str">
        <f>IFERROR(SUMPRODUCT(LARGE(G473:T473,{1;2;3;4;5})),"NA")</f>
        <v>NA</v>
      </c>
      <c r="Y473" s="189" t="str">
        <f>IFERROR(SUMPRODUCT(LARGE(G473:T473,{1;2;3;4;5;6;7;8;9;10})),"NA")</f>
        <v>NA</v>
      </c>
    </row>
    <row r="474" spans="1:25" s="28" customFormat="1" x14ac:dyDescent="0.3">
      <c r="A474" s="15">
        <v>471</v>
      </c>
      <c r="B474" s="2" t="s">
        <v>2450</v>
      </c>
      <c r="C474" s="1"/>
      <c r="D474" s="1"/>
      <c r="E474" s="1"/>
      <c r="F474" s="2"/>
      <c r="G474" s="10" t="str">
        <f>IFERROR(INDEX('03-25'!X:X,MATCH(B474,'03-25'!Y:Y,0),0),"")</f>
        <v/>
      </c>
      <c r="H474" s="11" t="str">
        <f>IFERROR(INDEX('04-08'!N:N,MATCH(B474,'04-08'!C:C,0),0),"")</f>
        <v/>
      </c>
      <c r="I474" s="11" t="str">
        <f>IFERROR(INDEX('04-29'!M:M,MATCH(B474,'04-29'!L:L,0),0),"")</f>
        <v/>
      </c>
      <c r="J474" s="11" t="str">
        <f>IFERROR(INDEX('05-27'!F:F,MATCH(B474,'05-27'!H:H,0),0),"")</f>
        <v/>
      </c>
      <c r="K474" s="11">
        <f>IFERROR(INDEX('06-17'!U:U,MATCH(B474,'06-17'!W:W,0),0),"")</f>
        <v>578</v>
      </c>
      <c r="L474" s="11" t="str">
        <f>IFERROR(INDEX('07-02'!W:W,MATCH(B474,'07-02'!B:B,0),0),"")</f>
        <v/>
      </c>
      <c r="M474" s="11" t="str">
        <f>IFERROR(INDEX(#REF!,MATCH(B474,#REF!,0),0),"")</f>
        <v/>
      </c>
      <c r="N474" s="11" t="str">
        <f>IFERROR(INDEX(#REF!,MATCH(B474,#REF!,0),0),"")</f>
        <v/>
      </c>
      <c r="O474" s="11" t="str">
        <f>IFERROR(INDEX(#REF!,MATCH(B474,#REF!,0),0),"")</f>
        <v/>
      </c>
      <c r="P474" s="11" t="str">
        <f>IFERROR(INDEX(#REF!,MATCH(B474,#REF!,0),0),"")</f>
        <v/>
      </c>
      <c r="Q474" s="11" t="str">
        <f>IFERROR(INDEX(#REF!,MATCH(B474,#REF!,0),0),"")</f>
        <v/>
      </c>
      <c r="R474" s="11" t="str">
        <f>IFERROR(INDEX(#REF!,MATCH(B474,#REF!,0),0),"")</f>
        <v/>
      </c>
      <c r="S474" s="11" t="str">
        <f>IFERROR(INDEX(#REF!,MATCH(B474,#REF!,0),0),"")</f>
        <v/>
      </c>
      <c r="T474" s="5" t="str">
        <f>IFERROR(INDEX(#REF!,MATCH(B474,#REF!,0),0),"")</f>
        <v/>
      </c>
      <c r="U474" s="10">
        <f t="shared" si="28"/>
        <v>1</v>
      </c>
      <c r="V474" s="188">
        <f t="shared" si="29"/>
        <v>578</v>
      </c>
      <c r="W474" s="188">
        <f t="shared" si="30"/>
        <v>578</v>
      </c>
      <c r="X474" s="188" t="str">
        <f>IFERROR(SUMPRODUCT(LARGE(G474:T474,{1;2;3;4;5})),"NA")</f>
        <v>NA</v>
      </c>
      <c r="Y474" s="189" t="str">
        <f>IFERROR(SUMPRODUCT(LARGE(G474:T474,{1;2;3;4;5;6;7;8;9;10})),"NA")</f>
        <v>NA</v>
      </c>
    </row>
    <row r="475" spans="1:25" s="28" customFormat="1" x14ac:dyDescent="0.3">
      <c r="A475" s="15">
        <v>472</v>
      </c>
      <c r="B475" s="2" t="s">
        <v>483</v>
      </c>
      <c r="C475" s="1"/>
      <c r="D475" s="1"/>
      <c r="E475" s="1"/>
      <c r="F475" s="2"/>
      <c r="G475" s="10">
        <f>IFERROR(INDEX('03-25'!X:X,MATCH(B475,'03-25'!Y:Y,0),0),"")</f>
        <v>578</v>
      </c>
      <c r="H475" s="11" t="str">
        <f>IFERROR(INDEX('04-08'!N:N,MATCH(B475,'04-08'!C:C,0),0),"")</f>
        <v/>
      </c>
      <c r="I475" s="11" t="str">
        <f>IFERROR(INDEX('04-29'!M:M,MATCH(B475,'04-29'!L:L,0),0),"")</f>
        <v/>
      </c>
      <c r="J475" s="11" t="str">
        <f>IFERROR(INDEX('05-27'!F:F,MATCH(B475,'05-27'!H:H,0),0),"")</f>
        <v/>
      </c>
      <c r="K475" s="11" t="str">
        <f>IFERROR(INDEX('06-17'!U:U,MATCH(B475,'06-17'!W:W,0),0),"")</f>
        <v/>
      </c>
      <c r="L475" s="11" t="str">
        <f>IFERROR(INDEX('07-02'!W:W,MATCH(B475,'07-02'!B:B,0),0),"")</f>
        <v/>
      </c>
      <c r="M475" s="11" t="str">
        <f>IFERROR(INDEX(#REF!,MATCH(B475,#REF!,0),0),"")</f>
        <v/>
      </c>
      <c r="N475" s="11" t="str">
        <f>IFERROR(INDEX(#REF!,MATCH(B475,#REF!,0),0),"")</f>
        <v/>
      </c>
      <c r="O475" s="11" t="str">
        <f>IFERROR(INDEX(#REF!,MATCH(B475,#REF!,0),0),"")</f>
        <v/>
      </c>
      <c r="P475" s="11" t="str">
        <f>IFERROR(INDEX(#REF!,MATCH(B475,#REF!,0),0),"")</f>
        <v/>
      </c>
      <c r="Q475" s="11" t="str">
        <f>IFERROR(INDEX(#REF!,MATCH(B475,#REF!,0),0),"")</f>
        <v/>
      </c>
      <c r="R475" s="11" t="str">
        <f>IFERROR(INDEX(#REF!,MATCH(B475,#REF!,0),0),"")</f>
        <v/>
      </c>
      <c r="S475" s="11" t="str">
        <f>IFERROR(INDEX(#REF!,MATCH(B475,#REF!,0),0),"")</f>
        <v/>
      </c>
      <c r="T475" s="5" t="str">
        <f>IFERROR(INDEX(#REF!,MATCH(B475,#REF!,0),0),"")</f>
        <v/>
      </c>
      <c r="U475" s="10">
        <f t="shared" si="28"/>
        <v>1</v>
      </c>
      <c r="V475" s="188">
        <f t="shared" si="29"/>
        <v>578</v>
      </c>
      <c r="W475" s="188">
        <f t="shared" si="30"/>
        <v>578</v>
      </c>
      <c r="X475" s="188" t="str">
        <f>IFERROR(SUMPRODUCT(LARGE(G475:T475,{1;2;3;4;5})),"NA")</f>
        <v>NA</v>
      </c>
      <c r="Y475" s="189" t="str">
        <f>IFERROR(SUMPRODUCT(LARGE(G475:T475,{1;2;3;4;5;6;7;8;9;10})),"NA")</f>
        <v>NA</v>
      </c>
    </row>
    <row r="476" spans="1:25" s="28" customFormat="1" x14ac:dyDescent="0.3">
      <c r="A476" s="15">
        <v>473</v>
      </c>
      <c r="B476" s="2" t="s">
        <v>2734</v>
      </c>
      <c r="C476" s="1"/>
      <c r="D476" s="1"/>
      <c r="E476" s="1"/>
      <c r="F476" s="2"/>
      <c r="G476" s="10" t="str">
        <f>IFERROR(INDEX('03-25'!X:X,MATCH(B476,'03-25'!Y:Y,0),0),"")</f>
        <v/>
      </c>
      <c r="H476" s="11" t="str">
        <f>IFERROR(INDEX('04-08'!N:N,MATCH(B476,'04-08'!C:C,0),0),"")</f>
        <v/>
      </c>
      <c r="I476" s="11" t="str">
        <f>IFERROR(INDEX('04-29'!M:M,MATCH(B476,'04-29'!L:L,0),0),"")</f>
        <v/>
      </c>
      <c r="J476" s="11" t="str">
        <f>IFERROR(INDEX('05-27'!F:F,MATCH(B476,'05-27'!H:H,0),0),"")</f>
        <v/>
      </c>
      <c r="K476" s="11" t="str">
        <f>IFERROR(INDEX('06-17'!U:U,MATCH(B476,'06-17'!W:W,0),0),"")</f>
        <v/>
      </c>
      <c r="L476" s="11">
        <f>IFERROR(INDEX('07-02'!W:W,MATCH(B476,'07-02'!B:B,0),0),"")</f>
        <v>578</v>
      </c>
      <c r="M476" s="11" t="str">
        <f>IFERROR(INDEX(#REF!,MATCH(B476,#REF!,0),0),"")</f>
        <v/>
      </c>
      <c r="N476" s="11" t="str">
        <f>IFERROR(INDEX(#REF!,MATCH(B476,#REF!,0),0),"")</f>
        <v/>
      </c>
      <c r="O476" s="11" t="str">
        <f>IFERROR(INDEX(#REF!,MATCH(B476,#REF!,0),0),"")</f>
        <v/>
      </c>
      <c r="P476" s="11" t="str">
        <f>IFERROR(INDEX(#REF!,MATCH(B476,#REF!,0),0),"")</f>
        <v/>
      </c>
      <c r="Q476" s="11" t="str">
        <f>IFERROR(INDEX(#REF!,MATCH(B476,#REF!,0),0),"")</f>
        <v/>
      </c>
      <c r="R476" s="11" t="str">
        <f>IFERROR(INDEX(#REF!,MATCH(B476,#REF!,0),0),"")</f>
        <v/>
      </c>
      <c r="S476" s="11" t="str">
        <f>IFERROR(INDEX(#REF!,MATCH(B476,#REF!,0),0),"")</f>
        <v/>
      </c>
      <c r="T476" s="5" t="str">
        <f>IFERROR(INDEX(#REF!,MATCH(B476,#REF!,0),0),"")</f>
        <v/>
      </c>
      <c r="U476" s="10">
        <f t="shared" si="28"/>
        <v>1</v>
      </c>
      <c r="V476" s="188">
        <f t="shared" si="29"/>
        <v>578</v>
      </c>
      <c r="W476" s="188">
        <f t="shared" si="30"/>
        <v>578</v>
      </c>
      <c r="X476" s="188" t="str">
        <f>IFERROR(SUMPRODUCT(LARGE(G476:T476,{1;2;3;4;5})),"NA")</f>
        <v>NA</v>
      </c>
      <c r="Y476" s="189" t="str">
        <f>IFERROR(SUMPRODUCT(LARGE(G476:T476,{1;2;3;4;5;6;7;8;9;10})),"NA")</f>
        <v>NA</v>
      </c>
    </row>
    <row r="477" spans="1:25" s="28" customFormat="1" x14ac:dyDescent="0.3">
      <c r="A477" s="15">
        <v>474</v>
      </c>
      <c r="B477" s="2" t="s">
        <v>2732</v>
      </c>
      <c r="C477" s="1"/>
      <c r="D477" s="1"/>
      <c r="E477" s="1"/>
      <c r="F477" s="2"/>
      <c r="G477" s="10" t="str">
        <f>IFERROR(INDEX('03-25'!X:X,MATCH(B477,'03-25'!Y:Y,0),0),"")</f>
        <v/>
      </c>
      <c r="H477" s="11" t="str">
        <f>IFERROR(INDEX('04-08'!N:N,MATCH(B477,'04-08'!C:C,0),0),"")</f>
        <v/>
      </c>
      <c r="I477" s="11" t="str">
        <f>IFERROR(INDEX('04-29'!M:M,MATCH(B477,'04-29'!L:L,0),0),"")</f>
        <v/>
      </c>
      <c r="J477" s="11" t="str">
        <f>IFERROR(INDEX('05-27'!F:F,MATCH(B477,'05-27'!H:H,0),0),"")</f>
        <v/>
      </c>
      <c r="K477" s="11" t="str">
        <f>IFERROR(INDEX('06-17'!U:U,MATCH(B477,'06-17'!W:W,0),0),"")</f>
        <v/>
      </c>
      <c r="L477" s="11">
        <f>IFERROR(INDEX('07-02'!W:W,MATCH(B477,'07-02'!B:B,0),0),"")</f>
        <v>578</v>
      </c>
      <c r="M477" s="11" t="str">
        <f>IFERROR(INDEX(#REF!,MATCH(B477,#REF!,0),0),"")</f>
        <v/>
      </c>
      <c r="N477" s="11" t="str">
        <f>IFERROR(INDEX(#REF!,MATCH(B477,#REF!,0),0),"")</f>
        <v/>
      </c>
      <c r="O477" s="11" t="str">
        <f>IFERROR(INDEX(#REF!,MATCH(B477,#REF!,0),0),"")</f>
        <v/>
      </c>
      <c r="P477" s="11" t="str">
        <f>IFERROR(INDEX(#REF!,MATCH(B477,#REF!,0),0),"")</f>
        <v/>
      </c>
      <c r="Q477" s="11" t="str">
        <f>IFERROR(INDEX(#REF!,MATCH(B477,#REF!,0),0),"")</f>
        <v/>
      </c>
      <c r="R477" s="11" t="str">
        <f>IFERROR(INDEX(#REF!,MATCH(B477,#REF!,0),0),"")</f>
        <v/>
      </c>
      <c r="S477" s="11" t="str">
        <f>IFERROR(INDEX(#REF!,MATCH(B477,#REF!,0),0),"")</f>
        <v/>
      </c>
      <c r="T477" s="5" t="str">
        <f>IFERROR(INDEX(#REF!,MATCH(B477,#REF!,0),0),"")</f>
        <v/>
      </c>
      <c r="U477" s="10">
        <f t="shared" si="28"/>
        <v>1</v>
      </c>
      <c r="V477" s="188">
        <f t="shared" si="29"/>
        <v>578</v>
      </c>
      <c r="W477" s="188">
        <f t="shared" si="30"/>
        <v>578</v>
      </c>
      <c r="X477" s="188" t="str">
        <f>IFERROR(SUMPRODUCT(LARGE(G477:T477,{1;2;3;4;5})),"NA")</f>
        <v>NA</v>
      </c>
      <c r="Y477" s="189" t="str">
        <f>IFERROR(SUMPRODUCT(LARGE(G477:T477,{1;2;3;4;5;6;7;8;9;10})),"NA")</f>
        <v>NA</v>
      </c>
    </row>
    <row r="478" spans="1:25" s="28" customFormat="1" x14ac:dyDescent="0.3">
      <c r="A478" s="15">
        <v>475</v>
      </c>
      <c r="B478" s="2" t="s">
        <v>1831</v>
      </c>
      <c r="C478" s="1"/>
      <c r="D478" s="1"/>
      <c r="E478" s="1"/>
      <c r="F478" s="2"/>
      <c r="G478" s="10" t="str">
        <f>IFERROR(INDEX('03-25'!X:X,MATCH(B478,'03-25'!Y:Y,0),0),"")</f>
        <v/>
      </c>
      <c r="H478" s="11" t="str">
        <f>IFERROR(INDEX('04-08'!N:N,MATCH(B478,'04-08'!C:C,0),0),"")</f>
        <v/>
      </c>
      <c r="I478" s="11">
        <f>IFERROR(INDEX('04-29'!M:M,MATCH(B478,'04-29'!L:L,0),0),"")</f>
        <v>575</v>
      </c>
      <c r="J478" s="11" t="str">
        <f>IFERROR(INDEX('05-27'!F:F,MATCH(B478,'05-27'!H:H,0),0),"")</f>
        <v/>
      </c>
      <c r="K478" s="11" t="str">
        <f>IFERROR(INDEX('06-17'!U:U,MATCH(B478,'06-17'!W:W,0),0),"")</f>
        <v/>
      </c>
      <c r="L478" s="11" t="str">
        <f>IFERROR(INDEX('07-02'!W:W,MATCH(B478,'07-02'!B:B,0),0),"")</f>
        <v/>
      </c>
      <c r="M478" s="11" t="str">
        <f>IFERROR(INDEX(#REF!,MATCH(B478,#REF!,0),0),"")</f>
        <v/>
      </c>
      <c r="N478" s="11" t="str">
        <f>IFERROR(INDEX(#REF!,MATCH(B478,#REF!,0),0),"")</f>
        <v/>
      </c>
      <c r="O478" s="11" t="str">
        <f>IFERROR(INDEX(#REF!,MATCH(B478,#REF!,0),0),"")</f>
        <v/>
      </c>
      <c r="P478" s="11" t="str">
        <f>IFERROR(INDEX(#REF!,MATCH(B478,#REF!,0),0),"")</f>
        <v/>
      </c>
      <c r="Q478" s="11" t="str">
        <f>IFERROR(INDEX(#REF!,MATCH(B478,#REF!,0),0),"")</f>
        <v/>
      </c>
      <c r="R478" s="11" t="str">
        <f>IFERROR(INDEX(#REF!,MATCH(B478,#REF!,0),0),"")</f>
        <v/>
      </c>
      <c r="S478" s="11" t="str">
        <f>IFERROR(INDEX(#REF!,MATCH(B478,#REF!,0),0),"")</f>
        <v/>
      </c>
      <c r="T478" s="5" t="str">
        <f>IFERROR(INDEX(#REF!,MATCH(B478,#REF!,0),0),"")</f>
        <v/>
      </c>
      <c r="U478" s="10">
        <f t="shared" si="28"/>
        <v>1</v>
      </c>
      <c r="V478" s="188">
        <f t="shared" si="29"/>
        <v>575</v>
      </c>
      <c r="W478" s="188">
        <f t="shared" si="30"/>
        <v>575</v>
      </c>
      <c r="X478" s="188" t="str">
        <f>IFERROR(SUMPRODUCT(LARGE(G478:T478,{1;2;3;4;5})),"NA")</f>
        <v>NA</v>
      </c>
      <c r="Y478" s="189" t="str">
        <f>IFERROR(SUMPRODUCT(LARGE(G478:T478,{1;2;3;4;5;6;7;8;9;10})),"NA")</f>
        <v>NA</v>
      </c>
    </row>
    <row r="479" spans="1:25" s="28" customFormat="1" x14ac:dyDescent="0.3">
      <c r="A479" s="15">
        <v>476</v>
      </c>
      <c r="B479" s="2" t="s">
        <v>2736</v>
      </c>
      <c r="C479" s="1"/>
      <c r="D479" s="1"/>
      <c r="E479" s="1"/>
      <c r="F479" s="2"/>
      <c r="G479" s="10" t="str">
        <f>IFERROR(INDEX('03-25'!X:X,MATCH(B479,'03-25'!Y:Y,0),0),"")</f>
        <v/>
      </c>
      <c r="H479" s="11" t="str">
        <f>IFERROR(INDEX('04-08'!N:N,MATCH(B479,'04-08'!C:C,0),0),"")</f>
        <v/>
      </c>
      <c r="I479" s="11" t="str">
        <f>IFERROR(INDEX('04-29'!M:M,MATCH(B479,'04-29'!L:L,0),0),"")</f>
        <v/>
      </c>
      <c r="J479" s="11" t="str">
        <f>IFERROR(INDEX('05-27'!F:F,MATCH(B479,'05-27'!H:H,0),0),"")</f>
        <v/>
      </c>
      <c r="K479" s="11" t="str">
        <f>IFERROR(INDEX('06-17'!U:U,MATCH(B479,'06-17'!W:W,0),0),"")</f>
        <v/>
      </c>
      <c r="L479" s="11">
        <f>IFERROR(INDEX('07-02'!W:W,MATCH(B479,'07-02'!B:B,0),0),"")</f>
        <v>575</v>
      </c>
      <c r="M479" s="11" t="str">
        <f>IFERROR(INDEX(#REF!,MATCH(B479,#REF!,0),0),"")</f>
        <v/>
      </c>
      <c r="N479" s="11" t="str">
        <f>IFERROR(INDEX(#REF!,MATCH(B479,#REF!,0),0),"")</f>
        <v/>
      </c>
      <c r="O479" s="11" t="str">
        <f>IFERROR(INDEX(#REF!,MATCH(B479,#REF!,0),0),"")</f>
        <v/>
      </c>
      <c r="P479" s="11" t="str">
        <f>IFERROR(INDEX(#REF!,MATCH(B479,#REF!,0),0),"")</f>
        <v/>
      </c>
      <c r="Q479" s="11" t="str">
        <f>IFERROR(INDEX(#REF!,MATCH(B479,#REF!,0),0),"")</f>
        <v/>
      </c>
      <c r="R479" s="11" t="str">
        <f>IFERROR(INDEX(#REF!,MATCH(B479,#REF!,0),0),"")</f>
        <v/>
      </c>
      <c r="S479" s="11" t="str">
        <f>IFERROR(INDEX(#REF!,MATCH(B479,#REF!,0),0),"")</f>
        <v/>
      </c>
      <c r="T479" s="5" t="str">
        <f>IFERROR(INDEX(#REF!,MATCH(B479,#REF!,0),0),"")</f>
        <v/>
      </c>
      <c r="U479" s="10">
        <f t="shared" si="28"/>
        <v>1</v>
      </c>
      <c r="V479" s="188">
        <f t="shared" si="29"/>
        <v>575</v>
      </c>
      <c r="W479" s="188">
        <f t="shared" si="30"/>
        <v>575</v>
      </c>
      <c r="X479" s="188" t="str">
        <f>IFERROR(SUMPRODUCT(LARGE(G479:T479,{1;2;3;4;5})),"NA")</f>
        <v>NA</v>
      </c>
      <c r="Y479" s="189" t="str">
        <f>IFERROR(SUMPRODUCT(LARGE(G479:T479,{1;2;3;4;5;6;7;8;9;10})),"NA")</f>
        <v>NA</v>
      </c>
    </row>
    <row r="480" spans="1:25" s="28" customFormat="1" x14ac:dyDescent="0.3">
      <c r="A480" s="15">
        <v>477</v>
      </c>
      <c r="B480" s="2" t="s">
        <v>1810</v>
      </c>
      <c r="C480" s="1"/>
      <c r="D480" s="1"/>
      <c r="E480" s="1"/>
      <c r="F480" s="2"/>
      <c r="G480" s="10" t="str">
        <f>IFERROR(INDEX('03-25'!X:X,MATCH(B480,'03-25'!Y:Y,0),0),"")</f>
        <v/>
      </c>
      <c r="H480" s="11" t="str">
        <f>IFERROR(INDEX('04-08'!N:N,MATCH(B480,'04-08'!C:C,0),0),"")</f>
        <v/>
      </c>
      <c r="I480" s="11">
        <f>IFERROR(INDEX('04-29'!M:M,MATCH(B480,'04-29'!L:L,0),0),"")</f>
        <v>573</v>
      </c>
      <c r="J480" s="11" t="str">
        <f>IFERROR(INDEX('05-27'!F:F,MATCH(B480,'05-27'!H:H,0),0),"")</f>
        <v/>
      </c>
      <c r="K480" s="11" t="str">
        <f>IFERROR(INDEX('06-17'!U:U,MATCH(B480,'06-17'!W:W,0),0),"")</f>
        <v/>
      </c>
      <c r="L480" s="11" t="str">
        <f>IFERROR(INDEX('07-02'!W:W,MATCH(B480,'07-02'!B:B,0),0),"")</f>
        <v/>
      </c>
      <c r="M480" s="11" t="str">
        <f>IFERROR(INDEX(#REF!,MATCH(B480,#REF!,0),0),"")</f>
        <v/>
      </c>
      <c r="N480" s="11" t="str">
        <f>IFERROR(INDEX(#REF!,MATCH(B480,#REF!,0),0),"")</f>
        <v/>
      </c>
      <c r="O480" s="11" t="str">
        <f>IFERROR(INDEX(#REF!,MATCH(B480,#REF!,0),0),"")</f>
        <v/>
      </c>
      <c r="P480" s="11" t="str">
        <f>IFERROR(INDEX(#REF!,MATCH(B480,#REF!,0),0),"")</f>
        <v/>
      </c>
      <c r="Q480" s="11" t="str">
        <f>IFERROR(INDEX(#REF!,MATCH(B480,#REF!,0),0),"")</f>
        <v/>
      </c>
      <c r="R480" s="11" t="str">
        <f>IFERROR(INDEX(#REF!,MATCH(B480,#REF!,0),0),"")</f>
        <v/>
      </c>
      <c r="S480" s="11" t="str">
        <f>IFERROR(INDEX(#REF!,MATCH(B480,#REF!,0),0),"")</f>
        <v/>
      </c>
      <c r="T480" s="5" t="str">
        <f>IFERROR(INDEX(#REF!,MATCH(B480,#REF!,0),0),"")</f>
        <v/>
      </c>
      <c r="U480" s="10">
        <f t="shared" si="28"/>
        <v>1</v>
      </c>
      <c r="V480" s="188">
        <f t="shared" si="29"/>
        <v>573</v>
      </c>
      <c r="W480" s="188">
        <f t="shared" si="30"/>
        <v>573</v>
      </c>
      <c r="X480" s="188" t="str">
        <f>IFERROR(SUMPRODUCT(LARGE(G480:T480,{1;2;3;4;5})),"NA")</f>
        <v>NA</v>
      </c>
      <c r="Y480" s="189" t="str">
        <f>IFERROR(SUMPRODUCT(LARGE(G480:T480,{1;2;3;4;5;6;7;8;9;10})),"NA")</f>
        <v>NA</v>
      </c>
    </row>
    <row r="481" spans="1:25" s="28" customFormat="1" x14ac:dyDescent="0.3">
      <c r="A481" s="15">
        <v>478</v>
      </c>
      <c r="B481" s="2" t="s">
        <v>2662</v>
      </c>
      <c r="C481" s="1"/>
      <c r="D481" s="1"/>
      <c r="E481" s="1"/>
      <c r="F481" s="2"/>
      <c r="G481" s="10" t="str">
        <f>IFERROR(INDEX('03-25'!X:X,MATCH(B481,'03-25'!Y:Y,0),0),"")</f>
        <v/>
      </c>
      <c r="H481" s="11" t="str">
        <f>IFERROR(INDEX('04-08'!N:N,MATCH(B481,'04-08'!C:C,0),0),"")</f>
        <v/>
      </c>
      <c r="I481" s="11" t="str">
        <f>IFERROR(INDEX('04-29'!M:M,MATCH(B481,'04-29'!L:L,0),0),"")</f>
        <v/>
      </c>
      <c r="J481" s="11" t="str">
        <f>IFERROR(INDEX('05-27'!F:F,MATCH(B481,'05-27'!H:H,0),0),"")</f>
        <v/>
      </c>
      <c r="K481" s="11" t="str">
        <f>IFERROR(INDEX('06-17'!U:U,MATCH(B481,'06-17'!W:W,0),0),"")</f>
        <v/>
      </c>
      <c r="L481" s="11">
        <f>IFERROR(INDEX('07-02'!W:W,MATCH(B481,'07-02'!B:B,0),0),"")</f>
        <v>573</v>
      </c>
      <c r="M481" s="11" t="str">
        <f>IFERROR(INDEX(#REF!,MATCH(B481,#REF!,0),0),"")</f>
        <v/>
      </c>
      <c r="N481" s="11" t="str">
        <f>IFERROR(INDEX(#REF!,MATCH(B481,#REF!,0),0),"")</f>
        <v/>
      </c>
      <c r="O481" s="11" t="str">
        <f>IFERROR(INDEX(#REF!,MATCH(B481,#REF!,0),0),"")</f>
        <v/>
      </c>
      <c r="P481" s="11" t="str">
        <f>IFERROR(INDEX(#REF!,MATCH(B481,#REF!,0),0),"")</f>
        <v/>
      </c>
      <c r="Q481" s="11" t="str">
        <f>IFERROR(INDEX(#REF!,MATCH(B481,#REF!,0),0),"")</f>
        <v/>
      </c>
      <c r="R481" s="11" t="str">
        <f>IFERROR(INDEX(#REF!,MATCH(B481,#REF!,0),0),"")</f>
        <v/>
      </c>
      <c r="S481" s="11" t="str">
        <f>IFERROR(INDEX(#REF!,MATCH(B481,#REF!,0),0),"")</f>
        <v/>
      </c>
      <c r="T481" s="5" t="str">
        <f>IFERROR(INDEX(#REF!,MATCH(B481,#REF!,0),0),"")</f>
        <v/>
      </c>
      <c r="U481" s="10">
        <f t="shared" si="28"/>
        <v>1</v>
      </c>
      <c r="V481" s="188">
        <f t="shared" si="29"/>
        <v>573</v>
      </c>
      <c r="W481" s="188">
        <f t="shared" si="30"/>
        <v>573</v>
      </c>
      <c r="X481" s="188" t="str">
        <f>IFERROR(SUMPRODUCT(LARGE(G481:T481,{1;2;3;4;5})),"NA")</f>
        <v>NA</v>
      </c>
      <c r="Y481" s="189" t="str">
        <f>IFERROR(SUMPRODUCT(LARGE(G481:T481,{1;2;3;4;5;6;7;8;9;10})),"NA")</f>
        <v>NA</v>
      </c>
    </row>
    <row r="482" spans="1:25" s="28" customFormat="1" x14ac:dyDescent="0.3">
      <c r="A482" s="15">
        <v>479</v>
      </c>
      <c r="B482" s="2" t="s">
        <v>2482</v>
      </c>
      <c r="C482" s="1"/>
      <c r="D482" s="1"/>
      <c r="E482" s="1"/>
      <c r="F482" s="2"/>
      <c r="G482" s="10" t="str">
        <f>IFERROR(INDEX('03-25'!X:X,MATCH(B482,'03-25'!Y:Y,0),0),"")</f>
        <v/>
      </c>
      <c r="H482" s="11" t="str">
        <f>IFERROR(INDEX('04-08'!N:N,MATCH(B482,'04-08'!C:C,0),0),"")</f>
        <v/>
      </c>
      <c r="I482" s="11" t="str">
        <f>IFERROR(INDEX('04-29'!M:M,MATCH(B482,'04-29'!L:L,0),0),"")</f>
        <v/>
      </c>
      <c r="J482" s="11" t="str">
        <f>IFERROR(INDEX('05-27'!F:F,MATCH(B482,'05-27'!H:H,0),0),"")</f>
        <v/>
      </c>
      <c r="K482" s="11">
        <f>IFERROR(INDEX('06-17'!U:U,MATCH(B482,'06-17'!W:W,0),0),"")</f>
        <v>570</v>
      </c>
      <c r="L482" s="11" t="str">
        <f>IFERROR(INDEX('07-02'!W:W,MATCH(B482,'07-02'!B:B,0),0),"")</f>
        <v/>
      </c>
      <c r="M482" s="11" t="str">
        <f>IFERROR(INDEX(#REF!,MATCH(B482,#REF!,0),0),"")</f>
        <v/>
      </c>
      <c r="N482" s="11" t="str">
        <f>IFERROR(INDEX(#REF!,MATCH(B482,#REF!,0),0),"")</f>
        <v/>
      </c>
      <c r="O482" s="11" t="str">
        <f>IFERROR(INDEX(#REF!,MATCH(B482,#REF!,0),0),"")</f>
        <v/>
      </c>
      <c r="P482" s="11" t="str">
        <f>IFERROR(INDEX(#REF!,MATCH(B482,#REF!,0),0),"")</f>
        <v/>
      </c>
      <c r="Q482" s="11" t="str">
        <f>IFERROR(INDEX(#REF!,MATCH(B482,#REF!,0),0),"")</f>
        <v/>
      </c>
      <c r="R482" s="11" t="str">
        <f>IFERROR(INDEX(#REF!,MATCH(B482,#REF!,0),0),"")</f>
        <v/>
      </c>
      <c r="S482" s="11" t="str">
        <f>IFERROR(INDEX(#REF!,MATCH(B482,#REF!,0),0),"")</f>
        <v/>
      </c>
      <c r="T482" s="5" t="str">
        <f>IFERROR(INDEX(#REF!,MATCH(B482,#REF!,0),0),"")</f>
        <v/>
      </c>
      <c r="U482" s="10">
        <f t="shared" si="28"/>
        <v>1</v>
      </c>
      <c r="V482" s="188">
        <f t="shared" si="29"/>
        <v>570</v>
      </c>
      <c r="W482" s="188">
        <f t="shared" si="30"/>
        <v>570</v>
      </c>
      <c r="X482" s="188" t="str">
        <f>IFERROR(SUMPRODUCT(LARGE(G482:T482,{1;2;3;4;5})),"NA")</f>
        <v>NA</v>
      </c>
      <c r="Y482" s="189" t="str">
        <f>IFERROR(SUMPRODUCT(LARGE(G482:T482,{1;2;3;4;5;6;7;8;9;10})),"NA")</f>
        <v>NA</v>
      </c>
    </row>
    <row r="483" spans="1:25" s="28" customFormat="1" x14ac:dyDescent="0.3">
      <c r="A483" s="15">
        <v>480</v>
      </c>
      <c r="B483" s="2" t="s">
        <v>2737</v>
      </c>
      <c r="C483" s="1"/>
      <c r="D483" s="1"/>
      <c r="E483" s="1"/>
      <c r="F483" s="2"/>
      <c r="G483" s="10" t="str">
        <f>IFERROR(INDEX('03-25'!X:X,MATCH(B483,'03-25'!Y:Y,0),0),"")</f>
        <v/>
      </c>
      <c r="H483" s="11" t="str">
        <f>IFERROR(INDEX('04-08'!N:N,MATCH(B483,'04-08'!C:C,0),0),"")</f>
        <v/>
      </c>
      <c r="I483" s="11" t="str">
        <f>IFERROR(INDEX('04-29'!M:M,MATCH(B483,'04-29'!L:L,0),0),"")</f>
        <v/>
      </c>
      <c r="J483" s="11" t="str">
        <f>IFERROR(INDEX('05-27'!F:F,MATCH(B483,'05-27'!H:H,0),0),"")</f>
        <v/>
      </c>
      <c r="K483" s="11" t="str">
        <f>IFERROR(INDEX('06-17'!U:U,MATCH(B483,'06-17'!W:W,0),0),"")</f>
        <v/>
      </c>
      <c r="L483" s="11">
        <f>IFERROR(INDEX('07-02'!W:W,MATCH(B483,'07-02'!B:B,0),0),"")</f>
        <v>569</v>
      </c>
      <c r="M483" s="11" t="str">
        <f>IFERROR(INDEX(#REF!,MATCH(B483,#REF!,0),0),"")</f>
        <v/>
      </c>
      <c r="N483" s="11" t="str">
        <f>IFERROR(INDEX(#REF!,MATCH(B483,#REF!,0),0),"")</f>
        <v/>
      </c>
      <c r="O483" s="11" t="str">
        <f>IFERROR(INDEX(#REF!,MATCH(B483,#REF!,0),0),"")</f>
        <v/>
      </c>
      <c r="P483" s="11" t="str">
        <f>IFERROR(INDEX(#REF!,MATCH(B483,#REF!,0),0),"")</f>
        <v/>
      </c>
      <c r="Q483" s="11" t="str">
        <f>IFERROR(INDEX(#REF!,MATCH(B483,#REF!,0),0),"")</f>
        <v/>
      </c>
      <c r="R483" s="11" t="str">
        <f>IFERROR(INDEX(#REF!,MATCH(B483,#REF!,0),0),"")</f>
        <v/>
      </c>
      <c r="S483" s="11" t="str">
        <f>IFERROR(INDEX(#REF!,MATCH(B483,#REF!,0),0),"")</f>
        <v/>
      </c>
      <c r="T483" s="5" t="str">
        <f>IFERROR(INDEX(#REF!,MATCH(B483,#REF!,0),0),"")</f>
        <v/>
      </c>
      <c r="U483" s="10">
        <f t="shared" si="28"/>
        <v>1</v>
      </c>
      <c r="V483" s="188">
        <f t="shared" si="29"/>
        <v>569</v>
      </c>
      <c r="W483" s="188">
        <f t="shared" si="30"/>
        <v>569</v>
      </c>
      <c r="X483" s="188" t="str">
        <f>IFERROR(SUMPRODUCT(LARGE(G483:T483,{1;2;3;4;5})),"NA")</f>
        <v>NA</v>
      </c>
      <c r="Y483" s="189" t="str">
        <f>IFERROR(SUMPRODUCT(LARGE(G483:T483,{1;2;3;4;5;6;7;8;9;10})),"NA")</f>
        <v>NA</v>
      </c>
    </row>
    <row r="484" spans="1:25" s="28" customFormat="1" x14ac:dyDescent="0.3">
      <c r="A484" s="15">
        <v>481</v>
      </c>
      <c r="B484" s="2" t="s">
        <v>2739</v>
      </c>
      <c r="C484" s="1"/>
      <c r="D484" s="1"/>
      <c r="E484" s="1"/>
      <c r="F484" s="2"/>
      <c r="G484" s="10" t="str">
        <f>IFERROR(INDEX('03-25'!X:X,MATCH(B484,'03-25'!Y:Y,0),0),"")</f>
        <v/>
      </c>
      <c r="H484" s="11" t="str">
        <f>IFERROR(INDEX('04-08'!N:N,MATCH(B484,'04-08'!C:C,0),0),"")</f>
        <v/>
      </c>
      <c r="I484" s="11" t="str">
        <f>IFERROR(INDEX('04-29'!M:M,MATCH(B484,'04-29'!L:L,0),0),"")</f>
        <v/>
      </c>
      <c r="J484" s="11" t="str">
        <f>IFERROR(INDEX('05-27'!F:F,MATCH(B484,'05-27'!H:H,0),0),"")</f>
        <v/>
      </c>
      <c r="K484" s="11" t="str">
        <f>IFERROR(INDEX('06-17'!U:U,MATCH(B484,'06-17'!W:W,0),0),"")</f>
        <v/>
      </c>
      <c r="L484" s="11">
        <f>IFERROR(INDEX('07-02'!W:W,MATCH(B484,'07-02'!B:B,0),0),"")</f>
        <v>567</v>
      </c>
      <c r="M484" s="11" t="str">
        <f>IFERROR(INDEX(#REF!,MATCH(B484,#REF!,0),0),"")</f>
        <v/>
      </c>
      <c r="N484" s="11" t="str">
        <f>IFERROR(INDEX(#REF!,MATCH(B484,#REF!,0),0),"")</f>
        <v/>
      </c>
      <c r="O484" s="11" t="str">
        <f>IFERROR(INDEX(#REF!,MATCH(B484,#REF!,0),0),"")</f>
        <v/>
      </c>
      <c r="P484" s="11" t="str">
        <f>IFERROR(INDEX(#REF!,MATCH(B484,#REF!,0),0),"")</f>
        <v/>
      </c>
      <c r="Q484" s="11" t="str">
        <f>IFERROR(INDEX(#REF!,MATCH(B484,#REF!,0),0),"")</f>
        <v/>
      </c>
      <c r="R484" s="11" t="str">
        <f>IFERROR(INDEX(#REF!,MATCH(B484,#REF!,0),0),"")</f>
        <v/>
      </c>
      <c r="S484" s="11" t="str">
        <f>IFERROR(INDEX(#REF!,MATCH(B484,#REF!,0),0),"")</f>
        <v/>
      </c>
      <c r="T484" s="5" t="str">
        <f>IFERROR(INDEX(#REF!,MATCH(B484,#REF!,0),0),"")</f>
        <v/>
      </c>
      <c r="U484" s="10">
        <f t="shared" si="28"/>
        <v>1</v>
      </c>
      <c r="V484" s="188">
        <f t="shared" si="29"/>
        <v>567</v>
      </c>
      <c r="W484" s="188">
        <f t="shared" si="30"/>
        <v>567</v>
      </c>
      <c r="X484" s="188" t="str">
        <f>IFERROR(SUMPRODUCT(LARGE(G484:T484,{1;2;3;4;5})),"NA")</f>
        <v>NA</v>
      </c>
      <c r="Y484" s="189" t="str">
        <f>IFERROR(SUMPRODUCT(LARGE(G484:T484,{1;2;3;4;5;6;7;8;9;10})),"NA")</f>
        <v>NA</v>
      </c>
    </row>
    <row r="485" spans="1:25" s="28" customFormat="1" x14ac:dyDescent="0.3">
      <c r="A485" s="15">
        <v>482</v>
      </c>
      <c r="B485" s="2" t="s">
        <v>2741</v>
      </c>
      <c r="C485" s="1"/>
      <c r="D485" s="1"/>
      <c r="E485" s="1"/>
      <c r="F485" s="2"/>
      <c r="G485" s="10" t="str">
        <f>IFERROR(INDEX('03-25'!X:X,MATCH(B485,'03-25'!Y:Y,0),0),"")</f>
        <v/>
      </c>
      <c r="H485" s="11" t="str">
        <f>IFERROR(INDEX('04-08'!N:N,MATCH(B485,'04-08'!C:C,0),0),"")</f>
        <v/>
      </c>
      <c r="I485" s="11" t="str">
        <f>IFERROR(INDEX('04-29'!M:M,MATCH(B485,'04-29'!L:L,0),0),"")</f>
        <v/>
      </c>
      <c r="J485" s="11" t="str">
        <f>IFERROR(INDEX('05-27'!F:F,MATCH(B485,'05-27'!H:H,0),0),"")</f>
        <v/>
      </c>
      <c r="K485" s="11" t="str">
        <f>IFERROR(INDEX('06-17'!U:U,MATCH(B485,'06-17'!W:W,0),0),"")</f>
        <v/>
      </c>
      <c r="L485" s="11">
        <f>IFERROR(INDEX('07-02'!W:W,MATCH(B485,'07-02'!B:B,0),0),"")</f>
        <v>565</v>
      </c>
      <c r="M485" s="11" t="str">
        <f>IFERROR(INDEX(#REF!,MATCH(B485,#REF!,0),0),"")</f>
        <v/>
      </c>
      <c r="N485" s="11" t="str">
        <f>IFERROR(INDEX(#REF!,MATCH(B485,#REF!,0),0),"")</f>
        <v/>
      </c>
      <c r="O485" s="11" t="str">
        <f>IFERROR(INDEX(#REF!,MATCH(B485,#REF!,0),0),"")</f>
        <v/>
      </c>
      <c r="P485" s="11" t="str">
        <f>IFERROR(INDEX(#REF!,MATCH(B485,#REF!,0),0),"")</f>
        <v/>
      </c>
      <c r="Q485" s="11" t="str">
        <f>IFERROR(INDEX(#REF!,MATCH(B485,#REF!,0),0),"")</f>
        <v/>
      </c>
      <c r="R485" s="11" t="str">
        <f>IFERROR(INDEX(#REF!,MATCH(B485,#REF!,0),0),"")</f>
        <v/>
      </c>
      <c r="S485" s="11" t="str">
        <f>IFERROR(INDEX(#REF!,MATCH(B485,#REF!,0),0),"")</f>
        <v/>
      </c>
      <c r="T485" s="5" t="str">
        <f>IFERROR(INDEX(#REF!,MATCH(B485,#REF!,0),0),"")</f>
        <v/>
      </c>
      <c r="U485" s="10">
        <f t="shared" si="28"/>
        <v>1</v>
      </c>
      <c r="V485" s="188">
        <f t="shared" si="29"/>
        <v>565</v>
      </c>
      <c r="W485" s="188">
        <f t="shared" si="30"/>
        <v>565</v>
      </c>
      <c r="X485" s="188" t="str">
        <f>IFERROR(SUMPRODUCT(LARGE(G485:T485,{1;2;3;4;5})),"NA")</f>
        <v>NA</v>
      </c>
      <c r="Y485" s="189" t="str">
        <f>IFERROR(SUMPRODUCT(LARGE(G485:T485,{1;2;3;4;5;6;7;8;9;10})),"NA")</f>
        <v>NA</v>
      </c>
    </row>
    <row r="486" spans="1:25" s="28" customFormat="1" x14ac:dyDescent="0.3">
      <c r="A486" s="15">
        <v>483</v>
      </c>
      <c r="B486" s="2" t="s">
        <v>484</v>
      </c>
      <c r="C486" s="1"/>
      <c r="D486" s="1"/>
      <c r="E486" s="1"/>
      <c r="F486" s="2"/>
      <c r="G486" s="10">
        <f>IFERROR(INDEX('03-25'!X:X,MATCH(B486,'03-25'!Y:Y,0),0),"")</f>
        <v>562</v>
      </c>
      <c r="H486" s="11" t="str">
        <f>IFERROR(INDEX('04-08'!N:N,MATCH(B486,'04-08'!C:C,0),0),"")</f>
        <v/>
      </c>
      <c r="I486" s="11" t="str">
        <f>IFERROR(INDEX('04-29'!M:M,MATCH(B486,'04-29'!L:L,0),0),"")</f>
        <v/>
      </c>
      <c r="J486" s="11" t="str">
        <f>IFERROR(INDEX('05-27'!F:F,MATCH(B486,'05-27'!H:H,0),0),"")</f>
        <v/>
      </c>
      <c r="K486" s="11" t="str">
        <f>IFERROR(INDEX('06-17'!U:U,MATCH(B486,'06-17'!W:W,0),0),"")</f>
        <v/>
      </c>
      <c r="L486" s="11" t="str">
        <f>IFERROR(INDEX('07-02'!W:W,MATCH(B486,'07-02'!B:B,0),0),"")</f>
        <v/>
      </c>
      <c r="M486" s="11" t="str">
        <f>IFERROR(INDEX(#REF!,MATCH(B486,#REF!,0),0),"")</f>
        <v/>
      </c>
      <c r="N486" s="11" t="str">
        <f>IFERROR(INDEX(#REF!,MATCH(B486,#REF!,0),0),"")</f>
        <v/>
      </c>
      <c r="O486" s="11" t="str">
        <f>IFERROR(INDEX(#REF!,MATCH(B486,#REF!,0),0),"")</f>
        <v/>
      </c>
      <c r="P486" s="11" t="str">
        <f>IFERROR(INDEX(#REF!,MATCH(B486,#REF!,0),0),"")</f>
        <v/>
      </c>
      <c r="Q486" s="11" t="str">
        <f>IFERROR(INDEX(#REF!,MATCH(B486,#REF!,0),0),"")</f>
        <v/>
      </c>
      <c r="R486" s="11" t="str">
        <f>IFERROR(INDEX(#REF!,MATCH(B486,#REF!,0),0),"")</f>
        <v/>
      </c>
      <c r="S486" s="11" t="str">
        <f>IFERROR(INDEX(#REF!,MATCH(B486,#REF!,0),0),"")</f>
        <v/>
      </c>
      <c r="T486" s="5" t="str">
        <f>IFERROR(INDEX(#REF!,MATCH(B486,#REF!,0),0),"")</f>
        <v/>
      </c>
      <c r="U486" s="10">
        <f t="shared" si="28"/>
        <v>1</v>
      </c>
      <c r="V486" s="188">
        <f t="shared" si="29"/>
        <v>562</v>
      </c>
      <c r="W486" s="188">
        <f t="shared" si="30"/>
        <v>562</v>
      </c>
      <c r="X486" s="188" t="str">
        <f>IFERROR(SUMPRODUCT(LARGE(G486:T486,{1;2;3;4;5})),"NA")</f>
        <v>NA</v>
      </c>
      <c r="Y486" s="189" t="str">
        <f>IFERROR(SUMPRODUCT(LARGE(G486:T486,{1;2;3;4;5;6;7;8;9;10})),"NA")</f>
        <v>NA</v>
      </c>
    </row>
    <row r="487" spans="1:25" s="28" customFormat="1" x14ac:dyDescent="0.3">
      <c r="A487" s="15">
        <v>484</v>
      </c>
      <c r="B487" s="2" t="s">
        <v>2466</v>
      </c>
      <c r="C487" s="1"/>
      <c r="D487" s="1"/>
      <c r="E487" s="1"/>
      <c r="F487" s="2"/>
      <c r="G487" s="10" t="str">
        <f>IFERROR(INDEX('03-25'!X:X,MATCH(B487,'03-25'!Y:Y,0),0),"")</f>
        <v/>
      </c>
      <c r="H487" s="11" t="str">
        <f>IFERROR(INDEX('04-08'!N:N,MATCH(B487,'04-08'!C:C,0),0),"")</f>
        <v/>
      </c>
      <c r="I487" s="11" t="str">
        <f>IFERROR(INDEX('04-29'!M:M,MATCH(B487,'04-29'!L:L,0),0),"")</f>
        <v/>
      </c>
      <c r="J487" s="11" t="str">
        <f>IFERROR(INDEX('05-27'!F:F,MATCH(B487,'05-27'!H:H,0),0),"")</f>
        <v/>
      </c>
      <c r="K487" s="11">
        <f>IFERROR(INDEX('06-17'!U:U,MATCH(B487,'06-17'!W:W,0),0),"")</f>
        <v>560</v>
      </c>
      <c r="L487" s="11" t="str">
        <f>IFERROR(INDEX('07-02'!W:W,MATCH(B487,'07-02'!B:B,0),0),"")</f>
        <v/>
      </c>
      <c r="M487" s="11" t="str">
        <f>IFERROR(INDEX(#REF!,MATCH(B487,#REF!,0),0),"")</f>
        <v/>
      </c>
      <c r="N487" s="11" t="str">
        <f>IFERROR(INDEX(#REF!,MATCH(B487,#REF!,0),0),"")</f>
        <v/>
      </c>
      <c r="O487" s="11" t="str">
        <f>IFERROR(INDEX(#REF!,MATCH(B487,#REF!,0),0),"")</f>
        <v/>
      </c>
      <c r="P487" s="11" t="str">
        <f>IFERROR(INDEX(#REF!,MATCH(B487,#REF!,0),0),"")</f>
        <v/>
      </c>
      <c r="Q487" s="11" t="str">
        <f>IFERROR(INDEX(#REF!,MATCH(B487,#REF!,0),0),"")</f>
        <v/>
      </c>
      <c r="R487" s="11" t="str">
        <f>IFERROR(INDEX(#REF!,MATCH(B487,#REF!,0),0),"")</f>
        <v/>
      </c>
      <c r="S487" s="11" t="str">
        <f>IFERROR(INDEX(#REF!,MATCH(B487,#REF!,0),0),"")</f>
        <v/>
      </c>
      <c r="T487" s="5" t="str">
        <f>IFERROR(INDEX(#REF!,MATCH(B487,#REF!,0),0),"")</f>
        <v/>
      </c>
      <c r="U487" s="10">
        <f t="shared" si="28"/>
        <v>1</v>
      </c>
      <c r="V487" s="188">
        <f t="shared" si="29"/>
        <v>560</v>
      </c>
      <c r="W487" s="188">
        <f t="shared" si="30"/>
        <v>560</v>
      </c>
      <c r="X487" s="188" t="str">
        <f>IFERROR(SUMPRODUCT(LARGE(G487:T487,{1;2;3;4;5})),"NA")</f>
        <v>NA</v>
      </c>
      <c r="Y487" s="189" t="str">
        <f>IFERROR(SUMPRODUCT(LARGE(G487:T487,{1;2;3;4;5;6;7;8;9;10})),"NA")</f>
        <v>NA</v>
      </c>
    </row>
    <row r="488" spans="1:25" s="28" customFormat="1" x14ac:dyDescent="0.3">
      <c r="A488" s="15">
        <v>485</v>
      </c>
      <c r="B488" s="2" t="s">
        <v>2742</v>
      </c>
      <c r="C488" s="1"/>
      <c r="D488" s="1"/>
      <c r="E488" s="1"/>
      <c r="F488" s="2"/>
      <c r="G488" s="10" t="str">
        <f>IFERROR(INDEX('03-25'!X:X,MATCH(B488,'03-25'!Y:Y,0),0),"")</f>
        <v/>
      </c>
      <c r="H488" s="11" t="str">
        <f>IFERROR(INDEX('04-08'!N:N,MATCH(B488,'04-08'!C:C,0),0),"")</f>
        <v/>
      </c>
      <c r="I488" s="11" t="str">
        <f>IFERROR(INDEX('04-29'!M:M,MATCH(B488,'04-29'!L:L,0),0),"")</f>
        <v/>
      </c>
      <c r="J488" s="11" t="str">
        <f>IFERROR(INDEX('05-27'!F:F,MATCH(B488,'05-27'!H:H,0),0),"")</f>
        <v/>
      </c>
      <c r="K488" s="11" t="str">
        <f>IFERROR(INDEX('06-17'!U:U,MATCH(B488,'06-17'!W:W,0),0),"")</f>
        <v/>
      </c>
      <c r="L488" s="11">
        <f>IFERROR(INDEX('07-02'!W:W,MATCH(B488,'07-02'!B:B,0),0),"")</f>
        <v>559</v>
      </c>
      <c r="M488" s="11" t="str">
        <f>IFERROR(INDEX(#REF!,MATCH(B488,#REF!,0),0),"")</f>
        <v/>
      </c>
      <c r="N488" s="11" t="str">
        <f>IFERROR(INDEX(#REF!,MATCH(B488,#REF!,0),0),"")</f>
        <v/>
      </c>
      <c r="O488" s="11" t="str">
        <f>IFERROR(INDEX(#REF!,MATCH(B488,#REF!,0),0),"")</f>
        <v/>
      </c>
      <c r="P488" s="11" t="str">
        <f>IFERROR(INDEX(#REF!,MATCH(B488,#REF!,0),0),"")</f>
        <v/>
      </c>
      <c r="Q488" s="11" t="str">
        <f>IFERROR(INDEX(#REF!,MATCH(B488,#REF!,0),0),"")</f>
        <v/>
      </c>
      <c r="R488" s="11" t="str">
        <f>IFERROR(INDEX(#REF!,MATCH(B488,#REF!,0),0),"")</f>
        <v/>
      </c>
      <c r="S488" s="11" t="str">
        <f>IFERROR(INDEX(#REF!,MATCH(B488,#REF!,0),0),"")</f>
        <v/>
      </c>
      <c r="T488" s="5" t="str">
        <f>IFERROR(INDEX(#REF!,MATCH(B488,#REF!,0),0),"")</f>
        <v/>
      </c>
      <c r="U488" s="10">
        <f t="shared" si="28"/>
        <v>1</v>
      </c>
      <c r="V488" s="188">
        <f t="shared" si="29"/>
        <v>559</v>
      </c>
      <c r="W488" s="188">
        <f t="shared" si="30"/>
        <v>559</v>
      </c>
      <c r="X488" s="188" t="str">
        <f>IFERROR(SUMPRODUCT(LARGE(G488:T488,{1;2;3;4;5})),"NA")</f>
        <v>NA</v>
      </c>
      <c r="Y488" s="189" t="str">
        <f>IFERROR(SUMPRODUCT(LARGE(G488:T488,{1;2;3;4;5;6;7;8;9;10})),"NA")</f>
        <v>NA</v>
      </c>
    </row>
    <row r="489" spans="1:25" s="28" customFormat="1" x14ac:dyDescent="0.3">
      <c r="A489" s="15">
        <v>486</v>
      </c>
      <c r="B489" s="2" t="s">
        <v>2744</v>
      </c>
      <c r="C489" s="1"/>
      <c r="D489" s="1"/>
      <c r="E489" s="1"/>
      <c r="F489" s="2"/>
      <c r="G489" s="10" t="str">
        <f>IFERROR(INDEX('03-25'!X:X,MATCH(B489,'03-25'!Y:Y,0),0),"")</f>
        <v/>
      </c>
      <c r="H489" s="11" t="str">
        <f>IFERROR(INDEX('04-08'!N:N,MATCH(B489,'04-08'!C:C,0),0),"")</f>
        <v/>
      </c>
      <c r="I489" s="11" t="str">
        <f>IFERROR(INDEX('04-29'!M:M,MATCH(B489,'04-29'!L:L,0),0),"")</f>
        <v/>
      </c>
      <c r="J489" s="11" t="str">
        <f>IFERROR(INDEX('05-27'!F:F,MATCH(B489,'05-27'!H:H,0),0),"")</f>
        <v/>
      </c>
      <c r="K489" s="11" t="str">
        <f>IFERROR(INDEX('06-17'!U:U,MATCH(B489,'06-17'!W:W,0),0),"")</f>
        <v/>
      </c>
      <c r="L489" s="11">
        <f>IFERROR(INDEX('07-02'!W:W,MATCH(B489,'07-02'!B:B,0),0),"")</f>
        <v>557</v>
      </c>
      <c r="M489" s="11" t="str">
        <f>IFERROR(INDEX(#REF!,MATCH(B489,#REF!,0),0),"")</f>
        <v/>
      </c>
      <c r="N489" s="11" t="str">
        <f>IFERROR(INDEX(#REF!,MATCH(B489,#REF!,0),0),"")</f>
        <v/>
      </c>
      <c r="O489" s="11" t="str">
        <f>IFERROR(INDEX(#REF!,MATCH(B489,#REF!,0),0),"")</f>
        <v/>
      </c>
      <c r="P489" s="11" t="str">
        <f>IFERROR(INDEX(#REF!,MATCH(B489,#REF!,0),0),"")</f>
        <v/>
      </c>
      <c r="Q489" s="11" t="str">
        <f>IFERROR(INDEX(#REF!,MATCH(B489,#REF!,0),0),"")</f>
        <v/>
      </c>
      <c r="R489" s="11" t="str">
        <f>IFERROR(INDEX(#REF!,MATCH(B489,#REF!,0),0),"")</f>
        <v/>
      </c>
      <c r="S489" s="11" t="str">
        <f>IFERROR(INDEX(#REF!,MATCH(B489,#REF!,0),0),"")</f>
        <v/>
      </c>
      <c r="T489" s="5" t="str">
        <f>IFERROR(INDEX(#REF!,MATCH(B489,#REF!,0),0),"")</f>
        <v/>
      </c>
      <c r="U489" s="10">
        <f t="shared" si="28"/>
        <v>1</v>
      </c>
      <c r="V489" s="188">
        <f t="shared" si="29"/>
        <v>557</v>
      </c>
      <c r="W489" s="188">
        <f t="shared" si="30"/>
        <v>557</v>
      </c>
      <c r="X489" s="188" t="str">
        <f>IFERROR(SUMPRODUCT(LARGE(G489:T489,{1;2;3;4;5})),"NA")</f>
        <v>NA</v>
      </c>
      <c r="Y489" s="189" t="str">
        <f>IFERROR(SUMPRODUCT(LARGE(G489:T489,{1;2;3;4;5;6;7;8;9;10})),"NA")</f>
        <v>NA</v>
      </c>
    </row>
    <row r="490" spans="1:25" s="28" customFormat="1" x14ac:dyDescent="0.3">
      <c r="A490" s="15">
        <v>487</v>
      </c>
      <c r="B490" s="2" t="s">
        <v>2474</v>
      </c>
      <c r="C490" s="1"/>
      <c r="D490" s="1"/>
      <c r="E490" s="1"/>
      <c r="F490" s="2"/>
      <c r="G490" s="10" t="str">
        <f>IFERROR(INDEX('03-25'!X:X,MATCH(B490,'03-25'!Y:Y,0),0),"")</f>
        <v/>
      </c>
      <c r="H490" s="11" t="str">
        <f>IFERROR(INDEX('04-08'!N:N,MATCH(B490,'04-08'!C:C,0),0),"")</f>
        <v/>
      </c>
      <c r="I490" s="11" t="str">
        <f>IFERROR(INDEX('04-29'!M:M,MATCH(B490,'04-29'!L:L,0),0),"")</f>
        <v/>
      </c>
      <c r="J490" s="11" t="str">
        <f>IFERROR(INDEX('05-27'!F:F,MATCH(B490,'05-27'!H:H,0),0),"")</f>
        <v/>
      </c>
      <c r="K490" s="11">
        <f>IFERROR(INDEX('06-17'!U:U,MATCH(B490,'06-17'!W:W,0),0),"")</f>
        <v>556</v>
      </c>
      <c r="L490" s="11" t="str">
        <f>IFERROR(INDEX('07-02'!W:W,MATCH(B490,'07-02'!B:B,0),0),"")</f>
        <v/>
      </c>
      <c r="M490" s="11" t="str">
        <f>IFERROR(INDEX(#REF!,MATCH(B490,#REF!,0),0),"")</f>
        <v/>
      </c>
      <c r="N490" s="11" t="str">
        <f>IFERROR(INDEX(#REF!,MATCH(B490,#REF!,0),0),"")</f>
        <v/>
      </c>
      <c r="O490" s="11" t="str">
        <f>IFERROR(INDEX(#REF!,MATCH(B490,#REF!,0),0),"")</f>
        <v/>
      </c>
      <c r="P490" s="11" t="str">
        <f>IFERROR(INDEX(#REF!,MATCH(B490,#REF!,0),0),"")</f>
        <v/>
      </c>
      <c r="Q490" s="11" t="str">
        <f>IFERROR(INDEX(#REF!,MATCH(B490,#REF!,0),0),"")</f>
        <v/>
      </c>
      <c r="R490" s="11" t="str">
        <f>IFERROR(INDEX(#REF!,MATCH(B490,#REF!,0),0),"")</f>
        <v/>
      </c>
      <c r="S490" s="11" t="str">
        <f>IFERROR(INDEX(#REF!,MATCH(B490,#REF!,0),0),"")</f>
        <v/>
      </c>
      <c r="T490" s="5" t="str">
        <f>IFERROR(INDEX(#REF!,MATCH(B490,#REF!,0),0),"")</f>
        <v/>
      </c>
      <c r="U490" s="10">
        <f t="shared" si="28"/>
        <v>1</v>
      </c>
      <c r="V490" s="188">
        <f t="shared" si="29"/>
        <v>556</v>
      </c>
      <c r="W490" s="188">
        <f t="shared" si="30"/>
        <v>556</v>
      </c>
      <c r="X490" s="188" t="str">
        <f>IFERROR(SUMPRODUCT(LARGE(G490:T490,{1;2;3;4;5})),"NA")</f>
        <v>NA</v>
      </c>
      <c r="Y490" s="189" t="str">
        <f>IFERROR(SUMPRODUCT(LARGE(G490:T490,{1;2;3;4;5;6;7;8;9;10})),"NA")</f>
        <v>NA</v>
      </c>
    </row>
    <row r="491" spans="1:25" s="28" customFormat="1" x14ac:dyDescent="0.3">
      <c r="A491" s="15">
        <v>488</v>
      </c>
      <c r="B491" s="2" t="s">
        <v>2745</v>
      </c>
      <c r="C491" s="1"/>
      <c r="D491" s="1"/>
      <c r="E491" s="1"/>
      <c r="F491" s="2"/>
      <c r="G491" s="10" t="str">
        <f>IFERROR(INDEX('03-25'!X:X,MATCH(B491,'03-25'!Y:Y,0),0),"")</f>
        <v/>
      </c>
      <c r="H491" s="11" t="str">
        <f>IFERROR(INDEX('04-08'!N:N,MATCH(B491,'04-08'!C:C,0),0),"")</f>
        <v/>
      </c>
      <c r="I491" s="11" t="str">
        <f>IFERROR(INDEX('04-29'!M:M,MATCH(B491,'04-29'!L:L,0),0),"")</f>
        <v/>
      </c>
      <c r="J491" s="11" t="str">
        <f>IFERROR(INDEX('05-27'!F:F,MATCH(B491,'05-27'!H:H,0),0),"")</f>
        <v/>
      </c>
      <c r="K491" s="11" t="str">
        <f>IFERROR(INDEX('06-17'!U:U,MATCH(B491,'06-17'!W:W,0),0),"")</f>
        <v/>
      </c>
      <c r="L491" s="11">
        <f>IFERROR(INDEX('07-02'!W:W,MATCH(B491,'07-02'!B:B,0),0),"")</f>
        <v>554</v>
      </c>
      <c r="M491" s="11" t="str">
        <f>IFERROR(INDEX(#REF!,MATCH(B491,#REF!,0),0),"")</f>
        <v/>
      </c>
      <c r="N491" s="11" t="str">
        <f>IFERROR(INDEX(#REF!,MATCH(B491,#REF!,0),0),"")</f>
        <v/>
      </c>
      <c r="O491" s="11" t="str">
        <f>IFERROR(INDEX(#REF!,MATCH(B491,#REF!,0),0),"")</f>
        <v/>
      </c>
      <c r="P491" s="11" t="str">
        <f>IFERROR(INDEX(#REF!,MATCH(B491,#REF!,0),0),"")</f>
        <v/>
      </c>
      <c r="Q491" s="11" t="str">
        <f>IFERROR(INDEX(#REF!,MATCH(B491,#REF!,0),0),"")</f>
        <v/>
      </c>
      <c r="R491" s="11" t="str">
        <f>IFERROR(INDEX(#REF!,MATCH(B491,#REF!,0),0),"")</f>
        <v/>
      </c>
      <c r="S491" s="11" t="str">
        <f>IFERROR(INDEX(#REF!,MATCH(B491,#REF!,0),0),"")</f>
        <v/>
      </c>
      <c r="T491" s="5" t="str">
        <f>IFERROR(INDEX(#REF!,MATCH(B491,#REF!,0),0),"")</f>
        <v/>
      </c>
      <c r="U491" s="10">
        <f t="shared" si="28"/>
        <v>1</v>
      </c>
      <c r="V491" s="188">
        <f t="shared" si="29"/>
        <v>554</v>
      </c>
      <c r="W491" s="188">
        <f t="shared" si="30"/>
        <v>554</v>
      </c>
      <c r="X491" s="188" t="str">
        <f>IFERROR(SUMPRODUCT(LARGE(G491:T491,{1;2;3;4;5})),"NA")</f>
        <v>NA</v>
      </c>
      <c r="Y491" s="189" t="str">
        <f>IFERROR(SUMPRODUCT(LARGE(G491:T491,{1;2;3;4;5;6;7;8;9;10})),"NA")</f>
        <v>NA</v>
      </c>
    </row>
    <row r="492" spans="1:25" s="28" customFormat="1" x14ac:dyDescent="0.3">
      <c r="A492" s="15">
        <v>489</v>
      </c>
      <c r="B492" s="2" t="s">
        <v>443</v>
      </c>
      <c r="C492" s="1"/>
      <c r="D492" s="1"/>
      <c r="E492" s="1"/>
      <c r="F492" s="2"/>
      <c r="G492" s="10" t="str">
        <f>IFERROR(INDEX('03-25'!X:X,MATCH(B492,'03-25'!Y:Y,0),0),"")</f>
        <v/>
      </c>
      <c r="H492" s="11">
        <f>IFERROR(INDEX('04-08'!N:N,MATCH(B492,'04-08'!C:C,0),0),"")</f>
        <v>553</v>
      </c>
      <c r="I492" s="11" t="str">
        <f>IFERROR(INDEX('04-29'!M:M,MATCH(B492,'04-29'!L:L,0),0),"")</f>
        <v/>
      </c>
      <c r="J492" s="11" t="str">
        <f>IFERROR(INDEX('05-27'!F:F,MATCH(B492,'05-27'!H:H,0),0),"")</f>
        <v/>
      </c>
      <c r="K492" s="11" t="str">
        <f>IFERROR(INDEX('06-17'!U:U,MATCH(B492,'06-17'!W:W,0),0),"")</f>
        <v/>
      </c>
      <c r="L492" s="11" t="str">
        <f>IFERROR(INDEX('07-02'!W:W,MATCH(B492,'07-02'!B:B,0),0),"")</f>
        <v/>
      </c>
      <c r="M492" s="11" t="str">
        <f>IFERROR(INDEX(#REF!,MATCH(B492,#REF!,0),0),"")</f>
        <v/>
      </c>
      <c r="N492" s="11" t="str">
        <f>IFERROR(INDEX(#REF!,MATCH(B492,#REF!,0),0),"")</f>
        <v/>
      </c>
      <c r="O492" s="11" t="str">
        <f>IFERROR(INDEX(#REF!,MATCH(B492,#REF!,0),0),"")</f>
        <v/>
      </c>
      <c r="P492" s="11" t="str">
        <f>IFERROR(INDEX(#REF!,MATCH(B492,#REF!,0),0),"")</f>
        <v/>
      </c>
      <c r="Q492" s="11" t="str">
        <f>IFERROR(INDEX(#REF!,MATCH(B492,#REF!,0),0),"")</f>
        <v/>
      </c>
      <c r="R492" s="11" t="str">
        <f>IFERROR(INDEX(#REF!,MATCH(B492,#REF!,0),0),"")</f>
        <v/>
      </c>
      <c r="S492" s="11" t="str">
        <f>IFERROR(INDEX(#REF!,MATCH(B492,#REF!,0),0),"")</f>
        <v/>
      </c>
      <c r="T492" s="5" t="str">
        <f>IFERROR(INDEX(#REF!,MATCH(B492,#REF!,0),0),"")</f>
        <v/>
      </c>
      <c r="U492" s="10">
        <f t="shared" si="28"/>
        <v>1</v>
      </c>
      <c r="V492" s="188">
        <f t="shared" si="29"/>
        <v>553</v>
      </c>
      <c r="W492" s="188">
        <f t="shared" si="30"/>
        <v>553</v>
      </c>
      <c r="X492" s="188" t="str">
        <f>IFERROR(SUMPRODUCT(LARGE(G492:T492,{1;2;3;4;5})),"NA")</f>
        <v>NA</v>
      </c>
      <c r="Y492" s="189" t="str">
        <f>IFERROR(SUMPRODUCT(LARGE(G492:T492,{1;2;3;4;5;6;7;8;9;10})),"NA")</f>
        <v>NA</v>
      </c>
    </row>
    <row r="493" spans="1:25" s="28" customFormat="1" x14ac:dyDescent="0.3">
      <c r="A493" s="15">
        <v>490</v>
      </c>
      <c r="B493" s="2" t="s">
        <v>1829</v>
      </c>
      <c r="C493" s="1"/>
      <c r="D493" s="1"/>
      <c r="E493" s="1"/>
      <c r="F493" s="2"/>
      <c r="G493" s="10" t="str">
        <f>IFERROR(INDEX('03-25'!X:X,MATCH(B493,'03-25'!Y:Y,0),0),"")</f>
        <v/>
      </c>
      <c r="H493" s="11" t="str">
        <f>IFERROR(INDEX('04-08'!N:N,MATCH(B493,'04-08'!C:C,0),0),"")</f>
        <v/>
      </c>
      <c r="I493" s="11">
        <f>IFERROR(INDEX('04-29'!M:M,MATCH(B493,'04-29'!L:L,0),0),"")</f>
        <v>552</v>
      </c>
      <c r="J493" s="11" t="str">
        <f>IFERROR(INDEX('05-27'!F:F,MATCH(B493,'05-27'!H:H,0),0),"")</f>
        <v/>
      </c>
      <c r="K493" s="11" t="str">
        <f>IFERROR(INDEX('06-17'!U:U,MATCH(B493,'06-17'!W:W,0),0),"")</f>
        <v/>
      </c>
      <c r="L493" s="11" t="str">
        <f>IFERROR(INDEX('07-02'!W:W,MATCH(B493,'07-02'!B:B,0),0),"")</f>
        <v/>
      </c>
      <c r="M493" s="11" t="str">
        <f>IFERROR(INDEX(#REF!,MATCH(B493,#REF!,0),0),"")</f>
        <v/>
      </c>
      <c r="N493" s="11" t="str">
        <f>IFERROR(INDEX(#REF!,MATCH(B493,#REF!,0),0),"")</f>
        <v/>
      </c>
      <c r="O493" s="11" t="str">
        <f>IFERROR(INDEX(#REF!,MATCH(B493,#REF!,0),0),"")</f>
        <v/>
      </c>
      <c r="P493" s="11" t="str">
        <f>IFERROR(INDEX(#REF!,MATCH(B493,#REF!,0),0),"")</f>
        <v/>
      </c>
      <c r="Q493" s="11" t="str">
        <f>IFERROR(INDEX(#REF!,MATCH(B493,#REF!,0),0),"")</f>
        <v/>
      </c>
      <c r="R493" s="11" t="str">
        <f>IFERROR(INDEX(#REF!,MATCH(B493,#REF!,0),0),"")</f>
        <v/>
      </c>
      <c r="S493" s="11" t="str">
        <f>IFERROR(INDEX(#REF!,MATCH(B493,#REF!,0),0),"")</f>
        <v/>
      </c>
      <c r="T493" s="5" t="str">
        <f>IFERROR(INDEX(#REF!,MATCH(B493,#REF!,0),0),"")</f>
        <v/>
      </c>
      <c r="U493" s="10">
        <f t="shared" si="28"/>
        <v>1</v>
      </c>
      <c r="V493" s="188">
        <f t="shared" si="29"/>
        <v>552</v>
      </c>
      <c r="W493" s="188">
        <f t="shared" si="30"/>
        <v>552</v>
      </c>
      <c r="X493" s="188" t="str">
        <f>IFERROR(SUMPRODUCT(LARGE(G493:T493,{1;2;3;4;5})),"NA")</f>
        <v>NA</v>
      </c>
      <c r="Y493" s="189" t="str">
        <f>IFERROR(SUMPRODUCT(LARGE(G493:T493,{1;2;3;4;5;6;7;8;9;10})),"NA")</f>
        <v>NA</v>
      </c>
    </row>
    <row r="494" spans="1:25" s="28" customFormat="1" x14ac:dyDescent="0.3">
      <c r="A494" s="15">
        <v>491</v>
      </c>
      <c r="B494" s="2" t="s">
        <v>1851</v>
      </c>
      <c r="C494" s="1"/>
      <c r="D494" s="1"/>
      <c r="E494" s="1"/>
      <c r="F494" s="2"/>
      <c r="G494" s="10" t="str">
        <f>IFERROR(INDEX('03-25'!X:X,MATCH(B494,'03-25'!Y:Y,0),0),"")</f>
        <v/>
      </c>
      <c r="H494" s="11" t="str">
        <f>IFERROR(INDEX('04-08'!N:N,MATCH(B494,'04-08'!C:C,0),0),"")</f>
        <v/>
      </c>
      <c r="I494" s="11">
        <f>IFERROR(INDEX('04-29'!M:M,MATCH(B494,'04-29'!L:L,0),0),"")</f>
        <v>552</v>
      </c>
      <c r="J494" s="11" t="str">
        <f>IFERROR(INDEX('05-27'!F:F,MATCH(B494,'05-27'!H:H,0),0),"")</f>
        <v/>
      </c>
      <c r="K494" s="11" t="str">
        <f>IFERROR(INDEX('06-17'!U:U,MATCH(B494,'06-17'!W:W,0),0),"")</f>
        <v/>
      </c>
      <c r="L494" s="11" t="str">
        <f>IFERROR(INDEX('07-02'!W:W,MATCH(B494,'07-02'!B:B,0),0),"")</f>
        <v/>
      </c>
      <c r="M494" s="11" t="str">
        <f>IFERROR(INDEX(#REF!,MATCH(B494,#REF!,0),0),"")</f>
        <v/>
      </c>
      <c r="N494" s="11" t="str">
        <f>IFERROR(INDEX(#REF!,MATCH(B494,#REF!,0),0),"")</f>
        <v/>
      </c>
      <c r="O494" s="11" t="str">
        <f>IFERROR(INDEX(#REF!,MATCH(B494,#REF!,0),0),"")</f>
        <v/>
      </c>
      <c r="P494" s="11" t="str">
        <f>IFERROR(INDEX(#REF!,MATCH(B494,#REF!,0),0),"")</f>
        <v/>
      </c>
      <c r="Q494" s="11" t="str">
        <f>IFERROR(INDEX(#REF!,MATCH(B494,#REF!,0),0),"")</f>
        <v/>
      </c>
      <c r="R494" s="11" t="str">
        <f>IFERROR(INDEX(#REF!,MATCH(B494,#REF!,0),0),"")</f>
        <v/>
      </c>
      <c r="S494" s="11" t="str">
        <f>IFERROR(INDEX(#REF!,MATCH(B494,#REF!,0),0),"")</f>
        <v/>
      </c>
      <c r="T494" s="5" t="str">
        <f>IFERROR(INDEX(#REF!,MATCH(B494,#REF!,0),0),"")</f>
        <v/>
      </c>
      <c r="U494" s="10">
        <f t="shared" si="28"/>
        <v>1</v>
      </c>
      <c r="V494" s="188">
        <f t="shared" si="29"/>
        <v>552</v>
      </c>
      <c r="W494" s="188">
        <f t="shared" si="30"/>
        <v>552</v>
      </c>
      <c r="X494" s="188" t="str">
        <f>IFERROR(SUMPRODUCT(LARGE(G494:T494,{1;2;3;4;5})),"NA")</f>
        <v>NA</v>
      </c>
      <c r="Y494" s="189" t="str">
        <f>IFERROR(SUMPRODUCT(LARGE(G494:T494,{1;2;3;4;5;6;7;8;9;10})),"NA")</f>
        <v>NA</v>
      </c>
    </row>
    <row r="495" spans="1:25" s="28" customFormat="1" x14ac:dyDescent="0.3">
      <c r="A495" s="15">
        <v>492</v>
      </c>
      <c r="B495" s="2" t="s">
        <v>2746</v>
      </c>
      <c r="C495" s="1"/>
      <c r="D495" s="1"/>
      <c r="E495" s="1"/>
      <c r="F495" s="2"/>
      <c r="G495" s="10" t="str">
        <f>IFERROR(INDEX('03-25'!X:X,MATCH(B495,'03-25'!Y:Y,0),0),"")</f>
        <v/>
      </c>
      <c r="H495" s="11" t="str">
        <f>IFERROR(INDEX('04-08'!N:N,MATCH(B495,'04-08'!C:C,0),0),"")</f>
        <v/>
      </c>
      <c r="I495" s="11" t="str">
        <f>IFERROR(INDEX('04-29'!M:M,MATCH(B495,'04-29'!L:L,0),0),"")</f>
        <v/>
      </c>
      <c r="J495" s="11" t="str">
        <f>IFERROR(INDEX('05-27'!F:F,MATCH(B495,'05-27'!H:H,0),0),"")</f>
        <v/>
      </c>
      <c r="K495" s="11" t="str">
        <f>IFERROR(INDEX('06-17'!U:U,MATCH(B495,'06-17'!W:W,0),0),"")</f>
        <v/>
      </c>
      <c r="L495" s="11">
        <f>IFERROR(INDEX('07-02'!W:W,MATCH(B495,'07-02'!B:B,0),0),"")</f>
        <v>550</v>
      </c>
      <c r="M495" s="11" t="str">
        <f>IFERROR(INDEX(#REF!,MATCH(B495,#REF!,0),0),"")</f>
        <v/>
      </c>
      <c r="N495" s="11" t="str">
        <f>IFERROR(INDEX(#REF!,MATCH(B495,#REF!,0),0),"")</f>
        <v/>
      </c>
      <c r="O495" s="11" t="str">
        <f>IFERROR(INDEX(#REF!,MATCH(B495,#REF!,0),0),"")</f>
        <v/>
      </c>
      <c r="P495" s="11" t="str">
        <f>IFERROR(INDEX(#REF!,MATCH(B495,#REF!,0),0),"")</f>
        <v/>
      </c>
      <c r="Q495" s="11" t="str">
        <f>IFERROR(INDEX(#REF!,MATCH(B495,#REF!,0),0),"")</f>
        <v/>
      </c>
      <c r="R495" s="11" t="str">
        <f>IFERROR(INDEX(#REF!,MATCH(B495,#REF!,0),0),"")</f>
        <v/>
      </c>
      <c r="S495" s="11" t="str">
        <f>IFERROR(INDEX(#REF!,MATCH(B495,#REF!,0),0),"")</f>
        <v/>
      </c>
      <c r="T495" s="5" t="str">
        <f>IFERROR(INDEX(#REF!,MATCH(B495,#REF!,0),0),"")</f>
        <v/>
      </c>
      <c r="U495" s="10">
        <f t="shared" si="28"/>
        <v>1</v>
      </c>
      <c r="V495" s="188">
        <f t="shared" si="29"/>
        <v>550</v>
      </c>
      <c r="W495" s="188">
        <f t="shared" si="30"/>
        <v>550</v>
      </c>
      <c r="X495" s="188" t="str">
        <f>IFERROR(SUMPRODUCT(LARGE(G495:T495,{1;2;3;4;5})),"NA")</f>
        <v>NA</v>
      </c>
      <c r="Y495" s="189" t="str">
        <f>IFERROR(SUMPRODUCT(LARGE(G495:T495,{1;2;3;4;5;6;7;8;9;10})),"NA")</f>
        <v>NA</v>
      </c>
    </row>
    <row r="496" spans="1:25" s="28" customFormat="1" x14ac:dyDescent="0.3">
      <c r="A496" s="15">
        <v>493</v>
      </c>
      <c r="B496" s="2" t="s">
        <v>466</v>
      </c>
      <c r="C496" s="1"/>
      <c r="D496" s="1"/>
      <c r="E496" s="1"/>
      <c r="F496" s="2"/>
      <c r="G496" s="10">
        <f>IFERROR(INDEX('03-25'!X:X,MATCH(B496,'03-25'!Y:Y,0),0),"")</f>
        <v>549</v>
      </c>
      <c r="H496" s="11" t="str">
        <f>IFERROR(INDEX('04-08'!N:N,MATCH(B496,'04-08'!C:C,0),0),"")</f>
        <v/>
      </c>
      <c r="I496" s="11" t="str">
        <f>IFERROR(INDEX('04-29'!M:M,MATCH(B496,'04-29'!L:L,0),0),"")</f>
        <v/>
      </c>
      <c r="J496" s="11" t="str">
        <f>IFERROR(INDEX('05-27'!F:F,MATCH(B496,'05-27'!H:H,0),0),"")</f>
        <v/>
      </c>
      <c r="K496" s="11" t="str">
        <f>IFERROR(INDEX('06-17'!U:U,MATCH(B496,'06-17'!W:W,0),0),"")</f>
        <v/>
      </c>
      <c r="L496" s="11" t="str">
        <f>IFERROR(INDEX('07-02'!W:W,MATCH(B496,'07-02'!B:B,0),0),"")</f>
        <v/>
      </c>
      <c r="M496" s="11" t="str">
        <f>IFERROR(INDEX(#REF!,MATCH(B496,#REF!,0),0),"")</f>
        <v/>
      </c>
      <c r="N496" s="11" t="str">
        <f>IFERROR(INDEX(#REF!,MATCH(B496,#REF!,0),0),"")</f>
        <v/>
      </c>
      <c r="O496" s="11" t="str">
        <f>IFERROR(INDEX(#REF!,MATCH(B496,#REF!,0),0),"")</f>
        <v/>
      </c>
      <c r="P496" s="11" t="str">
        <f>IFERROR(INDEX(#REF!,MATCH(B496,#REF!,0),0),"")</f>
        <v/>
      </c>
      <c r="Q496" s="11" t="str">
        <f>IFERROR(INDEX(#REF!,MATCH(B496,#REF!,0),0),"")</f>
        <v/>
      </c>
      <c r="R496" s="11" t="str">
        <f>IFERROR(INDEX(#REF!,MATCH(B496,#REF!,0),0),"")</f>
        <v/>
      </c>
      <c r="S496" s="11" t="str">
        <f>IFERROR(INDEX(#REF!,MATCH(B496,#REF!,0),0),"")</f>
        <v/>
      </c>
      <c r="T496" s="5" t="str">
        <f>IFERROR(INDEX(#REF!,MATCH(B496,#REF!,0),0),"")</f>
        <v/>
      </c>
      <c r="U496" s="10">
        <f t="shared" si="28"/>
        <v>1</v>
      </c>
      <c r="V496" s="188">
        <f t="shared" si="29"/>
        <v>549</v>
      </c>
      <c r="W496" s="188">
        <f t="shared" si="30"/>
        <v>549</v>
      </c>
      <c r="X496" s="188" t="str">
        <f>IFERROR(SUMPRODUCT(LARGE(G496:T496,{1;2;3;4;5})),"NA")</f>
        <v>NA</v>
      </c>
      <c r="Y496" s="189" t="str">
        <f>IFERROR(SUMPRODUCT(LARGE(G496:T496,{1;2;3;4;5;6;7;8;9;10})),"NA")</f>
        <v>NA</v>
      </c>
    </row>
    <row r="497" spans="1:25" s="28" customFormat="1" x14ac:dyDescent="0.3">
      <c r="A497" s="15">
        <v>494</v>
      </c>
      <c r="B497" s="2" t="s">
        <v>2747</v>
      </c>
      <c r="C497" s="1"/>
      <c r="D497" s="1"/>
      <c r="E497" s="1"/>
      <c r="F497" s="2"/>
      <c r="G497" s="10" t="str">
        <f>IFERROR(INDEX('03-25'!X:X,MATCH(B497,'03-25'!Y:Y,0),0),"")</f>
        <v/>
      </c>
      <c r="H497" s="11" t="str">
        <f>IFERROR(INDEX('04-08'!N:N,MATCH(B497,'04-08'!C:C,0),0),"")</f>
        <v/>
      </c>
      <c r="I497" s="11" t="str">
        <f>IFERROR(INDEX('04-29'!M:M,MATCH(B497,'04-29'!L:L,0),0),"")</f>
        <v/>
      </c>
      <c r="J497" s="11" t="str">
        <f>IFERROR(INDEX('05-27'!F:F,MATCH(B497,'05-27'!H:H,0),0),"")</f>
        <v/>
      </c>
      <c r="K497" s="11" t="str">
        <f>IFERROR(INDEX('06-17'!U:U,MATCH(B497,'06-17'!W:W,0),0),"")</f>
        <v/>
      </c>
      <c r="L497" s="11">
        <f>IFERROR(INDEX('07-02'!W:W,MATCH(B497,'07-02'!B:B,0),0),"")</f>
        <v>549</v>
      </c>
      <c r="M497" s="11" t="str">
        <f>IFERROR(INDEX(#REF!,MATCH(B497,#REF!,0),0),"")</f>
        <v/>
      </c>
      <c r="N497" s="11" t="str">
        <f>IFERROR(INDEX(#REF!,MATCH(B497,#REF!,0),0),"")</f>
        <v/>
      </c>
      <c r="O497" s="11" t="str">
        <f>IFERROR(INDEX(#REF!,MATCH(B497,#REF!,0),0),"")</f>
        <v/>
      </c>
      <c r="P497" s="11" t="str">
        <f>IFERROR(INDEX(#REF!,MATCH(B497,#REF!,0),0),"")</f>
        <v/>
      </c>
      <c r="Q497" s="11" t="str">
        <f>IFERROR(INDEX(#REF!,MATCH(B497,#REF!,0),0),"")</f>
        <v/>
      </c>
      <c r="R497" s="11" t="str">
        <f>IFERROR(INDEX(#REF!,MATCH(B497,#REF!,0),0),"")</f>
        <v/>
      </c>
      <c r="S497" s="11" t="str">
        <f>IFERROR(INDEX(#REF!,MATCH(B497,#REF!,0),0),"")</f>
        <v/>
      </c>
      <c r="T497" s="5" t="str">
        <f>IFERROR(INDEX(#REF!,MATCH(B497,#REF!,0),0),"")</f>
        <v/>
      </c>
      <c r="U497" s="10">
        <f t="shared" si="28"/>
        <v>1</v>
      </c>
      <c r="V497" s="188">
        <f t="shared" si="29"/>
        <v>549</v>
      </c>
      <c r="W497" s="188">
        <f t="shared" si="30"/>
        <v>549</v>
      </c>
      <c r="X497" s="188" t="str">
        <f>IFERROR(SUMPRODUCT(LARGE(G497:T497,{1;2;3;4;5})),"NA")</f>
        <v>NA</v>
      </c>
      <c r="Y497" s="189" t="str">
        <f>IFERROR(SUMPRODUCT(LARGE(G497:T497,{1;2;3;4;5;6;7;8;9;10})),"NA")</f>
        <v>NA</v>
      </c>
    </row>
    <row r="498" spans="1:25" s="28" customFormat="1" x14ac:dyDescent="0.3">
      <c r="A498" s="15">
        <v>495</v>
      </c>
      <c r="B498" s="2" t="s">
        <v>2748</v>
      </c>
      <c r="C498" s="1"/>
      <c r="D498" s="1"/>
      <c r="E498" s="1"/>
      <c r="F498" s="2"/>
      <c r="G498" s="10" t="str">
        <f>IFERROR(INDEX('03-25'!X:X,MATCH(B498,'03-25'!Y:Y,0),0),"")</f>
        <v/>
      </c>
      <c r="H498" s="11" t="str">
        <f>IFERROR(INDEX('04-08'!N:N,MATCH(B498,'04-08'!C:C,0),0),"")</f>
        <v/>
      </c>
      <c r="I498" s="11" t="str">
        <f>IFERROR(INDEX('04-29'!M:M,MATCH(B498,'04-29'!L:L,0),0),"")</f>
        <v/>
      </c>
      <c r="J498" s="11" t="str">
        <f>IFERROR(INDEX('05-27'!F:F,MATCH(B498,'05-27'!H:H,0),0),"")</f>
        <v/>
      </c>
      <c r="K498" s="11" t="str">
        <f>IFERROR(INDEX('06-17'!U:U,MATCH(B498,'06-17'!W:W,0),0),"")</f>
        <v/>
      </c>
      <c r="L498" s="11">
        <f>IFERROR(INDEX('07-02'!W:W,MATCH(B498,'07-02'!B:B,0),0),"")</f>
        <v>549</v>
      </c>
      <c r="M498" s="11" t="str">
        <f>IFERROR(INDEX(#REF!,MATCH(B498,#REF!,0),0),"")</f>
        <v/>
      </c>
      <c r="N498" s="11" t="str">
        <f>IFERROR(INDEX(#REF!,MATCH(B498,#REF!,0),0),"")</f>
        <v/>
      </c>
      <c r="O498" s="11" t="str">
        <f>IFERROR(INDEX(#REF!,MATCH(B498,#REF!,0),0),"")</f>
        <v/>
      </c>
      <c r="P498" s="11" t="str">
        <f>IFERROR(INDEX(#REF!,MATCH(B498,#REF!,0),0),"")</f>
        <v/>
      </c>
      <c r="Q498" s="11" t="str">
        <f>IFERROR(INDEX(#REF!,MATCH(B498,#REF!,0),0),"")</f>
        <v/>
      </c>
      <c r="R498" s="11" t="str">
        <f>IFERROR(INDEX(#REF!,MATCH(B498,#REF!,0),0),"")</f>
        <v/>
      </c>
      <c r="S498" s="11" t="str">
        <f>IFERROR(INDEX(#REF!,MATCH(B498,#REF!,0),0),"")</f>
        <v/>
      </c>
      <c r="T498" s="5" t="str">
        <f>IFERROR(INDEX(#REF!,MATCH(B498,#REF!,0),0),"")</f>
        <v/>
      </c>
      <c r="U498" s="10">
        <f t="shared" si="28"/>
        <v>1</v>
      </c>
      <c r="V498" s="188">
        <f t="shared" si="29"/>
        <v>549</v>
      </c>
      <c r="W498" s="188">
        <f t="shared" si="30"/>
        <v>549</v>
      </c>
      <c r="X498" s="188" t="str">
        <f>IFERROR(SUMPRODUCT(LARGE(G498:T498,{1;2;3;4;5})),"NA")</f>
        <v>NA</v>
      </c>
      <c r="Y498" s="189" t="str">
        <f>IFERROR(SUMPRODUCT(LARGE(G498:T498,{1;2;3;4;5;6;7;8;9;10})),"NA")</f>
        <v>NA</v>
      </c>
    </row>
    <row r="499" spans="1:25" s="28" customFormat="1" x14ac:dyDescent="0.3">
      <c r="A499" s="15">
        <v>496</v>
      </c>
      <c r="B499" s="2" t="s">
        <v>2434</v>
      </c>
      <c r="C499" s="1"/>
      <c r="D499" s="1"/>
      <c r="E499" s="1"/>
      <c r="F499" s="2"/>
      <c r="G499" s="10" t="str">
        <f>IFERROR(INDEX('03-25'!X:X,MATCH(B499,'03-25'!Y:Y,0),0),"")</f>
        <v/>
      </c>
      <c r="H499" s="11" t="str">
        <f>IFERROR(INDEX('04-08'!N:N,MATCH(B499,'04-08'!C:C,0),0),"")</f>
        <v/>
      </c>
      <c r="I499" s="11" t="str">
        <f>IFERROR(INDEX('04-29'!M:M,MATCH(B499,'04-29'!L:L,0),0),"")</f>
        <v/>
      </c>
      <c r="J499" s="11" t="str">
        <f>IFERROR(INDEX('05-27'!F:F,MATCH(B499,'05-27'!H:H,0),0),"")</f>
        <v/>
      </c>
      <c r="K499" s="11">
        <f>IFERROR(INDEX('06-17'!U:U,MATCH(B499,'06-17'!W:W,0),0),"")</f>
        <v>548</v>
      </c>
      <c r="L499" s="11" t="str">
        <f>IFERROR(INDEX('07-02'!W:W,MATCH(B499,'07-02'!B:B,0),0),"")</f>
        <v/>
      </c>
      <c r="M499" s="11" t="str">
        <f>IFERROR(INDEX(#REF!,MATCH(B499,#REF!,0),0),"")</f>
        <v/>
      </c>
      <c r="N499" s="11" t="str">
        <f>IFERROR(INDEX(#REF!,MATCH(B499,#REF!,0),0),"")</f>
        <v/>
      </c>
      <c r="O499" s="11" t="str">
        <f>IFERROR(INDEX(#REF!,MATCH(B499,#REF!,0),0),"")</f>
        <v/>
      </c>
      <c r="P499" s="11" t="str">
        <f>IFERROR(INDEX(#REF!,MATCH(B499,#REF!,0),0),"")</f>
        <v/>
      </c>
      <c r="Q499" s="11" t="str">
        <f>IFERROR(INDEX(#REF!,MATCH(B499,#REF!,0),0),"")</f>
        <v/>
      </c>
      <c r="R499" s="11" t="str">
        <f>IFERROR(INDEX(#REF!,MATCH(B499,#REF!,0),0),"")</f>
        <v/>
      </c>
      <c r="S499" s="11" t="str">
        <f>IFERROR(INDEX(#REF!,MATCH(B499,#REF!,0),0),"")</f>
        <v/>
      </c>
      <c r="T499" s="5" t="str">
        <f>IFERROR(INDEX(#REF!,MATCH(B499,#REF!,0),0),"")</f>
        <v/>
      </c>
      <c r="U499" s="10">
        <f t="shared" si="28"/>
        <v>1</v>
      </c>
      <c r="V499" s="188">
        <f t="shared" si="29"/>
        <v>548</v>
      </c>
      <c r="W499" s="188">
        <f t="shared" si="30"/>
        <v>548</v>
      </c>
      <c r="X499" s="188" t="str">
        <f>IFERROR(SUMPRODUCT(LARGE(G499:T499,{1;2;3;4;5})),"NA")</f>
        <v>NA</v>
      </c>
      <c r="Y499" s="189" t="str">
        <f>IFERROR(SUMPRODUCT(LARGE(G499:T499,{1;2;3;4;5;6;7;8;9;10})),"NA")</f>
        <v>NA</v>
      </c>
    </row>
    <row r="500" spans="1:25" s="28" customFormat="1" x14ac:dyDescent="0.3">
      <c r="A500" s="15">
        <v>497</v>
      </c>
      <c r="B500" s="2" t="s">
        <v>2438</v>
      </c>
      <c r="C500" s="1"/>
      <c r="D500" s="1"/>
      <c r="E500" s="1"/>
      <c r="F500" s="2"/>
      <c r="G500" s="10" t="str">
        <f>IFERROR(INDEX('03-25'!X:X,MATCH(B500,'03-25'!Y:Y,0),0),"")</f>
        <v/>
      </c>
      <c r="H500" s="11" t="str">
        <f>IFERROR(INDEX('04-08'!N:N,MATCH(B500,'04-08'!C:C,0),0),"")</f>
        <v/>
      </c>
      <c r="I500" s="11" t="str">
        <f>IFERROR(INDEX('04-29'!M:M,MATCH(B500,'04-29'!L:L,0),0),"")</f>
        <v/>
      </c>
      <c r="J500" s="11" t="str">
        <f>IFERROR(INDEX('05-27'!F:F,MATCH(B500,'05-27'!H:H,0),0),"")</f>
        <v/>
      </c>
      <c r="K500" s="11">
        <f>IFERROR(INDEX('06-17'!U:U,MATCH(B500,'06-17'!W:W,0),0),"")</f>
        <v>548</v>
      </c>
      <c r="L500" s="11" t="str">
        <f>IFERROR(INDEX('07-02'!W:W,MATCH(B500,'07-02'!B:B,0),0),"")</f>
        <v/>
      </c>
      <c r="M500" s="11" t="str">
        <f>IFERROR(INDEX(#REF!,MATCH(B500,#REF!,0),0),"")</f>
        <v/>
      </c>
      <c r="N500" s="11" t="str">
        <f>IFERROR(INDEX(#REF!,MATCH(B500,#REF!,0),0),"")</f>
        <v/>
      </c>
      <c r="O500" s="11" t="str">
        <f>IFERROR(INDEX(#REF!,MATCH(B500,#REF!,0),0),"")</f>
        <v/>
      </c>
      <c r="P500" s="11" t="str">
        <f>IFERROR(INDEX(#REF!,MATCH(B500,#REF!,0),0),"")</f>
        <v/>
      </c>
      <c r="Q500" s="11" t="str">
        <f>IFERROR(INDEX(#REF!,MATCH(B500,#REF!,0),0),"")</f>
        <v/>
      </c>
      <c r="R500" s="11" t="str">
        <f>IFERROR(INDEX(#REF!,MATCH(B500,#REF!,0),0),"")</f>
        <v/>
      </c>
      <c r="S500" s="11" t="str">
        <f>IFERROR(INDEX(#REF!,MATCH(B500,#REF!,0),0),"")</f>
        <v/>
      </c>
      <c r="T500" s="5" t="str">
        <f>IFERROR(INDEX(#REF!,MATCH(B500,#REF!,0),0),"")</f>
        <v/>
      </c>
      <c r="U500" s="10">
        <f t="shared" si="28"/>
        <v>1</v>
      </c>
      <c r="V500" s="188">
        <f t="shared" si="29"/>
        <v>548</v>
      </c>
      <c r="W500" s="188">
        <f t="shared" si="30"/>
        <v>548</v>
      </c>
      <c r="X500" s="188" t="str">
        <f>IFERROR(SUMPRODUCT(LARGE(G500:T500,{1;2;3;4;5})),"NA")</f>
        <v>NA</v>
      </c>
      <c r="Y500" s="189" t="str">
        <f>IFERROR(SUMPRODUCT(LARGE(G500:T500,{1;2;3;4;5;6;7;8;9;10})),"NA")</f>
        <v>NA</v>
      </c>
    </row>
    <row r="501" spans="1:25" s="28" customFormat="1" x14ac:dyDescent="0.3">
      <c r="A501" s="15">
        <v>498</v>
      </c>
      <c r="B501" s="2" t="s">
        <v>2750</v>
      </c>
      <c r="C501" s="1"/>
      <c r="D501" s="1"/>
      <c r="E501" s="1"/>
      <c r="F501" s="2"/>
      <c r="G501" s="10" t="str">
        <f>IFERROR(INDEX('03-25'!X:X,MATCH(B501,'03-25'!Y:Y,0),0),"")</f>
        <v/>
      </c>
      <c r="H501" s="11" t="str">
        <f>IFERROR(INDEX('04-08'!N:N,MATCH(B501,'04-08'!C:C,0),0),"")</f>
        <v/>
      </c>
      <c r="I501" s="11" t="str">
        <f>IFERROR(INDEX('04-29'!M:M,MATCH(B501,'04-29'!L:L,0),0),"")</f>
        <v/>
      </c>
      <c r="J501" s="11" t="str">
        <f>IFERROR(INDEX('05-27'!F:F,MATCH(B501,'05-27'!H:H,0),0),"")</f>
        <v/>
      </c>
      <c r="K501" s="11" t="str">
        <f>IFERROR(INDEX('06-17'!U:U,MATCH(B501,'06-17'!W:W,0),0),"")</f>
        <v/>
      </c>
      <c r="L501" s="11">
        <f>IFERROR(INDEX('07-02'!W:W,MATCH(B501,'07-02'!B:B,0),0),"")</f>
        <v>547</v>
      </c>
      <c r="M501" s="11" t="str">
        <f>IFERROR(INDEX(#REF!,MATCH(B501,#REF!,0),0),"")</f>
        <v/>
      </c>
      <c r="N501" s="11" t="str">
        <f>IFERROR(INDEX(#REF!,MATCH(B501,#REF!,0),0),"")</f>
        <v/>
      </c>
      <c r="O501" s="11" t="str">
        <f>IFERROR(INDEX(#REF!,MATCH(B501,#REF!,0),0),"")</f>
        <v/>
      </c>
      <c r="P501" s="11" t="str">
        <f>IFERROR(INDEX(#REF!,MATCH(B501,#REF!,0),0),"")</f>
        <v/>
      </c>
      <c r="Q501" s="11" t="str">
        <f>IFERROR(INDEX(#REF!,MATCH(B501,#REF!,0),0),"")</f>
        <v/>
      </c>
      <c r="R501" s="11" t="str">
        <f>IFERROR(INDEX(#REF!,MATCH(B501,#REF!,0),0),"")</f>
        <v/>
      </c>
      <c r="S501" s="11" t="str">
        <f>IFERROR(INDEX(#REF!,MATCH(B501,#REF!,0),0),"")</f>
        <v/>
      </c>
      <c r="T501" s="5" t="str">
        <f>IFERROR(INDEX(#REF!,MATCH(B501,#REF!,0),0),"")</f>
        <v/>
      </c>
      <c r="U501" s="10">
        <f t="shared" si="28"/>
        <v>1</v>
      </c>
      <c r="V501" s="188">
        <f t="shared" si="29"/>
        <v>547</v>
      </c>
      <c r="W501" s="188">
        <f t="shared" si="30"/>
        <v>547</v>
      </c>
      <c r="X501" s="188" t="str">
        <f>IFERROR(SUMPRODUCT(LARGE(G501:T501,{1;2;3;4;5})),"NA")</f>
        <v>NA</v>
      </c>
      <c r="Y501" s="189" t="str">
        <f>IFERROR(SUMPRODUCT(LARGE(G501:T501,{1;2;3;4;5;6;7;8;9;10})),"NA")</f>
        <v>NA</v>
      </c>
    </row>
    <row r="502" spans="1:25" s="28" customFormat="1" x14ac:dyDescent="0.3">
      <c r="A502" s="15">
        <v>499</v>
      </c>
      <c r="B502" s="2" t="s">
        <v>2749</v>
      </c>
      <c r="C502" s="1"/>
      <c r="D502" s="1"/>
      <c r="E502" s="1"/>
      <c r="F502" s="2"/>
      <c r="G502" s="10" t="str">
        <f>IFERROR(INDEX('03-25'!X:X,MATCH(B502,'03-25'!Y:Y,0),0),"")</f>
        <v/>
      </c>
      <c r="H502" s="11" t="str">
        <f>IFERROR(INDEX('04-08'!N:N,MATCH(B502,'04-08'!C:C,0),0),"")</f>
        <v/>
      </c>
      <c r="I502" s="11" t="str">
        <f>IFERROR(INDEX('04-29'!M:M,MATCH(B502,'04-29'!L:L,0),0),"")</f>
        <v/>
      </c>
      <c r="J502" s="11" t="str">
        <f>IFERROR(INDEX('05-27'!F:F,MATCH(B502,'05-27'!H:H,0),0),"")</f>
        <v/>
      </c>
      <c r="K502" s="11" t="str">
        <f>IFERROR(INDEX('06-17'!U:U,MATCH(B502,'06-17'!W:W,0),0),"")</f>
        <v/>
      </c>
      <c r="L502" s="11">
        <f>IFERROR(INDEX('07-02'!W:W,MATCH(B502,'07-02'!B:B,0),0),"")</f>
        <v>547</v>
      </c>
      <c r="M502" s="11" t="str">
        <f>IFERROR(INDEX(#REF!,MATCH(B502,#REF!,0),0),"")</f>
        <v/>
      </c>
      <c r="N502" s="11" t="str">
        <f>IFERROR(INDEX(#REF!,MATCH(B502,#REF!,0),0),"")</f>
        <v/>
      </c>
      <c r="O502" s="11" t="str">
        <f>IFERROR(INDEX(#REF!,MATCH(B502,#REF!,0),0),"")</f>
        <v/>
      </c>
      <c r="P502" s="11" t="str">
        <f>IFERROR(INDEX(#REF!,MATCH(B502,#REF!,0),0),"")</f>
        <v/>
      </c>
      <c r="Q502" s="11" t="str">
        <f>IFERROR(INDEX(#REF!,MATCH(B502,#REF!,0),0),"")</f>
        <v/>
      </c>
      <c r="R502" s="11" t="str">
        <f>IFERROR(INDEX(#REF!,MATCH(B502,#REF!,0),0),"")</f>
        <v/>
      </c>
      <c r="S502" s="11" t="str">
        <f>IFERROR(INDEX(#REF!,MATCH(B502,#REF!,0),0),"")</f>
        <v/>
      </c>
      <c r="T502" s="5" t="str">
        <f>IFERROR(INDEX(#REF!,MATCH(B502,#REF!,0),0),"")</f>
        <v/>
      </c>
      <c r="U502" s="10">
        <f t="shared" si="28"/>
        <v>1</v>
      </c>
      <c r="V502" s="188">
        <f t="shared" si="29"/>
        <v>547</v>
      </c>
      <c r="W502" s="188">
        <f t="shared" si="30"/>
        <v>547</v>
      </c>
      <c r="X502" s="188" t="str">
        <f>IFERROR(SUMPRODUCT(LARGE(G502:T502,{1;2;3;4;5})),"NA")</f>
        <v>NA</v>
      </c>
      <c r="Y502" s="189" t="str">
        <f>IFERROR(SUMPRODUCT(LARGE(G502:T502,{1;2;3;4;5;6;7;8;9;10})),"NA")</f>
        <v>NA</v>
      </c>
    </row>
    <row r="503" spans="1:25" s="28" customFormat="1" x14ac:dyDescent="0.3">
      <c r="A503" s="15">
        <v>500</v>
      </c>
      <c r="B503" s="2" t="s">
        <v>2455</v>
      </c>
      <c r="C503" s="1"/>
      <c r="D503" s="1"/>
      <c r="E503" s="1"/>
      <c r="F503" s="2"/>
      <c r="G503" s="10" t="str">
        <f>IFERROR(INDEX('03-25'!X:X,MATCH(B503,'03-25'!Y:Y,0),0),"")</f>
        <v/>
      </c>
      <c r="H503" s="11" t="str">
        <f>IFERROR(INDEX('04-08'!N:N,MATCH(B503,'04-08'!C:C,0),0),"")</f>
        <v/>
      </c>
      <c r="I503" s="11" t="str">
        <f>IFERROR(INDEX('04-29'!M:M,MATCH(B503,'04-29'!L:L,0),0),"")</f>
        <v/>
      </c>
      <c r="J503" s="11" t="str">
        <f>IFERROR(INDEX('05-27'!F:F,MATCH(B503,'05-27'!H:H,0),0),"")</f>
        <v/>
      </c>
      <c r="K503" s="11">
        <f>IFERROR(INDEX('06-17'!U:U,MATCH(B503,'06-17'!W:W,0),0),"")</f>
        <v>542</v>
      </c>
      <c r="L503" s="11" t="str">
        <f>IFERROR(INDEX('07-02'!W:W,MATCH(B503,'07-02'!B:B,0),0),"")</f>
        <v/>
      </c>
      <c r="M503" s="11" t="str">
        <f>IFERROR(INDEX(#REF!,MATCH(B503,#REF!,0),0),"")</f>
        <v/>
      </c>
      <c r="N503" s="11" t="str">
        <f>IFERROR(INDEX(#REF!,MATCH(B503,#REF!,0),0),"")</f>
        <v/>
      </c>
      <c r="O503" s="11" t="str">
        <f>IFERROR(INDEX(#REF!,MATCH(B503,#REF!,0),0),"")</f>
        <v/>
      </c>
      <c r="P503" s="11" t="str">
        <f>IFERROR(INDEX(#REF!,MATCH(B503,#REF!,0),0),"")</f>
        <v/>
      </c>
      <c r="Q503" s="11" t="str">
        <f>IFERROR(INDEX(#REF!,MATCH(B503,#REF!,0),0),"")</f>
        <v/>
      </c>
      <c r="R503" s="11" t="str">
        <f>IFERROR(INDEX(#REF!,MATCH(B503,#REF!,0),0),"")</f>
        <v/>
      </c>
      <c r="S503" s="11" t="str">
        <f>IFERROR(INDEX(#REF!,MATCH(B503,#REF!,0),0),"")</f>
        <v/>
      </c>
      <c r="T503" s="5" t="str">
        <f>IFERROR(INDEX(#REF!,MATCH(B503,#REF!,0),0),"")</f>
        <v/>
      </c>
      <c r="U503" s="10">
        <f t="shared" si="28"/>
        <v>1</v>
      </c>
      <c r="V503" s="188">
        <f t="shared" si="29"/>
        <v>542</v>
      </c>
      <c r="W503" s="188">
        <f t="shared" si="30"/>
        <v>542</v>
      </c>
      <c r="X503" s="188" t="str">
        <f>IFERROR(SUMPRODUCT(LARGE(G503:T503,{1;2;3;4;5})),"NA")</f>
        <v>NA</v>
      </c>
      <c r="Y503" s="189" t="str">
        <f>IFERROR(SUMPRODUCT(LARGE(G503:T503,{1;2;3;4;5;6;7;8;9;10})),"NA")</f>
        <v>NA</v>
      </c>
    </row>
    <row r="504" spans="1:25" s="28" customFormat="1" x14ac:dyDescent="0.3">
      <c r="A504" s="15">
        <v>501</v>
      </c>
      <c r="B504" s="2" t="s">
        <v>2751</v>
      </c>
      <c r="C504" s="1"/>
      <c r="D504" s="1"/>
      <c r="E504" s="1"/>
      <c r="F504" s="2"/>
      <c r="G504" s="10" t="str">
        <f>IFERROR(INDEX('03-25'!X:X,MATCH(B504,'03-25'!Y:Y,0),0),"")</f>
        <v/>
      </c>
      <c r="H504" s="11" t="str">
        <f>IFERROR(INDEX('04-08'!N:N,MATCH(B504,'04-08'!C:C,0),0),"")</f>
        <v/>
      </c>
      <c r="I504" s="11" t="str">
        <f>IFERROR(INDEX('04-29'!M:M,MATCH(B504,'04-29'!L:L,0),0),"")</f>
        <v/>
      </c>
      <c r="J504" s="11" t="str">
        <f>IFERROR(INDEX('05-27'!F:F,MATCH(B504,'05-27'!H:H,0),0),"")</f>
        <v/>
      </c>
      <c r="K504" s="11" t="str">
        <f>IFERROR(INDEX('06-17'!U:U,MATCH(B504,'06-17'!W:W,0),0),"")</f>
        <v/>
      </c>
      <c r="L504" s="11">
        <f>IFERROR(INDEX('07-02'!W:W,MATCH(B504,'07-02'!B:B,0),0),"")</f>
        <v>540</v>
      </c>
      <c r="M504" s="11" t="str">
        <f>IFERROR(INDEX(#REF!,MATCH(B504,#REF!,0),0),"")</f>
        <v/>
      </c>
      <c r="N504" s="11" t="str">
        <f>IFERROR(INDEX(#REF!,MATCH(B504,#REF!,0),0),"")</f>
        <v/>
      </c>
      <c r="O504" s="11" t="str">
        <f>IFERROR(INDEX(#REF!,MATCH(B504,#REF!,0),0),"")</f>
        <v/>
      </c>
      <c r="P504" s="11" t="str">
        <f>IFERROR(INDEX(#REF!,MATCH(B504,#REF!,0),0),"")</f>
        <v/>
      </c>
      <c r="Q504" s="11" t="str">
        <f>IFERROR(INDEX(#REF!,MATCH(B504,#REF!,0),0),"")</f>
        <v/>
      </c>
      <c r="R504" s="11" t="str">
        <f>IFERROR(INDEX(#REF!,MATCH(B504,#REF!,0),0),"")</f>
        <v/>
      </c>
      <c r="S504" s="11" t="str">
        <f>IFERROR(INDEX(#REF!,MATCH(B504,#REF!,0),0),"")</f>
        <v/>
      </c>
      <c r="T504" s="5" t="str">
        <f>IFERROR(INDEX(#REF!,MATCH(B504,#REF!,0),0),"")</f>
        <v/>
      </c>
      <c r="U504" s="10">
        <f t="shared" si="28"/>
        <v>1</v>
      </c>
      <c r="V504" s="188">
        <f t="shared" si="29"/>
        <v>540</v>
      </c>
      <c r="W504" s="188">
        <f t="shared" si="30"/>
        <v>540</v>
      </c>
      <c r="X504" s="188" t="str">
        <f>IFERROR(SUMPRODUCT(LARGE(G504:T504,{1;2;3;4;5})),"NA")</f>
        <v>NA</v>
      </c>
      <c r="Y504" s="189" t="str">
        <f>IFERROR(SUMPRODUCT(LARGE(G504:T504,{1;2;3;4;5;6;7;8;9;10})),"NA")</f>
        <v>NA</v>
      </c>
    </row>
    <row r="505" spans="1:25" s="28" customFormat="1" x14ac:dyDescent="0.3">
      <c r="A505" s="15">
        <v>502</v>
      </c>
      <c r="B505" s="2" t="s">
        <v>493</v>
      </c>
      <c r="C505" s="1"/>
      <c r="D505" s="1"/>
      <c r="E505" s="1"/>
      <c r="F505" s="2"/>
      <c r="G505" s="10">
        <f>IFERROR(INDEX('03-25'!X:X,MATCH(B505,'03-25'!Y:Y,0),0),"")</f>
        <v>534</v>
      </c>
      <c r="H505" s="11" t="str">
        <f>IFERROR(INDEX('04-08'!N:N,MATCH(B505,'04-08'!C:C,0),0),"")</f>
        <v/>
      </c>
      <c r="I505" s="11" t="str">
        <f>IFERROR(INDEX('04-29'!M:M,MATCH(B505,'04-29'!L:L,0),0),"")</f>
        <v/>
      </c>
      <c r="J505" s="11" t="str">
        <f>IFERROR(INDEX('05-27'!F:F,MATCH(B505,'05-27'!H:H,0),0),"")</f>
        <v/>
      </c>
      <c r="K505" s="11" t="str">
        <f>IFERROR(INDEX('06-17'!U:U,MATCH(B505,'06-17'!W:W,0),0),"")</f>
        <v/>
      </c>
      <c r="L505" s="11" t="str">
        <f>IFERROR(INDEX('07-02'!W:W,MATCH(B505,'07-02'!B:B,0),0),"")</f>
        <v/>
      </c>
      <c r="M505" s="11" t="str">
        <f>IFERROR(INDEX(#REF!,MATCH(B505,#REF!,0),0),"")</f>
        <v/>
      </c>
      <c r="N505" s="11" t="str">
        <f>IFERROR(INDEX(#REF!,MATCH(B505,#REF!,0),0),"")</f>
        <v/>
      </c>
      <c r="O505" s="11" t="str">
        <f>IFERROR(INDEX(#REF!,MATCH(B505,#REF!,0),0),"")</f>
        <v/>
      </c>
      <c r="P505" s="11" t="str">
        <f>IFERROR(INDEX(#REF!,MATCH(B505,#REF!,0),0),"")</f>
        <v/>
      </c>
      <c r="Q505" s="11" t="str">
        <f>IFERROR(INDEX(#REF!,MATCH(B505,#REF!,0),0),"")</f>
        <v/>
      </c>
      <c r="R505" s="11" t="str">
        <f>IFERROR(INDEX(#REF!,MATCH(B505,#REF!,0),0),"")</f>
        <v/>
      </c>
      <c r="S505" s="11" t="str">
        <f>IFERROR(INDEX(#REF!,MATCH(B505,#REF!,0),0),"")</f>
        <v/>
      </c>
      <c r="T505" s="5" t="str">
        <f>IFERROR(INDEX(#REF!,MATCH(B505,#REF!,0),0),"")</f>
        <v/>
      </c>
      <c r="U505" s="10">
        <f t="shared" si="28"/>
        <v>1</v>
      </c>
      <c r="V505" s="188">
        <f t="shared" si="29"/>
        <v>534</v>
      </c>
      <c r="W505" s="188">
        <f t="shared" si="30"/>
        <v>534</v>
      </c>
      <c r="X505" s="188" t="str">
        <f>IFERROR(SUMPRODUCT(LARGE(G505:T505,{1;2;3;4;5})),"NA")</f>
        <v>NA</v>
      </c>
      <c r="Y505" s="189" t="str">
        <f>IFERROR(SUMPRODUCT(LARGE(G505:T505,{1;2;3;4;5;6;7;8;9;10})),"NA")</f>
        <v>NA</v>
      </c>
    </row>
    <row r="506" spans="1:25" s="28" customFormat="1" x14ac:dyDescent="0.3">
      <c r="A506" s="15">
        <v>503</v>
      </c>
      <c r="B506" s="2" t="s">
        <v>444</v>
      </c>
      <c r="C506" s="1"/>
      <c r="D506" s="1"/>
      <c r="E506" s="1"/>
      <c r="F506" s="2"/>
      <c r="G506" s="10" t="str">
        <f>IFERROR(INDEX('03-25'!X:X,MATCH(B506,'03-25'!Y:Y,0),0),"")</f>
        <v/>
      </c>
      <c r="H506" s="11">
        <f>IFERROR(INDEX('04-08'!N:N,MATCH(B506,'04-08'!C:C,0),0),"")</f>
        <v>533</v>
      </c>
      <c r="I506" s="11" t="str">
        <f>IFERROR(INDEX('04-29'!M:M,MATCH(B506,'04-29'!L:L,0),0),"")</f>
        <v/>
      </c>
      <c r="J506" s="11" t="str">
        <f>IFERROR(INDEX('05-27'!F:F,MATCH(B506,'05-27'!H:H,0),0),"")</f>
        <v/>
      </c>
      <c r="K506" s="11" t="str">
        <f>IFERROR(INDEX('06-17'!U:U,MATCH(B506,'06-17'!W:W,0),0),"")</f>
        <v/>
      </c>
      <c r="L506" s="11" t="str">
        <f>IFERROR(INDEX('07-02'!W:W,MATCH(B506,'07-02'!B:B,0),0),"")</f>
        <v/>
      </c>
      <c r="M506" s="11" t="str">
        <f>IFERROR(INDEX(#REF!,MATCH(B506,#REF!,0),0),"")</f>
        <v/>
      </c>
      <c r="N506" s="11" t="str">
        <f>IFERROR(INDEX(#REF!,MATCH(B506,#REF!,0),0),"")</f>
        <v/>
      </c>
      <c r="O506" s="11" t="str">
        <f>IFERROR(INDEX(#REF!,MATCH(B506,#REF!,0),0),"")</f>
        <v/>
      </c>
      <c r="P506" s="11" t="str">
        <f>IFERROR(INDEX(#REF!,MATCH(B506,#REF!,0),0),"")</f>
        <v/>
      </c>
      <c r="Q506" s="11" t="str">
        <f>IFERROR(INDEX(#REF!,MATCH(B506,#REF!,0),0),"")</f>
        <v/>
      </c>
      <c r="R506" s="11" t="str">
        <f>IFERROR(INDEX(#REF!,MATCH(B506,#REF!,0),0),"")</f>
        <v/>
      </c>
      <c r="S506" s="11" t="str">
        <f>IFERROR(INDEX(#REF!,MATCH(B506,#REF!,0),0),"")</f>
        <v/>
      </c>
      <c r="T506" s="5" t="str">
        <f>IFERROR(INDEX(#REF!,MATCH(B506,#REF!,0),0),"")</f>
        <v/>
      </c>
      <c r="U506" s="10">
        <f t="shared" si="28"/>
        <v>1</v>
      </c>
      <c r="V506" s="188">
        <f t="shared" si="29"/>
        <v>533</v>
      </c>
      <c r="W506" s="188">
        <f t="shared" si="30"/>
        <v>533</v>
      </c>
      <c r="X506" s="188" t="str">
        <f>IFERROR(SUMPRODUCT(LARGE(G506:T506,{1;2;3;4;5})),"NA")</f>
        <v>NA</v>
      </c>
      <c r="Y506" s="189" t="str">
        <f>IFERROR(SUMPRODUCT(LARGE(G506:T506,{1;2;3;4;5;6;7;8;9;10})),"NA")</f>
        <v>NA</v>
      </c>
    </row>
    <row r="507" spans="1:25" s="28" customFormat="1" x14ac:dyDescent="0.3">
      <c r="A507" s="15">
        <v>504</v>
      </c>
      <c r="B507" s="2" t="s">
        <v>1809</v>
      </c>
      <c r="C507" s="1"/>
      <c r="D507" s="1"/>
      <c r="E507" s="1"/>
      <c r="F507" s="2"/>
      <c r="G507" s="10" t="str">
        <f>IFERROR(INDEX('03-25'!X:X,MATCH(B507,'03-25'!Y:Y,0),0),"")</f>
        <v/>
      </c>
      <c r="H507" s="11" t="str">
        <f>IFERROR(INDEX('04-08'!N:N,MATCH(B507,'04-08'!C:C,0),0),"")</f>
        <v/>
      </c>
      <c r="I507" s="11">
        <f>IFERROR(INDEX('04-29'!M:M,MATCH(B507,'04-29'!L:L,0),0),"")</f>
        <v>526</v>
      </c>
      <c r="J507" s="11" t="str">
        <f>IFERROR(INDEX('05-27'!F:F,MATCH(B507,'05-27'!H:H,0),0),"")</f>
        <v/>
      </c>
      <c r="K507" s="11" t="str">
        <f>IFERROR(INDEX('06-17'!U:U,MATCH(B507,'06-17'!W:W,0),0),"")</f>
        <v/>
      </c>
      <c r="L507" s="11" t="str">
        <f>IFERROR(INDEX('07-02'!W:W,MATCH(B507,'07-02'!B:B,0),0),"")</f>
        <v/>
      </c>
      <c r="M507" s="11" t="str">
        <f>IFERROR(INDEX(#REF!,MATCH(B507,#REF!,0),0),"")</f>
        <v/>
      </c>
      <c r="N507" s="11" t="str">
        <f>IFERROR(INDEX(#REF!,MATCH(B507,#REF!,0),0),"")</f>
        <v/>
      </c>
      <c r="O507" s="11" t="str">
        <f>IFERROR(INDEX(#REF!,MATCH(B507,#REF!,0),0),"")</f>
        <v/>
      </c>
      <c r="P507" s="11" t="str">
        <f>IFERROR(INDEX(#REF!,MATCH(B507,#REF!,0),0),"")</f>
        <v/>
      </c>
      <c r="Q507" s="11" t="str">
        <f>IFERROR(INDEX(#REF!,MATCH(B507,#REF!,0),0),"")</f>
        <v/>
      </c>
      <c r="R507" s="11" t="str">
        <f>IFERROR(INDEX(#REF!,MATCH(B507,#REF!,0),0),"")</f>
        <v/>
      </c>
      <c r="S507" s="11" t="str">
        <f>IFERROR(INDEX(#REF!,MATCH(B507,#REF!,0),0),"")</f>
        <v/>
      </c>
      <c r="T507" s="5" t="str">
        <f>IFERROR(INDEX(#REF!,MATCH(B507,#REF!,0),0),"")</f>
        <v/>
      </c>
      <c r="U507" s="10">
        <f t="shared" si="28"/>
        <v>1</v>
      </c>
      <c r="V507" s="188">
        <f t="shared" si="29"/>
        <v>526</v>
      </c>
      <c r="W507" s="188">
        <f t="shared" si="30"/>
        <v>526</v>
      </c>
      <c r="X507" s="188" t="str">
        <f>IFERROR(SUMPRODUCT(LARGE(G507:T507,{1;2;3;4;5})),"NA")</f>
        <v>NA</v>
      </c>
      <c r="Y507" s="189" t="str">
        <f>IFERROR(SUMPRODUCT(LARGE(G507:T507,{1;2;3;4;5;6;7;8;9;10})),"NA")</f>
        <v>NA</v>
      </c>
    </row>
    <row r="508" spans="1:25" s="28" customFormat="1" x14ac:dyDescent="0.3">
      <c r="A508" s="15">
        <v>505</v>
      </c>
      <c r="B508" s="2" t="s">
        <v>2753</v>
      </c>
      <c r="C508" s="1"/>
      <c r="D508" s="1"/>
      <c r="E508" s="1"/>
      <c r="F508" s="2"/>
      <c r="G508" s="10" t="str">
        <f>IFERROR(INDEX('03-25'!X:X,MATCH(B508,'03-25'!Y:Y,0),0),"")</f>
        <v/>
      </c>
      <c r="H508" s="11" t="str">
        <f>IFERROR(INDEX('04-08'!N:N,MATCH(B508,'04-08'!C:C,0),0),"")</f>
        <v/>
      </c>
      <c r="I508" s="11" t="str">
        <f>IFERROR(INDEX('04-29'!M:M,MATCH(B508,'04-29'!L:L,0),0),"")</f>
        <v/>
      </c>
      <c r="J508" s="11" t="str">
        <f>IFERROR(INDEX('05-27'!F:F,MATCH(B508,'05-27'!H:H,0),0),"")</f>
        <v/>
      </c>
      <c r="K508" s="11" t="str">
        <f>IFERROR(INDEX('06-17'!U:U,MATCH(B508,'06-17'!W:W,0),0),"")</f>
        <v/>
      </c>
      <c r="L508" s="11">
        <f>IFERROR(INDEX('07-02'!W:W,MATCH(B508,'07-02'!B:B,0),0),"")</f>
        <v>523</v>
      </c>
      <c r="M508" s="11" t="str">
        <f>IFERROR(INDEX(#REF!,MATCH(B508,#REF!,0),0),"")</f>
        <v/>
      </c>
      <c r="N508" s="11" t="str">
        <f>IFERROR(INDEX(#REF!,MATCH(B508,#REF!,0),0),"")</f>
        <v/>
      </c>
      <c r="O508" s="11" t="str">
        <f>IFERROR(INDEX(#REF!,MATCH(B508,#REF!,0),0),"")</f>
        <v/>
      </c>
      <c r="P508" s="11" t="str">
        <f>IFERROR(INDEX(#REF!,MATCH(B508,#REF!,0),0),"")</f>
        <v/>
      </c>
      <c r="Q508" s="11" t="str">
        <f>IFERROR(INDEX(#REF!,MATCH(B508,#REF!,0),0),"")</f>
        <v/>
      </c>
      <c r="R508" s="11" t="str">
        <f>IFERROR(INDEX(#REF!,MATCH(B508,#REF!,0),0),"")</f>
        <v/>
      </c>
      <c r="S508" s="11" t="str">
        <f>IFERROR(INDEX(#REF!,MATCH(B508,#REF!,0),0),"")</f>
        <v/>
      </c>
      <c r="T508" s="5" t="str">
        <f>IFERROR(INDEX(#REF!,MATCH(B508,#REF!,0),0),"")</f>
        <v/>
      </c>
      <c r="U508" s="10">
        <f t="shared" si="28"/>
        <v>1</v>
      </c>
      <c r="V508" s="188">
        <f t="shared" si="29"/>
        <v>523</v>
      </c>
      <c r="W508" s="188">
        <f t="shared" si="30"/>
        <v>523</v>
      </c>
      <c r="X508" s="188" t="str">
        <f>IFERROR(SUMPRODUCT(LARGE(G508:T508,{1;2;3;4;5})),"NA")</f>
        <v>NA</v>
      </c>
      <c r="Y508" s="189" t="str">
        <f>IFERROR(SUMPRODUCT(LARGE(G508:T508,{1;2;3;4;5;6;7;8;9;10})),"NA")</f>
        <v>NA</v>
      </c>
    </row>
    <row r="509" spans="1:25" s="28" customFormat="1" x14ac:dyDescent="0.3">
      <c r="A509" s="15">
        <v>506</v>
      </c>
      <c r="B509" s="2" t="s">
        <v>1827</v>
      </c>
      <c r="C509" s="1"/>
      <c r="D509" s="1"/>
      <c r="E509" s="1"/>
      <c r="F509" s="2"/>
      <c r="G509" s="10" t="str">
        <f>IFERROR(INDEX('03-25'!X:X,MATCH(B509,'03-25'!Y:Y,0),0),"")</f>
        <v/>
      </c>
      <c r="H509" s="11" t="str">
        <f>IFERROR(INDEX('04-08'!N:N,MATCH(B509,'04-08'!C:C,0),0),"")</f>
        <v/>
      </c>
      <c r="I509" s="11">
        <f>IFERROR(INDEX('04-29'!M:M,MATCH(B509,'04-29'!L:L,0),0),"")</f>
        <v>518</v>
      </c>
      <c r="J509" s="11" t="str">
        <f>IFERROR(INDEX('05-27'!F:F,MATCH(B509,'05-27'!H:H,0),0),"")</f>
        <v/>
      </c>
      <c r="K509" s="11" t="str">
        <f>IFERROR(INDEX('06-17'!U:U,MATCH(B509,'06-17'!W:W,0),0),"")</f>
        <v/>
      </c>
      <c r="L509" s="11" t="str">
        <f>IFERROR(INDEX('07-02'!W:W,MATCH(B509,'07-02'!B:B,0),0),"")</f>
        <v/>
      </c>
      <c r="M509" s="11" t="str">
        <f>IFERROR(INDEX(#REF!,MATCH(B509,#REF!,0),0),"")</f>
        <v/>
      </c>
      <c r="N509" s="11" t="str">
        <f>IFERROR(INDEX(#REF!,MATCH(B509,#REF!,0),0),"")</f>
        <v/>
      </c>
      <c r="O509" s="11" t="str">
        <f>IFERROR(INDEX(#REF!,MATCH(B509,#REF!,0),0),"")</f>
        <v/>
      </c>
      <c r="P509" s="11" t="str">
        <f>IFERROR(INDEX(#REF!,MATCH(B509,#REF!,0),0),"")</f>
        <v/>
      </c>
      <c r="Q509" s="11" t="str">
        <f>IFERROR(INDEX(#REF!,MATCH(B509,#REF!,0),0),"")</f>
        <v/>
      </c>
      <c r="R509" s="11" t="str">
        <f>IFERROR(INDEX(#REF!,MATCH(B509,#REF!,0),0),"")</f>
        <v/>
      </c>
      <c r="S509" s="11" t="str">
        <f>IFERROR(INDEX(#REF!,MATCH(B509,#REF!,0),0),"")</f>
        <v/>
      </c>
      <c r="T509" s="5" t="str">
        <f>IFERROR(INDEX(#REF!,MATCH(B509,#REF!,0),0),"")</f>
        <v/>
      </c>
      <c r="U509" s="10">
        <f t="shared" si="28"/>
        <v>1</v>
      </c>
      <c r="V509" s="188">
        <f t="shared" si="29"/>
        <v>518</v>
      </c>
      <c r="W509" s="188">
        <f t="shared" si="30"/>
        <v>518</v>
      </c>
      <c r="X509" s="188" t="str">
        <f>IFERROR(SUMPRODUCT(LARGE(G509:T509,{1;2;3;4;5})),"NA")</f>
        <v>NA</v>
      </c>
      <c r="Y509" s="189" t="str">
        <f>IFERROR(SUMPRODUCT(LARGE(G509:T509,{1;2;3;4;5;6;7;8;9;10})),"NA")</f>
        <v>NA</v>
      </c>
    </row>
    <row r="510" spans="1:25" s="28" customFormat="1" x14ac:dyDescent="0.3">
      <c r="A510" s="15">
        <v>507</v>
      </c>
      <c r="B510" s="2" t="s">
        <v>518</v>
      </c>
      <c r="C510" s="1"/>
      <c r="D510" s="1"/>
      <c r="E510" s="1"/>
      <c r="F510" s="2"/>
      <c r="G510" s="10">
        <f>IFERROR(INDEX('03-25'!X:X,MATCH(B510,'03-25'!Y:Y,0),0),"")</f>
        <v>513</v>
      </c>
      <c r="H510" s="11" t="str">
        <f>IFERROR(INDEX('04-08'!N:N,MATCH(B510,'04-08'!C:C,0),0),"")</f>
        <v/>
      </c>
      <c r="I510" s="11" t="str">
        <f>IFERROR(INDEX('04-29'!M:M,MATCH(B510,'04-29'!L:L,0),0),"")</f>
        <v/>
      </c>
      <c r="J510" s="11" t="str">
        <f>IFERROR(INDEX('05-27'!F:F,MATCH(B510,'05-27'!H:H,0),0),"")</f>
        <v/>
      </c>
      <c r="K510" s="11" t="str">
        <f>IFERROR(INDEX('06-17'!U:U,MATCH(B510,'06-17'!W:W,0),0),"")</f>
        <v/>
      </c>
      <c r="L510" s="11" t="str">
        <f>IFERROR(INDEX('07-02'!W:W,MATCH(B510,'07-02'!B:B,0),0),"")</f>
        <v/>
      </c>
      <c r="M510" s="11" t="str">
        <f>IFERROR(INDEX(#REF!,MATCH(B510,#REF!,0),0),"")</f>
        <v/>
      </c>
      <c r="N510" s="11" t="str">
        <f>IFERROR(INDEX(#REF!,MATCH(B510,#REF!,0),0),"")</f>
        <v/>
      </c>
      <c r="O510" s="11" t="str">
        <f>IFERROR(INDEX(#REF!,MATCH(B510,#REF!,0),0),"")</f>
        <v/>
      </c>
      <c r="P510" s="11" t="str">
        <f>IFERROR(INDEX(#REF!,MATCH(B510,#REF!,0),0),"")</f>
        <v/>
      </c>
      <c r="Q510" s="11" t="str">
        <f>IFERROR(INDEX(#REF!,MATCH(B510,#REF!,0),0),"")</f>
        <v/>
      </c>
      <c r="R510" s="11" t="str">
        <f>IFERROR(INDEX(#REF!,MATCH(B510,#REF!,0),0),"")</f>
        <v/>
      </c>
      <c r="S510" s="11" t="str">
        <f>IFERROR(INDEX(#REF!,MATCH(B510,#REF!,0),0),"")</f>
        <v/>
      </c>
      <c r="T510" s="5" t="str">
        <f>IFERROR(INDEX(#REF!,MATCH(B510,#REF!,0),0),"")</f>
        <v/>
      </c>
      <c r="U510" s="10">
        <f t="shared" si="28"/>
        <v>1</v>
      </c>
      <c r="V510" s="188">
        <f t="shared" si="29"/>
        <v>513</v>
      </c>
      <c r="W510" s="188">
        <f t="shared" si="30"/>
        <v>513</v>
      </c>
      <c r="X510" s="188" t="str">
        <f>IFERROR(SUMPRODUCT(LARGE(G510:T510,{1;2;3;4;5})),"NA")</f>
        <v>NA</v>
      </c>
      <c r="Y510" s="189" t="str">
        <f>IFERROR(SUMPRODUCT(LARGE(G510:T510,{1;2;3;4;5;6;7;8;9;10})),"NA")</f>
        <v>NA</v>
      </c>
    </row>
    <row r="511" spans="1:25" s="28" customFormat="1" x14ac:dyDescent="0.3">
      <c r="A511" s="15">
        <v>508</v>
      </c>
      <c r="B511" s="2" t="s">
        <v>2470</v>
      </c>
      <c r="C511" s="1"/>
      <c r="D511" s="1"/>
      <c r="E511" s="1"/>
      <c r="F511" s="2"/>
      <c r="G511" s="10" t="str">
        <f>IFERROR(INDEX('03-25'!X:X,MATCH(B511,'03-25'!Y:Y,0),0),"")</f>
        <v/>
      </c>
      <c r="H511" s="11" t="str">
        <f>IFERROR(INDEX('04-08'!N:N,MATCH(B511,'04-08'!C:C,0),0),"")</f>
        <v/>
      </c>
      <c r="I511" s="11" t="str">
        <f>IFERROR(INDEX('04-29'!M:M,MATCH(B511,'04-29'!L:L,0),0),"")</f>
        <v/>
      </c>
      <c r="J511" s="11" t="str">
        <f>IFERROR(INDEX('05-27'!F:F,MATCH(B511,'05-27'!H:H,0),0),"")</f>
        <v/>
      </c>
      <c r="K511" s="11">
        <f>IFERROR(INDEX('06-17'!U:U,MATCH(B511,'06-17'!W:W,0),0),"")</f>
        <v>508</v>
      </c>
      <c r="L511" s="11" t="str">
        <f>IFERROR(INDEX('07-02'!W:W,MATCH(B511,'07-02'!B:B,0),0),"")</f>
        <v/>
      </c>
      <c r="M511" s="11" t="str">
        <f>IFERROR(INDEX(#REF!,MATCH(B511,#REF!,0),0),"")</f>
        <v/>
      </c>
      <c r="N511" s="11" t="str">
        <f>IFERROR(INDEX(#REF!,MATCH(B511,#REF!,0),0),"")</f>
        <v/>
      </c>
      <c r="O511" s="11" t="str">
        <f>IFERROR(INDEX(#REF!,MATCH(B511,#REF!,0),0),"")</f>
        <v/>
      </c>
      <c r="P511" s="11" t="str">
        <f>IFERROR(INDEX(#REF!,MATCH(B511,#REF!,0),0),"")</f>
        <v/>
      </c>
      <c r="Q511" s="11" t="str">
        <f>IFERROR(INDEX(#REF!,MATCH(B511,#REF!,0),0),"")</f>
        <v/>
      </c>
      <c r="R511" s="11" t="str">
        <f>IFERROR(INDEX(#REF!,MATCH(B511,#REF!,0),0),"")</f>
        <v/>
      </c>
      <c r="S511" s="11" t="str">
        <f>IFERROR(INDEX(#REF!,MATCH(B511,#REF!,0),0),"")</f>
        <v/>
      </c>
      <c r="T511" s="5" t="str">
        <f>IFERROR(INDEX(#REF!,MATCH(B511,#REF!,0),0),"")</f>
        <v/>
      </c>
      <c r="U511" s="10">
        <f t="shared" si="28"/>
        <v>1</v>
      </c>
      <c r="V511" s="188">
        <f t="shared" si="29"/>
        <v>508</v>
      </c>
      <c r="W511" s="188">
        <f t="shared" si="30"/>
        <v>508</v>
      </c>
      <c r="X511" s="188" t="str">
        <f>IFERROR(SUMPRODUCT(LARGE(G511:T511,{1;2;3;4;5})),"NA")</f>
        <v>NA</v>
      </c>
      <c r="Y511" s="189" t="str">
        <f>IFERROR(SUMPRODUCT(LARGE(G511:T511,{1;2;3;4;5;6;7;8;9;10})),"NA")</f>
        <v>NA</v>
      </c>
    </row>
    <row r="512" spans="1:25" s="28" customFormat="1" x14ac:dyDescent="0.3">
      <c r="A512" s="15">
        <v>509</v>
      </c>
      <c r="B512" s="2" t="s">
        <v>389</v>
      </c>
      <c r="C512" s="1"/>
      <c r="D512" s="1"/>
      <c r="E512" s="1"/>
      <c r="F512" s="2"/>
      <c r="G512" s="10">
        <f>IFERROR(INDEX('03-25'!X:X,MATCH(B512,'03-25'!Y:Y,0),0),"")</f>
        <v>500</v>
      </c>
      <c r="H512" s="11" t="str">
        <f>IFERROR(INDEX('04-08'!N:N,MATCH(B512,'04-08'!C:C,0),0),"")</f>
        <v/>
      </c>
      <c r="I512" s="11" t="str">
        <f>IFERROR(INDEX('04-29'!M:M,MATCH(B512,'04-29'!L:L,0),0),"")</f>
        <v/>
      </c>
      <c r="J512" s="11" t="str">
        <f>IFERROR(INDEX('05-27'!F:F,MATCH(B512,'05-27'!H:H,0),0),"")</f>
        <v/>
      </c>
      <c r="K512" s="11" t="str">
        <f>IFERROR(INDEX('06-17'!U:U,MATCH(B512,'06-17'!W:W,0),0),"")</f>
        <v/>
      </c>
      <c r="L512" s="11" t="str">
        <f>IFERROR(INDEX('07-02'!W:W,MATCH(B512,'07-02'!B:B,0),0),"")</f>
        <v/>
      </c>
      <c r="M512" s="11" t="str">
        <f>IFERROR(INDEX(#REF!,MATCH(B512,#REF!,0),0),"")</f>
        <v/>
      </c>
      <c r="N512" s="11" t="str">
        <f>IFERROR(INDEX(#REF!,MATCH(B512,#REF!,0),0),"")</f>
        <v/>
      </c>
      <c r="O512" s="11" t="str">
        <f>IFERROR(INDEX(#REF!,MATCH(B512,#REF!,0),0),"")</f>
        <v/>
      </c>
      <c r="P512" s="11" t="str">
        <f>IFERROR(INDEX(#REF!,MATCH(B512,#REF!,0),0),"")</f>
        <v/>
      </c>
      <c r="Q512" s="11" t="str">
        <f>IFERROR(INDEX(#REF!,MATCH(B512,#REF!,0),0),"")</f>
        <v/>
      </c>
      <c r="R512" s="11" t="str">
        <f>IFERROR(INDEX(#REF!,MATCH(B512,#REF!,0),0),"")</f>
        <v/>
      </c>
      <c r="S512" s="11" t="str">
        <f>IFERROR(INDEX(#REF!,MATCH(B512,#REF!,0),0),"")</f>
        <v/>
      </c>
      <c r="T512" s="5" t="str">
        <f>IFERROR(INDEX(#REF!,MATCH(B512,#REF!,0),0),"")</f>
        <v/>
      </c>
      <c r="U512" s="10">
        <f t="shared" si="28"/>
        <v>1</v>
      </c>
      <c r="V512" s="188">
        <f t="shared" si="29"/>
        <v>500</v>
      </c>
      <c r="W512" s="188">
        <f t="shared" si="30"/>
        <v>500</v>
      </c>
      <c r="X512" s="188" t="str">
        <f>IFERROR(SUMPRODUCT(LARGE(G512:T512,{1;2;3;4;5})),"NA")</f>
        <v>NA</v>
      </c>
      <c r="Y512" s="189" t="str">
        <f>IFERROR(SUMPRODUCT(LARGE(G512:T512,{1;2;3;4;5;6;7;8;9;10})),"NA")</f>
        <v>NA</v>
      </c>
    </row>
    <row r="513" spans="1:25" s="28" customFormat="1" x14ac:dyDescent="0.3">
      <c r="A513" s="15">
        <v>510</v>
      </c>
      <c r="B513" s="2" t="s">
        <v>2754</v>
      </c>
      <c r="C513" s="1"/>
      <c r="D513" s="1"/>
      <c r="E513" s="1"/>
      <c r="F513" s="2"/>
      <c r="G513" s="10" t="str">
        <f>IFERROR(INDEX('03-25'!X:X,MATCH(B513,'03-25'!Y:Y,0),0),"")</f>
        <v/>
      </c>
      <c r="H513" s="11" t="str">
        <f>IFERROR(INDEX('04-08'!N:N,MATCH(B513,'04-08'!C:C,0),0),"")</f>
        <v/>
      </c>
      <c r="I513" s="11" t="str">
        <f>IFERROR(INDEX('04-29'!M:M,MATCH(B513,'04-29'!L:L,0),0),"")</f>
        <v/>
      </c>
      <c r="J513" s="11" t="str">
        <f>IFERROR(INDEX('05-27'!F:F,MATCH(B513,'05-27'!H:H,0),0),"")</f>
        <v/>
      </c>
      <c r="K513" s="11" t="str">
        <f>IFERROR(INDEX('06-17'!U:U,MATCH(B513,'06-17'!W:W,0),0),"")</f>
        <v/>
      </c>
      <c r="L513" s="11">
        <f>IFERROR(INDEX('07-02'!W:W,MATCH(B513,'07-02'!B:B,0),0),"")</f>
        <v>490</v>
      </c>
      <c r="M513" s="11" t="str">
        <f>IFERROR(INDEX(#REF!,MATCH(B513,#REF!,0),0),"")</f>
        <v/>
      </c>
      <c r="N513" s="11" t="str">
        <f>IFERROR(INDEX(#REF!,MATCH(B513,#REF!,0),0),"")</f>
        <v/>
      </c>
      <c r="O513" s="11" t="str">
        <f>IFERROR(INDEX(#REF!,MATCH(B513,#REF!,0),0),"")</f>
        <v/>
      </c>
      <c r="P513" s="11" t="str">
        <f>IFERROR(INDEX(#REF!,MATCH(B513,#REF!,0),0),"")</f>
        <v/>
      </c>
      <c r="Q513" s="11" t="str">
        <f>IFERROR(INDEX(#REF!,MATCH(B513,#REF!,0),0),"")</f>
        <v/>
      </c>
      <c r="R513" s="11" t="str">
        <f>IFERROR(INDEX(#REF!,MATCH(B513,#REF!,0),0),"")</f>
        <v/>
      </c>
      <c r="S513" s="11" t="str">
        <f>IFERROR(INDEX(#REF!,MATCH(B513,#REF!,0),0),"")</f>
        <v/>
      </c>
      <c r="T513" s="5" t="str">
        <f>IFERROR(INDEX(#REF!,MATCH(B513,#REF!,0),0),"")</f>
        <v/>
      </c>
      <c r="U513" s="10">
        <f t="shared" si="28"/>
        <v>1</v>
      </c>
      <c r="V513" s="188">
        <f t="shared" si="29"/>
        <v>490</v>
      </c>
      <c r="W513" s="188">
        <f t="shared" si="30"/>
        <v>490</v>
      </c>
      <c r="X513" s="188" t="str">
        <f>IFERROR(SUMPRODUCT(LARGE(G513:T513,{1;2;3;4;5})),"NA")</f>
        <v>NA</v>
      </c>
      <c r="Y513" s="189" t="str">
        <f>IFERROR(SUMPRODUCT(LARGE(G513:T513,{1;2;3;4;5;6;7;8;9;10})),"NA")</f>
        <v>NA</v>
      </c>
    </row>
    <row r="514" spans="1:25" s="28" customFormat="1" x14ac:dyDescent="0.3">
      <c r="A514" s="15">
        <v>511</v>
      </c>
      <c r="B514" s="2" t="s">
        <v>469</v>
      </c>
      <c r="C514" s="1"/>
      <c r="D514" s="1"/>
      <c r="E514" s="1"/>
      <c r="F514" s="2"/>
      <c r="G514" s="10">
        <f>IFERROR(INDEX('03-25'!X:X,MATCH(B514,'03-25'!Y:Y,0),0),"")</f>
        <v>485</v>
      </c>
      <c r="H514" s="11" t="str">
        <f>IFERROR(INDEX('04-08'!N:N,MATCH(B514,'04-08'!C:C,0),0),"")</f>
        <v/>
      </c>
      <c r="I514" s="11" t="str">
        <f>IFERROR(INDEX('04-29'!M:M,MATCH(B514,'04-29'!L:L,0),0),"")</f>
        <v/>
      </c>
      <c r="J514" s="11" t="str">
        <f>IFERROR(INDEX('05-27'!F:F,MATCH(B514,'05-27'!H:H,0),0),"")</f>
        <v/>
      </c>
      <c r="K514" s="11" t="str">
        <f>IFERROR(INDEX('06-17'!U:U,MATCH(B514,'06-17'!W:W,0),0),"")</f>
        <v/>
      </c>
      <c r="L514" s="11" t="str">
        <f>IFERROR(INDEX('07-02'!W:W,MATCH(B514,'07-02'!B:B,0),0),"")</f>
        <v/>
      </c>
      <c r="M514" s="11" t="str">
        <f>IFERROR(INDEX(#REF!,MATCH(B514,#REF!,0),0),"")</f>
        <v/>
      </c>
      <c r="N514" s="11" t="str">
        <f>IFERROR(INDEX(#REF!,MATCH(B514,#REF!,0),0),"")</f>
        <v/>
      </c>
      <c r="O514" s="11" t="str">
        <f>IFERROR(INDEX(#REF!,MATCH(B514,#REF!,0),0),"")</f>
        <v/>
      </c>
      <c r="P514" s="11" t="str">
        <f>IFERROR(INDEX(#REF!,MATCH(B514,#REF!,0),0),"")</f>
        <v/>
      </c>
      <c r="Q514" s="11" t="str">
        <f>IFERROR(INDEX(#REF!,MATCH(B514,#REF!,0),0),"")</f>
        <v/>
      </c>
      <c r="R514" s="11" t="str">
        <f>IFERROR(INDEX(#REF!,MATCH(B514,#REF!,0),0),"")</f>
        <v/>
      </c>
      <c r="S514" s="11" t="str">
        <f>IFERROR(INDEX(#REF!,MATCH(B514,#REF!,0),0),"")</f>
        <v/>
      </c>
      <c r="T514" s="5" t="str">
        <f>IFERROR(INDEX(#REF!,MATCH(B514,#REF!,0),0),"")</f>
        <v/>
      </c>
      <c r="U514" s="10">
        <f t="shared" si="28"/>
        <v>1</v>
      </c>
      <c r="V514" s="188">
        <f t="shared" si="29"/>
        <v>485</v>
      </c>
      <c r="W514" s="188">
        <f t="shared" si="30"/>
        <v>485</v>
      </c>
      <c r="X514" s="188" t="str">
        <f>IFERROR(SUMPRODUCT(LARGE(G514:T514,{1;2;3;4;5})),"NA")</f>
        <v>NA</v>
      </c>
      <c r="Y514" s="189" t="str">
        <f>IFERROR(SUMPRODUCT(LARGE(G514:T514,{1;2;3;4;5;6;7;8;9;10})),"NA")</f>
        <v>NA</v>
      </c>
    </row>
    <row r="515" spans="1:25" s="28" customFormat="1" x14ac:dyDescent="0.3">
      <c r="A515" s="15">
        <v>512</v>
      </c>
      <c r="B515" s="2" t="s">
        <v>2756</v>
      </c>
      <c r="C515" s="1"/>
      <c r="D515" s="1"/>
      <c r="E515" s="1"/>
      <c r="F515" s="2"/>
      <c r="G515" s="10" t="str">
        <f>IFERROR(INDEX('03-25'!X:X,MATCH(B515,'03-25'!Y:Y,0),0),"")</f>
        <v/>
      </c>
      <c r="H515" s="11" t="str">
        <f>IFERROR(INDEX('04-08'!N:N,MATCH(B515,'04-08'!C:C,0),0),"")</f>
        <v/>
      </c>
      <c r="I515" s="11" t="str">
        <f>IFERROR(INDEX('04-29'!M:M,MATCH(B515,'04-29'!L:L,0),0),"")</f>
        <v/>
      </c>
      <c r="J515" s="11" t="str">
        <f>IFERROR(INDEX('05-27'!F:F,MATCH(B515,'05-27'!H:H,0),0),"")</f>
        <v/>
      </c>
      <c r="K515" s="11" t="str">
        <f>IFERROR(INDEX('06-17'!U:U,MATCH(B515,'06-17'!W:W,0),0),"")</f>
        <v/>
      </c>
      <c r="L515" s="11">
        <f>IFERROR(INDEX('07-02'!W:W,MATCH(B515,'07-02'!B:B,0),0),"")</f>
        <v>485</v>
      </c>
      <c r="M515" s="11" t="str">
        <f>IFERROR(INDEX(#REF!,MATCH(B515,#REF!,0),0),"")</f>
        <v/>
      </c>
      <c r="N515" s="11" t="str">
        <f>IFERROR(INDEX(#REF!,MATCH(B515,#REF!,0),0),"")</f>
        <v/>
      </c>
      <c r="O515" s="11" t="str">
        <f>IFERROR(INDEX(#REF!,MATCH(B515,#REF!,0),0),"")</f>
        <v/>
      </c>
      <c r="P515" s="11" t="str">
        <f>IFERROR(INDEX(#REF!,MATCH(B515,#REF!,0),0),"")</f>
        <v/>
      </c>
      <c r="Q515" s="11" t="str">
        <f>IFERROR(INDEX(#REF!,MATCH(B515,#REF!,0),0),"")</f>
        <v/>
      </c>
      <c r="R515" s="11" t="str">
        <f>IFERROR(INDEX(#REF!,MATCH(B515,#REF!,0),0),"")</f>
        <v/>
      </c>
      <c r="S515" s="11" t="str">
        <f>IFERROR(INDEX(#REF!,MATCH(B515,#REF!,0),0),"")</f>
        <v/>
      </c>
      <c r="T515" s="5" t="str">
        <f>IFERROR(INDEX(#REF!,MATCH(B515,#REF!,0),0),"")</f>
        <v/>
      </c>
      <c r="U515" s="10">
        <f t="shared" si="28"/>
        <v>1</v>
      </c>
      <c r="V515" s="188">
        <f t="shared" si="29"/>
        <v>485</v>
      </c>
      <c r="W515" s="188">
        <f t="shared" si="30"/>
        <v>485</v>
      </c>
      <c r="X515" s="188" t="str">
        <f>IFERROR(SUMPRODUCT(LARGE(G515:T515,{1;2;3;4;5})),"NA")</f>
        <v>NA</v>
      </c>
      <c r="Y515" s="189" t="str">
        <f>IFERROR(SUMPRODUCT(LARGE(G515:T515,{1;2;3;4;5;6;7;8;9;10})),"NA")</f>
        <v>NA</v>
      </c>
    </row>
    <row r="516" spans="1:25" s="28" customFormat="1" x14ac:dyDescent="0.3">
      <c r="A516" s="15">
        <v>513</v>
      </c>
      <c r="B516" s="2" t="s">
        <v>508</v>
      </c>
      <c r="C516" s="1"/>
      <c r="D516" s="1"/>
      <c r="E516" s="1"/>
      <c r="F516" s="2"/>
      <c r="G516" s="10">
        <f>IFERROR(INDEX('03-25'!X:X,MATCH(B516,'03-25'!Y:Y,0),0),"")</f>
        <v>485</v>
      </c>
      <c r="H516" s="11" t="str">
        <f>IFERROR(INDEX('04-08'!N:N,MATCH(B516,'04-08'!C:C,0),0),"")</f>
        <v/>
      </c>
      <c r="I516" s="11" t="str">
        <f>IFERROR(INDEX('04-29'!M:M,MATCH(B516,'04-29'!L:L,0),0),"")</f>
        <v/>
      </c>
      <c r="J516" s="11" t="str">
        <f>IFERROR(INDEX('05-27'!F:F,MATCH(B516,'05-27'!H:H,0),0),"")</f>
        <v/>
      </c>
      <c r="K516" s="11" t="str">
        <f>IFERROR(INDEX('06-17'!U:U,MATCH(B516,'06-17'!W:W,0),0),"")</f>
        <v/>
      </c>
      <c r="L516" s="11" t="str">
        <f>IFERROR(INDEX('07-02'!W:W,MATCH(B516,'07-02'!B:B,0),0),"")</f>
        <v/>
      </c>
      <c r="M516" s="11" t="str">
        <f>IFERROR(INDEX(#REF!,MATCH(B516,#REF!,0),0),"")</f>
        <v/>
      </c>
      <c r="N516" s="11" t="str">
        <f>IFERROR(INDEX(#REF!,MATCH(B516,#REF!,0),0),"")</f>
        <v/>
      </c>
      <c r="O516" s="11" t="str">
        <f>IFERROR(INDEX(#REF!,MATCH(B516,#REF!,0),0),"")</f>
        <v/>
      </c>
      <c r="P516" s="11" t="str">
        <f>IFERROR(INDEX(#REF!,MATCH(B516,#REF!,0),0),"")</f>
        <v/>
      </c>
      <c r="Q516" s="11" t="str">
        <f>IFERROR(INDEX(#REF!,MATCH(B516,#REF!,0),0),"")</f>
        <v/>
      </c>
      <c r="R516" s="11" t="str">
        <f>IFERROR(INDEX(#REF!,MATCH(B516,#REF!,0),0),"")</f>
        <v/>
      </c>
      <c r="S516" s="11" t="str">
        <f>IFERROR(INDEX(#REF!,MATCH(B516,#REF!,0),0),"")</f>
        <v/>
      </c>
      <c r="T516" s="5" t="str">
        <f>IFERROR(INDEX(#REF!,MATCH(B516,#REF!,0),0),"")</f>
        <v/>
      </c>
      <c r="U516" s="10">
        <f t="shared" si="28"/>
        <v>1</v>
      </c>
      <c r="V516" s="188">
        <f t="shared" si="29"/>
        <v>485</v>
      </c>
      <c r="W516" s="188">
        <f t="shared" si="30"/>
        <v>485</v>
      </c>
      <c r="X516" s="188" t="str">
        <f>IFERROR(SUMPRODUCT(LARGE(G516:T516,{1;2;3;4;5})),"NA")</f>
        <v>NA</v>
      </c>
      <c r="Y516" s="189" t="str">
        <f>IFERROR(SUMPRODUCT(LARGE(G516:T516,{1;2;3;4;5;6;7;8;9;10})),"NA")</f>
        <v>NA</v>
      </c>
    </row>
    <row r="517" spans="1:25" s="28" customFormat="1" x14ac:dyDescent="0.3">
      <c r="A517" s="15">
        <v>514</v>
      </c>
      <c r="B517" s="2" t="s">
        <v>495</v>
      </c>
      <c r="C517" s="1"/>
      <c r="D517" s="1"/>
      <c r="E517" s="1"/>
      <c r="F517" s="2"/>
      <c r="G517" s="10">
        <f>IFERROR(INDEX('03-25'!X:X,MATCH(B517,'03-25'!Y:Y,0),0),"")</f>
        <v>480</v>
      </c>
      <c r="H517" s="11" t="str">
        <f>IFERROR(INDEX('04-08'!N:N,MATCH(B517,'04-08'!C:C,0),0),"")</f>
        <v/>
      </c>
      <c r="I517" s="11" t="str">
        <f>IFERROR(INDEX('04-29'!M:M,MATCH(B517,'04-29'!L:L,0),0),"")</f>
        <v/>
      </c>
      <c r="J517" s="11" t="str">
        <f>IFERROR(INDEX('05-27'!F:F,MATCH(B517,'05-27'!H:H,0),0),"")</f>
        <v/>
      </c>
      <c r="K517" s="11" t="str">
        <f>IFERROR(INDEX('06-17'!U:U,MATCH(B517,'06-17'!W:W,0),0),"")</f>
        <v/>
      </c>
      <c r="L517" s="11" t="str">
        <f>IFERROR(INDEX('07-02'!W:W,MATCH(B517,'07-02'!B:B,0),0),"")</f>
        <v/>
      </c>
      <c r="M517" s="11" t="str">
        <f>IFERROR(INDEX(#REF!,MATCH(B517,#REF!,0),0),"")</f>
        <v/>
      </c>
      <c r="N517" s="11" t="str">
        <f>IFERROR(INDEX(#REF!,MATCH(B517,#REF!,0),0),"")</f>
        <v/>
      </c>
      <c r="O517" s="11" t="str">
        <f>IFERROR(INDEX(#REF!,MATCH(B517,#REF!,0),0),"")</f>
        <v/>
      </c>
      <c r="P517" s="11" t="str">
        <f>IFERROR(INDEX(#REF!,MATCH(B517,#REF!,0),0),"")</f>
        <v/>
      </c>
      <c r="Q517" s="11" t="str">
        <f>IFERROR(INDEX(#REF!,MATCH(B517,#REF!,0),0),"")</f>
        <v/>
      </c>
      <c r="R517" s="11" t="str">
        <f>IFERROR(INDEX(#REF!,MATCH(B517,#REF!,0),0),"")</f>
        <v/>
      </c>
      <c r="S517" s="11" t="str">
        <f>IFERROR(INDEX(#REF!,MATCH(B517,#REF!,0),0),"")</f>
        <v/>
      </c>
      <c r="T517" s="5" t="str">
        <f>IFERROR(INDEX(#REF!,MATCH(B517,#REF!,0),0),"")</f>
        <v/>
      </c>
      <c r="U517" s="10">
        <f t="shared" si="28"/>
        <v>1</v>
      </c>
      <c r="V517" s="188">
        <f t="shared" si="29"/>
        <v>480</v>
      </c>
      <c r="W517" s="188">
        <f t="shared" si="30"/>
        <v>480</v>
      </c>
      <c r="X517" s="188" t="str">
        <f>IFERROR(SUMPRODUCT(LARGE(G517:T517,{1;2;3;4;5})),"NA")</f>
        <v>NA</v>
      </c>
      <c r="Y517" s="189" t="str">
        <f>IFERROR(SUMPRODUCT(LARGE(G517:T517,{1;2;3;4;5;6;7;8;9;10})),"NA")</f>
        <v>NA</v>
      </c>
    </row>
    <row r="518" spans="1:25" s="28" customFormat="1" x14ac:dyDescent="0.3">
      <c r="A518" s="15">
        <v>515</v>
      </c>
      <c r="B518" s="2" t="s">
        <v>1825</v>
      </c>
      <c r="C518" s="1"/>
      <c r="D518" s="1"/>
      <c r="E518" s="1"/>
      <c r="F518" s="2"/>
      <c r="G518" s="10" t="str">
        <f>IFERROR(INDEX('03-25'!X:X,MATCH(B518,'03-25'!Y:Y,0),0),"")</f>
        <v/>
      </c>
      <c r="H518" s="11" t="str">
        <f>IFERROR(INDEX('04-08'!N:N,MATCH(B518,'04-08'!C:C,0),0),"")</f>
        <v/>
      </c>
      <c r="I518" s="11">
        <f>IFERROR(INDEX('04-29'!M:M,MATCH(B518,'04-29'!L:L,0),0),"")</f>
        <v>480</v>
      </c>
      <c r="J518" s="11" t="str">
        <f>IFERROR(INDEX('05-27'!F:F,MATCH(B518,'05-27'!H:H,0),0),"")</f>
        <v/>
      </c>
      <c r="K518" s="11" t="str">
        <f>IFERROR(INDEX('06-17'!U:U,MATCH(B518,'06-17'!W:W,0),0),"")</f>
        <v/>
      </c>
      <c r="L518" s="11" t="str">
        <f>IFERROR(INDEX('07-02'!W:W,MATCH(B518,'07-02'!B:B,0),0),"")</f>
        <v/>
      </c>
      <c r="M518" s="11" t="str">
        <f>IFERROR(INDEX(#REF!,MATCH(B518,#REF!,0),0),"")</f>
        <v/>
      </c>
      <c r="N518" s="11" t="str">
        <f>IFERROR(INDEX(#REF!,MATCH(B518,#REF!,0),0),"")</f>
        <v/>
      </c>
      <c r="O518" s="11" t="str">
        <f>IFERROR(INDEX(#REF!,MATCH(B518,#REF!,0),0),"")</f>
        <v/>
      </c>
      <c r="P518" s="11" t="str">
        <f>IFERROR(INDEX(#REF!,MATCH(B518,#REF!,0),0),"")</f>
        <v/>
      </c>
      <c r="Q518" s="11" t="str">
        <f>IFERROR(INDEX(#REF!,MATCH(B518,#REF!,0),0),"")</f>
        <v/>
      </c>
      <c r="R518" s="11" t="str">
        <f>IFERROR(INDEX(#REF!,MATCH(B518,#REF!,0),0),"")</f>
        <v/>
      </c>
      <c r="S518" s="11" t="str">
        <f>IFERROR(INDEX(#REF!,MATCH(B518,#REF!,0),0),"")</f>
        <v/>
      </c>
      <c r="T518" s="5" t="str">
        <f>IFERROR(INDEX(#REF!,MATCH(B518,#REF!,0),0),"")</f>
        <v/>
      </c>
      <c r="U518" s="10">
        <f t="shared" si="28"/>
        <v>1</v>
      </c>
      <c r="V518" s="188">
        <f t="shared" si="29"/>
        <v>480</v>
      </c>
      <c r="W518" s="188">
        <f t="shared" si="30"/>
        <v>480</v>
      </c>
      <c r="X518" s="188" t="str">
        <f>IFERROR(SUMPRODUCT(LARGE(G518:T518,{1;2;3;4;5})),"NA")</f>
        <v>NA</v>
      </c>
      <c r="Y518" s="189" t="str">
        <f>IFERROR(SUMPRODUCT(LARGE(G518:T518,{1;2;3;4;5;6;7;8;9;10})),"NA")</f>
        <v>NA</v>
      </c>
    </row>
    <row r="519" spans="1:25" s="28" customFormat="1" x14ac:dyDescent="0.3">
      <c r="A519" s="15">
        <v>516</v>
      </c>
      <c r="B519" s="2" t="s">
        <v>471</v>
      </c>
      <c r="C519" s="1"/>
      <c r="D519" s="1"/>
      <c r="E519" s="1"/>
      <c r="F519" s="2"/>
      <c r="G519" s="10">
        <f>IFERROR(INDEX('03-25'!X:X,MATCH(B519,'03-25'!Y:Y,0),0),"")</f>
        <v>477</v>
      </c>
      <c r="H519" s="11" t="str">
        <f>IFERROR(INDEX('04-08'!N:N,MATCH(B519,'04-08'!C:C,0),0),"")</f>
        <v/>
      </c>
      <c r="I519" s="11" t="str">
        <f>IFERROR(INDEX('04-29'!M:M,MATCH(B519,'04-29'!L:L,0),0),"")</f>
        <v/>
      </c>
      <c r="J519" s="11" t="str">
        <f>IFERROR(INDEX('05-27'!F:F,MATCH(B519,'05-27'!H:H,0),0),"")</f>
        <v/>
      </c>
      <c r="K519" s="11" t="str">
        <f>IFERROR(INDEX('06-17'!U:U,MATCH(B519,'06-17'!W:W,0),0),"")</f>
        <v/>
      </c>
      <c r="L519" s="11" t="str">
        <f>IFERROR(INDEX('07-02'!W:W,MATCH(B519,'07-02'!B:B,0),0),"")</f>
        <v/>
      </c>
      <c r="M519" s="11" t="str">
        <f>IFERROR(INDEX(#REF!,MATCH(B519,#REF!,0),0),"")</f>
        <v/>
      </c>
      <c r="N519" s="11" t="str">
        <f>IFERROR(INDEX(#REF!,MATCH(B519,#REF!,0),0),"")</f>
        <v/>
      </c>
      <c r="O519" s="11" t="str">
        <f>IFERROR(INDEX(#REF!,MATCH(B519,#REF!,0),0),"")</f>
        <v/>
      </c>
      <c r="P519" s="11" t="str">
        <f>IFERROR(INDEX(#REF!,MATCH(B519,#REF!,0),0),"")</f>
        <v/>
      </c>
      <c r="Q519" s="11" t="str">
        <f>IFERROR(INDEX(#REF!,MATCH(B519,#REF!,0),0),"")</f>
        <v/>
      </c>
      <c r="R519" s="11" t="str">
        <f>IFERROR(INDEX(#REF!,MATCH(B519,#REF!,0),0),"")</f>
        <v/>
      </c>
      <c r="S519" s="11" t="str">
        <f>IFERROR(INDEX(#REF!,MATCH(B519,#REF!,0),0),"")</f>
        <v/>
      </c>
      <c r="T519" s="5" t="str">
        <f>IFERROR(INDEX(#REF!,MATCH(B519,#REF!,0),0),"")</f>
        <v/>
      </c>
      <c r="U519" s="10">
        <f t="shared" si="28"/>
        <v>1</v>
      </c>
      <c r="V519" s="188">
        <f t="shared" si="29"/>
        <v>477</v>
      </c>
      <c r="W519" s="188">
        <f t="shared" si="30"/>
        <v>477</v>
      </c>
      <c r="X519" s="188" t="str">
        <f>IFERROR(SUMPRODUCT(LARGE(G519:T519,{1;2;3;4;5})),"NA")</f>
        <v>NA</v>
      </c>
      <c r="Y519" s="189" t="str">
        <f>IFERROR(SUMPRODUCT(LARGE(G519:T519,{1;2;3;4;5;6;7;8;9;10})),"NA")</f>
        <v>NA</v>
      </c>
    </row>
    <row r="520" spans="1:25" s="28" customFormat="1" x14ac:dyDescent="0.3">
      <c r="A520" s="15">
        <v>517</v>
      </c>
      <c r="B520" s="2" t="s">
        <v>2758</v>
      </c>
      <c r="C520" s="1"/>
      <c r="D520" s="1"/>
      <c r="E520" s="1"/>
      <c r="F520" s="2"/>
      <c r="G520" s="10" t="str">
        <f>IFERROR(INDEX('03-25'!X:X,MATCH(B520,'03-25'!Y:Y,0),0),"")</f>
        <v/>
      </c>
      <c r="H520" s="11" t="str">
        <f>IFERROR(INDEX('04-08'!N:N,MATCH(B520,'04-08'!C:C,0),0),"")</f>
        <v/>
      </c>
      <c r="I520" s="11" t="str">
        <f>IFERROR(INDEX('04-29'!M:M,MATCH(B520,'04-29'!L:L,0),0),"")</f>
        <v/>
      </c>
      <c r="J520" s="11" t="str">
        <f>IFERROR(INDEX('05-27'!F:F,MATCH(B520,'05-27'!H:H,0),0),"")</f>
        <v/>
      </c>
      <c r="K520" s="11" t="str">
        <f>IFERROR(INDEX('06-17'!U:U,MATCH(B520,'06-17'!W:W,0),0),"")</f>
        <v/>
      </c>
      <c r="L520" s="11">
        <f>IFERROR(INDEX('07-02'!W:W,MATCH(B520,'07-02'!B:B,0),0),"")</f>
        <v>476</v>
      </c>
      <c r="M520" s="11" t="str">
        <f>IFERROR(INDEX(#REF!,MATCH(B520,#REF!,0),0),"")</f>
        <v/>
      </c>
      <c r="N520" s="11" t="str">
        <f>IFERROR(INDEX(#REF!,MATCH(B520,#REF!,0),0),"")</f>
        <v/>
      </c>
      <c r="O520" s="11" t="str">
        <f>IFERROR(INDEX(#REF!,MATCH(B520,#REF!,0),0),"")</f>
        <v/>
      </c>
      <c r="P520" s="11" t="str">
        <f>IFERROR(INDEX(#REF!,MATCH(B520,#REF!,0),0),"")</f>
        <v/>
      </c>
      <c r="Q520" s="11" t="str">
        <f>IFERROR(INDEX(#REF!,MATCH(B520,#REF!,0),0),"")</f>
        <v/>
      </c>
      <c r="R520" s="11" t="str">
        <f>IFERROR(INDEX(#REF!,MATCH(B520,#REF!,0),0),"")</f>
        <v/>
      </c>
      <c r="S520" s="11" t="str">
        <f>IFERROR(INDEX(#REF!,MATCH(B520,#REF!,0),0),"")</f>
        <v/>
      </c>
      <c r="T520" s="5" t="str">
        <f>IFERROR(INDEX(#REF!,MATCH(B520,#REF!,0),0),"")</f>
        <v/>
      </c>
      <c r="U520" s="10">
        <f t="shared" si="28"/>
        <v>1</v>
      </c>
      <c r="V520" s="188">
        <f t="shared" si="29"/>
        <v>476</v>
      </c>
      <c r="W520" s="188">
        <f t="shared" si="30"/>
        <v>476</v>
      </c>
      <c r="X520" s="188" t="str">
        <f>IFERROR(SUMPRODUCT(LARGE(G520:T520,{1;2;3;4;5})),"NA")</f>
        <v>NA</v>
      </c>
      <c r="Y520" s="189" t="str">
        <f>IFERROR(SUMPRODUCT(LARGE(G520:T520,{1;2;3;4;5;6;7;8;9;10})),"NA")</f>
        <v>NA</v>
      </c>
    </row>
    <row r="521" spans="1:25" s="28" customFormat="1" x14ac:dyDescent="0.3">
      <c r="A521" s="15">
        <v>518</v>
      </c>
      <c r="B521" s="2" t="s">
        <v>1820</v>
      </c>
      <c r="C521" s="1"/>
      <c r="D521" s="1"/>
      <c r="E521" s="1"/>
      <c r="F521" s="2"/>
      <c r="G521" s="10" t="str">
        <f>IFERROR(INDEX('03-25'!X:X,MATCH(B521,'03-25'!Y:Y,0),0),"")</f>
        <v/>
      </c>
      <c r="H521" s="11" t="str">
        <f>IFERROR(INDEX('04-08'!N:N,MATCH(B521,'04-08'!C:C,0),0),"")</f>
        <v/>
      </c>
      <c r="I521" s="11">
        <f>IFERROR(INDEX('04-29'!M:M,MATCH(B521,'04-29'!L:L,0),0),"")</f>
        <v>476</v>
      </c>
      <c r="J521" s="11" t="str">
        <f>IFERROR(INDEX('05-27'!F:F,MATCH(B521,'05-27'!H:H,0),0),"")</f>
        <v/>
      </c>
      <c r="K521" s="11" t="str">
        <f>IFERROR(INDEX('06-17'!U:U,MATCH(B521,'06-17'!W:W,0),0),"")</f>
        <v/>
      </c>
      <c r="L521" s="11" t="str">
        <f>IFERROR(INDEX('07-02'!W:W,MATCH(B521,'07-02'!B:B,0),0),"")</f>
        <v/>
      </c>
      <c r="M521" s="11" t="str">
        <f>IFERROR(INDEX(#REF!,MATCH(B521,#REF!,0),0),"")</f>
        <v/>
      </c>
      <c r="N521" s="11" t="str">
        <f>IFERROR(INDEX(#REF!,MATCH(B521,#REF!,0),0),"")</f>
        <v/>
      </c>
      <c r="O521" s="11" t="str">
        <f>IFERROR(INDEX(#REF!,MATCH(B521,#REF!,0),0),"")</f>
        <v/>
      </c>
      <c r="P521" s="11" t="str">
        <f>IFERROR(INDEX(#REF!,MATCH(B521,#REF!,0),0),"")</f>
        <v/>
      </c>
      <c r="Q521" s="11" t="str">
        <f>IFERROR(INDEX(#REF!,MATCH(B521,#REF!,0),0),"")</f>
        <v/>
      </c>
      <c r="R521" s="11" t="str">
        <f>IFERROR(INDEX(#REF!,MATCH(B521,#REF!,0),0),"")</f>
        <v/>
      </c>
      <c r="S521" s="11" t="str">
        <f>IFERROR(INDEX(#REF!,MATCH(B521,#REF!,0),0),"")</f>
        <v/>
      </c>
      <c r="T521" s="5" t="str">
        <f>IFERROR(INDEX(#REF!,MATCH(B521,#REF!,0),0),"")</f>
        <v/>
      </c>
      <c r="U521" s="10">
        <f t="shared" si="28"/>
        <v>1</v>
      </c>
      <c r="V521" s="188">
        <f t="shared" si="29"/>
        <v>476</v>
      </c>
      <c r="W521" s="188">
        <f t="shared" si="30"/>
        <v>476</v>
      </c>
      <c r="X521" s="188" t="str">
        <f>IFERROR(SUMPRODUCT(LARGE(G521:T521,{1;2;3;4;5})),"NA")</f>
        <v>NA</v>
      </c>
      <c r="Y521" s="189" t="str">
        <f>IFERROR(SUMPRODUCT(LARGE(G521:T521,{1;2;3;4;5;6;7;8;9;10})),"NA")</f>
        <v>NA</v>
      </c>
    </row>
    <row r="522" spans="1:25" s="28" customFormat="1" x14ac:dyDescent="0.3">
      <c r="A522" s="15">
        <v>519</v>
      </c>
      <c r="B522" s="2" t="s">
        <v>2759</v>
      </c>
      <c r="C522" s="1"/>
      <c r="D522" s="1"/>
      <c r="E522" s="1"/>
      <c r="F522" s="2"/>
      <c r="G522" s="10" t="str">
        <f>IFERROR(INDEX('03-25'!X:X,MATCH(B522,'03-25'!Y:Y,0),0),"")</f>
        <v/>
      </c>
      <c r="H522" s="11" t="str">
        <f>IFERROR(INDEX('04-08'!N:N,MATCH(B522,'04-08'!C:C,0),0),"")</f>
        <v/>
      </c>
      <c r="I522" s="11" t="str">
        <f>IFERROR(INDEX('04-29'!M:M,MATCH(B522,'04-29'!L:L,0),0),"")</f>
        <v/>
      </c>
      <c r="J522" s="11" t="str">
        <f>IFERROR(INDEX('05-27'!F:F,MATCH(B522,'05-27'!H:H,0),0),"")</f>
        <v/>
      </c>
      <c r="K522" s="11" t="str">
        <f>IFERROR(INDEX('06-17'!U:U,MATCH(B522,'06-17'!W:W,0),0),"")</f>
        <v/>
      </c>
      <c r="L522" s="11">
        <f>IFERROR(INDEX('07-02'!W:W,MATCH(B522,'07-02'!B:B,0),0),"")</f>
        <v>475</v>
      </c>
      <c r="M522" s="11" t="str">
        <f>IFERROR(INDEX(#REF!,MATCH(B522,#REF!,0),0),"")</f>
        <v/>
      </c>
      <c r="N522" s="11" t="str">
        <f>IFERROR(INDEX(#REF!,MATCH(B522,#REF!,0),0),"")</f>
        <v/>
      </c>
      <c r="O522" s="11" t="str">
        <f>IFERROR(INDEX(#REF!,MATCH(B522,#REF!,0),0),"")</f>
        <v/>
      </c>
      <c r="P522" s="11" t="str">
        <f>IFERROR(INDEX(#REF!,MATCH(B522,#REF!,0),0),"")</f>
        <v/>
      </c>
      <c r="Q522" s="11" t="str">
        <f>IFERROR(INDEX(#REF!,MATCH(B522,#REF!,0),0),"")</f>
        <v/>
      </c>
      <c r="R522" s="11" t="str">
        <f>IFERROR(INDEX(#REF!,MATCH(B522,#REF!,0),0),"")</f>
        <v/>
      </c>
      <c r="S522" s="11" t="str">
        <f>IFERROR(INDEX(#REF!,MATCH(B522,#REF!,0),0),"")</f>
        <v/>
      </c>
      <c r="T522" s="5" t="str">
        <f>IFERROR(INDEX(#REF!,MATCH(B522,#REF!,0),0),"")</f>
        <v/>
      </c>
      <c r="U522" s="10">
        <f t="shared" si="28"/>
        <v>1</v>
      </c>
      <c r="V522" s="188">
        <f t="shared" si="29"/>
        <v>475</v>
      </c>
      <c r="W522" s="188">
        <f t="shared" si="30"/>
        <v>475</v>
      </c>
      <c r="X522" s="188" t="str">
        <f>IFERROR(SUMPRODUCT(LARGE(G522:T522,{1;2;3;4;5})),"NA")</f>
        <v>NA</v>
      </c>
      <c r="Y522" s="189" t="str">
        <f>IFERROR(SUMPRODUCT(LARGE(G522:T522,{1;2;3;4;5;6;7;8;9;10})),"NA")</f>
        <v>NA</v>
      </c>
    </row>
    <row r="523" spans="1:25" s="28" customFormat="1" x14ac:dyDescent="0.3">
      <c r="A523" s="15">
        <v>520</v>
      </c>
      <c r="B523" s="2" t="s">
        <v>2760</v>
      </c>
      <c r="C523" s="1"/>
      <c r="D523" s="1"/>
      <c r="E523" s="1"/>
      <c r="F523" s="2"/>
      <c r="G523" s="10" t="str">
        <f>IFERROR(INDEX('03-25'!X:X,MATCH(B523,'03-25'!Y:Y,0),0),"")</f>
        <v/>
      </c>
      <c r="H523" s="11" t="str">
        <f>IFERROR(INDEX('04-08'!N:N,MATCH(B523,'04-08'!C:C,0),0),"")</f>
        <v/>
      </c>
      <c r="I523" s="11" t="str">
        <f>IFERROR(INDEX('04-29'!M:M,MATCH(B523,'04-29'!L:L,0),0),"")</f>
        <v/>
      </c>
      <c r="J523" s="11" t="str">
        <f>IFERROR(INDEX('05-27'!F:F,MATCH(B523,'05-27'!H:H,0),0),"")</f>
        <v/>
      </c>
      <c r="K523" s="11" t="str">
        <f>IFERROR(INDEX('06-17'!U:U,MATCH(B523,'06-17'!W:W,0),0),"")</f>
        <v/>
      </c>
      <c r="L523" s="11">
        <f>IFERROR(INDEX('07-02'!W:W,MATCH(B523,'07-02'!B:B,0),0),"")</f>
        <v>470</v>
      </c>
      <c r="M523" s="11" t="str">
        <f>IFERROR(INDEX(#REF!,MATCH(B523,#REF!,0),0),"")</f>
        <v/>
      </c>
      <c r="N523" s="11" t="str">
        <f>IFERROR(INDEX(#REF!,MATCH(B523,#REF!,0),0),"")</f>
        <v/>
      </c>
      <c r="O523" s="11" t="str">
        <f>IFERROR(INDEX(#REF!,MATCH(B523,#REF!,0),0),"")</f>
        <v/>
      </c>
      <c r="P523" s="11" t="str">
        <f>IFERROR(INDEX(#REF!,MATCH(B523,#REF!,0),0),"")</f>
        <v/>
      </c>
      <c r="Q523" s="11" t="str">
        <f>IFERROR(INDEX(#REF!,MATCH(B523,#REF!,0),0),"")</f>
        <v/>
      </c>
      <c r="R523" s="11" t="str">
        <f>IFERROR(INDEX(#REF!,MATCH(B523,#REF!,0),0),"")</f>
        <v/>
      </c>
      <c r="S523" s="11" t="str">
        <f>IFERROR(INDEX(#REF!,MATCH(B523,#REF!,0),0),"")</f>
        <v/>
      </c>
      <c r="T523" s="5" t="str">
        <f>IFERROR(INDEX(#REF!,MATCH(B523,#REF!,0),0),"")</f>
        <v/>
      </c>
      <c r="U523" s="10">
        <f t="shared" si="28"/>
        <v>1</v>
      </c>
      <c r="V523" s="188">
        <f t="shared" si="29"/>
        <v>470</v>
      </c>
      <c r="W523" s="188">
        <f t="shared" si="30"/>
        <v>470</v>
      </c>
      <c r="X523" s="188" t="str">
        <f>IFERROR(SUMPRODUCT(LARGE(G523:T523,{1;2;3;4;5})),"NA")</f>
        <v>NA</v>
      </c>
      <c r="Y523" s="189" t="str">
        <f>IFERROR(SUMPRODUCT(LARGE(G523:T523,{1;2;3;4;5;6;7;8;9;10})),"NA")</f>
        <v>NA</v>
      </c>
    </row>
    <row r="524" spans="1:25" s="28" customFormat="1" x14ac:dyDescent="0.3">
      <c r="A524" s="15">
        <v>521</v>
      </c>
      <c r="B524" s="2" t="s">
        <v>490</v>
      </c>
      <c r="C524" s="1"/>
      <c r="D524" s="1"/>
      <c r="E524" s="1"/>
      <c r="F524" s="2"/>
      <c r="G524" s="10">
        <f>IFERROR(INDEX('03-25'!X:X,MATCH(B524,'03-25'!Y:Y,0),0),"")</f>
        <v>470</v>
      </c>
      <c r="H524" s="11" t="str">
        <f>IFERROR(INDEX('04-08'!N:N,MATCH(B524,'04-08'!C:C,0),0),"")</f>
        <v/>
      </c>
      <c r="I524" s="11" t="str">
        <f>IFERROR(INDEX('04-29'!M:M,MATCH(B524,'04-29'!L:L,0),0),"")</f>
        <v/>
      </c>
      <c r="J524" s="11" t="str">
        <f>IFERROR(INDEX('05-27'!F:F,MATCH(B524,'05-27'!H:H,0),0),"")</f>
        <v/>
      </c>
      <c r="K524" s="11" t="str">
        <f>IFERROR(INDEX('06-17'!U:U,MATCH(B524,'06-17'!W:W,0),0),"")</f>
        <v/>
      </c>
      <c r="L524" s="11" t="str">
        <f>IFERROR(INDEX('07-02'!W:W,MATCH(B524,'07-02'!B:B,0),0),"")</f>
        <v/>
      </c>
      <c r="M524" s="11" t="str">
        <f>IFERROR(INDEX(#REF!,MATCH(B524,#REF!,0),0),"")</f>
        <v/>
      </c>
      <c r="N524" s="11" t="str">
        <f>IFERROR(INDEX(#REF!,MATCH(B524,#REF!,0),0),"")</f>
        <v/>
      </c>
      <c r="O524" s="11" t="str">
        <f>IFERROR(INDEX(#REF!,MATCH(B524,#REF!,0),0),"")</f>
        <v/>
      </c>
      <c r="P524" s="11" t="str">
        <f>IFERROR(INDEX(#REF!,MATCH(B524,#REF!,0),0),"")</f>
        <v/>
      </c>
      <c r="Q524" s="11" t="str">
        <f>IFERROR(INDEX(#REF!,MATCH(B524,#REF!,0),0),"")</f>
        <v/>
      </c>
      <c r="R524" s="11" t="str">
        <f>IFERROR(INDEX(#REF!,MATCH(B524,#REF!,0),0),"")</f>
        <v/>
      </c>
      <c r="S524" s="11" t="str">
        <f>IFERROR(INDEX(#REF!,MATCH(B524,#REF!,0),0),"")</f>
        <v/>
      </c>
      <c r="T524" s="5" t="str">
        <f>IFERROR(INDEX(#REF!,MATCH(B524,#REF!,0),0),"")</f>
        <v/>
      </c>
      <c r="U524" s="10">
        <f t="shared" si="28"/>
        <v>1</v>
      </c>
      <c r="V524" s="188">
        <f t="shared" si="29"/>
        <v>470</v>
      </c>
      <c r="W524" s="188">
        <f t="shared" si="30"/>
        <v>470</v>
      </c>
      <c r="X524" s="188" t="str">
        <f>IFERROR(SUMPRODUCT(LARGE(G524:T524,{1;2;3;4;5})),"NA")</f>
        <v>NA</v>
      </c>
      <c r="Y524" s="189" t="str">
        <f>IFERROR(SUMPRODUCT(LARGE(G524:T524,{1;2;3;4;5;6;7;8;9;10})),"NA")</f>
        <v>NA</v>
      </c>
    </row>
    <row r="525" spans="1:25" s="28" customFormat="1" x14ac:dyDescent="0.3">
      <c r="A525" s="15">
        <v>522</v>
      </c>
      <c r="B525" s="2" t="s">
        <v>2439</v>
      </c>
      <c r="C525" s="1"/>
      <c r="D525" s="1"/>
      <c r="E525" s="1"/>
      <c r="F525" s="2"/>
      <c r="G525" s="10" t="str">
        <f>IFERROR(INDEX('03-25'!X:X,MATCH(B525,'03-25'!Y:Y,0),0),"")</f>
        <v/>
      </c>
      <c r="H525" s="11" t="str">
        <f>IFERROR(INDEX('04-08'!N:N,MATCH(B525,'04-08'!C:C,0),0),"")</f>
        <v/>
      </c>
      <c r="I525" s="11" t="str">
        <f>IFERROR(INDEX('04-29'!M:M,MATCH(B525,'04-29'!L:L,0),0),"")</f>
        <v/>
      </c>
      <c r="J525" s="11" t="str">
        <f>IFERROR(INDEX('05-27'!F:F,MATCH(B525,'05-27'!H:H,0),0),"")</f>
        <v/>
      </c>
      <c r="K525" s="11">
        <f>IFERROR(INDEX('06-17'!U:U,MATCH(B525,'06-17'!W:W,0),0),"")</f>
        <v>466</v>
      </c>
      <c r="L525" s="11" t="str">
        <f>IFERROR(INDEX('07-02'!W:W,MATCH(B525,'07-02'!B:B,0),0),"")</f>
        <v/>
      </c>
      <c r="M525" s="11" t="str">
        <f>IFERROR(INDEX(#REF!,MATCH(B525,#REF!,0),0),"")</f>
        <v/>
      </c>
      <c r="N525" s="11" t="str">
        <f>IFERROR(INDEX(#REF!,MATCH(B525,#REF!,0),0),"")</f>
        <v/>
      </c>
      <c r="O525" s="11" t="str">
        <f>IFERROR(INDEX(#REF!,MATCH(B525,#REF!,0),0),"")</f>
        <v/>
      </c>
      <c r="P525" s="11" t="str">
        <f>IFERROR(INDEX(#REF!,MATCH(B525,#REF!,0),0),"")</f>
        <v/>
      </c>
      <c r="Q525" s="11" t="str">
        <f>IFERROR(INDEX(#REF!,MATCH(B525,#REF!,0),0),"")</f>
        <v/>
      </c>
      <c r="R525" s="11" t="str">
        <f>IFERROR(INDEX(#REF!,MATCH(B525,#REF!,0),0),"")</f>
        <v/>
      </c>
      <c r="S525" s="11" t="str">
        <f>IFERROR(INDEX(#REF!,MATCH(B525,#REF!,0),0),"")</f>
        <v/>
      </c>
      <c r="T525" s="5" t="str">
        <f>IFERROR(INDEX(#REF!,MATCH(B525,#REF!,0),0),"")</f>
        <v/>
      </c>
      <c r="U525" s="10">
        <f t="shared" si="28"/>
        <v>1</v>
      </c>
      <c r="V525" s="188">
        <f t="shared" si="29"/>
        <v>466</v>
      </c>
      <c r="W525" s="188">
        <f t="shared" si="30"/>
        <v>466</v>
      </c>
      <c r="X525" s="188" t="str">
        <f>IFERROR(SUMPRODUCT(LARGE(G525:T525,{1;2;3;4;5})),"NA")</f>
        <v>NA</v>
      </c>
      <c r="Y525" s="189" t="str">
        <f>IFERROR(SUMPRODUCT(LARGE(G525:T525,{1;2;3;4;5;6;7;8;9;10})),"NA")</f>
        <v>NA</v>
      </c>
    </row>
    <row r="526" spans="1:25" s="28" customFormat="1" x14ac:dyDescent="0.3">
      <c r="A526" s="15">
        <v>523</v>
      </c>
      <c r="B526" s="2" t="s">
        <v>1866</v>
      </c>
      <c r="C526" s="1"/>
      <c r="D526" s="1"/>
      <c r="E526" s="1"/>
      <c r="F526" s="2"/>
      <c r="G526" s="10" t="str">
        <f>IFERROR(INDEX('03-25'!X:X,MATCH(B526,'03-25'!Y:Y,0),0),"")</f>
        <v/>
      </c>
      <c r="H526" s="11" t="str">
        <f>IFERROR(INDEX('04-08'!N:N,MATCH(B526,'04-08'!C:C,0),0),"")</f>
        <v/>
      </c>
      <c r="I526" s="11">
        <f>IFERROR(INDEX('04-29'!M:M,MATCH(B526,'04-29'!L:L,0),0),"")</f>
        <v>464</v>
      </c>
      <c r="J526" s="11" t="str">
        <f>IFERROR(INDEX('05-27'!F:F,MATCH(B526,'05-27'!H:H,0),0),"")</f>
        <v/>
      </c>
      <c r="K526" s="11" t="str">
        <f>IFERROR(INDEX('06-17'!U:U,MATCH(B526,'06-17'!W:W,0),0),"")</f>
        <v/>
      </c>
      <c r="L526" s="11" t="str">
        <f>IFERROR(INDEX('07-02'!W:W,MATCH(B526,'07-02'!B:B,0),0),"")</f>
        <v/>
      </c>
      <c r="M526" s="11" t="str">
        <f>IFERROR(INDEX(#REF!,MATCH(B526,#REF!,0),0),"")</f>
        <v/>
      </c>
      <c r="N526" s="11" t="str">
        <f>IFERROR(INDEX(#REF!,MATCH(B526,#REF!,0),0),"")</f>
        <v/>
      </c>
      <c r="O526" s="11" t="str">
        <f>IFERROR(INDEX(#REF!,MATCH(B526,#REF!,0),0),"")</f>
        <v/>
      </c>
      <c r="P526" s="11" t="str">
        <f>IFERROR(INDEX(#REF!,MATCH(B526,#REF!,0),0),"")</f>
        <v/>
      </c>
      <c r="Q526" s="11" t="str">
        <f>IFERROR(INDEX(#REF!,MATCH(B526,#REF!,0),0),"")</f>
        <v/>
      </c>
      <c r="R526" s="11" t="str">
        <f>IFERROR(INDEX(#REF!,MATCH(B526,#REF!,0),0),"")</f>
        <v/>
      </c>
      <c r="S526" s="11" t="str">
        <f>IFERROR(INDEX(#REF!,MATCH(B526,#REF!,0),0),"")</f>
        <v/>
      </c>
      <c r="T526" s="5" t="str">
        <f>IFERROR(INDEX(#REF!,MATCH(B526,#REF!,0),0),"")</f>
        <v/>
      </c>
      <c r="U526" s="10">
        <f t="shared" si="28"/>
        <v>1</v>
      </c>
      <c r="V526" s="188">
        <f t="shared" si="29"/>
        <v>464</v>
      </c>
      <c r="W526" s="188">
        <f t="shared" si="30"/>
        <v>464</v>
      </c>
      <c r="X526" s="188" t="str">
        <f>IFERROR(SUMPRODUCT(LARGE(G526:T526,{1;2;3;4;5})),"NA")</f>
        <v>NA</v>
      </c>
      <c r="Y526" s="189" t="str">
        <f>IFERROR(SUMPRODUCT(LARGE(G526:T526,{1;2;3;4;5;6;7;8;9;10})),"NA")</f>
        <v>NA</v>
      </c>
    </row>
    <row r="527" spans="1:25" s="28" customFormat="1" x14ac:dyDescent="0.3">
      <c r="A527" s="15">
        <v>524</v>
      </c>
      <c r="B527" s="2" t="s">
        <v>475</v>
      </c>
      <c r="C527" s="1"/>
      <c r="D527" s="1"/>
      <c r="E527" s="1"/>
      <c r="F527" s="2"/>
      <c r="G527" s="10">
        <f>IFERROR(INDEX('03-25'!X:X,MATCH(B527,'03-25'!Y:Y,0),0),"")</f>
        <v>458</v>
      </c>
      <c r="H527" s="11" t="str">
        <f>IFERROR(INDEX('04-08'!N:N,MATCH(B527,'04-08'!C:C,0),0),"")</f>
        <v/>
      </c>
      <c r="I527" s="11" t="str">
        <f>IFERROR(INDEX('04-29'!M:M,MATCH(B527,'04-29'!L:L,0),0),"")</f>
        <v/>
      </c>
      <c r="J527" s="11" t="str">
        <f>IFERROR(INDEX('05-27'!F:F,MATCH(B527,'05-27'!H:H,0),0),"")</f>
        <v/>
      </c>
      <c r="K527" s="11" t="str">
        <f>IFERROR(INDEX('06-17'!U:U,MATCH(B527,'06-17'!W:W,0),0),"")</f>
        <v/>
      </c>
      <c r="L527" s="11" t="str">
        <f>IFERROR(INDEX('07-02'!W:W,MATCH(B527,'07-02'!B:B,0),0),"")</f>
        <v/>
      </c>
      <c r="M527" s="11" t="str">
        <f>IFERROR(INDEX(#REF!,MATCH(B527,#REF!,0),0),"")</f>
        <v/>
      </c>
      <c r="N527" s="11" t="str">
        <f>IFERROR(INDEX(#REF!,MATCH(B527,#REF!,0),0),"")</f>
        <v/>
      </c>
      <c r="O527" s="11" t="str">
        <f>IFERROR(INDEX(#REF!,MATCH(B527,#REF!,0),0),"")</f>
        <v/>
      </c>
      <c r="P527" s="11" t="str">
        <f>IFERROR(INDEX(#REF!,MATCH(B527,#REF!,0),0),"")</f>
        <v/>
      </c>
      <c r="Q527" s="11" t="str">
        <f>IFERROR(INDEX(#REF!,MATCH(B527,#REF!,0),0),"")</f>
        <v/>
      </c>
      <c r="R527" s="11" t="str">
        <f>IFERROR(INDEX(#REF!,MATCH(B527,#REF!,0),0),"")</f>
        <v/>
      </c>
      <c r="S527" s="11" t="str">
        <f>IFERROR(INDEX(#REF!,MATCH(B527,#REF!,0),0),"")</f>
        <v/>
      </c>
      <c r="T527" s="5" t="str">
        <f>IFERROR(INDEX(#REF!,MATCH(B527,#REF!,0),0),"")</f>
        <v/>
      </c>
      <c r="U527" s="10">
        <f t="shared" si="28"/>
        <v>1</v>
      </c>
      <c r="V527" s="188">
        <f t="shared" si="29"/>
        <v>458</v>
      </c>
      <c r="W527" s="188">
        <f t="shared" si="30"/>
        <v>458</v>
      </c>
      <c r="X527" s="188" t="str">
        <f>IFERROR(SUMPRODUCT(LARGE(G527:T527,{1;2;3;4;5})),"NA")</f>
        <v>NA</v>
      </c>
      <c r="Y527" s="189" t="str">
        <f>IFERROR(SUMPRODUCT(LARGE(G527:T527,{1;2;3;4;5;6;7;8;9;10})),"NA")</f>
        <v>NA</v>
      </c>
    </row>
    <row r="528" spans="1:25" s="28" customFormat="1" x14ac:dyDescent="0.3">
      <c r="A528" s="15">
        <v>525</v>
      </c>
      <c r="B528" s="2" t="s">
        <v>491</v>
      </c>
      <c r="C528" s="1"/>
      <c r="D528" s="1"/>
      <c r="E528" s="1"/>
      <c r="F528" s="2"/>
      <c r="G528" s="10">
        <f>IFERROR(INDEX('03-25'!X:X,MATCH(B528,'03-25'!Y:Y,0),0),"")</f>
        <v>458</v>
      </c>
      <c r="H528" s="11" t="str">
        <f>IFERROR(INDEX('04-08'!N:N,MATCH(B528,'04-08'!C:C,0),0),"")</f>
        <v/>
      </c>
      <c r="I528" s="11" t="str">
        <f>IFERROR(INDEX('04-29'!M:M,MATCH(B528,'04-29'!L:L,0),0),"")</f>
        <v/>
      </c>
      <c r="J528" s="11" t="str">
        <f>IFERROR(INDEX('05-27'!F:F,MATCH(B528,'05-27'!H:H,0),0),"")</f>
        <v/>
      </c>
      <c r="K528" s="11" t="str">
        <f>IFERROR(INDEX('06-17'!U:U,MATCH(B528,'06-17'!W:W,0),0),"")</f>
        <v/>
      </c>
      <c r="L528" s="11" t="str">
        <f>IFERROR(INDEX('07-02'!W:W,MATCH(B528,'07-02'!B:B,0),0),"")</f>
        <v/>
      </c>
      <c r="M528" s="11" t="str">
        <f>IFERROR(INDEX(#REF!,MATCH(B528,#REF!,0),0),"")</f>
        <v/>
      </c>
      <c r="N528" s="11" t="str">
        <f>IFERROR(INDEX(#REF!,MATCH(B528,#REF!,0),0),"")</f>
        <v/>
      </c>
      <c r="O528" s="11" t="str">
        <f>IFERROR(INDEX(#REF!,MATCH(B528,#REF!,0),0),"")</f>
        <v/>
      </c>
      <c r="P528" s="11" t="str">
        <f>IFERROR(INDEX(#REF!,MATCH(B528,#REF!,0),0),"")</f>
        <v/>
      </c>
      <c r="Q528" s="11" t="str">
        <f>IFERROR(INDEX(#REF!,MATCH(B528,#REF!,0),0),"")</f>
        <v/>
      </c>
      <c r="R528" s="11" t="str">
        <f>IFERROR(INDEX(#REF!,MATCH(B528,#REF!,0),0),"")</f>
        <v/>
      </c>
      <c r="S528" s="11" t="str">
        <f>IFERROR(INDEX(#REF!,MATCH(B528,#REF!,0),0),"")</f>
        <v/>
      </c>
      <c r="T528" s="5" t="str">
        <f>IFERROR(INDEX(#REF!,MATCH(B528,#REF!,0),0),"")</f>
        <v/>
      </c>
      <c r="U528" s="10">
        <f t="shared" si="28"/>
        <v>1</v>
      </c>
      <c r="V528" s="188">
        <f t="shared" si="29"/>
        <v>458</v>
      </c>
      <c r="W528" s="188">
        <f t="shared" si="30"/>
        <v>458</v>
      </c>
      <c r="X528" s="188" t="str">
        <f>IFERROR(SUMPRODUCT(LARGE(G528:T528,{1;2;3;4;5})),"NA")</f>
        <v>NA</v>
      </c>
      <c r="Y528" s="189" t="str">
        <f>IFERROR(SUMPRODUCT(LARGE(G528:T528,{1;2;3;4;5;6;7;8;9;10})),"NA")</f>
        <v>NA</v>
      </c>
    </row>
    <row r="529" spans="1:25" s="28" customFormat="1" x14ac:dyDescent="0.3">
      <c r="A529" s="15">
        <v>526</v>
      </c>
      <c r="B529" s="2" t="s">
        <v>1832</v>
      </c>
      <c r="C529" s="1"/>
      <c r="D529" s="1"/>
      <c r="E529" s="1"/>
      <c r="F529" s="2"/>
      <c r="G529" s="10" t="str">
        <f>IFERROR(INDEX('03-25'!X:X,MATCH(B529,'03-25'!Y:Y,0),0),"")</f>
        <v/>
      </c>
      <c r="H529" s="11" t="str">
        <f>IFERROR(INDEX('04-08'!N:N,MATCH(B529,'04-08'!C:C,0),0),"")</f>
        <v/>
      </c>
      <c r="I529" s="11">
        <f>IFERROR(INDEX('04-29'!M:M,MATCH(B529,'04-29'!L:L,0),0),"")</f>
        <v>453</v>
      </c>
      <c r="J529" s="11" t="str">
        <f>IFERROR(INDEX('05-27'!F:F,MATCH(B529,'05-27'!H:H,0),0),"")</f>
        <v/>
      </c>
      <c r="K529" s="11" t="str">
        <f>IFERROR(INDEX('06-17'!U:U,MATCH(B529,'06-17'!W:W,0),0),"")</f>
        <v/>
      </c>
      <c r="L529" s="11" t="str">
        <f>IFERROR(INDEX('07-02'!W:W,MATCH(B529,'07-02'!B:B,0),0),"")</f>
        <v/>
      </c>
      <c r="M529" s="11" t="str">
        <f>IFERROR(INDEX(#REF!,MATCH(B529,#REF!,0),0),"")</f>
        <v/>
      </c>
      <c r="N529" s="11" t="str">
        <f>IFERROR(INDEX(#REF!,MATCH(B529,#REF!,0),0),"")</f>
        <v/>
      </c>
      <c r="O529" s="11" t="str">
        <f>IFERROR(INDEX(#REF!,MATCH(B529,#REF!,0),0),"")</f>
        <v/>
      </c>
      <c r="P529" s="11" t="str">
        <f>IFERROR(INDEX(#REF!,MATCH(B529,#REF!,0),0),"")</f>
        <v/>
      </c>
      <c r="Q529" s="11" t="str">
        <f>IFERROR(INDEX(#REF!,MATCH(B529,#REF!,0),0),"")</f>
        <v/>
      </c>
      <c r="R529" s="11" t="str">
        <f>IFERROR(INDEX(#REF!,MATCH(B529,#REF!,0),0),"")</f>
        <v/>
      </c>
      <c r="S529" s="11" t="str">
        <f>IFERROR(INDEX(#REF!,MATCH(B529,#REF!,0),0),"")</f>
        <v/>
      </c>
      <c r="T529" s="5" t="str">
        <f>IFERROR(INDEX(#REF!,MATCH(B529,#REF!,0),0),"")</f>
        <v/>
      </c>
      <c r="U529" s="10">
        <f t="shared" si="28"/>
        <v>1</v>
      </c>
      <c r="V529" s="188">
        <f t="shared" si="29"/>
        <v>453</v>
      </c>
      <c r="W529" s="188">
        <f t="shared" si="30"/>
        <v>453</v>
      </c>
      <c r="X529" s="188" t="str">
        <f>IFERROR(SUMPRODUCT(LARGE(G529:T529,{1;2;3;4;5})),"NA")</f>
        <v>NA</v>
      </c>
      <c r="Y529" s="189" t="str">
        <f>IFERROR(SUMPRODUCT(LARGE(G529:T529,{1;2;3;4;5;6;7;8;9;10})),"NA")</f>
        <v>NA</v>
      </c>
    </row>
    <row r="530" spans="1:25" s="28" customFormat="1" x14ac:dyDescent="0.3">
      <c r="A530" s="15">
        <v>527</v>
      </c>
      <c r="B530" s="2" t="s">
        <v>485</v>
      </c>
      <c r="C530" s="1"/>
      <c r="D530" s="1"/>
      <c r="E530" s="1"/>
      <c r="F530" s="2"/>
      <c r="G530" s="10">
        <f>IFERROR(INDEX('03-25'!X:X,MATCH(B530,'03-25'!Y:Y,0),0),"")</f>
        <v>415</v>
      </c>
      <c r="H530" s="11" t="str">
        <f>IFERROR(INDEX('04-08'!N:N,MATCH(B530,'04-08'!C:C,0),0),"")</f>
        <v/>
      </c>
      <c r="I530" s="11" t="str">
        <f>IFERROR(INDEX('04-29'!M:M,MATCH(B530,'04-29'!L:L,0),0),"")</f>
        <v/>
      </c>
      <c r="J530" s="11" t="str">
        <f>IFERROR(INDEX('05-27'!F:F,MATCH(B530,'05-27'!H:H,0),0),"")</f>
        <v/>
      </c>
      <c r="K530" s="11" t="str">
        <f>IFERROR(INDEX('06-17'!U:U,MATCH(B530,'06-17'!W:W,0),0),"")</f>
        <v/>
      </c>
      <c r="L530" s="11" t="str">
        <f>IFERROR(INDEX('07-02'!W:W,MATCH(B530,'07-02'!B:B,0),0),"")</f>
        <v/>
      </c>
      <c r="M530" s="11" t="str">
        <f>IFERROR(INDEX(#REF!,MATCH(B530,#REF!,0),0),"")</f>
        <v/>
      </c>
      <c r="N530" s="11" t="str">
        <f>IFERROR(INDEX(#REF!,MATCH(B530,#REF!,0),0),"")</f>
        <v/>
      </c>
      <c r="O530" s="11" t="str">
        <f>IFERROR(INDEX(#REF!,MATCH(B530,#REF!,0),0),"")</f>
        <v/>
      </c>
      <c r="P530" s="11" t="str">
        <f>IFERROR(INDEX(#REF!,MATCH(B530,#REF!,0),0),"")</f>
        <v/>
      </c>
      <c r="Q530" s="11" t="str">
        <f>IFERROR(INDEX(#REF!,MATCH(B530,#REF!,0),0),"")</f>
        <v/>
      </c>
      <c r="R530" s="11" t="str">
        <f>IFERROR(INDEX(#REF!,MATCH(B530,#REF!,0),0),"")</f>
        <v/>
      </c>
      <c r="S530" s="11" t="str">
        <f>IFERROR(INDEX(#REF!,MATCH(B530,#REF!,0),0),"")</f>
        <v/>
      </c>
      <c r="T530" s="5" t="str">
        <f>IFERROR(INDEX(#REF!,MATCH(B530,#REF!,0),0),"")</f>
        <v/>
      </c>
      <c r="U530" s="10">
        <f t="shared" si="28"/>
        <v>1</v>
      </c>
      <c r="V530" s="188">
        <f t="shared" si="29"/>
        <v>415</v>
      </c>
      <c r="W530" s="188">
        <f t="shared" si="30"/>
        <v>415</v>
      </c>
      <c r="X530" s="188" t="str">
        <f>IFERROR(SUMPRODUCT(LARGE(G530:T530,{1;2;3;4;5})),"NA")</f>
        <v>NA</v>
      </c>
      <c r="Y530" s="189" t="str">
        <f>IFERROR(SUMPRODUCT(LARGE(G530:T530,{1;2;3;4;5;6;7;8;9;10})),"NA")</f>
        <v>NA</v>
      </c>
    </row>
    <row r="531" spans="1:25" s="28" customFormat="1" x14ac:dyDescent="0.3">
      <c r="A531" s="15">
        <v>528</v>
      </c>
      <c r="B531" s="2" t="s">
        <v>513</v>
      </c>
      <c r="C531" s="1"/>
      <c r="D531" s="1"/>
      <c r="E531" s="1"/>
      <c r="F531" s="2"/>
      <c r="G531" s="10">
        <f>IFERROR(INDEX('03-25'!X:X,MATCH(B531,'03-25'!Y:Y,0),0),"")</f>
        <v>402</v>
      </c>
      <c r="H531" s="11" t="str">
        <f>IFERROR(INDEX('04-08'!N:N,MATCH(B531,'04-08'!C:C,0),0),"")</f>
        <v/>
      </c>
      <c r="I531" s="11" t="str">
        <f>IFERROR(INDEX('04-29'!M:M,MATCH(B531,'04-29'!L:L,0),0),"")</f>
        <v/>
      </c>
      <c r="J531" s="11" t="str">
        <f>IFERROR(INDEX('05-27'!F:F,MATCH(B531,'05-27'!H:H,0),0),"")</f>
        <v/>
      </c>
      <c r="K531" s="11" t="str">
        <f>IFERROR(INDEX('06-17'!U:U,MATCH(B531,'06-17'!W:W,0),0),"")</f>
        <v/>
      </c>
      <c r="L531" s="11" t="str">
        <f>IFERROR(INDEX('07-02'!W:W,MATCH(B531,'07-02'!B:B,0),0),"")</f>
        <v/>
      </c>
      <c r="M531" s="11" t="str">
        <f>IFERROR(INDEX(#REF!,MATCH(B531,#REF!,0),0),"")</f>
        <v/>
      </c>
      <c r="N531" s="11" t="str">
        <f>IFERROR(INDEX(#REF!,MATCH(B531,#REF!,0),0),"")</f>
        <v/>
      </c>
      <c r="O531" s="11" t="str">
        <f>IFERROR(INDEX(#REF!,MATCH(B531,#REF!,0),0),"")</f>
        <v/>
      </c>
      <c r="P531" s="11" t="str">
        <f>IFERROR(INDEX(#REF!,MATCH(B531,#REF!,0),0),"")</f>
        <v/>
      </c>
      <c r="Q531" s="11" t="str">
        <f>IFERROR(INDEX(#REF!,MATCH(B531,#REF!,0),0),"")</f>
        <v/>
      </c>
      <c r="R531" s="11" t="str">
        <f>IFERROR(INDEX(#REF!,MATCH(B531,#REF!,0),0),"")</f>
        <v/>
      </c>
      <c r="S531" s="11" t="str">
        <f>IFERROR(INDEX(#REF!,MATCH(B531,#REF!,0),0),"")</f>
        <v/>
      </c>
      <c r="T531" s="5" t="str">
        <f>IFERROR(INDEX(#REF!,MATCH(B531,#REF!,0),0),"")</f>
        <v/>
      </c>
      <c r="U531" s="10">
        <f t="shared" si="28"/>
        <v>1</v>
      </c>
      <c r="V531" s="188">
        <f t="shared" si="29"/>
        <v>402</v>
      </c>
      <c r="W531" s="188">
        <f t="shared" si="30"/>
        <v>402</v>
      </c>
      <c r="X531" s="188" t="str">
        <f>IFERROR(SUMPRODUCT(LARGE(G531:T531,{1;2;3;4;5})),"NA")</f>
        <v>NA</v>
      </c>
      <c r="Y531" s="189" t="str">
        <f>IFERROR(SUMPRODUCT(LARGE(G531:T531,{1;2;3;4;5;6;7;8;9;10})),"NA")</f>
        <v>NA</v>
      </c>
    </row>
    <row r="532" spans="1:25" s="28" customFormat="1" x14ac:dyDescent="0.3">
      <c r="A532" s="15">
        <v>529</v>
      </c>
      <c r="B532" s="2" t="s">
        <v>481</v>
      </c>
      <c r="C532" s="1"/>
      <c r="D532" s="1"/>
      <c r="E532" s="1"/>
      <c r="F532" s="2"/>
      <c r="G532" s="10">
        <f>IFERROR(INDEX('03-25'!X:X,MATCH(B532,'03-25'!Y:Y,0),0),"")</f>
        <v>389</v>
      </c>
      <c r="H532" s="11" t="str">
        <f>IFERROR(INDEX('04-08'!N:N,MATCH(B532,'04-08'!C:C,0),0),"")</f>
        <v/>
      </c>
      <c r="I532" s="11" t="str">
        <f>IFERROR(INDEX('04-29'!M:M,MATCH(B532,'04-29'!L:L,0),0),"")</f>
        <v/>
      </c>
      <c r="J532" s="11" t="str">
        <f>IFERROR(INDEX('05-27'!F:F,MATCH(B532,'05-27'!H:H,0),0),"")</f>
        <v/>
      </c>
      <c r="K532" s="11" t="str">
        <f>IFERROR(INDEX('06-17'!U:U,MATCH(B532,'06-17'!W:W,0),0),"")</f>
        <v/>
      </c>
      <c r="L532" s="11" t="str">
        <f>IFERROR(INDEX('07-02'!W:W,MATCH(B532,'07-02'!B:B,0),0),"")</f>
        <v/>
      </c>
      <c r="M532" s="11" t="str">
        <f>IFERROR(INDEX(#REF!,MATCH(B532,#REF!,0),0),"")</f>
        <v/>
      </c>
      <c r="N532" s="11" t="str">
        <f>IFERROR(INDEX(#REF!,MATCH(B532,#REF!,0),0),"")</f>
        <v/>
      </c>
      <c r="O532" s="11" t="str">
        <f>IFERROR(INDEX(#REF!,MATCH(B532,#REF!,0),0),"")</f>
        <v/>
      </c>
      <c r="P532" s="11" t="str">
        <f>IFERROR(INDEX(#REF!,MATCH(B532,#REF!,0),0),"")</f>
        <v/>
      </c>
      <c r="Q532" s="11" t="str">
        <f>IFERROR(INDEX(#REF!,MATCH(B532,#REF!,0),0),"")</f>
        <v/>
      </c>
      <c r="R532" s="11" t="str">
        <f>IFERROR(INDEX(#REF!,MATCH(B532,#REF!,0),0),"")</f>
        <v/>
      </c>
      <c r="S532" s="11" t="str">
        <f>IFERROR(INDEX(#REF!,MATCH(B532,#REF!,0),0),"")</f>
        <v/>
      </c>
      <c r="T532" s="5" t="str">
        <f>IFERROR(INDEX(#REF!,MATCH(B532,#REF!,0),0),"")</f>
        <v/>
      </c>
      <c r="U532" s="10">
        <f t="shared" si="28"/>
        <v>1</v>
      </c>
      <c r="V532" s="188">
        <f t="shared" si="29"/>
        <v>389</v>
      </c>
      <c r="W532" s="188">
        <f t="shared" si="30"/>
        <v>389</v>
      </c>
      <c r="X532" s="188" t="str">
        <f>IFERROR(SUMPRODUCT(LARGE(G532:T532,{1;2;3;4;5})),"NA")</f>
        <v>NA</v>
      </c>
      <c r="Y532" s="189" t="str">
        <f>IFERROR(SUMPRODUCT(LARGE(G532:T532,{1;2;3;4;5;6;7;8;9;10})),"NA")</f>
        <v>NA</v>
      </c>
    </row>
    <row r="533" spans="1:25" s="28" customFormat="1" x14ac:dyDescent="0.3">
      <c r="A533" s="15">
        <v>530</v>
      </c>
      <c r="B533" s="2" t="s">
        <v>2431</v>
      </c>
      <c r="C533" s="1"/>
      <c r="D533" s="1"/>
      <c r="E533" s="1"/>
      <c r="F533" s="2"/>
      <c r="G533" s="10" t="str">
        <f>IFERROR(INDEX('03-25'!X:X,MATCH(B533,'03-25'!Y:Y,0),0),"")</f>
        <v/>
      </c>
      <c r="H533" s="11" t="str">
        <f>IFERROR(INDEX('04-08'!N:N,MATCH(B533,'04-08'!C:C,0),0),"")</f>
        <v/>
      </c>
      <c r="I533" s="11" t="str">
        <f>IFERROR(INDEX('04-29'!M:M,MATCH(B533,'04-29'!L:L,0),0),"")</f>
        <v/>
      </c>
      <c r="J533" s="11" t="str">
        <f>IFERROR(INDEX('05-27'!F:F,MATCH(B533,'05-27'!H:H,0),0),"")</f>
        <v/>
      </c>
      <c r="K533" s="11">
        <f>IFERROR(INDEX('06-17'!U:U,MATCH(B533,'06-17'!W:W,0),0),"")</f>
        <v>388</v>
      </c>
      <c r="L533" s="11" t="str">
        <f>IFERROR(INDEX('07-02'!W:W,MATCH(B533,'07-02'!B:B,0),0),"")</f>
        <v/>
      </c>
      <c r="M533" s="11" t="str">
        <f>IFERROR(INDEX(#REF!,MATCH(B533,#REF!,0),0),"")</f>
        <v/>
      </c>
      <c r="N533" s="11" t="str">
        <f>IFERROR(INDEX(#REF!,MATCH(B533,#REF!,0),0),"")</f>
        <v/>
      </c>
      <c r="O533" s="11" t="str">
        <f>IFERROR(INDEX(#REF!,MATCH(B533,#REF!,0),0),"")</f>
        <v/>
      </c>
      <c r="P533" s="11" t="str">
        <f>IFERROR(INDEX(#REF!,MATCH(B533,#REF!,0),0),"")</f>
        <v/>
      </c>
      <c r="Q533" s="11" t="str">
        <f>IFERROR(INDEX(#REF!,MATCH(B533,#REF!,0),0),"")</f>
        <v/>
      </c>
      <c r="R533" s="11" t="str">
        <f>IFERROR(INDEX(#REF!,MATCH(B533,#REF!,0),0),"")</f>
        <v/>
      </c>
      <c r="S533" s="11" t="str">
        <f>IFERROR(INDEX(#REF!,MATCH(B533,#REF!,0),0),"")</f>
        <v/>
      </c>
      <c r="T533" s="5" t="str">
        <f>IFERROR(INDEX(#REF!,MATCH(B533,#REF!,0),0),"")</f>
        <v/>
      </c>
      <c r="U533" s="10">
        <f t="shared" si="28"/>
        <v>1</v>
      </c>
      <c r="V533" s="188">
        <f t="shared" si="29"/>
        <v>388</v>
      </c>
      <c r="W533" s="188">
        <f t="shared" si="30"/>
        <v>388</v>
      </c>
      <c r="X533" s="188" t="str">
        <f>IFERROR(SUMPRODUCT(LARGE(G533:T533,{1;2;3;4;5})),"NA")</f>
        <v>NA</v>
      </c>
      <c r="Y533" s="189" t="str">
        <f>IFERROR(SUMPRODUCT(LARGE(G533:T533,{1;2;3;4;5;6;7;8;9;10})),"NA")</f>
        <v>NA</v>
      </c>
    </row>
    <row r="534" spans="1:25" s="28" customFormat="1" x14ac:dyDescent="0.3">
      <c r="A534" s="15">
        <v>531</v>
      </c>
      <c r="B534" s="2" t="s">
        <v>487</v>
      </c>
      <c r="C534" s="1"/>
      <c r="D534" s="1"/>
      <c r="E534" s="1"/>
      <c r="F534" s="2"/>
      <c r="G534" s="10">
        <f>IFERROR(INDEX('03-25'!X:X,MATCH(B534,'03-25'!Y:Y,0),0),"")</f>
        <v>381</v>
      </c>
      <c r="H534" s="11" t="str">
        <f>IFERROR(INDEX('04-08'!N:N,MATCH(B534,'04-08'!C:C,0),0),"")</f>
        <v/>
      </c>
      <c r="I534" s="11" t="str">
        <f>IFERROR(INDEX('04-29'!M:M,MATCH(B534,'04-29'!L:L,0),0),"")</f>
        <v/>
      </c>
      <c r="J534" s="11" t="str">
        <f>IFERROR(INDEX('05-27'!F:F,MATCH(B534,'05-27'!H:H,0),0),"")</f>
        <v/>
      </c>
      <c r="K534" s="11" t="str">
        <f>IFERROR(INDEX('06-17'!U:U,MATCH(B534,'06-17'!W:W,0),0),"")</f>
        <v/>
      </c>
      <c r="L534" s="11" t="str">
        <f>IFERROR(INDEX('07-02'!W:W,MATCH(B534,'07-02'!B:B,0),0),"")</f>
        <v/>
      </c>
      <c r="M534" s="11" t="str">
        <f>IFERROR(INDEX(#REF!,MATCH(B534,#REF!,0),0),"")</f>
        <v/>
      </c>
      <c r="N534" s="11" t="str">
        <f>IFERROR(INDEX(#REF!,MATCH(B534,#REF!,0),0),"")</f>
        <v/>
      </c>
      <c r="O534" s="11" t="str">
        <f>IFERROR(INDEX(#REF!,MATCH(B534,#REF!,0),0),"")</f>
        <v/>
      </c>
      <c r="P534" s="11" t="str">
        <f>IFERROR(INDEX(#REF!,MATCH(B534,#REF!,0),0),"")</f>
        <v/>
      </c>
      <c r="Q534" s="11" t="str">
        <f>IFERROR(INDEX(#REF!,MATCH(B534,#REF!,0),0),"")</f>
        <v/>
      </c>
      <c r="R534" s="11" t="str">
        <f>IFERROR(INDEX(#REF!,MATCH(B534,#REF!,0),0),"")</f>
        <v/>
      </c>
      <c r="S534" s="11" t="str">
        <f>IFERROR(INDEX(#REF!,MATCH(B534,#REF!,0),0),"")</f>
        <v/>
      </c>
      <c r="T534" s="5" t="str">
        <f>IFERROR(INDEX(#REF!,MATCH(B534,#REF!,0),0),"")</f>
        <v/>
      </c>
      <c r="U534" s="10">
        <f t="shared" si="28"/>
        <v>1</v>
      </c>
      <c r="V534" s="188">
        <f t="shared" si="29"/>
        <v>381</v>
      </c>
      <c r="W534" s="188">
        <f t="shared" si="30"/>
        <v>381</v>
      </c>
      <c r="X534" s="188" t="str">
        <f>IFERROR(SUMPRODUCT(LARGE(G534:T534,{1;2;3;4;5})),"NA")</f>
        <v>NA</v>
      </c>
      <c r="Y534" s="189" t="str">
        <f>IFERROR(SUMPRODUCT(LARGE(G534:T534,{1;2;3;4;5;6;7;8;9;10})),"NA")</f>
        <v>NA</v>
      </c>
    </row>
    <row r="535" spans="1:25" s="28" customFormat="1" x14ac:dyDescent="0.3">
      <c r="A535" s="15">
        <v>532</v>
      </c>
      <c r="B535" s="2" t="s">
        <v>2459</v>
      </c>
      <c r="C535" s="1"/>
      <c r="D535" s="1"/>
      <c r="E535" s="1"/>
      <c r="F535" s="2"/>
      <c r="G535" s="10" t="str">
        <f>IFERROR(INDEX('03-25'!X:X,MATCH(B535,'03-25'!Y:Y,0),0),"")</f>
        <v/>
      </c>
      <c r="H535" s="11" t="str">
        <f>IFERROR(INDEX('04-08'!N:N,MATCH(B535,'04-08'!C:C,0),0),"")</f>
        <v/>
      </c>
      <c r="I535" s="11" t="str">
        <f>IFERROR(INDEX('04-29'!M:M,MATCH(B535,'04-29'!L:L,0),0),"")</f>
        <v/>
      </c>
      <c r="J535" s="11" t="str">
        <f>IFERROR(INDEX('05-27'!F:F,MATCH(B535,'05-27'!H:H,0),0),"")</f>
        <v/>
      </c>
      <c r="K535" s="11">
        <f>IFERROR(INDEX('06-17'!U:U,MATCH(B535,'06-17'!W:W,0),0),"")</f>
        <v>351</v>
      </c>
      <c r="L535" s="11" t="str">
        <f>IFERROR(INDEX('07-02'!W:W,MATCH(B535,'07-02'!B:B,0),0),"")</f>
        <v/>
      </c>
      <c r="M535" s="11" t="str">
        <f>IFERROR(INDEX(#REF!,MATCH(B535,#REF!,0),0),"")</f>
        <v/>
      </c>
      <c r="N535" s="11" t="str">
        <f>IFERROR(INDEX(#REF!,MATCH(B535,#REF!,0),0),"")</f>
        <v/>
      </c>
      <c r="O535" s="11" t="str">
        <f>IFERROR(INDEX(#REF!,MATCH(B535,#REF!,0),0),"")</f>
        <v/>
      </c>
      <c r="P535" s="11" t="str">
        <f>IFERROR(INDEX(#REF!,MATCH(B535,#REF!,0),0),"")</f>
        <v/>
      </c>
      <c r="Q535" s="11" t="str">
        <f>IFERROR(INDEX(#REF!,MATCH(B535,#REF!,0),0),"")</f>
        <v/>
      </c>
      <c r="R535" s="11" t="str">
        <f>IFERROR(INDEX(#REF!,MATCH(B535,#REF!,0),0),"")</f>
        <v/>
      </c>
      <c r="S535" s="11" t="str">
        <f>IFERROR(INDEX(#REF!,MATCH(B535,#REF!,0),0),"")</f>
        <v/>
      </c>
      <c r="T535" s="5" t="str">
        <f>IFERROR(INDEX(#REF!,MATCH(B535,#REF!,0),0),"")</f>
        <v/>
      </c>
      <c r="U535" s="10">
        <f t="shared" ref="U535:U559" si="31">COUNTIF(G535:T535,"&gt;0")</f>
        <v>1</v>
      </c>
      <c r="V535" s="188">
        <f t="shared" ref="V535:V559" si="32">SUM(G535:T535)</f>
        <v>351</v>
      </c>
      <c r="W535" s="188">
        <f t="shared" ref="W535:W559" si="33">V535/U535</f>
        <v>351</v>
      </c>
      <c r="X535" s="188" t="str">
        <f>IFERROR(SUMPRODUCT(LARGE(G535:T535,{1;2;3;4;5})),"NA")</f>
        <v>NA</v>
      </c>
      <c r="Y535" s="189" t="str">
        <f>IFERROR(SUMPRODUCT(LARGE(G535:T535,{1;2;3;4;5;6;7;8;9;10})),"NA")</f>
        <v>NA</v>
      </c>
    </row>
    <row r="536" spans="1:25" s="28" customFormat="1" x14ac:dyDescent="0.3">
      <c r="A536" s="15">
        <v>533</v>
      </c>
      <c r="B536" s="2" t="s">
        <v>2463</v>
      </c>
      <c r="C536" s="1"/>
      <c r="D536" s="1"/>
      <c r="E536" s="1"/>
      <c r="F536" s="2"/>
      <c r="G536" s="10" t="str">
        <f>IFERROR(INDEX('03-25'!X:X,MATCH(B536,'03-25'!Y:Y,0),0),"")</f>
        <v/>
      </c>
      <c r="H536" s="11" t="str">
        <f>IFERROR(INDEX('04-08'!N:N,MATCH(B536,'04-08'!C:C,0),0),"")</f>
        <v/>
      </c>
      <c r="I536" s="11" t="str">
        <f>IFERROR(INDEX('04-29'!M:M,MATCH(B536,'04-29'!L:L,0),0),"")</f>
        <v/>
      </c>
      <c r="J536" s="11" t="str">
        <f>IFERROR(INDEX('05-27'!F:F,MATCH(B536,'05-27'!H:H,0),0),"")</f>
        <v/>
      </c>
      <c r="K536" s="11">
        <f>IFERROR(INDEX('06-17'!U:U,MATCH(B536,'06-17'!W:W,0),0),"")</f>
        <v>351</v>
      </c>
      <c r="L536" s="11" t="str">
        <f>IFERROR(INDEX('07-02'!W:W,MATCH(B536,'07-02'!B:B,0),0),"")</f>
        <v/>
      </c>
      <c r="M536" s="11" t="str">
        <f>IFERROR(INDEX(#REF!,MATCH(B536,#REF!,0),0),"")</f>
        <v/>
      </c>
      <c r="N536" s="11" t="str">
        <f>IFERROR(INDEX(#REF!,MATCH(B536,#REF!,0),0),"")</f>
        <v/>
      </c>
      <c r="O536" s="11" t="str">
        <f>IFERROR(INDEX(#REF!,MATCH(B536,#REF!,0),0),"")</f>
        <v/>
      </c>
      <c r="P536" s="11" t="str">
        <f>IFERROR(INDEX(#REF!,MATCH(B536,#REF!,0),0),"")</f>
        <v/>
      </c>
      <c r="Q536" s="11" t="str">
        <f>IFERROR(INDEX(#REF!,MATCH(B536,#REF!,0),0),"")</f>
        <v/>
      </c>
      <c r="R536" s="11" t="str">
        <f>IFERROR(INDEX(#REF!,MATCH(B536,#REF!,0),0),"")</f>
        <v/>
      </c>
      <c r="S536" s="11" t="str">
        <f>IFERROR(INDEX(#REF!,MATCH(B536,#REF!,0),0),"")</f>
        <v/>
      </c>
      <c r="T536" s="5" t="str">
        <f>IFERROR(INDEX(#REF!,MATCH(B536,#REF!,0),0),"")</f>
        <v/>
      </c>
      <c r="U536" s="10">
        <f t="shared" si="31"/>
        <v>1</v>
      </c>
      <c r="V536" s="188">
        <f t="shared" si="32"/>
        <v>351</v>
      </c>
      <c r="W536" s="188">
        <f t="shared" si="33"/>
        <v>351</v>
      </c>
      <c r="X536" s="188" t="str">
        <f>IFERROR(SUMPRODUCT(LARGE(G536:T536,{1;2;3;4;5})),"NA")</f>
        <v>NA</v>
      </c>
      <c r="Y536" s="189" t="str">
        <f>IFERROR(SUMPRODUCT(LARGE(G536:T536,{1;2;3;4;5;6;7;8;9;10})),"NA")</f>
        <v>NA</v>
      </c>
    </row>
    <row r="537" spans="1:25" s="28" customFormat="1" x14ac:dyDescent="0.3">
      <c r="A537" s="15">
        <v>534</v>
      </c>
      <c r="B537" s="2" t="s">
        <v>2476</v>
      </c>
      <c r="C537" s="1"/>
      <c r="D537" s="1"/>
      <c r="E537" s="1"/>
      <c r="F537" s="2"/>
      <c r="G537" s="10" t="str">
        <f>IFERROR(INDEX('03-25'!X:X,MATCH(B537,'03-25'!Y:Y,0),0),"")</f>
        <v/>
      </c>
      <c r="H537" s="11" t="str">
        <f>IFERROR(INDEX('04-08'!N:N,MATCH(B537,'04-08'!C:C,0),0),"")</f>
        <v/>
      </c>
      <c r="I537" s="11" t="str">
        <f>IFERROR(INDEX('04-29'!M:M,MATCH(B537,'04-29'!L:L,0),0),"")</f>
        <v/>
      </c>
      <c r="J537" s="11" t="str">
        <f>IFERROR(INDEX('05-27'!F:F,MATCH(B537,'05-27'!H:H,0),0),"")</f>
        <v/>
      </c>
      <c r="K537" s="11">
        <f>IFERROR(INDEX('06-17'!U:U,MATCH(B537,'06-17'!W:W,0),0),"")</f>
        <v>351</v>
      </c>
      <c r="L537" s="11" t="str">
        <f>IFERROR(INDEX('07-02'!W:W,MATCH(B537,'07-02'!B:B,0),0),"")</f>
        <v/>
      </c>
      <c r="M537" s="11" t="str">
        <f>IFERROR(INDEX(#REF!,MATCH(B537,#REF!,0),0),"")</f>
        <v/>
      </c>
      <c r="N537" s="11" t="str">
        <f>IFERROR(INDEX(#REF!,MATCH(B537,#REF!,0),0),"")</f>
        <v/>
      </c>
      <c r="O537" s="11" t="str">
        <f>IFERROR(INDEX(#REF!,MATCH(B537,#REF!,0),0),"")</f>
        <v/>
      </c>
      <c r="P537" s="11" t="str">
        <f>IFERROR(INDEX(#REF!,MATCH(B537,#REF!,0),0),"")</f>
        <v/>
      </c>
      <c r="Q537" s="11" t="str">
        <f>IFERROR(INDEX(#REF!,MATCH(B537,#REF!,0),0),"")</f>
        <v/>
      </c>
      <c r="R537" s="11" t="str">
        <f>IFERROR(INDEX(#REF!,MATCH(B537,#REF!,0),0),"")</f>
        <v/>
      </c>
      <c r="S537" s="11" t="str">
        <f>IFERROR(INDEX(#REF!,MATCH(B537,#REF!,0),0),"")</f>
        <v/>
      </c>
      <c r="T537" s="5" t="str">
        <f>IFERROR(INDEX(#REF!,MATCH(B537,#REF!,0),0),"")</f>
        <v/>
      </c>
      <c r="U537" s="10">
        <f t="shared" si="31"/>
        <v>1</v>
      </c>
      <c r="V537" s="188">
        <f t="shared" si="32"/>
        <v>351</v>
      </c>
      <c r="W537" s="188">
        <f t="shared" si="33"/>
        <v>351</v>
      </c>
      <c r="X537" s="188" t="str">
        <f>IFERROR(SUMPRODUCT(LARGE(G537:T537,{1;2;3;4;5})),"NA")</f>
        <v>NA</v>
      </c>
      <c r="Y537" s="189" t="str">
        <f>IFERROR(SUMPRODUCT(LARGE(G537:T537,{1;2;3;4;5;6;7;8;9;10})),"NA")</f>
        <v>NA</v>
      </c>
    </row>
    <row r="538" spans="1:25" s="28" customFormat="1" x14ac:dyDescent="0.3">
      <c r="A538" s="15">
        <v>535</v>
      </c>
      <c r="B538" s="2" t="s">
        <v>41</v>
      </c>
      <c r="C538" s="1"/>
      <c r="D538" s="1"/>
      <c r="E538" s="1"/>
      <c r="F538" s="2"/>
      <c r="G538" s="10" t="str">
        <f>IFERROR(INDEX('03-25'!X:X,MATCH(B538,'03-25'!Y:Y,0),0),"")</f>
        <v/>
      </c>
      <c r="H538" s="11">
        <f>IFERROR(INDEX('04-08'!N:N,MATCH(B538,'04-08'!C:C,0),0),"")</f>
        <v>0</v>
      </c>
      <c r="I538" s="11" t="str">
        <f>IFERROR(INDEX('04-29'!M:M,MATCH(B538,'04-29'!L:L,0),0),"")</f>
        <v/>
      </c>
      <c r="J538" s="11" t="str">
        <f>IFERROR(INDEX('05-27'!F:F,MATCH(B538,'05-27'!H:H,0),0),"")</f>
        <v/>
      </c>
      <c r="K538" s="11" t="str">
        <f>IFERROR(INDEX('06-17'!U:U,MATCH(B538,'06-17'!W:W,0),0),"")</f>
        <v/>
      </c>
      <c r="L538" s="11" t="str">
        <f>IFERROR(INDEX('07-02'!W:W,MATCH(B538,'07-02'!B:B,0),0),"")</f>
        <v/>
      </c>
      <c r="M538" s="11" t="str">
        <f>IFERROR(INDEX(#REF!,MATCH(B538,#REF!,0),0),"")</f>
        <v/>
      </c>
      <c r="N538" s="11" t="str">
        <f>IFERROR(INDEX(#REF!,MATCH(B538,#REF!,0),0),"")</f>
        <v/>
      </c>
      <c r="O538" s="11" t="str">
        <f>IFERROR(INDEX(#REF!,MATCH(B538,#REF!,0),0),"")</f>
        <v/>
      </c>
      <c r="P538" s="11" t="str">
        <f>IFERROR(INDEX(#REF!,MATCH(B538,#REF!,0),0),"")</f>
        <v/>
      </c>
      <c r="Q538" s="11" t="str">
        <f>IFERROR(INDEX(#REF!,MATCH(B538,#REF!,0),0),"")</f>
        <v/>
      </c>
      <c r="R538" s="11" t="str">
        <f>IFERROR(INDEX(#REF!,MATCH(B538,#REF!,0),0),"")</f>
        <v/>
      </c>
      <c r="S538" s="11" t="str">
        <f>IFERROR(INDEX(#REF!,MATCH(B538,#REF!,0),0),"")</f>
        <v/>
      </c>
      <c r="T538" s="5" t="str">
        <f>IFERROR(INDEX(#REF!,MATCH(B538,#REF!,0),0),"")</f>
        <v/>
      </c>
      <c r="U538" s="10">
        <f t="shared" si="31"/>
        <v>0</v>
      </c>
      <c r="V538" s="188">
        <f t="shared" si="32"/>
        <v>0</v>
      </c>
      <c r="W538" s="188" t="e">
        <f t="shared" si="33"/>
        <v>#DIV/0!</v>
      </c>
      <c r="X538" s="188" t="str">
        <f>IFERROR(SUMPRODUCT(LARGE(G538:T538,{1;2;3;4;5})),"NA")</f>
        <v>NA</v>
      </c>
      <c r="Y538" s="189" t="str">
        <f>IFERROR(SUMPRODUCT(LARGE(G538:T538,{1;2;3;4;5;6;7;8;9;10})),"NA")</f>
        <v>NA</v>
      </c>
    </row>
    <row r="539" spans="1:25" s="28" customFormat="1" x14ac:dyDescent="0.3">
      <c r="A539" s="15">
        <v>536</v>
      </c>
      <c r="B539" s="2" t="s">
        <v>45</v>
      </c>
      <c r="C539" s="1"/>
      <c r="D539" s="1"/>
      <c r="E539" s="1"/>
      <c r="F539" s="2"/>
      <c r="G539" s="10" t="str">
        <f>IFERROR(INDEX('03-25'!X:X,MATCH(B539,'03-25'!Y:Y,0),0),"")</f>
        <v/>
      </c>
      <c r="H539" s="11">
        <f>IFERROR(INDEX('04-08'!N:N,MATCH(B539,'04-08'!C:C,0),0),"")</f>
        <v>0</v>
      </c>
      <c r="I539" s="11" t="str">
        <f>IFERROR(INDEX('04-29'!M:M,MATCH(B539,'04-29'!L:L,0),0),"")</f>
        <v/>
      </c>
      <c r="J539" s="11" t="str">
        <f>IFERROR(INDEX('05-27'!F:F,MATCH(B539,'05-27'!H:H,0),0),"")</f>
        <v/>
      </c>
      <c r="K539" s="11" t="str">
        <f>IFERROR(INDEX('06-17'!U:U,MATCH(B539,'06-17'!W:W,0),0),"")</f>
        <v/>
      </c>
      <c r="L539" s="11" t="str">
        <f>IFERROR(INDEX('07-02'!W:W,MATCH(B539,'07-02'!B:B,0),0),"")</f>
        <v/>
      </c>
      <c r="M539" s="11" t="str">
        <f>IFERROR(INDEX(#REF!,MATCH(B539,#REF!,0),0),"")</f>
        <v/>
      </c>
      <c r="N539" s="11" t="str">
        <f>IFERROR(INDEX(#REF!,MATCH(B539,#REF!,0),0),"")</f>
        <v/>
      </c>
      <c r="O539" s="11" t="str">
        <f>IFERROR(INDEX(#REF!,MATCH(B539,#REF!,0),0),"")</f>
        <v/>
      </c>
      <c r="P539" s="11" t="str">
        <f>IFERROR(INDEX(#REF!,MATCH(B539,#REF!,0),0),"")</f>
        <v/>
      </c>
      <c r="Q539" s="11" t="str">
        <f>IFERROR(INDEX(#REF!,MATCH(B539,#REF!,0),0),"")</f>
        <v/>
      </c>
      <c r="R539" s="11" t="str">
        <f>IFERROR(INDEX(#REF!,MATCH(B539,#REF!,0),0),"")</f>
        <v/>
      </c>
      <c r="S539" s="11" t="str">
        <f>IFERROR(INDEX(#REF!,MATCH(B539,#REF!,0),0),"")</f>
        <v/>
      </c>
      <c r="T539" s="5" t="str">
        <f>IFERROR(INDEX(#REF!,MATCH(B539,#REF!,0),0),"")</f>
        <v/>
      </c>
      <c r="U539" s="10">
        <f t="shared" si="31"/>
        <v>0</v>
      </c>
      <c r="V539" s="188">
        <f t="shared" si="32"/>
        <v>0</v>
      </c>
      <c r="W539" s="188" t="e">
        <f t="shared" si="33"/>
        <v>#DIV/0!</v>
      </c>
      <c r="X539" s="188" t="str">
        <f>IFERROR(SUMPRODUCT(LARGE(G539:T539,{1;2;3;4;5})),"NA")</f>
        <v>NA</v>
      </c>
      <c r="Y539" s="189" t="str">
        <f>IFERROR(SUMPRODUCT(LARGE(G539:T539,{1;2;3;4;5;6;7;8;9;10})),"NA")</f>
        <v>NA</v>
      </c>
    </row>
    <row r="540" spans="1:25" s="28" customFormat="1" x14ac:dyDescent="0.3">
      <c r="A540" s="15">
        <v>537</v>
      </c>
      <c r="B540" s="2" t="s">
        <v>116</v>
      </c>
      <c r="C540" s="1"/>
      <c r="D540" s="1"/>
      <c r="E540" s="1"/>
      <c r="F540" s="2"/>
      <c r="G540" s="10" t="str">
        <f>IFERROR(INDEX('03-25'!X:X,MATCH(B540,'03-25'!Y:Y,0),0),"")</f>
        <v/>
      </c>
      <c r="H540" s="11">
        <f>IFERROR(INDEX('04-08'!N:N,MATCH(B540,'04-08'!C:C,0),0),"")</f>
        <v>0</v>
      </c>
      <c r="I540" s="11" t="str">
        <f>IFERROR(INDEX('04-29'!M:M,MATCH(B540,'04-29'!L:L,0),0),"")</f>
        <v/>
      </c>
      <c r="J540" s="11" t="str">
        <f>IFERROR(INDEX('05-27'!F:F,MATCH(B540,'05-27'!H:H,0),0),"")</f>
        <v/>
      </c>
      <c r="K540" s="11" t="str">
        <f>IFERROR(INDEX('06-17'!U:U,MATCH(B540,'06-17'!W:W,0),0),"")</f>
        <v/>
      </c>
      <c r="L540" s="11" t="str">
        <f>IFERROR(INDEX('07-02'!W:W,MATCH(B540,'07-02'!B:B,0),0),"")</f>
        <v/>
      </c>
      <c r="M540" s="11" t="str">
        <f>IFERROR(INDEX(#REF!,MATCH(B540,#REF!,0),0),"")</f>
        <v/>
      </c>
      <c r="N540" s="11" t="str">
        <f>IFERROR(INDEX(#REF!,MATCH(B540,#REF!,0),0),"")</f>
        <v/>
      </c>
      <c r="O540" s="11" t="str">
        <f>IFERROR(INDEX(#REF!,MATCH(B540,#REF!,0),0),"")</f>
        <v/>
      </c>
      <c r="P540" s="11" t="str">
        <f>IFERROR(INDEX(#REF!,MATCH(B540,#REF!,0),0),"")</f>
        <v/>
      </c>
      <c r="Q540" s="11" t="str">
        <f>IFERROR(INDEX(#REF!,MATCH(B540,#REF!,0),0),"")</f>
        <v/>
      </c>
      <c r="R540" s="11" t="str">
        <f>IFERROR(INDEX(#REF!,MATCH(B540,#REF!,0),0),"")</f>
        <v/>
      </c>
      <c r="S540" s="11" t="str">
        <f>IFERROR(INDEX(#REF!,MATCH(B540,#REF!,0),0),"")</f>
        <v/>
      </c>
      <c r="T540" s="5" t="str">
        <f>IFERROR(INDEX(#REF!,MATCH(B540,#REF!,0),0),"")</f>
        <v/>
      </c>
      <c r="U540" s="10">
        <f t="shared" si="31"/>
        <v>0</v>
      </c>
      <c r="V540" s="188">
        <f t="shared" si="32"/>
        <v>0</v>
      </c>
      <c r="W540" s="188" t="e">
        <f t="shared" si="33"/>
        <v>#DIV/0!</v>
      </c>
      <c r="X540" s="188" t="str">
        <f>IFERROR(SUMPRODUCT(LARGE(G540:T540,{1;2;3;4;5})),"NA")</f>
        <v>NA</v>
      </c>
      <c r="Y540" s="189" t="str">
        <f>IFERROR(SUMPRODUCT(LARGE(G540:T540,{1;2;3;4;5;6;7;8;9;10})),"NA")</f>
        <v>NA</v>
      </c>
    </row>
    <row r="541" spans="1:25" s="28" customFormat="1" x14ac:dyDescent="0.3">
      <c r="A541" s="15">
        <v>538</v>
      </c>
      <c r="B541" s="2" t="s">
        <v>1804</v>
      </c>
      <c r="C541" s="1"/>
      <c r="D541" s="1"/>
      <c r="E541" s="1"/>
      <c r="F541" s="2"/>
      <c r="G541" s="10" t="str">
        <f>IFERROR(INDEX('03-25'!X:X,MATCH(B541,'03-25'!Y:Y,0),0),"")</f>
        <v/>
      </c>
      <c r="H541" s="11" t="str">
        <f>IFERROR(INDEX('04-08'!N:N,MATCH(B541,'04-08'!C:C,0),0),"")</f>
        <v/>
      </c>
      <c r="I541" s="11" t="str">
        <f>IFERROR(INDEX('04-29'!M:M,MATCH(B541,'04-29'!L:L,0),0),"")</f>
        <v/>
      </c>
      <c r="J541" s="11" t="str">
        <f>IFERROR(INDEX('05-27'!F:F,MATCH(B541,'05-27'!H:H,0),0),"")</f>
        <v/>
      </c>
      <c r="K541" s="11" t="str">
        <f>IFERROR(INDEX('06-17'!U:U,MATCH(B541,'06-17'!W:W,0),0),"")</f>
        <v/>
      </c>
      <c r="L541" s="11" t="str">
        <f>IFERROR(INDEX('07-02'!W:W,MATCH(B541,'07-02'!B:B,0),0),"")</f>
        <v/>
      </c>
      <c r="M541" s="11" t="str">
        <f>IFERROR(INDEX(#REF!,MATCH(B541,#REF!,0),0),"")</f>
        <v/>
      </c>
      <c r="N541" s="11" t="str">
        <f>IFERROR(INDEX(#REF!,MATCH(B541,#REF!,0),0),"")</f>
        <v/>
      </c>
      <c r="O541" s="11" t="str">
        <f>IFERROR(INDEX(#REF!,MATCH(B541,#REF!,0),0),"")</f>
        <v/>
      </c>
      <c r="P541" s="11" t="str">
        <f>IFERROR(INDEX(#REF!,MATCH(B541,#REF!,0),0),"")</f>
        <v/>
      </c>
      <c r="Q541" s="11" t="str">
        <f>IFERROR(INDEX(#REF!,MATCH(B541,#REF!,0),0),"")</f>
        <v/>
      </c>
      <c r="R541" s="11" t="str">
        <f>IFERROR(INDEX(#REF!,MATCH(B541,#REF!,0),0),"")</f>
        <v/>
      </c>
      <c r="S541" s="11" t="str">
        <f>IFERROR(INDEX(#REF!,MATCH(B541,#REF!,0),0),"")</f>
        <v/>
      </c>
      <c r="T541" s="5" t="str">
        <f>IFERROR(INDEX(#REF!,MATCH(B541,#REF!,0),0),"")</f>
        <v/>
      </c>
      <c r="U541" s="10">
        <f t="shared" si="31"/>
        <v>0</v>
      </c>
      <c r="V541" s="188">
        <f t="shared" si="32"/>
        <v>0</v>
      </c>
      <c r="W541" s="188" t="e">
        <f t="shared" si="33"/>
        <v>#DIV/0!</v>
      </c>
      <c r="X541" s="188" t="str">
        <f>IFERROR(SUMPRODUCT(LARGE(G541:T541,{1;2;3;4;5})),"NA")</f>
        <v>NA</v>
      </c>
      <c r="Y541" s="189" t="str">
        <f>IFERROR(SUMPRODUCT(LARGE(G541:T541,{1;2;3;4;5;6;7;8;9;10})),"NA")</f>
        <v>NA</v>
      </c>
    </row>
    <row r="542" spans="1:25" s="28" customFormat="1" x14ac:dyDescent="0.3">
      <c r="A542" s="15">
        <v>539</v>
      </c>
      <c r="B542" s="2" t="s">
        <v>462</v>
      </c>
      <c r="C542" s="1"/>
      <c r="D542" s="1"/>
      <c r="E542" s="1"/>
      <c r="F542" s="2"/>
      <c r="G542" s="10" t="str">
        <f>IFERROR(INDEX('03-25'!X:X,MATCH(B542,'03-25'!Y:Y,0),0),"")</f>
        <v/>
      </c>
      <c r="H542" s="11">
        <f>IFERROR(INDEX('04-08'!N:N,MATCH(B542,'04-08'!C:C,0),0),"")</f>
        <v>0</v>
      </c>
      <c r="I542" s="11" t="str">
        <f>IFERROR(INDEX('04-29'!M:M,MATCH(B542,'04-29'!L:L,0),0),"")</f>
        <v/>
      </c>
      <c r="J542" s="11" t="str">
        <f>IFERROR(INDEX('05-27'!F:F,MATCH(B542,'05-27'!H:H,0),0),"")</f>
        <v/>
      </c>
      <c r="K542" s="11" t="str">
        <f>IFERROR(INDEX('06-17'!U:U,MATCH(B542,'06-17'!W:W,0),0),"")</f>
        <v/>
      </c>
      <c r="L542" s="11" t="str">
        <f>IFERROR(INDEX('07-02'!W:W,MATCH(B542,'07-02'!B:B,0),0),"")</f>
        <v/>
      </c>
      <c r="M542" s="11" t="str">
        <f>IFERROR(INDEX(#REF!,MATCH(B542,#REF!,0),0),"")</f>
        <v/>
      </c>
      <c r="N542" s="11" t="str">
        <f>IFERROR(INDEX(#REF!,MATCH(B542,#REF!,0),0),"")</f>
        <v/>
      </c>
      <c r="O542" s="11" t="str">
        <f>IFERROR(INDEX(#REF!,MATCH(B542,#REF!,0),0),"")</f>
        <v/>
      </c>
      <c r="P542" s="11" t="str">
        <f>IFERROR(INDEX(#REF!,MATCH(B542,#REF!,0),0),"")</f>
        <v/>
      </c>
      <c r="Q542" s="11" t="str">
        <f>IFERROR(INDEX(#REF!,MATCH(B542,#REF!,0),0),"")</f>
        <v/>
      </c>
      <c r="R542" s="11" t="str">
        <f>IFERROR(INDEX(#REF!,MATCH(B542,#REF!,0),0),"")</f>
        <v/>
      </c>
      <c r="S542" s="11" t="str">
        <f>IFERROR(INDEX(#REF!,MATCH(B542,#REF!,0),0),"")</f>
        <v/>
      </c>
      <c r="T542" s="5" t="str">
        <f>IFERROR(INDEX(#REF!,MATCH(B542,#REF!,0),0),"")</f>
        <v/>
      </c>
      <c r="U542" s="10">
        <f t="shared" si="31"/>
        <v>0</v>
      </c>
      <c r="V542" s="188">
        <f t="shared" si="32"/>
        <v>0</v>
      </c>
      <c r="W542" s="188" t="e">
        <f t="shared" si="33"/>
        <v>#DIV/0!</v>
      </c>
      <c r="X542" s="188" t="str">
        <f>IFERROR(SUMPRODUCT(LARGE(G542:T542,{1;2;3;4;5})),"NA")</f>
        <v>NA</v>
      </c>
      <c r="Y542" s="189" t="str">
        <f>IFERROR(SUMPRODUCT(LARGE(G542:T542,{1;2;3;4;5;6;7;8;9;10})),"NA")</f>
        <v>NA</v>
      </c>
    </row>
    <row r="543" spans="1:25" s="28" customFormat="1" x14ac:dyDescent="0.3">
      <c r="A543" s="15">
        <v>540</v>
      </c>
      <c r="B543" s="2" t="s">
        <v>143</v>
      </c>
      <c r="C543" s="1"/>
      <c r="D543" s="1"/>
      <c r="E543" s="1"/>
      <c r="F543" s="2"/>
      <c r="G543" s="10" t="str">
        <f>IFERROR(INDEX('03-25'!X:X,MATCH(B543,'03-25'!Y:Y,0),0),"")</f>
        <v/>
      </c>
      <c r="H543" s="11">
        <f>IFERROR(INDEX('04-08'!N:N,MATCH(B543,'04-08'!C:C,0),0),"")</f>
        <v>0</v>
      </c>
      <c r="I543" s="11" t="str">
        <f>IFERROR(INDEX('04-29'!M:M,MATCH(B543,'04-29'!L:L,0),0),"")</f>
        <v/>
      </c>
      <c r="J543" s="11" t="str">
        <f>IFERROR(INDEX('05-27'!F:F,MATCH(B543,'05-27'!H:H,0),0),"")</f>
        <v/>
      </c>
      <c r="K543" s="11" t="str">
        <f>IFERROR(INDEX('06-17'!U:U,MATCH(B543,'06-17'!W:W,0),0),"")</f>
        <v/>
      </c>
      <c r="L543" s="11" t="str">
        <f>IFERROR(INDEX('07-02'!W:W,MATCH(B543,'07-02'!B:B,0),0),"")</f>
        <v/>
      </c>
      <c r="M543" s="11" t="str">
        <f>IFERROR(INDEX(#REF!,MATCH(B543,#REF!,0),0),"")</f>
        <v/>
      </c>
      <c r="N543" s="11" t="str">
        <f>IFERROR(INDEX(#REF!,MATCH(B543,#REF!,0),0),"")</f>
        <v/>
      </c>
      <c r="O543" s="11" t="str">
        <f>IFERROR(INDEX(#REF!,MATCH(B543,#REF!,0),0),"")</f>
        <v/>
      </c>
      <c r="P543" s="11" t="str">
        <f>IFERROR(INDEX(#REF!,MATCH(B543,#REF!,0),0),"")</f>
        <v/>
      </c>
      <c r="Q543" s="11" t="str">
        <f>IFERROR(INDEX(#REF!,MATCH(B543,#REF!,0),0),"")</f>
        <v/>
      </c>
      <c r="R543" s="11" t="str">
        <f>IFERROR(INDEX(#REF!,MATCH(B543,#REF!,0),0),"")</f>
        <v/>
      </c>
      <c r="S543" s="11" t="str">
        <f>IFERROR(INDEX(#REF!,MATCH(B543,#REF!,0),0),"")</f>
        <v/>
      </c>
      <c r="T543" s="5" t="str">
        <f>IFERROR(INDEX(#REF!,MATCH(B543,#REF!,0),0),"")</f>
        <v/>
      </c>
      <c r="U543" s="10">
        <f t="shared" si="31"/>
        <v>0</v>
      </c>
      <c r="V543" s="188">
        <f t="shared" si="32"/>
        <v>0</v>
      </c>
      <c r="W543" s="188" t="e">
        <f t="shared" si="33"/>
        <v>#DIV/0!</v>
      </c>
      <c r="X543" s="188" t="str">
        <f>IFERROR(SUMPRODUCT(LARGE(G543:T543,{1;2;3;4;5})),"NA")</f>
        <v>NA</v>
      </c>
      <c r="Y543" s="189" t="str">
        <f>IFERROR(SUMPRODUCT(LARGE(G543:T543,{1;2;3;4;5;6;7;8;9;10})),"NA")</f>
        <v>NA</v>
      </c>
    </row>
    <row r="544" spans="1:25" s="28" customFormat="1" x14ac:dyDescent="0.3">
      <c r="A544" s="15">
        <v>541</v>
      </c>
      <c r="B544" s="2" t="s">
        <v>459</v>
      </c>
      <c r="C544" s="1"/>
      <c r="D544" s="1"/>
      <c r="E544" s="1"/>
      <c r="F544" s="2"/>
      <c r="G544" s="10" t="str">
        <f>IFERROR(INDEX('03-25'!X:X,MATCH(B544,'03-25'!Y:Y,0),0),"")</f>
        <v/>
      </c>
      <c r="H544" s="11">
        <f>IFERROR(INDEX('04-08'!N:N,MATCH(B544,'04-08'!C:C,0),0),"")</f>
        <v>0</v>
      </c>
      <c r="I544" s="11" t="str">
        <f>IFERROR(INDEX('04-29'!M:M,MATCH(B544,'04-29'!L:L,0),0),"")</f>
        <v/>
      </c>
      <c r="J544" s="11" t="str">
        <f>IFERROR(INDEX('05-27'!F:F,MATCH(B544,'05-27'!H:H,0),0),"")</f>
        <v/>
      </c>
      <c r="K544" s="11" t="str">
        <f>IFERROR(INDEX('06-17'!U:U,MATCH(B544,'06-17'!W:W,0),0),"")</f>
        <v/>
      </c>
      <c r="L544" s="11" t="str">
        <f>IFERROR(INDEX('07-02'!W:W,MATCH(B544,'07-02'!B:B,0),0),"")</f>
        <v/>
      </c>
      <c r="M544" s="11" t="str">
        <f>IFERROR(INDEX(#REF!,MATCH(B544,#REF!,0),0),"")</f>
        <v/>
      </c>
      <c r="N544" s="11" t="str">
        <f>IFERROR(INDEX(#REF!,MATCH(B544,#REF!,0),0),"")</f>
        <v/>
      </c>
      <c r="O544" s="11" t="str">
        <f>IFERROR(INDEX(#REF!,MATCH(B544,#REF!,0),0),"")</f>
        <v/>
      </c>
      <c r="P544" s="11" t="str">
        <f>IFERROR(INDEX(#REF!,MATCH(B544,#REF!,0),0),"")</f>
        <v/>
      </c>
      <c r="Q544" s="11" t="str">
        <f>IFERROR(INDEX(#REF!,MATCH(B544,#REF!,0),0),"")</f>
        <v/>
      </c>
      <c r="R544" s="11" t="str">
        <f>IFERROR(INDEX(#REF!,MATCH(B544,#REF!,0),0),"")</f>
        <v/>
      </c>
      <c r="S544" s="11" t="str">
        <f>IFERROR(INDEX(#REF!,MATCH(B544,#REF!,0),0),"")</f>
        <v/>
      </c>
      <c r="T544" s="5" t="str">
        <f>IFERROR(INDEX(#REF!,MATCH(B544,#REF!,0),0),"")</f>
        <v/>
      </c>
      <c r="U544" s="10">
        <f t="shared" si="31"/>
        <v>0</v>
      </c>
      <c r="V544" s="188">
        <f t="shared" si="32"/>
        <v>0</v>
      </c>
      <c r="W544" s="188" t="e">
        <f t="shared" si="33"/>
        <v>#DIV/0!</v>
      </c>
      <c r="X544" s="188" t="str">
        <f>IFERROR(SUMPRODUCT(LARGE(G544:T544,{1;2;3;4;5})),"NA")</f>
        <v>NA</v>
      </c>
      <c r="Y544" s="189" t="str">
        <f>IFERROR(SUMPRODUCT(LARGE(G544:T544,{1;2;3;4;5;6;7;8;9;10})),"NA")</f>
        <v>NA</v>
      </c>
    </row>
    <row r="545" spans="1:25" s="28" customFormat="1" x14ac:dyDescent="0.3">
      <c r="A545" s="15">
        <v>542</v>
      </c>
      <c r="B545" s="2" t="s">
        <v>453</v>
      </c>
      <c r="C545" s="1"/>
      <c r="D545" s="1"/>
      <c r="E545" s="1"/>
      <c r="F545" s="2"/>
      <c r="G545" s="10" t="str">
        <f>IFERROR(INDEX('03-25'!X:X,MATCH(B545,'03-25'!Y:Y,0),0),"")</f>
        <v/>
      </c>
      <c r="H545" s="11">
        <f>IFERROR(INDEX('04-08'!N:N,MATCH(B545,'04-08'!C:C,0),0),"")</f>
        <v>0</v>
      </c>
      <c r="I545" s="11" t="str">
        <f>IFERROR(INDEX('04-29'!M:M,MATCH(B545,'04-29'!L:L,0),0),"")</f>
        <v/>
      </c>
      <c r="J545" s="11" t="str">
        <f>IFERROR(INDEX('05-27'!F:F,MATCH(B545,'05-27'!H:H,0),0),"")</f>
        <v/>
      </c>
      <c r="K545" s="11" t="str">
        <f>IFERROR(INDEX('06-17'!U:U,MATCH(B545,'06-17'!W:W,0),0),"")</f>
        <v/>
      </c>
      <c r="L545" s="11" t="str">
        <f>IFERROR(INDEX('07-02'!W:W,MATCH(B545,'07-02'!B:B,0),0),"")</f>
        <v/>
      </c>
      <c r="M545" s="11" t="str">
        <f>IFERROR(INDEX(#REF!,MATCH(B545,#REF!,0),0),"")</f>
        <v/>
      </c>
      <c r="N545" s="11" t="str">
        <f>IFERROR(INDEX(#REF!,MATCH(B545,#REF!,0),0),"")</f>
        <v/>
      </c>
      <c r="O545" s="11" t="str">
        <f>IFERROR(INDEX(#REF!,MATCH(B545,#REF!,0),0),"")</f>
        <v/>
      </c>
      <c r="P545" s="11" t="str">
        <f>IFERROR(INDEX(#REF!,MATCH(B545,#REF!,0),0),"")</f>
        <v/>
      </c>
      <c r="Q545" s="11" t="str">
        <f>IFERROR(INDEX(#REF!,MATCH(B545,#REF!,0),0),"")</f>
        <v/>
      </c>
      <c r="R545" s="11" t="str">
        <f>IFERROR(INDEX(#REF!,MATCH(B545,#REF!,0),0),"")</f>
        <v/>
      </c>
      <c r="S545" s="11" t="str">
        <f>IFERROR(INDEX(#REF!,MATCH(B545,#REF!,0),0),"")</f>
        <v/>
      </c>
      <c r="T545" s="5" t="str">
        <f>IFERROR(INDEX(#REF!,MATCH(B545,#REF!,0),0),"")</f>
        <v/>
      </c>
      <c r="U545" s="10">
        <f t="shared" si="31"/>
        <v>0</v>
      </c>
      <c r="V545" s="188">
        <f t="shared" si="32"/>
        <v>0</v>
      </c>
      <c r="W545" s="188" t="e">
        <f t="shared" si="33"/>
        <v>#DIV/0!</v>
      </c>
      <c r="X545" s="188" t="str">
        <f>IFERROR(SUMPRODUCT(LARGE(G545:T545,{1;2;3;4;5})),"NA")</f>
        <v>NA</v>
      </c>
      <c r="Y545" s="189" t="str">
        <f>IFERROR(SUMPRODUCT(LARGE(G545:T545,{1;2;3;4;5;6;7;8;9;10})),"NA")</f>
        <v>NA</v>
      </c>
    </row>
    <row r="546" spans="1:25" s="28" customFormat="1" x14ac:dyDescent="0.3">
      <c r="A546" s="15">
        <v>543</v>
      </c>
      <c r="B546" s="2" t="s">
        <v>457</v>
      </c>
      <c r="C546" s="1"/>
      <c r="D546" s="1"/>
      <c r="E546" s="1"/>
      <c r="F546" s="2"/>
      <c r="G546" s="10" t="str">
        <f>IFERROR(INDEX('03-25'!X:X,MATCH(B546,'03-25'!Y:Y,0),0),"")</f>
        <v/>
      </c>
      <c r="H546" s="11">
        <f>IFERROR(INDEX('04-08'!N:N,MATCH(B546,'04-08'!C:C,0),0),"")</f>
        <v>0</v>
      </c>
      <c r="I546" s="11" t="str">
        <f>IFERROR(INDEX('04-29'!M:M,MATCH(B546,'04-29'!L:L,0),0),"")</f>
        <v/>
      </c>
      <c r="J546" s="11" t="str">
        <f>IFERROR(INDEX('05-27'!F:F,MATCH(B546,'05-27'!H:H,0),0),"")</f>
        <v/>
      </c>
      <c r="K546" s="11" t="str">
        <f>IFERROR(INDEX('06-17'!U:U,MATCH(B546,'06-17'!W:W,0),0),"")</f>
        <v/>
      </c>
      <c r="L546" s="11" t="str">
        <f>IFERROR(INDEX('07-02'!W:W,MATCH(B546,'07-02'!B:B,0),0),"")</f>
        <v/>
      </c>
      <c r="M546" s="11" t="str">
        <f>IFERROR(INDEX(#REF!,MATCH(B546,#REF!,0),0),"")</f>
        <v/>
      </c>
      <c r="N546" s="11" t="str">
        <f>IFERROR(INDEX(#REF!,MATCH(B546,#REF!,0),0),"")</f>
        <v/>
      </c>
      <c r="O546" s="11" t="str">
        <f>IFERROR(INDEX(#REF!,MATCH(B546,#REF!,0),0),"")</f>
        <v/>
      </c>
      <c r="P546" s="11" t="str">
        <f>IFERROR(INDEX(#REF!,MATCH(B546,#REF!,0),0),"")</f>
        <v/>
      </c>
      <c r="Q546" s="11" t="str">
        <f>IFERROR(INDEX(#REF!,MATCH(B546,#REF!,0),0),"")</f>
        <v/>
      </c>
      <c r="R546" s="11" t="str">
        <f>IFERROR(INDEX(#REF!,MATCH(B546,#REF!,0),0),"")</f>
        <v/>
      </c>
      <c r="S546" s="11" t="str">
        <f>IFERROR(INDEX(#REF!,MATCH(B546,#REF!,0),0),"")</f>
        <v/>
      </c>
      <c r="T546" s="5" t="str">
        <f>IFERROR(INDEX(#REF!,MATCH(B546,#REF!,0),0),"")</f>
        <v/>
      </c>
      <c r="U546" s="10">
        <f t="shared" si="31"/>
        <v>0</v>
      </c>
      <c r="V546" s="188">
        <f t="shared" si="32"/>
        <v>0</v>
      </c>
      <c r="W546" s="188" t="e">
        <f t="shared" si="33"/>
        <v>#DIV/0!</v>
      </c>
      <c r="X546" s="188" t="str">
        <f>IFERROR(SUMPRODUCT(LARGE(G546:T546,{1;2;3;4;5})),"NA")</f>
        <v>NA</v>
      </c>
      <c r="Y546" s="189" t="str">
        <f>IFERROR(SUMPRODUCT(LARGE(G546:T546,{1;2;3;4;5;6;7;8;9;10})),"NA")</f>
        <v>NA</v>
      </c>
    </row>
    <row r="547" spans="1:25" s="28" customFormat="1" x14ac:dyDescent="0.3">
      <c r="A547" s="15">
        <v>544</v>
      </c>
      <c r="B547" s="2" t="s">
        <v>13</v>
      </c>
      <c r="C547" s="1"/>
      <c r="D547" s="1"/>
      <c r="E547" s="1"/>
      <c r="F547" s="2"/>
      <c r="G547" s="10" t="str">
        <f>IFERROR(INDEX('03-25'!X:X,MATCH(B547,'03-25'!Y:Y,0),0),"")</f>
        <v/>
      </c>
      <c r="H547" s="11">
        <f>IFERROR(INDEX('04-08'!N:N,MATCH(B547,'04-08'!C:C,0),0),"")</f>
        <v>0</v>
      </c>
      <c r="I547" s="11" t="str">
        <f>IFERROR(INDEX('04-29'!M:M,MATCH(B547,'04-29'!L:L,0),0),"")</f>
        <v/>
      </c>
      <c r="J547" s="11" t="str">
        <f>IFERROR(INDEX('05-27'!F:F,MATCH(B547,'05-27'!H:H,0),0),"")</f>
        <v/>
      </c>
      <c r="K547" s="11" t="str">
        <f>IFERROR(INDEX('06-17'!U:U,MATCH(B547,'06-17'!W:W,0),0),"")</f>
        <v/>
      </c>
      <c r="L547" s="11" t="str">
        <f>IFERROR(INDEX('07-02'!W:W,MATCH(B547,'07-02'!B:B,0),0),"")</f>
        <v/>
      </c>
      <c r="M547" s="11" t="str">
        <f>IFERROR(INDEX(#REF!,MATCH(B547,#REF!,0),0),"")</f>
        <v/>
      </c>
      <c r="N547" s="11" t="str">
        <f>IFERROR(INDEX(#REF!,MATCH(B547,#REF!,0),0),"")</f>
        <v/>
      </c>
      <c r="O547" s="11" t="str">
        <f>IFERROR(INDEX(#REF!,MATCH(B547,#REF!,0),0),"")</f>
        <v/>
      </c>
      <c r="P547" s="11" t="str">
        <f>IFERROR(INDEX(#REF!,MATCH(B547,#REF!,0),0),"")</f>
        <v/>
      </c>
      <c r="Q547" s="11" t="str">
        <f>IFERROR(INDEX(#REF!,MATCH(B547,#REF!,0),0),"")</f>
        <v/>
      </c>
      <c r="R547" s="11" t="str">
        <f>IFERROR(INDEX(#REF!,MATCH(B547,#REF!,0),0),"")</f>
        <v/>
      </c>
      <c r="S547" s="11" t="str">
        <f>IFERROR(INDEX(#REF!,MATCH(B547,#REF!,0),0),"")</f>
        <v/>
      </c>
      <c r="T547" s="5" t="str">
        <f>IFERROR(INDEX(#REF!,MATCH(B547,#REF!,0),0),"")</f>
        <v/>
      </c>
      <c r="U547" s="10">
        <f t="shared" si="31"/>
        <v>0</v>
      </c>
      <c r="V547" s="188">
        <f t="shared" si="32"/>
        <v>0</v>
      </c>
      <c r="W547" s="188" t="e">
        <f t="shared" si="33"/>
        <v>#DIV/0!</v>
      </c>
      <c r="X547" s="188" t="str">
        <f>IFERROR(SUMPRODUCT(LARGE(G547:T547,{1;2;3;4;5})),"NA")</f>
        <v>NA</v>
      </c>
      <c r="Y547" s="189" t="str">
        <f>IFERROR(SUMPRODUCT(LARGE(G547:T547,{1;2;3;4;5;6;7;8;9;10})),"NA")</f>
        <v>NA</v>
      </c>
    </row>
    <row r="548" spans="1:25" s="28" customFormat="1" x14ac:dyDescent="0.3">
      <c r="A548" s="15">
        <v>545</v>
      </c>
      <c r="B548" s="2" t="s">
        <v>448</v>
      </c>
      <c r="C548" s="1"/>
      <c r="D548" s="1"/>
      <c r="E548" s="1"/>
      <c r="F548" s="2"/>
      <c r="G548" s="10" t="str">
        <f>IFERROR(INDEX('03-25'!X:X,MATCH(B548,'03-25'!Y:Y,0),0),"")</f>
        <v/>
      </c>
      <c r="H548" s="11">
        <f>IFERROR(INDEX('04-08'!N:N,MATCH(B548,'04-08'!C:C,0),0),"")</f>
        <v>0</v>
      </c>
      <c r="I548" s="11" t="str">
        <f>IFERROR(INDEX('04-29'!M:M,MATCH(B548,'04-29'!L:L,0),0),"")</f>
        <v/>
      </c>
      <c r="J548" s="11" t="str">
        <f>IFERROR(INDEX('05-27'!F:F,MATCH(B548,'05-27'!H:H,0),0),"")</f>
        <v/>
      </c>
      <c r="K548" s="11" t="str">
        <f>IFERROR(INDEX('06-17'!U:U,MATCH(B548,'06-17'!W:W,0),0),"")</f>
        <v/>
      </c>
      <c r="L548" s="11" t="str">
        <f>IFERROR(INDEX('07-02'!W:W,MATCH(B548,'07-02'!B:B,0),0),"")</f>
        <v/>
      </c>
      <c r="M548" s="11" t="str">
        <f>IFERROR(INDEX(#REF!,MATCH(B548,#REF!,0),0),"")</f>
        <v/>
      </c>
      <c r="N548" s="11" t="str">
        <f>IFERROR(INDEX(#REF!,MATCH(B548,#REF!,0),0),"")</f>
        <v/>
      </c>
      <c r="O548" s="11" t="str">
        <f>IFERROR(INDEX(#REF!,MATCH(B548,#REF!,0),0),"")</f>
        <v/>
      </c>
      <c r="P548" s="11" t="str">
        <f>IFERROR(INDEX(#REF!,MATCH(B548,#REF!,0),0),"")</f>
        <v/>
      </c>
      <c r="Q548" s="11" t="str">
        <f>IFERROR(INDEX(#REF!,MATCH(B548,#REF!,0),0),"")</f>
        <v/>
      </c>
      <c r="R548" s="11" t="str">
        <f>IFERROR(INDEX(#REF!,MATCH(B548,#REF!,0),0),"")</f>
        <v/>
      </c>
      <c r="S548" s="11" t="str">
        <f>IFERROR(INDEX(#REF!,MATCH(B548,#REF!,0),0),"")</f>
        <v/>
      </c>
      <c r="T548" s="5" t="str">
        <f>IFERROR(INDEX(#REF!,MATCH(B548,#REF!,0),0),"")</f>
        <v/>
      </c>
      <c r="U548" s="10">
        <f t="shared" si="31"/>
        <v>0</v>
      </c>
      <c r="V548" s="188">
        <f t="shared" si="32"/>
        <v>0</v>
      </c>
      <c r="W548" s="188" t="e">
        <f t="shared" si="33"/>
        <v>#DIV/0!</v>
      </c>
      <c r="X548" s="188" t="str">
        <f>IFERROR(SUMPRODUCT(LARGE(G548:T548,{1;2;3;4;5})),"NA")</f>
        <v>NA</v>
      </c>
      <c r="Y548" s="189" t="str">
        <f>IFERROR(SUMPRODUCT(LARGE(G548:T548,{1;2;3;4;5;6;7;8;9;10})),"NA")</f>
        <v>NA</v>
      </c>
    </row>
    <row r="549" spans="1:25" s="28" customFormat="1" x14ac:dyDescent="0.3">
      <c r="A549" s="15">
        <v>546</v>
      </c>
      <c r="B549" s="2" t="s">
        <v>460</v>
      </c>
      <c r="C549" s="1"/>
      <c r="D549" s="1"/>
      <c r="E549" s="1"/>
      <c r="F549" s="2"/>
      <c r="G549" s="10" t="str">
        <f>IFERROR(INDEX('03-25'!X:X,MATCH(B549,'03-25'!Y:Y,0),0),"")</f>
        <v/>
      </c>
      <c r="H549" s="11">
        <f>IFERROR(INDEX('04-08'!N:N,MATCH(B549,'04-08'!C:C,0),0),"")</f>
        <v>0</v>
      </c>
      <c r="I549" s="11" t="str">
        <f>IFERROR(INDEX('04-29'!M:M,MATCH(B549,'04-29'!L:L,0),0),"")</f>
        <v/>
      </c>
      <c r="J549" s="11" t="str">
        <f>IFERROR(INDEX('05-27'!F:F,MATCH(B549,'05-27'!H:H,0),0),"")</f>
        <v/>
      </c>
      <c r="K549" s="11" t="str">
        <f>IFERROR(INDEX('06-17'!U:U,MATCH(B549,'06-17'!W:W,0),0),"")</f>
        <v/>
      </c>
      <c r="L549" s="11" t="str">
        <f>IFERROR(INDEX('07-02'!W:W,MATCH(B549,'07-02'!B:B,0),0),"")</f>
        <v/>
      </c>
      <c r="M549" s="11" t="str">
        <f>IFERROR(INDEX(#REF!,MATCH(B549,#REF!,0),0),"")</f>
        <v/>
      </c>
      <c r="N549" s="11" t="str">
        <f>IFERROR(INDEX(#REF!,MATCH(B549,#REF!,0),0),"")</f>
        <v/>
      </c>
      <c r="O549" s="11" t="str">
        <f>IFERROR(INDEX(#REF!,MATCH(B549,#REF!,0),0),"")</f>
        <v/>
      </c>
      <c r="P549" s="11" t="str">
        <f>IFERROR(INDEX(#REF!,MATCH(B549,#REF!,0),0),"")</f>
        <v/>
      </c>
      <c r="Q549" s="11" t="str">
        <f>IFERROR(INDEX(#REF!,MATCH(B549,#REF!,0),0),"")</f>
        <v/>
      </c>
      <c r="R549" s="11" t="str">
        <f>IFERROR(INDEX(#REF!,MATCH(B549,#REF!,0),0),"")</f>
        <v/>
      </c>
      <c r="S549" s="11" t="str">
        <f>IFERROR(INDEX(#REF!,MATCH(B549,#REF!,0),0),"")</f>
        <v/>
      </c>
      <c r="T549" s="5" t="str">
        <f>IFERROR(INDEX(#REF!,MATCH(B549,#REF!,0),0),"")</f>
        <v/>
      </c>
      <c r="U549" s="10">
        <f t="shared" si="31"/>
        <v>0</v>
      </c>
      <c r="V549" s="188">
        <f t="shared" si="32"/>
        <v>0</v>
      </c>
      <c r="W549" s="188" t="e">
        <f t="shared" si="33"/>
        <v>#DIV/0!</v>
      </c>
      <c r="X549" s="188" t="str">
        <f>IFERROR(SUMPRODUCT(LARGE(G549:T549,{1;2;3;4;5})),"NA")</f>
        <v>NA</v>
      </c>
      <c r="Y549" s="189" t="str">
        <f>IFERROR(SUMPRODUCT(LARGE(G549:T549,{1;2;3;4;5;6;7;8;9;10})),"NA")</f>
        <v>NA</v>
      </c>
    </row>
    <row r="550" spans="1:25" s="28" customFormat="1" x14ac:dyDescent="0.3">
      <c r="A550" s="15">
        <v>547</v>
      </c>
      <c r="B550" s="2" t="s">
        <v>447</v>
      </c>
      <c r="C550" s="1"/>
      <c r="D550" s="1"/>
      <c r="E550" s="1"/>
      <c r="F550" s="2"/>
      <c r="G550" s="10" t="str">
        <f>IFERROR(INDEX('03-25'!X:X,MATCH(B550,'03-25'!Y:Y,0),0),"")</f>
        <v/>
      </c>
      <c r="H550" s="11">
        <f>IFERROR(INDEX('04-08'!N:N,MATCH(B550,'04-08'!C:C,0),0),"")</f>
        <v>0</v>
      </c>
      <c r="I550" s="11" t="str">
        <f>IFERROR(INDEX('04-29'!M:M,MATCH(B550,'04-29'!L:L,0),0),"")</f>
        <v/>
      </c>
      <c r="J550" s="11" t="str">
        <f>IFERROR(INDEX('05-27'!F:F,MATCH(B550,'05-27'!H:H,0),0),"")</f>
        <v/>
      </c>
      <c r="K550" s="11" t="str">
        <f>IFERROR(INDEX('06-17'!U:U,MATCH(B550,'06-17'!W:W,0),0),"")</f>
        <v/>
      </c>
      <c r="L550" s="11" t="str">
        <f>IFERROR(INDEX('07-02'!W:W,MATCH(B550,'07-02'!B:B,0),0),"")</f>
        <v/>
      </c>
      <c r="M550" s="11" t="str">
        <f>IFERROR(INDEX(#REF!,MATCH(B550,#REF!,0),0),"")</f>
        <v/>
      </c>
      <c r="N550" s="11" t="str">
        <f>IFERROR(INDEX(#REF!,MATCH(B550,#REF!,0),0),"")</f>
        <v/>
      </c>
      <c r="O550" s="11" t="str">
        <f>IFERROR(INDEX(#REF!,MATCH(B550,#REF!,0),0),"")</f>
        <v/>
      </c>
      <c r="P550" s="11" t="str">
        <f>IFERROR(INDEX(#REF!,MATCH(B550,#REF!,0),0),"")</f>
        <v/>
      </c>
      <c r="Q550" s="11" t="str">
        <f>IFERROR(INDEX(#REF!,MATCH(B550,#REF!,0),0),"")</f>
        <v/>
      </c>
      <c r="R550" s="11" t="str">
        <f>IFERROR(INDEX(#REF!,MATCH(B550,#REF!,0),0),"")</f>
        <v/>
      </c>
      <c r="S550" s="11" t="str">
        <f>IFERROR(INDEX(#REF!,MATCH(B550,#REF!,0),0),"")</f>
        <v/>
      </c>
      <c r="T550" s="5" t="str">
        <f>IFERROR(INDEX(#REF!,MATCH(B550,#REF!,0),0),"")</f>
        <v/>
      </c>
      <c r="U550" s="10">
        <f t="shared" si="31"/>
        <v>0</v>
      </c>
      <c r="V550" s="188">
        <f t="shared" si="32"/>
        <v>0</v>
      </c>
      <c r="W550" s="188" t="e">
        <f t="shared" si="33"/>
        <v>#DIV/0!</v>
      </c>
      <c r="X550" s="188" t="str">
        <f>IFERROR(SUMPRODUCT(LARGE(G550:T550,{1;2;3;4;5})),"NA")</f>
        <v>NA</v>
      </c>
      <c r="Y550" s="189" t="str">
        <f>IFERROR(SUMPRODUCT(LARGE(G550:T550,{1;2;3;4;5;6;7;8;9;10})),"NA")</f>
        <v>NA</v>
      </c>
    </row>
    <row r="551" spans="1:25" s="28" customFormat="1" x14ac:dyDescent="0.3">
      <c r="A551" s="15">
        <v>548</v>
      </c>
      <c r="B551" s="2" t="s">
        <v>450</v>
      </c>
      <c r="C551" s="1"/>
      <c r="D551" s="1"/>
      <c r="E551" s="1"/>
      <c r="F551" s="2"/>
      <c r="G551" s="10" t="str">
        <f>IFERROR(INDEX('03-25'!X:X,MATCH(B551,'03-25'!Y:Y,0),0),"")</f>
        <v/>
      </c>
      <c r="H551" s="11">
        <f>IFERROR(INDEX('04-08'!N:N,MATCH(B551,'04-08'!C:C,0),0),"")</f>
        <v>0</v>
      </c>
      <c r="I551" s="11" t="str">
        <f>IFERROR(INDEX('04-29'!M:M,MATCH(B551,'04-29'!L:L,0),0),"")</f>
        <v/>
      </c>
      <c r="J551" s="11" t="str">
        <f>IFERROR(INDEX('05-27'!F:F,MATCH(B551,'05-27'!H:H,0),0),"")</f>
        <v/>
      </c>
      <c r="K551" s="11" t="str">
        <f>IFERROR(INDEX('06-17'!U:U,MATCH(B551,'06-17'!W:W,0),0),"")</f>
        <v/>
      </c>
      <c r="L551" s="11" t="str">
        <f>IFERROR(INDEX('07-02'!W:W,MATCH(B551,'07-02'!B:B,0),0),"")</f>
        <v/>
      </c>
      <c r="M551" s="11" t="str">
        <f>IFERROR(INDEX(#REF!,MATCH(B551,#REF!,0),0),"")</f>
        <v/>
      </c>
      <c r="N551" s="11" t="str">
        <f>IFERROR(INDEX(#REF!,MATCH(B551,#REF!,0),0),"")</f>
        <v/>
      </c>
      <c r="O551" s="11" t="str">
        <f>IFERROR(INDEX(#REF!,MATCH(B551,#REF!,0),0),"")</f>
        <v/>
      </c>
      <c r="P551" s="11" t="str">
        <f>IFERROR(INDEX(#REF!,MATCH(B551,#REF!,0),0),"")</f>
        <v/>
      </c>
      <c r="Q551" s="11" t="str">
        <f>IFERROR(INDEX(#REF!,MATCH(B551,#REF!,0),0),"")</f>
        <v/>
      </c>
      <c r="R551" s="11" t="str">
        <f>IFERROR(INDEX(#REF!,MATCH(B551,#REF!,0),0),"")</f>
        <v/>
      </c>
      <c r="S551" s="11" t="str">
        <f>IFERROR(INDEX(#REF!,MATCH(B551,#REF!,0),0),"")</f>
        <v/>
      </c>
      <c r="T551" s="5" t="str">
        <f>IFERROR(INDEX(#REF!,MATCH(B551,#REF!,0),0),"")</f>
        <v/>
      </c>
      <c r="U551" s="10">
        <f t="shared" si="31"/>
        <v>0</v>
      </c>
      <c r="V551" s="188">
        <f t="shared" si="32"/>
        <v>0</v>
      </c>
      <c r="W551" s="188" t="e">
        <f t="shared" si="33"/>
        <v>#DIV/0!</v>
      </c>
      <c r="X551" s="188" t="str">
        <f>IFERROR(SUMPRODUCT(LARGE(G551:T551,{1;2;3;4;5})),"NA")</f>
        <v>NA</v>
      </c>
      <c r="Y551" s="189" t="str">
        <f>IFERROR(SUMPRODUCT(LARGE(G551:T551,{1;2;3;4;5;6;7;8;9;10})),"NA")</f>
        <v>NA</v>
      </c>
    </row>
    <row r="552" spans="1:25" s="28" customFormat="1" x14ac:dyDescent="0.3">
      <c r="A552" s="15">
        <v>549</v>
      </c>
      <c r="B552" s="2" t="s">
        <v>137</v>
      </c>
      <c r="C552" s="1"/>
      <c r="D552" s="1"/>
      <c r="E552" s="1"/>
      <c r="F552" s="2"/>
      <c r="G552" s="10" t="str">
        <f>IFERROR(INDEX('03-25'!X:X,MATCH(B552,'03-25'!Y:Y,0),0),"")</f>
        <v/>
      </c>
      <c r="H552" s="11">
        <f>IFERROR(INDEX('04-08'!N:N,MATCH(B552,'04-08'!C:C,0),0),"")</f>
        <v>0</v>
      </c>
      <c r="I552" s="11" t="str">
        <f>IFERROR(INDEX('04-29'!M:M,MATCH(B552,'04-29'!L:L,0),0),"")</f>
        <v/>
      </c>
      <c r="J552" s="11" t="str">
        <f>IFERROR(INDEX('05-27'!F:F,MATCH(B552,'05-27'!H:H,0),0),"")</f>
        <v/>
      </c>
      <c r="K552" s="11" t="str">
        <f>IFERROR(INDEX('06-17'!U:U,MATCH(B552,'06-17'!W:W,0),0),"")</f>
        <v/>
      </c>
      <c r="L552" s="11" t="str">
        <f>IFERROR(INDEX('07-02'!W:W,MATCH(B552,'07-02'!B:B,0),0),"")</f>
        <v/>
      </c>
      <c r="M552" s="11" t="str">
        <f>IFERROR(INDEX(#REF!,MATCH(B552,#REF!,0),0),"")</f>
        <v/>
      </c>
      <c r="N552" s="11" t="str">
        <f>IFERROR(INDEX(#REF!,MATCH(B552,#REF!,0),0),"")</f>
        <v/>
      </c>
      <c r="O552" s="11" t="str">
        <f>IFERROR(INDEX(#REF!,MATCH(B552,#REF!,0),0),"")</f>
        <v/>
      </c>
      <c r="P552" s="11" t="str">
        <f>IFERROR(INDEX(#REF!,MATCH(B552,#REF!,0),0),"")</f>
        <v/>
      </c>
      <c r="Q552" s="11" t="str">
        <f>IFERROR(INDEX(#REF!,MATCH(B552,#REF!,0),0),"")</f>
        <v/>
      </c>
      <c r="R552" s="11" t="str">
        <f>IFERROR(INDEX(#REF!,MATCH(B552,#REF!,0),0),"")</f>
        <v/>
      </c>
      <c r="S552" s="11" t="str">
        <f>IFERROR(INDEX(#REF!,MATCH(B552,#REF!,0),0),"")</f>
        <v/>
      </c>
      <c r="T552" s="5" t="str">
        <f>IFERROR(INDEX(#REF!,MATCH(B552,#REF!,0),0),"")</f>
        <v/>
      </c>
      <c r="U552" s="10">
        <f t="shared" si="31"/>
        <v>0</v>
      </c>
      <c r="V552" s="188">
        <f t="shared" si="32"/>
        <v>0</v>
      </c>
      <c r="W552" s="188" t="e">
        <f t="shared" si="33"/>
        <v>#DIV/0!</v>
      </c>
      <c r="X552" s="188" t="str">
        <f>IFERROR(SUMPRODUCT(LARGE(G552:T552,{1;2;3;4;5})),"NA")</f>
        <v>NA</v>
      </c>
      <c r="Y552" s="189" t="str">
        <f>IFERROR(SUMPRODUCT(LARGE(G552:T552,{1;2;3;4;5;6;7;8;9;10})),"NA")</f>
        <v>NA</v>
      </c>
    </row>
    <row r="553" spans="1:25" s="28" customFormat="1" x14ac:dyDescent="0.3">
      <c r="A553" s="15">
        <v>550</v>
      </c>
      <c r="B553" s="2" t="s">
        <v>113</v>
      </c>
      <c r="C553" s="1"/>
      <c r="D553" s="1"/>
      <c r="E553" s="1"/>
      <c r="F553" s="2"/>
      <c r="G553" s="10" t="str">
        <f>IFERROR(INDEX('03-25'!X:X,MATCH(B553,'03-25'!Y:Y,0),0),"")</f>
        <v/>
      </c>
      <c r="H553" s="11">
        <f>IFERROR(INDEX('04-08'!N:N,MATCH(B553,'04-08'!C:C,0),0),"")</f>
        <v>0</v>
      </c>
      <c r="I553" s="11" t="str">
        <f>IFERROR(INDEX('04-29'!M:M,MATCH(B553,'04-29'!L:L,0),0),"")</f>
        <v/>
      </c>
      <c r="J553" s="11" t="str">
        <f>IFERROR(INDEX('05-27'!F:F,MATCH(B553,'05-27'!H:H,0),0),"")</f>
        <v/>
      </c>
      <c r="K553" s="11" t="str">
        <f>IFERROR(INDEX('06-17'!U:U,MATCH(B553,'06-17'!W:W,0),0),"")</f>
        <v/>
      </c>
      <c r="L553" s="11" t="str">
        <f>IFERROR(INDEX('07-02'!W:W,MATCH(B553,'07-02'!B:B,0),0),"")</f>
        <v/>
      </c>
      <c r="M553" s="11" t="str">
        <f>IFERROR(INDEX(#REF!,MATCH(B553,#REF!,0),0),"")</f>
        <v/>
      </c>
      <c r="N553" s="11" t="str">
        <f>IFERROR(INDEX(#REF!,MATCH(B553,#REF!,0),0),"")</f>
        <v/>
      </c>
      <c r="O553" s="11" t="str">
        <f>IFERROR(INDEX(#REF!,MATCH(B553,#REF!,0),0),"")</f>
        <v/>
      </c>
      <c r="P553" s="11" t="str">
        <f>IFERROR(INDEX(#REF!,MATCH(B553,#REF!,0),0),"")</f>
        <v/>
      </c>
      <c r="Q553" s="11" t="str">
        <f>IFERROR(INDEX(#REF!,MATCH(B553,#REF!,0),0),"")</f>
        <v/>
      </c>
      <c r="R553" s="11" t="str">
        <f>IFERROR(INDEX(#REF!,MATCH(B553,#REF!,0),0),"")</f>
        <v/>
      </c>
      <c r="S553" s="11" t="str">
        <f>IFERROR(INDEX(#REF!,MATCH(B553,#REF!,0),0),"")</f>
        <v/>
      </c>
      <c r="T553" s="5" t="str">
        <f>IFERROR(INDEX(#REF!,MATCH(B553,#REF!,0),0),"")</f>
        <v/>
      </c>
      <c r="U553" s="10">
        <f t="shared" si="31"/>
        <v>0</v>
      </c>
      <c r="V553" s="188">
        <f t="shared" si="32"/>
        <v>0</v>
      </c>
      <c r="W553" s="188" t="e">
        <f t="shared" si="33"/>
        <v>#DIV/0!</v>
      </c>
      <c r="X553" s="188" t="str">
        <f>IFERROR(SUMPRODUCT(LARGE(G553:T553,{1;2;3;4;5})),"NA")</f>
        <v>NA</v>
      </c>
      <c r="Y553" s="189" t="str">
        <f>IFERROR(SUMPRODUCT(LARGE(G553:T553,{1;2;3;4;5;6;7;8;9;10})),"NA")</f>
        <v>NA</v>
      </c>
    </row>
    <row r="554" spans="1:25" s="28" customFormat="1" x14ac:dyDescent="0.3">
      <c r="A554" s="15">
        <v>551</v>
      </c>
      <c r="B554" s="2" t="s">
        <v>454</v>
      </c>
      <c r="C554" s="1"/>
      <c r="D554" s="1"/>
      <c r="E554" s="1"/>
      <c r="F554" s="2"/>
      <c r="G554" s="10" t="str">
        <f>IFERROR(INDEX('03-25'!X:X,MATCH(B554,'03-25'!Y:Y,0),0),"")</f>
        <v/>
      </c>
      <c r="H554" s="11">
        <f>IFERROR(INDEX('04-08'!N:N,MATCH(B554,'04-08'!C:C,0),0),"")</f>
        <v>0</v>
      </c>
      <c r="I554" s="11" t="str">
        <f>IFERROR(INDEX('04-29'!M:M,MATCH(B554,'04-29'!L:L,0),0),"")</f>
        <v/>
      </c>
      <c r="J554" s="11" t="str">
        <f>IFERROR(INDEX('05-27'!F:F,MATCH(B554,'05-27'!H:H,0),0),"")</f>
        <v/>
      </c>
      <c r="K554" s="11" t="str">
        <f>IFERROR(INDEX('06-17'!U:U,MATCH(B554,'06-17'!W:W,0),0),"")</f>
        <v/>
      </c>
      <c r="L554" s="11" t="str">
        <f>IFERROR(INDEX('07-02'!W:W,MATCH(B554,'07-02'!B:B,0),0),"")</f>
        <v/>
      </c>
      <c r="M554" s="11" t="str">
        <f>IFERROR(INDEX(#REF!,MATCH(B554,#REF!,0),0),"")</f>
        <v/>
      </c>
      <c r="N554" s="11" t="str">
        <f>IFERROR(INDEX(#REF!,MATCH(B554,#REF!,0),0),"")</f>
        <v/>
      </c>
      <c r="O554" s="11" t="str">
        <f>IFERROR(INDEX(#REF!,MATCH(B554,#REF!,0),0),"")</f>
        <v/>
      </c>
      <c r="P554" s="11" t="str">
        <f>IFERROR(INDEX(#REF!,MATCH(B554,#REF!,0),0),"")</f>
        <v/>
      </c>
      <c r="Q554" s="11" t="str">
        <f>IFERROR(INDEX(#REF!,MATCH(B554,#REF!,0),0),"")</f>
        <v/>
      </c>
      <c r="R554" s="11" t="str">
        <f>IFERROR(INDEX(#REF!,MATCH(B554,#REF!,0),0),"")</f>
        <v/>
      </c>
      <c r="S554" s="11" t="str">
        <f>IFERROR(INDEX(#REF!,MATCH(B554,#REF!,0),0),"")</f>
        <v/>
      </c>
      <c r="T554" s="5" t="str">
        <f>IFERROR(INDEX(#REF!,MATCH(B554,#REF!,0),0),"")</f>
        <v/>
      </c>
      <c r="U554" s="10">
        <f t="shared" si="31"/>
        <v>0</v>
      </c>
      <c r="V554" s="188">
        <f t="shared" si="32"/>
        <v>0</v>
      </c>
      <c r="W554" s="188" t="e">
        <f t="shared" si="33"/>
        <v>#DIV/0!</v>
      </c>
      <c r="X554" s="188" t="str">
        <f>IFERROR(SUMPRODUCT(LARGE(G554:T554,{1;2;3;4;5})),"NA")</f>
        <v>NA</v>
      </c>
      <c r="Y554" s="189" t="str">
        <f>IFERROR(SUMPRODUCT(LARGE(G554:T554,{1;2;3;4;5;6;7;8;9;10})),"NA")</f>
        <v>NA</v>
      </c>
    </row>
    <row r="555" spans="1:25" s="28" customFormat="1" x14ac:dyDescent="0.3">
      <c r="A555" s="15">
        <v>552</v>
      </c>
      <c r="B555" s="2" t="s">
        <v>455</v>
      </c>
      <c r="C555" s="1"/>
      <c r="D555" s="1"/>
      <c r="E555" s="1"/>
      <c r="F555" s="2"/>
      <c r="G555" s="10" t="str">
        <f>IFERROR(INDEX('03-25'!X:X,MATCH(B555,'03-25'!Y:Y,0),0),"")</f>
        <v/>
      </c>
      <c r="H555" s="11">
        <f>IFERROR(INDEX('04-08'!N:N,MATCH(B555,'04-08'!C:C,0),0),"")</f>
        <v>0</v>
      </c>
      <c r="I555" s="11" t="str">
        <f>IFERROR(INDEX('04-29'!M:M,MATCH(B555,'04-29'!L:L,0),0),"")</f>
        <v/>
      </c>
      <c r="J555" s="11" t="str">
        <f>IFERROR(INDEX('05-27'!F:F,MATCH(B555,'05-27'!H:H,0),0),"")</f>
        <v/>
      </c>
      <c r="K555" s="11" t="str">
        <f>IFERROR(INDEX('06-17'!U:U,MATCH(B555,'06-17'!W:W,0),0),"")</f>
        <v/>
      </c>
      <c r="L555" s="11" t="str">
        <f>IFERROR(INDEX('07-02'!W:W,MATCH(B555,'07-02'!B:B,0),0),"")</f>
        <v/>
      </c>
      <c r="M555" s="11" t="str">
        <f>IFERROR(INDEX(#REF!,MATCH(B555,#REF!,0),0),"")</f>
        <v/>
      </c>
      <c r="N555" s="11" t="str">
        <f>IFERROR(INDEX(#REF!,MATCH(B555,#REF!,0),0),"")</f>
        <v/>
      </c>
      <c r="O555" s="11" t="str">
        <f>IFERROR(INDEX(#REF!,MATCH(B555,#REF!,0),0),"")</f>
        <v/>
      </c>
      <c r="P555" s="11" t="str">
        <f>IFERROR(INDEX(#REF!,MATCH(B555,#REF!,0),0),"")</f>
        <v/>
      </c>
      <c r="Q555" s="11" t="str">
        <f>IFERROR(INDEX(#REF!,MATCH(B555,#REF!,0),0),"")</f>
        <v/>
      </c>
      <c r="R555" s="11" t="str">
        <f>IFERROR(INDEX(#REF!,MATCH(B555,#REF!,0),0),"")</f>
        <v/>
      </c>
      <c r="S555" s="11" t="str">
        <f>IFERROR(INDEX(#REF!,MATCH(B555,#REF!,0),0),"")</f>
        <v/>
      </c>
      <c r="T555" s="5" t="str">
        <f>IFERROR(INDEX(#REF!,MATCH(B555,#REF!,0),0),"")</f>
        <v/>
      </c>
      <c r="U555" s="10">
        <f t="shared" si="31"/>
        <v>0</v>
      </c>
      <c r="V555" s="188">
        <f t="shared" si="32"/>
        <v>0</v>
      </c>
      <c r="W555" s="188" t="e">
        <f t="shared" si="33"/>
        <v>#DIV/0!</v>
      </c>
      <c r="X555" s="188" t="str">
        <f>IFERROR(SUMPRODUCT(LARGE(G555:T555,{1;2;3;4;5})),"NA")</f>
        <v>NA</v>
      </c>
      <c r="Y555" s="189" t="str">
        <f>IFERROR(SUMPRODUCT(LARGE(G555:T555,{1;2;3;4;5;6;7;8;9;10})),"NA")</f>
        <v>NA</v>
      </c>
    </row>
    <row r="556" spans="1:25" s="28" customFormat="1" x14ac:dyDescent="0.3">
      <c r="A556" s="15">
        <v>553</v>
      </c>
      <c r="B556" s="2" t="s">
        <v>158</v>
      </c>
      <c r="C556" s="1"/>
      <c r="D556" s="1"/>
      <c r="E556" s="1"/>
      <c r="F556" s="2"/>
      <c r="G556" s="10" t="str">
        <f>IFERROR(INDEX('03-25'!X:X,MATCH(B556,'03-25'!Y:Y,0),0),"")</f>
        <v/>
      </c>
      <c r="H556" s="11">
        <f>IFERROR(INDEX('04-08'!N:N,MATCH(B556,'04-08'!C:C,0),0),"")</f>
        <v>0</v>
      </c>
      <c r="I556" s="11" t="str">
        <f>IFERROR(INDEX('04-29'!M:M,MATCH(B556,'04-29'!L:L,0),0),"")</f>
        <v/>
      </c>
      <c r="J556" s="11" t="str">
        <f>IFERROR(INDEX('05-27'!F:F,MATCH(B556,'05-27'!H:H,0),0),"")</f>
        <v/>
      </c>
      <c r="K556" s="11" t="str">
        <f>IFERROR(INDEX('06-17'!U:U,MATCH(B556,'06-17'!W:W,0),0),"")</f>
        <v/>
      </c>
      <c r="L556" s="11" t="str">
        <f>IFERROR(INDEX('07-02'!W:W,MATCH(B556,'07-02'!B:B,0),0),"")</f>
        <v/>
      </c>
      <c r="M556" s="11" t="str">
        <f>IFERROR(INDEX(#REF!,MATCH(B556,#REF!,0),0),"")</f>
        <v/>
      </c>
      <c r="N556" s="11" t="str">
        <f>IFERROR(INDEX(#REF!,MATCH(B556,#REF!,0),0),"")</f>
        <v/>
      </c>
      <c r="O556" s="11" t="str">
        <f>IFERROR(INDEX(#REF!,MATCH(B556,#REF!,0),0),"")</f>
        <v/>
      </c>
      <c r="P556" s="11" t="str">
        <f>IFERROR(INDEX(#REF!,MATCH(B556,#REF!,0),0),"")</f>
        <v/>
      </c>
      <c r="Q556" s="11" t="str">
        <f>IFERROR(INDEX(#REF!,MATCH(B556,#REF!,0),0),"")</f>
        <v/>
      </c>
      <c r="R556" s="11" t="str">
        <f>IFERROR(INDEX(#REF!,MATCH(B556,#REF!,0),0),"")</f>
        <v/>
      </c>
      <c r="S556" s="11" t="str">
        <f>IFERROR(INDEX(#REF!,MATCH(B556,#REF!,0),0),"")</f>
        <v/>
      </c>
      <c r="T556" s="5" t="str">
        <f>IFERROR(INDEX(#REF!,MATCH(B556,#REF!,0),0),"")</f>
        <v/>
      </c>
      <c r="U556" s="10">
        <f t="shared" si="31"/>
        <v>0</v>
      </c>
      <c r="V556" s="188">
        <f t="shared" si="32"/>
        <v>0</v>
      </c>
      <c r="W556" s="188" t="e">
        <f t="shared" si="33"/>
        <v>#DIV/0!</v>
      </c>
      <c r="X556" s="188" t="str">
        <f>IFERROR(SUMPRODUCT(LARGE(G556:T556,{1;2;3;4;5})),"NA")</f>
        <v>NA</v>
      </c>
      <c r="Y556" s="189" t="str">
        <f>IFERROR(SUMPRODUCT(LARGE(G556:T556,{1;2;3;4;5;6;7;8;9;10})),"NA")</f>
        <v>NA</v>
      </c>
    </row>
    <row r="557" spans="1:25" s="28" customFormat="1" x14ac:dyDescent="0.3">
      <c r="A557" s="15">
        <v>554</v>
      </c>
      <c r="B557" s="2" t="s">
        <v>230</v>
      </c>
      <c r="C557" s="1"/>
      <c r="D557" s="1"/>
      <c r="E557" s="1"/>
      <c r="F557" s="2"/>
      <c r="G557" s="10" t="str">
        <f>IFERROR(INDEX('03-25'!X:X,MATCH(B557,'03-25'!Y:Y,0),0),"")</f>
        <v/>
      </c>
      <c r="H557" s="11">
        <f>IFERROR(INDEX('04-08'!N:N,MATCH(B557,'04-08'!C:C,0),0),"")</f>
        <v>0</v>
      </c>
      <c r="I557" s="11" t="str">
        <f>IFERROR(INDEX('04-29'!M:M,MATCH(B557,'04-29'!L:L,0),0),"")</f>
        <v/>
      </c>
      <c r="J557" s="11" t="str">
        <f>IFERROR(INDEX('05-27'!F:F,MATCH(B557,'05-27'!H:H,0),0),"")</f>
        <v/>
      </c>
      <c r="K557" s="11" t="str">
        <f>IFERROR(INDEX('06-17'!U:U,MATCH(B557,'06-17'!W:W,0),0),"")</f>
        <v/>
      </c>
      <c r="L557" s="11" t="str">
        <f>IFERROR(INDEX('07-02'!W:W,MATCH(B557,'07-02'!B:B,0),0),"")</f>
        <v/>
      </c>
      <c r="M557" s="11" t="str">
        <f>IFERROR(INDEX(#REF!,MATCH(B557,#REF!,0),0),"")</f>
        <v/>
      </c>
      <c r="N557" s="11" t="str">
        <f>IFERROR(INDEX(#REF!,MATCH(B557,#REF!,0),0),"")</f>
        <v/>
      </c>
      <c r="O557" s="11" t="str">
        <f>IFERROR(INDEX(#REF!,MATCH(B557,#REF!,0),0),"")</f>
        <v/>
      </c>
      <c r="P557" s="11" t="str">
        <f>IFERROR(INDEX(#REF!,MATCH(B557,#REF!,0),0),"")</f>
        <v/>
      </c>
      <c r="Q557" s="11" t="str">
        <f>IFERROR(INDEX(#REF!,MATCH(B557,#REF!,0),0),"")</f>
        <v/>
      </c>
      <c r="R557" s="11" t="str">
        <f>IFERROR(INDEX(#REF!,MATCH(B557,#REF!,0),0),"")</f>
        <v/>
      </c>
      <c r="S557" s="11" t="str">
        <f>IFERROR(INDEX(#REF!,MATCH(B557,#REF!,0),0),"")</f>
        <v/>
      </c>
      <c r="T557" s="5" t="str">
        <f>IFERROR(INDEX(#REF!,MATCH(B557,#REF!,0),0),"")</f>
        <v/>
      </c>
      <c r="U557" s="10">
        <f t="shared" si="31"/>
        <v>0</v>
      </c>
      <c r="V557" s="188">
        <f t="shared" si="32"/>
        <v>0</v>
      </c>
      <c r="W557" s="188" t="e">
        <f t="shared" si="33"/>
        <v>#DIV/0!</v>
      </c>
      <c r="X557" s="188" t="str">
        <f>IFERROR(SUMPRODUCT(LARGE(G557:T557,{1;2;3;4;5})),"NA")</f>
        <v>NA</v>
      </c>
      <c r="Y557" s="189" t="str">
        <f>IFERROR(SUMPRODUCT(LARGE(G557:T557,{1;2;3;4;5;6;7;8;9;10})),"NA")</f>
        <v>NA</v>
      </c>
    </row>
    <row r="558" spans="1:25" s="28" customFormat="1" x14ac:dyDescent="0.3">
      <c r="A558" s="143"/>
      <c r="B558" s="2"/>
      <c r="C558" s="1"/>
      <c r="D558" s="1"/>
      <c r="E558" s="1"/>
      <c r="F558" s="2"/>
      <c r="G558" s="10" t="str">
        <f>IFERROR(INDEX('03-25'!X:X,MATCH(B558,'03-25'!Y:Y,0),0),"")</f>
        <v/>
      </c>
      <c r="H558" s="11" t="str">
        <f>IFERROR(INDEX('04-08'!N:N,MATCH(B558,'04-08'!C:C,0),0),"")</f>
        <v/>
      </c>
      <c r="I558" s="11" t="str">
        <f>IFERROR(INDEX('04-29'!M:M,MATCH(B558,'04-29'!L:L,0),0),"")</f>
        <v/>
      </c>
      <c r="J558" s="11" t="str">
        <f>IFERROR(INDEX('05-27'!F:F,MATCH(B558,'05-27'!H:H,0),0),"")</f>
        <v/>
      </c>
      <c r="K558" s="11" t="str">
        <f>IFERROR(INDEX('06-17'!U:U,MATCH(B558,'06-17'!W:W,0),0),"")</f>
        <v/>
      </c>
      <c r="L558" s="11" t="str">
        <f>IFERROR(INDEX(#REF!,MATCH(B558,#REF!,0),0),"")</f>
        <v/>
      </c>
      <c r="M558" s="11" t="str">
        <f>IFERROR(INDEX(#REF!,MATCH(B558,#REF!,0),0),"")</f>
        <v/>
      </c>
      <c r="N558" s="11" t="str">
        <f>IFERROR(INDEX(#REF!,MATCH(B558,#REF!,0),0),"")</f>
        <v/>
      </c>
      <c r="O558" s="11" t="str">
        <f>IFERROR(INDEX(#REF!,MATCH(B558,#REF!,0),0),"")</f>
        <v/>
      </c>
      <c r="P558" s="11" t="str">
        <f>IFERROR(INDEX(#REF!,MATCH(B558,#REF!,0),0),"")</f>
        <v/>
      </c>
      <c r="Q558" s="11" t="str">
        <f>IFERROR(INDEX(#REF!,MATCH(B558,#REF!,0),0),"")</f>
        <v/>
      </c>
      <c r="R558" s="11" t="str">
        <f>IFERROR(INDEX(#REF!,MATCH(B558,#REF!,0),0),"")</f>
        <v/>
      </c>
      <c r="S558" s="11" t="str">
        <f>IFERROR(INDEX(#REF!,MATCH(B558,#REF!,0),0),"")</f>
        <v/>
      </c>
      <c r="T558" s="5" t="str">
        <f>IFERROR(INDEX(#REF!,MATCH(B558,#REF!,0),0),"")</f>
        <v/>
      </c>
      <c r="U558" s="10">
        <f t="shared" si="31"/>
        <v>0</v>
      </c>
      <c r="V558" s="188">
        <f t="shared" si="32"/>
        <v>0</v>
      </c>
      <c r="W558" s="188" t="e">
        <f t="shared" si="33"/>
        <v>#DIV/0!</v>
      </c>
      <c r="X558" s="188" t="str">
        <f>IFERROR(SUMPRODUCT(LARGE(G558:T558,{1;2;3;4;5})),"NA")</f>
        <v>NA</v>
      </c>
      <c r="Y558" s="189" t="str">
        <f>IFERROR(SUMPRODUCT(LARGE(G558:T558,{1;2;3;4;5;6;7;8;9;10})),"NA")</f>
        <v>NA</v>
      </c>
    </row>
    <row r="559" spans="1:25" s="28" customFormat="1" ht="15" thickBot="1" x14ac:dyDescent="0.35">
      <c r="A559" s="143"/>
      <c r="B559" s="2"/>
      <c r="C559" s="1"/>
      <c r="D559" s="1"/>
      <c r="E559" s="1"/>
      <c r="F559" s="2"/>
      <c r="G559" s="10" t="str">
        <f>IFERROR(INDEX('03-25'!X:X,MATCH(B559,'03-25'!Y:Y,0),0),"")</f>
        <v/>
      </c>
      <c r="H559" s="11" t="str">
        <f>IFERROR(INDEX('04-08'!N:N,MATCH(B559,'04-08'!C:C,0),0),"")</f>
        <v/>
      </c>
      <c r="I559" s="11" t="str">
        <f>IFERROR(INDEX('04-29'!M:M,MATCH(B559,'04-29'!L:L,0),0),"")</f>
        <v/>
      </c>
      <c r="J559" s="11" t="str">
        <f>IFERROR(INDEX('05-27'!F:F,MATCH(B559,'05-27'!H:H,0),0),"")</f>
        <v/>
      </c>
      <c r="K559" s="11" t="str">
        <f>IFERROR(INDEX('06-17'!U:U,MATCH(B559,'06-17'!W:W,0),0),"")</f>
        <v/>
      </c>
      <c r="L559" s="11" t="str">
        <f>IFERROR(INDEX(#REF!,MATCH(B559,#REF!,0),0),"")</f>
        <v/>
      </c>
      <c r="M559" s="11" t="str">
        <f>IFERROR(INDEX(#REF!,MATCH(B559,#REF!,0),0),"")</f>
        <v/>
      </c>
      <c r="N559" s="11" t="str">
        <f>IFERROR(INDEX(#REF!,MATCH(B559,#REF!,0),0),"")</f>
        <v/>
      </c>
      <c r="O559" s="11" t="str">
        <f>IFERROR(INDEX(#REF!,MATCH(B559,#REF!,0),0),"")</f>
        <v/>
      </c>
      <c r="P559" s="11" t="str">
        <f>IFERROR(INDEX(#REF!,MATCH(B559,#REF!,0),0),"")</f>
        <v/>
      </c>
      <c r="Q559" s="11" t="str">
        <f>IFERROR(INDEX(#REF!,MATCH(B559,#REF!,0),0),"")</f>
        <v/>
      </c>
      <c r="R559" s="11" t="str">
        <f>IFERROR(INDEX(#REF!,MATCH(B559,#REF!,0),0),"")</f>
        <v/>
      </c>
      <c r="S559" s="11" t="str">
        <f>IFERROR(INDEX(#REF!,MATCH(B559,#REF!,0),0),"")</f>
        <v/>
      </c>
      <c r="T559" s="5" t="str">
        <f>IFERROR(INDEX(#REF!,MATCH(B559,#REF!,0),0),"")</f>
        <v/>
      </c>
      <c r="U559" s="10">
        <f t="shared" si="31"/>
        <v>0</v>
      </c>
      <c r="V559" s="188">
        <f t="shared" si="32"/>
        <v>0</v>
      </c>
      <c r="W559" s="188" t="e">
        <f t="shared" si="33"/>
        <v>#DIV/0!</v>
      </c>
      <c r="X559" s="188" t="str">
        <f>IFERROR(SUMPRODUCT(LARGE(G559:T559,{1;2;3;4;5})),"NA")</f>
        <v>NA</v>
      </c>
      <c r="Y559" s="189" t="str">
        <f>IFERROR(SUMPRODUCT(LARGE(G559:T559,{1;2;3;4;5;6;7;8;9;10})),"NA")</f>
        <v>NA</v>
      </c>
    </row>
    <row r="560" spans="1:25" x14ac:dyDescent="0.3">
      <c r="A560" s="6"/>
      <c r="B560" s="7"/>
      <c r="C560" s="6"/>
      <c r="D560" s="6"/>
      <c r="E560" s="6"/>
      <c r="F560" s="7"/>
      <c r="G560" s="12">
        <f>COUNT(G4:G559)</f>
        <v>114</v>
      </c>
      <c r="H560" s="13">
        <f>COUNT(H4:H559)</f>
        <v>87</v>
      </c>
      <c r="I560" s="13">
        <f t="shared" ref="I560:M560" si="34">COUNT(I4:I559)</f>
        <v>129</v>
      </c>
      <c r="J560" s="13">
        <f t="shared" si="34"/>
        <v>121</v>
      </c>
      <c r="K560" s="13">
        <f t="shared" si="34"/>
        <v>169</v>
      </c>
      <c r="L560" s="13">
        <f t="shared" si="34"/>
        <v>243</v>
      </c>
      <c r="M560" s="13">
        <f t="shared" si="34"/>
        <v>0</v>
      </c>
      <c r="N560" s="13">
        <f t="shared" ref="G560:T560" si="35">COUNT(N4:N360)</f>
        <v>0</v>
      </c>
      <c r="O560" s="13">
        <f t="shared" si="35"/>
        <v>0</v>
      </c>
      <c r="P560" s="13">
        <f t="shared" si="35"/>
        <v>0</v>
      </c>
      <c r="Q560" s="13">
        <f t="shared" si="35"/>
        <v>0</v>
      </c>
      <c r="R560" s="13">
        <f t="shared" si="35"/>
        <v>0</v>
      </c>
      <c r="S560" s="13">
        <f t="shared" si="35"/>
        <v>0</v>
      </c>
      <c r="T560" s="13">
        <f t="shared" si="35"/>
        <v>0</v>
      </c>
      <c r="U560" s="14">
        <f>AVERAGE(U4:U360)</f>
        <v>1.8571428571428572</v>
      </c>
      <c r="V560" s="190">
        <f>AVERAGE(V4:V360)</f>
        <v>1424.6834733893556</v>
      </c>
      <c r="W560" s="190">
        <f>AVERAGE(W4:W360)</f>
        <v>762.92735760971073</v>
      </c>
      <c r="X560" s="190">
        <f>AVERAGE(X4:X360)</f>
        <v>4053</v>
      </c>
      <c r="Y560" s="191" t="e">
        <f>AVERAGE(Y4:Y360)</f>
        <v>#DIV/0!</v>
      </c>
    </row>
    <row r="562" spans="2:2" x14ac:dyDescent="0.3">
      <c r="B562" t="s">
        <v>519</v>
      </c>
    </row>
    <row r="563" spans="2:2" x14ac:dyDescent="0.3">
      <c r="B563" t="s">
        <v>2773</v>
      </c>
    </row>
    <row r="565" spans="2:2" x14ac:dyDescent="0.3">
      <c r="B565" s="19" t="s">
        <v>107</v>
      </c>
    </row>
    <row r="566" spans="2:2" x14ac:dyDescent="0.3">
      <c r="B566" s="20" t="s">
        <v>108</v>
      </c>
    </row>
    <row r="567" spans="2:2" x14ac:dyDescent="0.3">
      <c r="B567" s="20"/>
    </row>
    <row r="568" spans="2:2" x14ac:dyDescent="0.3">
      <c r="B568" s="20"/>
    </row>
    <row r="569" spans="2:2" x14ac:dyDescent="0.3">
      <c r="B569" s="20" t="s">
        <v>109</v>
      </c>
    </row>
  </sheetData>
  <conditionalFormatting sqref="B1:B1048576">
    <cfRule type="duplicateValues" dxfId="24" priority="1"/>
  </conditionalFormatting>
  <pageMargins left="0.7" right="0.7" top="0.75" bottom="0.75" header="0.3" footer="0.3"/>
  <pageSetup paperSize="9" orientation="portrait" r:id="rId1"/>
  <customProperties>
    <customPr name="ORB_SHEETNAME" r:id="rId2"/>
  </customProperties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03-25</vt:lpstr>
      <vt:lpstr>04-08</vt:lpstr>
      <vt:lpstr>04-29</vt:lpstr>
      <vt:lpstr>05-27</vt:lpstr>
      <vt:lpstr>06-17</vt:lpstr>
      <vt:lpstr>07-02</vt:lpstr>
      <vt:lpstr>Bendra įskaita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Justas Bagdonavicius</dc:creator>
  <cp:lastModifiedBy>justasb</cp:lastModifiedBy>
  <cp:lastPrinted>2016-06-08T11:23:10Z</cp:lastPrinted>
  <dcterms:created xsi:type="dcterms:W3CDTF">2015-12-03T12:00:11Z</dcterms:created>
  <dcterms:modified xsi:type="dcterms:W3CDTF">2017-07-04T10:37:09Z</dcterms:modified>
</cp:coreProperties>
</file>