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codeName="ThisWorkbook"/>
  <mc:AlternateContent xmlns:mc="http://schemas.openxmlformats.org/markup-compatibility/2006">
    <mc:Choice Requires="x15">
      <x15ac:absPath xmlns:x15ac="http://schemas.microsoft.com/office/spreadsheetml/2010/11/ac" url="https://cchhs1-my.sharepoint.com/personal/christopher_smith_cookcountyhealth_org/Documents/git_repos/justenvirons/pp4h-sdoh/data/"/>
    </mc:Choice>
  </mc:AlternateContent>
  <xr:revisionPtr revIDLastSave="19" documentId="13_ncr:1_{400F070F-03D3-4339-8736-A70D95758217}" xr6:coauthVersionLast="47" xr6:coauthVersionMax="47" xr10:uidLastSave="{2205C2CD-9C8C-43E1-9F34-DDF6B5686B85}"/>
  <bookViews>
    <workbookView xWindow="-108" yWindow="-108" windowWidth="23256" windowHeight="12720" tabRatio="783" firstSheet="4" activeTab="4" xr2:uid="{00000000-000D-0000-FFFF-FFFF00000000}"/>
  </bookViews>
  <sheets>
    <sheet name="Instructions" sheetId="39" r:id="rId1"/>
    <sheet name="Glossary" sheetId="40" r:id="rId2"/>
    <sheet name="Index of interventions" sheetId="46" r:id="rId3"/>
    <sheet name="Fruit &amp; Vegetable Access" sheetId="33" r:id="rId4"/>
    <sheet name="Fruit &amp; Vegetable Promotion" sheetId="34" r:id="rId5"/>
    <sheet name="Support Srvc Distressed PostCVD" sheetId="28" state="hidden" r:id="rId6"/>
    <sheet name="Int_List" sheetId="1" state="hidden" r:id="rId7"/>
  </sheets>
  <definedNames>
    <definedName name="_xlnm._FilterDatabase" localSheetId="2" hidden="1">'Index of interventions'!$A$1:$C$237</definedName>
    <definedName name="_xlnm._FilterDatabase" localSheetId="6" hidden="1">Int_List!$A$1:$G$272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37" i="1" l="1"/>
  <c r="M26" i="28" l="1"/>
  <c r="E26" i="28"/>
  <c r="C26" i="28"/>
  <c r="M24" i="28"/>
  <c r="E24" i="28"/>
  <c r="C24" i="28"/>
  <c r="M28" i="34"/>
  <c r="E28" i="34"/>
  <c r="C28" i="34"/>
  <c r="M26" i="34"/>
  <c r="E26" i="34"/>
  <c r="C26" i="34"/>
  <c r="M24" i="34"/>
  <c r="E24" i="34"/>
  <c r="C24" i="34"/>
  <c r="M22" i="34"/>
  <c r="E22" i="34"/>
  <c r="C22" i="34"/>
  <c r="M28" i="33"/>
  <c r="E28" i="33"/>
  <c r="C28" i="33"/>
  <c r="M26" i="33"/>
  <c r="E26" i="33"/>
  <c r="C26" i="33"/>
  <c r="M24" i="33"/>
  <c r="E24" i="33"/>
  <c r="C24" i="33"/>
  <c r="G78" i="1"/>
  <c r="G79" i="1"/>
  <c r="G80" i="1"/>
  <c r="G81" i="1"/>
  <c r="G67" i="1"/>
  <c r="G68" i="1"/>
  <c r="G69" i="1"/>
  <c r="G70" i="1"/>
  <c r="G71" i="1"/>
  <c r="G72" i="1"/>
  <c r="G73" i="1"/>
  <c r="G74" i="1"/>
  <c r="G75" i="1"/>
  <c r="G76" i="1"/>
  <c r="G29" i="1" l="1"/>
  <c r="G132" i="1"/>
  <c r="G133" i="1"/>
  <c r="G134" i="1"/>
  <c r="G135" i="1"/>
  <c r="G109" i="1"/>
  <c r="G110" i="1"/>
  <c r="G101" i="1"/>
  <c r="G88" i="1"/>
  <c r="G89" i="1"/>
  <c r="G59" i="1"/>
  <c r="G60" i="1"/>
  <c r="G61" i="1"/>
  <c r="G62" i="1"/>
  <c r="G63" i="1"/>
  <c r="G64" i="1"/>
  <c r="G65" i="1"/>
  <c r="G32" i="1"/>
  <c r="G33" i="1"/>
  <c r="G34" i="1"/>
  <c r="G35" i="1"/>
  <c r="G36" i="1"/>
  <c r="G37" i="1"/>
  <c r="G38" i="1"/>
  <c r="G39" i="1"/>
  <c r="G40" i="1"/>
  <c r="G41" i="1"/>
  <c r="G42" i="1"/>
  <c r="G43" i="1"/>
  <c r="G44" i="1"/>
  <c r="G45" i="1"/>
  <c r="G46" i="1"/>
  <c r="G47" i="1"/>
  <c r="G48" i="1"/>
  <c r="G49" i="1"/>
  <c r="G50" i="1"/>
  <c r="G51" i="1"/>
  <c r="G52" i="1"/>
  <c r="G53" i="1"/>
  <c r="G54" i="1"/>
  <c r="M20" i="34" l="1"/>
  <c r="E20" i="34"/>
  <c r="C20" i="34"/>
  <c r="M18" i="34"/>
  <c r="E18" i="34"/>
  <c r="C18" i="34"/>
  <c r="M16" i="34"/>
  <c r="E16" i="34"/>
  <c r="C16" i="34"/>
  <c r="E22" i="33"/>
  <c r="M22" i="33"/>
  <c r="C22" i="33"/>
  <c r="M20" i="33"/>
  <c r="E20" i="33"/>
  <c r="C20" i="33"/>
  <c r="M18" i="33"/>
  <c r="E18" i="33"/>
  <c r="C18" i="33"/>
  <c r="M16" i="33"/>
  <c r="E16" i="33"/>
  <c r="C16" i="33"/>
  <c r="M22" i="28"/>
  <c r="E22" i="28"/>
  <c r="C22" i="28"/>
  <c r="M20" i="28"/>
  <c r="E20" i="28"/>
  <c r="C20" i="28"/>
  <c r="M18" i="28"/>
  <c r="E18" i="28"/>
  <c r="C18" i="28"/>
  <c r="M16" i="28"/>
  <c r="E16" i="28"/>
  <c r="C16" i="28"/>
  <c r="M14" i="28"/>
  <c r="E14" i="28"/>
  <c r="C14" i="28"/>
  <c r="G3" i="1" l="1"/>
  <c r="G4" i="1"/>
  <c r="G5" i="1"/>
  <c r="G6" i="1"/>
  <c r="G7" i="1"/>
  <c r="G8" i="1"/>
  <c r="G9" i="1"/>
  <c r="G10" i="1"/>
  <c r="G11" i="1"/>
  <c r="G12" i="1"/>
  <c r="G13" i="1"/>
  <c r="G14" i="1"/>
  <c r="G15" i="1"/>
  <c r="G16" i="1"/>
  <c r="G17" i="1"/>
  <c r="G18" i="1"/>
  <c r="G19" i="1"/>
  <c r="G20" i="1"/>
  <c r="G21" i="1"/>
  <c r="G22" i="1"/>
  <c r="G23" i="1"/>
  <c r="G24" i="1"/>
  <c r="G25" i="1"/>
  <c r="G26" i="1"/>
  <c r="G27" i="1"/>
  <c r="G28" i="1"/>
  <c r="G30" i="1"/>
  <c r="G31" i="1"/>
  <c r="G55" i="1"/>
  <c r="G56" i="1"/>
  <c r="G57" i="1"/>
  <c r="G58" i="1"/>
  <c r="G66" i="1"/>
  <c r="G77" i="1"/>
  <c r="G82" i="1"/>
  <c r="G87" i="1"/>
  <c r="G90" i="1"/>
  <c r="G91" i="1"/>
  <c r="G92" i="1"/>
  <c r="G93" i="1"/>
  <c r="G94" i="1"/>
  <c r="G95" i="1"/>
  <c r="G96" i="1"/>
  <c r="G97" i="1"/>
  <c r="G98" i="1"/>
  <c r="G99" i="1"/>
  <c r="G100" i="1"/>
  <c r="G102" i="1"/>
  <c r="G103" i="1"/>
  <c r="G104" i="1"/>
  <c r="G105" i="1"/>
  <c r="G106" i="1"/>
  <c r="G107" i="1"/>
  <c r="G108" i="1"/>
  <c r="G111" i="1"/>
  <c r="G112" i="1"/>
  <c r="G113" i="1"/>
  <c r="G114" i="1"/>
  <c r="G115" i="1"/>
  <c r="G116" i="1"/>
  <c r="G117" i="1"/>
  <c r="G118" i="1"/>
  <c r="G119" i="1"/>
  <c r="G120" i="1"/>
  <c r="G121" i="1"/>
  <c r="G122" i="1"/>
  <c r="G123" i="1"/>
  <c r="G124" i="1"/>
  <c r="G125" i="1"/>
  <c r="G126" i="1"/>
  <c r="G127" i="1"/>
  <c r="G128" i="1"/>
  <c r="G129" i="1"/>
  <c r="G130" i="1"/>
  <c r="G131"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 i="1"/>
  <c r="G26" i="28" l="1"/>
  <c r="O26" i="28" s="1"/>
  <c r="G24" i="28"/>
  <c r="O24" i="28" s="1"/>
  <c r="G28" i="34"/>
  <c r="O28" i="34" s="1"/>
  <c r="G26" i="34"/>
  <c r="O26" i="34" s="1"/>
  <c r="G24" i="34"/>
  <c r="O24" i="34" s="1"/>
  <c r="G22" i="34"/>
  <c r="O22" i="34" s="1"/>
  <c r="G28" i="33"/>
  <c r="O28" i="33" s="1"/>
  <c r="G26" i="33"/>
  <c r="O26" i="33" s="1"/>
  <c r="G24" i="33"/>
  <c r="O24" i="33" s="1"/>
  <c r="G20" i="34"/>
  <c r="O20" i="34" s="1"/>
  <c r="G18" i="34"/>
  <c r="O18" i="34" s="1"/>
  <c r="G16" i="34"/>
  <c r="O16" i="34" s="1"/>
  <c r="G20" i="33"/>
  <c r="O20" i="33" s="1"/>
  <c r="G18" i="33"/>
  <c r="O18" i="33" s="1"/>
  <c r="G16" i="33"/>
  <c r="O16" i="33" s="1"/>
  <c r="G14" i="28"/>
  <c r="O14" i="28" s="1"/>
  <c r="G22" i="33"/>
  <c r="O22" i="33" s="1"/>
  <c r="G22" i="28"/>
  <c r="O22" i="28" s="1"/>
  <c r="G20" i="28"/>
  <c r="O20" i="28" s="1"/>
  <c r="G18" i="28"/>
  <c r="O18" i="28" s="1"/>
  <c r="G16" i="28"/>
  <c r="O16" i="28" s="1"/>
  <c r="S15" i="28" l="1"/>
  <c r="S17" i="28" s="1"/>
  <c r="S17" i="34"/>
  <c r="S19" i="34" s="1"/>
  <c r="S17" i="33"/>
  <c r="S19" i="33" s="1"/>
</calcChain>
</file>

<file path=xl/sharedStrings.xml><?xml version="1.0" encoding="utf-8"?>
<sst xmlns="http://schemas.openxmlformats.org/spreadsheetml/2006/main" count="2027" uniqueCount="565">
  <si>
    <t>prismlevername</t>
  </si>
  <si>
    <t>Lever Short Name (for formulas)</t>
  </si>
  <si>
    <t>Lever ID</t>
  </si>
  <si>
    <t>Intervention</t>
  </si>
  <si>
    <t>Intervention ID</t>
  </si>
  <si>
    <t>Cigarette tax</t>
  </si>
  <si>
    <t>CigTax</t>
  </si>
  <si>
    <t>--</t>
  </si>
  <si>
    <t>Workplace Smoking Bans</t>
  </si>
  <si>
    <t>WorkSmokeBans</t>
  </si>
  <si>
    <t>Smoke Free Multi Unit Housing</t>
  </si>
  <si>
    <t>SmokeFreeMUH</t>
  </si>
  <si>
    <t>Smoke Free MUH</t>
  </si>
  <si>
    <t>Smoking Countermarketing</t>
  </si>
  <si>
    <t>SmokingCtmg</t>
  </si>
  <si>
    <t>Cigarette packaging (graphic imaging, warnings, etc.)</t>
  </si>
  <si>
    <t>Cigarette Marketing &amp; Sales Restrictions</t>
  </si>
  <si>
    <t>CigMktg</t>
  </si>
  <si>
    <t>Movies</t>
  </si>
  <si>
    <t>Banning advertising and sponsorship of tobacco products</t>
  </si>
  <si>
    <t>Smoke Quit Services</t>
  </si>
  <si>
    <t>Free/subsidized NRT &amp; smoking cessation services</t>
  </si>
  <si>
    <t>Financial incentives for enrollment in smoking cessation services</t>
  </si>
  <si>
    <t>Physician sending patient directly to a  counselor/Increase physician referrals/Increase provider contact</t>
  </si>
  <si>
    <t>Proactive tobacco quitlines</t>
  </si>
  <si>
    <t>Workplace smoking cessation programs for employees</t>
  </si>
  <si>
    <t>Culturally tailored smoking cessation interventions</t>
  </si>
  <si>
    <t>FV Access</t>
  </si>
  <si>
    <t>FVAccess</t>
  </si>
  <si>
    <t>0101</t>
  </si>
  <si>
    <t>FV Promotion</t>
  </si>
  <si>
    <t>FVPromotion</t>
  </si>
  <si>
    <t>999</t>
  </si>
  <si>
    <t>0401</t>
  </si>
  <si>
    <t>Sodium consumption Non-Hypertensives</t>
  </si>
  <si>
    <t>SodiumNonHyp</t>
  </si>
  <si>
    <t>5a</t>
  </si>
  <si>
    <t>Sodium consumption Hypertensives</t>
  </si>
  <si>
    <t>SodiumHyp</t>
  </si>
  <si>
    <t>5b</t>
  </si>
  <si>
    <t>Transfat</t>
  </si>
  <si>
    <t>PA Access</t>
  </si>
  <si>
    <t>PAAccess</t>
  </si>
  <si>
    <t>0701</t>
  </si>
  <si>
    <t>0702</t>
  </si>
  <si>
    <t>0703</t>
  </si>
  <si>
    <t>Parks</t>
  </si>
  <si>
    <t>0704</t>
  </si>
  <si>
    <t>0705</t>
  </si>
  <si>
    <t>0706</t>
  </si>
  <si>
    <t>0707</t>
  </si>
  <si>
    <t>Walking/jogging trail</t>
  </si>
  <si>
    <t>0708</t>
  </si>
  <si>
    <t xml:space="preserve">Safe street promotion </t>
  </si>
  <si>
    <t>0709</t>
  </si>
  <si>
    <t xml:space="preserve">Joint use agreements </t>
  </si>
  <si>
    <t>0710</t>
  </si>
  <si>
    <t>PA Promotion</t>
  </si>
  <si>
    <t>PAPromotion</t>
  </si>
  <si>
    <t>0801</t>
  </si>
  <si>
    <t>Support and self-help groups</t>
  </si>
  <si>
    <t>0802</t>
  </si>
  <si>
    <t>Signage</t>
  </si>
  <si>
    <t>0803</t>
  </si>
  <si>
    <t>0804</t>
  </si>
  <si>
    <t xml:space="preserve">Provide discounts to encourage PA </t>
  </si>
  <si>
    <t>0805</t>
  </si>
  <si>
    <t>Internet-based interventions</t>
  </si>
  <si>
    <t>0807</t>
  </si>
  <si>
    <t>PA requirements childcare</t>
  </si>
  <si>
    <t>PAChildcare</t>
  </si>
  <si>
    <t>Installation of portable playground equipment</t>
  </si>
  <si>
    <t>0901</t>
  </si>
  <si>
    <t>Limits on use of electronic media</t>
  </si>
  <si>
    <t>0902</t>
  </si>
  <si>
    <t>0903</t>
  </si>
  <si>
    <t>0908</t>
  </si>
  <si>
    <t>0909</t>
  </si>
  <si>
    <t>0910</t>
  </si>
  <si>
    <t>0911</t>
  </si>
  <si>
    <t>PA requirements schools</t>
  </si>
  <si>
    <t>PASchools</t>
  </si>
  <si>
    <t>Improved playground equipment</t>
  </si>
  <si>
    <t>Weight Loss</t>
  </si>
  <si>
    <t>WeightLoss</t>
  </si>
  <si>
    <t>100% insurance coverage of weight loss programs and products</t>
  </si>
  <si>
    <t>Advertising</t>
  </si>
  <si>
    <t>Use of quality hypertension care nonCVD</t>
  </si>
  <si>
    <t>HypNonCVD</t>
  </si>
  <si>
    <r>
      <t xml:space="preserve">Home blood pressure monitoring </t>
    </r>
    <r>
      <rPr>
        <sz val="8"/>
        <rFont val="Calibri"/>
        <family val="2"/>
      </rPr>
      <t>(hyp)</t>
    </r>
  </si>
  <si>
    <r>
      <t xml:space="preserve">Community health worker model </t>
    </r>
    <r>
      <rPr>
        <sz val="8"/>
        <rFont val="Calibri"/>
        <family val="2"/>
      </rPr>
      <t>(hyp)</t>
    </r>
  </si>
  <si>
    <r>
      <t xml:space="preserve">Rewards for higher adherence and lower BP </t>
    </r>
    <r>
      <rPr>
        <sz val="8"/>
        <rFont val="Calibri"/>
        <family val="2"/>
      </rPr>
      <t>(hyp)</t>
    </r>
  </si>
  <si>
    <r>
      <t xml:space="preserve">Simplification of dosing regimen </t>
    </r>
    <r>
      <rPr>
        <sz val="8"/>
        <rFont val="Calibri"/>
        <family val="2"/>
      </rPr>
      <t>(hyp)</t>
    </r>
  </si>
  <si>
    <r>
      <t xml:space="preserve">Patient reminders/daily drug reminder chart </t>
    </r>
    <r>
      <rPr>
        <sz val="8"/>
        <rFont val="Calibri"/>
        <family val="2"/>
      </rPr>
      <t>(hyp)</t>
    </r>
  </si>
  <si>
    <r>
      <t xml:space="preserve">Education: pharmacist program, medication therapy management program, patient education, educational mailings </t>
    </r>
    <r>
      <rPr>
        <sz val="8"/>
        <rFont val="Calibri"/>
        <family val="2"/>
      </rPr>
      <t xml:space="preserve"> (hyp)</t>
    </r>
  </si>
  <si>
    <r>
      <t xml:space="preserve">Telephone intervention: behavioral intervention, nurse telephone calls </t>
    </r>
    <r>
      <rPr>
        <sz val="8"/>
        <rFont val="Calibri"/>
        <family val="2"/>
      </rPr>
      <t>(hyp)</t>
    </r>
  </si>
  <si>
    <r>
      <t xml:space="preserve">Social support </t>
    </r>
    <r>
      <rPr>
        <sz val="8"/>
        <rFont val="Calibri"/>
        <family val="2"/>
      </rPr>
      <t>(hyp)</t>
    </r>
  </si>
  <si>
    <t>Use of quality hypertension care postCVD</t>
  </si>
  <si>
    <t>HypPostCVD</t>
  </si>
  <si>
    <t>Use of quality high cholesterol care nonCVD</t>
  </si>
  <si>
    <t>CholNonCVD</t>
  </si>
  <si>
    <r>
      <t xml:space="preserve">Improved insurance coverage; decreased cost of medication </t>
    </r>
    <r>
      <rPr>
        <sz val="8"/>
        <rFont val="Calibri"/>
        <family val="2"/>
      </rPr>
      <t>(high chol)</t>
    </r>
  </si>
  <si>
    <r>
      <t xml:space="preserve">Patient reminders </t>
    </r>
    <r>
      <rPr>
        <sz val="8"/>
        <rFont val="Calibri"/>
        <family val="2"/>
      </rPr>
      <t>(high chol)</t>
    </r>
  </si>
  <si>
    <r>
      <t>Community health workers</t>
    </r>
    <r>
      <rPr>
        <sz val="8"/>
        <rFont val="Calibri"/>
        <family val="2"/>
      </rPr>
      <t xml:space="preserve"> (high chol)</t>
    </r>
  </si>
  <si>
    <r>
      <t xml:space="preserve">Social support from family/friends </t>
    </r>
    <r>
      <rPr>
        <sz val="8"/>
        <rFont val="Calibri"/>
        <family val="2"/>
      </rPr>
      <t xml:space="preserve">(high chol) </t>
    </r>
  </si>
  <si>
    <r>
      <t xml:space="preserve">Chronic disease of self-management programs </t>
    </r>
    <r>
      <rPr>
        <sz val="8"/>
        <rFont val="Calibri"/>
        <family val="2"/>
      </rPr>
      <t>(high chol)</t>
    </r>
  </si>
  <si>
    <r>
      <t xml:space="preserve">Health IT </t>
    </r>
    <r>
      <rPr>
        <sz val="8"/>
        <rFont val="Calibri"/>
        <family val="2"/>
      </rPr>
      <t>(high chol)</t>
    </r>
  </si>
  <si>
    <r>
      <t xml:space="preserve">Motivational interviewing </t>
    </r>
    <r>
      <rPr>
        <sz val="8"/>
        <rFont val="Calibri"/>
        <family val="2"/>
      </rPr>
      <t>(high chol)</t>
    </r>
  </si>
  <si>
    <t>Use of quality high cholesterol care postCVD</t>
  </si>
  <si>
    <t>CholPostCVD</t>
  </si>
  <si>
    <r>
      <t xml:space="preserve">Improved insurance coverage; decreased cost of medication </t>
    </r>
    <r>
      <rPr>
        <sz val="8"/>
        <rFont val="Calibri"/>
        <family val="2"/>
      </rPr>
      <t>(high chol, post cvd)</t>
    </r>
  </si>
  <si>
    <r>
      <t xml:space="preserve">Patient reminders </t>
    </r>
    <r>
      <rPr>
        <sz val="8"/>
        <rFont val="Calibri"/>
        <family val="2"/>
      </rPr>
      <t>(high chol, post cvd)</t>
    </r>
  </si>
  <si>
    <r>
      <t xml:space="preserve">Social support from family/friends </t>
    </r>
    <r>
      <rPr>
        <sz val="8"/>
        <rFont val="Calibri"/>
        <family val="2"/>
      </rPr>
      <t xml:space="preserve">(high chol, post cvd) </t>
    </r>
  </si>
  <si>
    <r>
      <t xml:space="preserve">Chronic disease of self-management programs </t>
    </r>
    <r>
      <rPr>
        <sz val="8"/>
        <rFont val="Calibri"/>
        <family val="2"/>
      </rPr>
      <t>(high chol, post cvd)</t>
    </r>
  </si>
  <si>
    <r>
      <t xml:space="preserve">Health IT </t>
    </r>
    <r>
      <rPr>
        <sz val="8"/>
        <rFont val="Calibri"/>
        <family val="2"/>
      </rPr>
      <t>(high chol, post cvd)</t>
    </r>
  </si>
  <si>
    <t>Use of quality diabetes care nonCVD</t>
  </si>
  <si>
    <t>DiabNonCVD</t>
  </si>
  <si>
    <t xml:space="preserve">DSME in community gather places </t>
  </si>
  <si>
    <r>
      <t xml:space="preserve">Reduce cost, increase insurance coverage </t>
    </r>
    <r>
      <rPr>
        <sz val="8"/>
        <rFont val="Calibri"/>
        <family val="2"/>
      </rPr>
      <t>(diabetes)</t>
    </r>
  </si>
  <si>
    <r>
      <t xml:space="preserve">Community health workers </t>
    </r>
    <r>
      <rPr>
        <sz val="8"/>
        <rFont val="Calibri"/>
        <family val="2"/>
      </rPr>
      <t>(diabetes)</t>
    </r>
  </si>
  <si>
    <r>
      <t>Simplified drug regimen</t>
    </r>
    <r>
      <rPr>
        <sz val="8"/>
        <rFont val="Calibri"/>
        <family val="2"/>
      </rPr>
      <t xml:space="preserve"> (diabetes)</t>
    </r>
  </si>
  <si>
    <r>
      <t>Education</t>
    </r>
    <r>
      <rPr>
        <sz val="8"/>
        <rFont val="Calibri"/>
        <family val="2"/>
      </rPr>
      <t xml:space="preserve"> (diabetes)</t>
    </r>
  </si>
  <si>
    <r>
      <t xml:space="preserve">Educational outreach visits to community providers about referring patients to DSME programs; increased referrals to lifestyle change programs </t>
    </r>
    <r>
      <rPr>
        <sz val="8"/>
        <rFont val="Calibri"/>
        <family val="2"/>
      </rPr>
      <t>(diabetes)</t>
    </r>
  </si>
  <si>
    <r>
      <t>Pharmacist education, phone follow up</t>
    </r>
    <r>
      <rPr>
        <sz val="8"/>
        <rFont val="Calibri"/>
        <family val="2"/>
      </rPr>
      <t xml:space="preserve"> (diabetes)</t>
    </r>
  </si>
  <si>
    <r>
      <t>Target underserved populations to increase number of people with access to care</t>
    </r>
    <r>
      <rPr>
        <sz val="8"/>
        <rFont val="Calibri"/>
        <family val="2"/>
      </rPr>
      <t xml:space="preserve"> (diabetes)</t>
    </r>
  </si>
  <si>
    <r>
      <t>Nurse telephone calls</t>
    </r>
    <r>
      <rPr>
        <sz val="8"/>
        <rFont val="Calibri"/>
        <family val="2"/>
      </rPr>
      <t xml:space="preserve"> (diabetes)</t>
    </r>
  </si>
  <si>
    <r>
      <t xml:space="preserve">Asheville-like model </t>
    </r>
    <r>
      <rPr>
        <sz val="8"/>
        <rFont val="Calibri"/>
        <family val="2"/>
      </rPr>
      <t>(diabetes)</t>
    </r>
  </si>
  <si>
    <r>
      <t xml:space="preserve">Chronic disease of self-management programs </t>
    </r>
    <r>
      <rPr>
        <sz val="8"/>
        <rFont val="Calibri"/>
        <family val="2"/>
      </rPr>
      <t>(diabetes)</t>
    </r>
  </si>
  <si>
    <r>
      <t xml:space="preserve">Increase physician adherence </t>
    </r>
    <r>
      <rPr>
        <sz val="8"/>
        <rFont val="Calibri"/>
        <family val="2"/>
      </rPr>
      <t>(diabetes)</t>
    </r>
  </si>
  <si>
    <r>
      <t>Set weight loss goal; reward/incentives</t>
    </r>
    <r>
      <rPr>
        <sz val="8"/>
        <rFont val="Calibri"/>
        <family val="2"/>
      </rPr>
      <t xml:space="preserve"> (diabetes)</t>
    </r>
  </si>
  <si>
    <t>Use of quality diabetes care postCVD</t>
  </si>
  <si>
    <t>DiabPostCVD</t>
  </si>
  <si>
    <r>
      <t xml:space="preserve">DSME in community gather places </t>
    </r>
    <r>
      <rPr>
        <sz val="8"/>
        <rFont val="Calibri"/>
        <family val="2"/>
      </rPr>
      <t>(post cvd)</t>
    </r>
  </si>
  <si>
    <r>
      <t>Reduce cost, increase insurance coverage</t>
    </r>
    <r>
      <rPr>
        <sz val="8"/>
        <rFont val="Calibri"/>
        <family val="2"/>
      </rPr>
      <t xml:space="preserve"> (diabetes, post cvd)</t>
    </r>
  </si>
  <si>
    <r>
      <t xml:space="preserve">Community health workers </t>
    </r>
    <r>
      <rPr>
        <sz val="8"/>
        <rFont val="Calibri"/>
        <family val="2"/>
      </rPr>
      <t>(diabetes, post cvd)</t>
    </r>
  </si>
  <si>
    <r>
      <t xml:space="preserve">Simplified drug regimen </t>
    </r>
    <r>
      <rPr>
        <sz val="8"/>
        <rFont val="Calibri"/>
        <family val="2"/>
      </rPr>
      <t>(diabetes, post cvd)</t>
    </r>
  </si>
  <si>
    <r>
      <t xml:space="preserve">Education </t>
    </r>
    <r>
      <rPr>
        <sz val="8"/>
        <rFont val="Calibri"/>
        <family val="2"/>
      </rPr>
      <t>(diabetes, post cvd)</t>
    </r>
  </si>
  <si>
    <r>
      <t xml:space="preserve">Educational outreach visits to community providers about referring patients to DSME programs; increased referrals to lifestyle change programs </t>
    </r>
    <r>
      <rPr>
        <sz val="8"/>
        <rFont val="Calibri"/>
        <family val="2"/>
      </rPr>
      <t>(diabetes, post cvd)</t>
    </r>
  </si>
  <si>
    <r>
      <t>Pharmacist education, phone follow up</t>
    </r>
    <r>
      <rPr>
        <sz val="8"/>
        <rFont val="Calibri"/>
        <family val="2"/>
      </rPr>
      <t xml:space="preserve"> (diabetes, post cvd)</t>
    </r>
  </si>
  <si>
    <r>
      <t xml:space="preserve">Target underserved populations to increase number of people with access to care </t>
    </r>
    <r>
      <rPr>
        <sz val="8"/>
        <rFont val="Calibri"/>
        <family val="2"/>
      </rPr>
      <t>(diabetes, post cvd)</t>
    </r>
  </si>
  <si>
    <r>
      <t xml:space="preserve">Nurse telephone calls </t>
    </r>
    <r>
      <rPr>
        <sz val="8"/>
        <rFont val="Calibri"/>
        <family val="2"/>
      </rPr>
      <t>(diabetes, post cvd)</t>
    </r>
  </si>
  <si>
    <r>
      <t xml:space="preserve">Asheville-like model </t>
    </r>
    <r>
      <rPr>
        <sz val="8"/>
        <rFont val="Calibri"/>
        <family val="2"/>
      </rPr>
      <t>(diabetes, post cvd)</t>
    </r>
  </si>
  <si>
    <r>
      <t xml:space="preserve">Chronic disease of self-management programs </t>
    </r>
    <r>
      <rPr>
        <sz val="8"/>
        <rFont val="Calibri"/>
        <family val="2"/>
      </rPr>
      <t>(diabetes, post cvd)</t>
    </r>
  </si>
  <si>
    <r>
      <t xml:space="preserve">Increase physician adherence </t>
    </r>
    <r>
      <rPr>
        <sz val="8"/>
        <rFont val="Calibri"/>
        <family val="2"/>
      </rPr>
      <t>(diabetes, post cvd)</t>
    </r>
  </si>
  <si>
    <r>
      <t xml:space="preserve">Set weight loss goal; reward/incentives </t>
    </r>
    <r>
      <rPr>
        <sz val="8"/>
        <rFont val="Calibri"/>
        <family val="2"/>
      </rPr>
      <t>(diabetes, post cvd)</t>
    </r>
  </si>
  <si>
    <t>Increase number of hospitals that provide CR</t>
  </si>
  <si>
    <t>Insurance coverage for CR</t>
  </si>
  <si>
    <t>Nurse follow-up</t>
  </si>
  <si>
    <t>Increased CR referral (Get With the Guidelines Program)</t>
  </si>
  <si>
    <t>Automatic referral (use of electronic health records or systematic discharge order sets)</t>
  </si>
  <si>
    <t>Outreach letter recommending CR</t>
  </si>
  <si>
    <t>Providing transportation to care</t>
  </si>
  <si>
    <t>Referral network</t>
  </si>
  <si>
    <t>CVD registry</t>
  </si>
  <si>
    <t>Use of support services by distressed postCVD</t>
  </si>
  <si>
    <t>DistressPostCVD</t>
  </si>
  <si>
    <r>
      <t>Screening for depression/intervention</t>
    </r>
    <r>
      <rPr>
        <sz val="8"/>
        <rFont val="Calibri"/>
        <family val="2"/>
      </rPr>
      <t xml:space="preserve"> (post cvd)</t>
    </r>
  </si>
  <si>
    <r>
      <t xml:space="preserve">Referral to other community resources (not shelter)  </t>
    </r>
    <r>
      <rPr>
        <sz val="8"/>
        <rFont val="Calibri"/>
        <family val="2"/>
      </rPr>
      <t>(post cvd)</t>
    </r>
  </si>
  <si>
    <r>
      <t xml:space="preserve">Culturally adapted interventions </t>
    </r>
    <r>
      <rPr>
        <sz val="8"/>
        <rFont val="Calibri"/>
        <family val="2"/>
      </rPr>
      <t>(post cvd)</t>
    </r>
  </si>
  <si>
    <r>
      <t xml:space="preserve">Mail outreach </t>
    </r>
    <r>
      <rPr>
        <sz val="8"/>
        <rFont val="Calibri"/>
        <family val="2"/>
      </rPr>
      <t>(post cvd)</t>
    </r>
  </si>
  <si>
    <r>
      <t xml:space="preserve">Social support </t>
    </r>
    <r>
      <rPr>
        <sz val="8"/>
        <rFont val="Calibri"/>
        <family val="2"/>
      </rPr>
      <t>(post cvd)</t>
    </r>
  </si>
  <si>
    <r>
      <t xml:space="preserve">Referral to homeless shelter-based psychiatric clinic </t>
    </r>
    <r>
      <rPr>
        <sz val="8"/>
        <rFont val="Calibri"/>
        <family val="2"/>
      </rPr>
      <t>(post cvd)</t>
    </r>
  </si>
  <si>
    <t>Use of support services by distressed nonCVD</t>
  </si>
  <si>
    <t>DistressNonCVD</t>
  </si>
  <si>
    <t>Screening for depression/intervention</t>
  </si>
  <si>
    <t>Referral to other community resources (not shelter)</t>
  </si>
  <si>
    <t>Culturally adapted interventions</t>
  </si>
  <si>
    <t>Mail outreach</t>
  </si>
  <si>
    <t>Social support</t>
  </si>
  <si>
    <t>Referral to homeless shelter-based psychiatric clinic</t>
  </si>
  <si>
    <t>Use of quality CVD care postCVD</t>
  </si>
  <si>
    <t>CVDCare</t>
  </si>
  <si>
    <t>Health screening, personal risk estimate, counseling, motivational interviewing</t>
  </si>
  <si>
    <t>Telephone intervention</t>
  </si>
  <si>
    <t>Pharmacist intervention: counseling, education</t>
  </si>
  <si>
    <t>Nurse intervention: counseling, education</t>
  </si>
  <si>
    <t>Health information systems to improve case management and identify high risk</t>
  </si>
  <si>
    <t>Periodontal - Non CVD</t>
  </si>
  <si>
    <t>PeriodontalNonCVD</t>
  </si>
  <si>
    <t>Periodontal - Post CVD</t>
  </si>
  <si>
    <t>PeriodontalPostCVD</t>
  </si>
  <si>
    <t>Intensity_Category</t>
  </si>
  <si>
    <t>Intensity_value</t>
  </si>
  <si>
    <t>Intervention Strength Category</t>
  </si>
  <si>
    <t>PRISM Lever Strength</t>
  </si>
  <si>
    <t>Minimal</t>
  </si>
  <si>
    <t>Low</t>
  </si>
  <si>
    <t>Medium</t>
  </si>
  <si>
    <t>High</t>
  </si>
  <si>
    <t>[Select Intervention]</t>
  </si>
  <si>
    <t>Intervention Selection</t>
  </si>
  <si>
    <t>Initial Condition</t>
  </si>
  <si>
    <t>Lever Movement</t>
  </si>
  <si>
    <t>Reach if not 100%</t>
  </si>
  <si>
    <t>total</t>
  </si>
  <si>
    <t># of people impacted</t>
  </si>
  <si>
    <t>Reach x Intensity</t>
  </si>
  <si>
    <t>Lever:</t>
  </si>
  <si>
    <t>Description:</t>
  </si>
  <si>
    <t>Range:</t>
  </si>
  <si>
    <t>U.S. initial:</t>
  </si>
  <si>
    <t>Effects:</t>
  </si>
  <si>
    <r>
      <rPr>
        <b/>
        <sz val="11"/>
        <rFont val="Arial"/>
        <family val="2"/>
      </rPr>
      <t xml:space="preserve">REACH
</t>
    </r>
    <r>
      <rPr>
        <sz val="11"/>
        <rFont val="Arial"/>
        <family val="2"/>
      </rPr>
      <t>(impacted ÷ total)</t>
    </r>
  </si>
  <si>
    <t xml:space="preserve">Lever Value </t>
  </si>
  <si>
    <t>(Initial Condition + Lever Movement)</t>
  </si>
  <si>
    <t>Intensity</t>
  </si>
  <si>
    <t>Category</t>
  </si>
  <si>
    <t>Setting</t>
  </si>
  <si>
    <t>0% to 100%.</t>
  </si>
  <si>
    <t xml:space="preserve">0% to 100%. </t>
  </si>
  <si>
    <t>[Select Intensity]</t>
  </si>
  <si>
    <t>Reach if not 100%
(post-CVD population)</t>
  </si>
  <si>
    <t>SUPPORT SERVICES FOR DISTRESSED POST-CVD</t>
  </si>
  <si>
    <t>Telephone-linked computer system for monitoring and counseling</t>
  </si>
  <si>
    <t>Home blood pressure monitoring</t>
  </si>
  <si>
    <t>Community health worker model</t>
  </si>
  <si>
    <t>Rewards for higher adherence and lower BP</t>
  </si>
  <si>
    <t>Simplification of dosing regimen</t>
  </si>
  <si>
    <t>Patient reminders/daily drug reminder chart</t>
  </si>
  <si>
    <t>Education: pharmacist program, medication therapy management program, patient education, educational mailings</t>
  </si>
  <si>
    <t>Telephone intervention: behavioral intervention, nurse telephone calls</t>
  </si>
  <si>
    <t>FRUIT AND VEGETABLE ACCESS</t>
  </si>
  <si>
    <t>The percentage of the population having convenient, affordable access to fresh fruits and vegetables.</t>
  </si>
  <si>
    <t>Increased fruit and vegetable consumption reduces the risk for high cholesterol and hypertension and also directly reduces the risk for cardiovascular events.</t>
  </si>
  <si>
    <t>FRUIT AND VEGETABLE PROMOTION</t>
  </si>
  <si>
    <r>
      <t xml:space="preserve">Reach x Intensity </t>
    </r>
    <r>
      <rPr>
        <b/>
        <sz val="10"/>
        <rFont val="Arial"/>
        <family val="2"/>
      </rPr>
      <t>x Lever Range</t>
    </r>
  </si>
  <si>
    <t>HOW TO USE THIS WORKBOOK</t>
  </si>
  <si>
    <t>GLOSSARY OF PRISM TERMS</t>
  </si>
  <si>
    <t xml:space="preserve">
Base Case</t>
  </si>
  <si>
    <t xml:space="preserve">
The baseline scenario or “business-as-usual” simulation. For the base case, PRISM calculates likely trends in outcomes under the assumption that all interventions in place initially (initial conditions) are maintained at the same levels, while birth, death, risk factor and disease incidence trends continue.
</t>
  </si>
  <si>
    <t xml:space="preserve">A numeric value representing the comprehensiveness of an intervention. For some levers, intensity is a measurable quantity, such as milligrams of sodium consumed; for others, it is relative to defined maximum and minimum values.
</t>
  </si>
  <si>
    <t>Lever</t>
  </si>
  <si>
    <t>Lever Increase or Decrease</t>
  </si>
  <si>
    <t>Lever Maximum</t>
  </si>
  <si>
    <t xml:space="preserve">The largest value to which a lever can be set in PRISM. For levers with high values preferred, the lever maximum represents the most effective intervention that is either possible or plausible. For levers with low values preferred, the lever maximum is the least effective intervention that PRISM can currently simulate.
</t>
  </si>
  <si>
    <t>Lever Minimum</t>
  </si>
  <si>
    <t xml:space="preserve">The smallest value to which a lever can be set in PRISM. Depending on the type of intervention, the minimum represents either the worst or best case that PRISM can simulate.
</t>
  </si>
  <si>
    <t>Lever Value</t>
  </si>
  <si>
    <t>Reach</t>
  </si>
  <si>
    <t xml:space="preserve">The status of a lever before program activities have started, used by PRISM to calculate a base case against which to compare alternative scenarios.
</t>
  </si>
  <si>
    <t xml:space="preserve">The increment by which the lever value changes. Mathematically, the lever increase or decrease is the aggregated change in intensity multiplied by the corresponding reach for each intervention.
</t>
  </si>
  <si>
    <t xml:space="preserve">Strategy inputs in PRISM. Levers represent strategies that have been demonstrated to impact (exert leverage on) risk factors, health outcomes, and/or costs. Levers often consist of several evidence-based interventions on which communities could be working.
</t>
  </si>
  <si>
    <r>
      <t>When an incremental change in lever value is computed, the final lever value for a test scenario is the initial condition plus the lever increase</t>
    </r>
    <r>
      <rPr>
        <sz val="10"/>
        <color rgb="FF000000"/>
        <rFont val="Calibri"/>
        <family val="2"/>
      </rPr>
      <t>—</t>
    </r>
    <r>
      <rPr>
        <sz val="10"/>
        <color rgb="FF000000"/>
        <rFont val="Arial"/>
        <family val="2"/>
      </rPr>
      <t xml:space="preserve">or minus the lever decrease, where lower values are preferred.
</t>
    </r>
  </si>
  <si>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</si>
  <si>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</si>
  <si>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</si>
  <si>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</si>
  <si>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</si>
  <si>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</si>
  <si>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</si>
  <si>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</si>
  <si>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</si>
  <si>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</si>
  <si>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</si>
  <si>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</si>
  <si>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</si>
  <si>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</si>
  <si>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</si>
  <si>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</si>
  <si>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</si>
  <si>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</si>
  <si>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</si>
  <si>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</si>
  <si>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</si>
  <si>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</si>
  <si>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</si>
  <si>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School fruit and vegetable gardens</t>
  </si>
  <si>
    <t>Nutrition standards and guidelines in childcare</t>
  </si>
  <si>
    <t>Access in child care (parent handouts, educational activities, instructor training, etc.)  </t>
  </si>
  <si>
    <t>Community gardens</t>
  </si>
  <si>
    <t>Healthy vending machines</t>
  </si>
  <si>
    <t>Worksites: farm to site programs, healthy food procurement</t>
  </si>
  <si>
    <t>Healthy food in convenience stores</t>
  </si>
  <si>
    <t>Coordinated Approach to School Health (CATCH)</t>
  </si>
  <si>
    <t>Salad Bars in school cafeterias</t>
  </si>
  <si>
    <t xml:space="preserve">Retailers: healthy food availability (grocery stores) </t>
  </si>
  <si>
    <t>Healthy food availability in restaurants</t>
  </si>
  <si>
    <t>Incentives to attract supermarkets to underserved neighborhoods, bus routes/community shuttles</t>
  </si>
  <si>
    <t>New grocery stores in underserved areas</t>
  </si>
  <si>
    <t>Mobile markets accepting SNAP/EBT</t>
  </si>
  <si>
    <t>Food buying clubs and co-ops</t>
  </si>
  <si>
    <t>Improved transportation to healthy retail</t>
  </si>
  <si>
    <t>Promotion in school: food service intervention</t>
  </si>
  <si>
    <t>Point of purchase signage to identify healthy foods</t>
  </si>
  <si>
    <t xml:space="preserve">Food samples, cooking demonstrations, recipe distribution </t>
  </si>
  <si>
    <t>Church-based/workplace educational intervention</t>
  </si>
  <si>
    <t>Educate retailers on healthy foods to stock</t>
  </si>
  <si>
    <t>Partitioned shopping carts</t>
  </si>
  <si>
    <t>In-store PSAs, videos, displays with information about FV</t>
  </si>
  <si>
    <t>EDFoodCtrMktg</t>
  </si>
  <si>
    <t>Energy-Dense Food Countermarketing</t>
  </si>
  <si>
    <t>Menu labeling in restaurants (calories alone)</t>
  </si>
  <si>
    <t>Menu labeling in restaurants (calories and additional nutrition information)</t>
  </si>
  <si>
    <t>Labeling in vending machines (color coding)</t>
  </si>
  <si>
    <t>Banning soda in schools</t>
  </si>
  <si>
    <t>Banning all SSBs in schools</t>
  </si>
  <si>
    <t xml:space="preserve">Visible nutrition information on product displays </t>
  </si>
  <si>
    <t>EDFoodPrice</t>
  </si>
  <si>
    <t>Energy-Dense Food Pricing</t>
  </si>
  <si>
    <t>FV price reduction</t>
  </si>
  <si>
    <t>Free FV provided at school</t>
  </si>
  <si>
    <t>0402</t>
  </si>
  <si>
    <t>0403</t>
  </si>
  <si>
    <t>0205</t>
  </si>
  <si>
    <t>0206</t>
  </si>
  <si>
    <t>0207</t>
  </si>
  <si>
    <t>0208</t>
  </si>
  <si>
    <t>0209</t>
  </si>
  <si>
    <t>0210</t>
  </si>
  <si>
    <t>0211</t>
  </si>
  <si>
    <t>0212</t>
  </si>
  <si>
    <t>0213</t>
  </si>
  <si>
    <t>0214</t>
  </si>
  <si>
    <t>0301</t>
  </si>
  <si>
    <t>0302</t>
  </si>
  <si>
    <t>0303</t>
  </si>
  <si>
    <t>0304</t>
  </si>
  <si>
    <t>0305</t>
  </si>
  <si>
    <t>0306</t>
  </si>
  <si>
    <t>Trans Fat Fraction of Calories</t>
  </si>
  <si>
    <t>Government policy restricting TFAs in packaged foods</t>
  </si>
  <si>
    <t>Nutrition labeling on packaged foods, labels such as “low-fat” in cafeterias and restaurants</t>
  </si>
  <si>
    <t>0601</t>
  </si>
  <si>
    <t>0602</t>
  </si>
  <si>
    <t>Public transportation systems</t>
  </si>
  <si>
    <t>0711</t>
  </si>
  <si>
    <t>0808</t>
  </si>
  <si>
    <t>0809</t>
  </si>
  <si>
    <t>School-based physical education (PE)</t>
  </si>
  <si>
    <t>PA instructor training—PE class</t>
  </si>
  <si>
    <t>Recess guidelines (active recess)</t>
  </si>
  <si>
    <t>SmokeQuit</t>
  </si>
  <si>
    <t>Health care provider reminder systems for tobacco cessation</t>
  </si>
  <si>
    <t>Average sodium consumption (mg/day)</t>
  </si>
  <si>
    <t xml:space="preserve">Making menu/meal modifications to reduce sodium </t>
  </si>
  <si>
    <t xml:space="preserve">Promoting the purchase or selection of lower sodium foods </t>
  </si>
  <si>
    <t>Labeling food that includes sodium</t>
  </si>
  <si>
    <t>Working with food distributors to increase availability and identification of lower sodium products</t>
  </si>
  <si>
    <t>0501</t>
  </si>
  <si>
    <t>0502</t>
  </si>
  <si>
    <t>0503</t>
  </si>
  <si>
    <t>0504</t>
  </si>
  <si>
    <t>Lever range</t>
  </si>
  <si>
    <t>Lever Calculation</t>
  </si>
  <si>
    <r>
      <t xml:space="preserve">The fraction of the total relevant population that is affected by or exposed to an intervention, expressed as a percentage from zero to 100%. The relevant population should be assumed to be the total community population, unless otherwise indicated on the worksheet tab. Adjusting reach lets users see how outcomes might change for the </t>
    </r>
    <r>
      <rPr>
        <i/>
        <sz val="10"/>
        <color rgb="FF000000"/>
        <rFont val="Arial"/>
        <family val="2"/>
      </rPr>
      <t>overall</t>
    </r>
    <r>
      <rPr>
        <sz val="10"/>
        <color rgb="FF000000"/>
        <rFont val="Arial"/>
        <family val="2"/>
      </rPr>
      <t xml:space="preserve"> relevant population if an intervention is targeted to just a </t>
    </r>
    <r>
      <rPr>
        <i/>
        <sz val="10"/>
        <color rgb="FF000000"/>
        <rFont val="Arial"/>
        <family val="2"/>
      </rPr>
      <t>portion</t>
    </r>
    <r>
      <rPr>
        <sz val="10"/>
        <color rgb="FF000000"/>
        <rFont val="Arial"/>
        <family val="2"/>
      </rPr>
      <t xml:space="preserve"> of that relevant population: PRISM averages the targeted population's per capita impacts across the larger population number. Leave reach at 100% if the intervention will be applied to the entire relevant population, or if the effect sought is that on the smaller, targeted population. In the latter case, per capita results in PRISM will mean "per targeted person", and can be multiplied by the size of the targeted population to estimate total effects.</t>
    </r>
  </si>
  <si>
    <t>Intervention Strength</t>
  </si>
  <si>
    <t>Safe street promotions</t>
  </si>
  <si>
    <t>Joint use agreements</t>
  </si>
  <si>
    <t>Point of decision PA prompts</t>
  </si>
  <si>
    <t>Provide discounts to encourage PA</t>
  </si>
  <si>
    <t>Workplace smoking cessation programs for employees/Include cessation in employee benefits</t>
  </si>
  <si>
    <t>Home blood pressure monitoring (hyp)</t>
  </si>
  <si>
    <t>Community health worker model (hyp)</t>
  </si>
  <si>
    <t>Rewards for higher adherence and lower BP (hyp)</t>
  </si>
  <si>
    <t>Simplification of dosing regimen (hyp)</t>
  </si>
  <si>
    <t>Patient reminders/daily drug reminder chart (hyp)</t>
  </si>
  <si>
    <t>Education: pharmacist program, medication therapy management program, patient education, educational mailings  (hyp)</t>
  </si>
  <si>
    <t>Telephone intervention: behavioral intervention, nurse telephone calls (hyp)</t>
  </si>
  <si>
    <t>Social support (hyp)</t>
  </si>
  <si>
    <t>Improved insurance coverage; decreased cost of medication (high chol)</t>
  </si>
  <si>
    <t>Larger supply of drugs (fewer refills required) (high chol)</t>
  </si>
  <si>
    <t>Patient education (high chol)</t>
  </si>
  <si>
    <t>Patient reminders (high chol)</t>
  </si>
  <si>
    <t>Community health workers (high chol)</t>
  </si>
  <si>
    <t>Pharmacist intervention: education, referral, follow up (high chol)</t>
  </si>
  <si>
    <t xml:space="preserve">Social support from family/friends (high chol) </t>
  </si>
  <si>
    <t>Chronic disease of self-management programs (high chol)</t>
  </si>
  <si>
    <t>Phone call from health care personnel (high chol)</t>
  </si>
  <si>
    <t>Health IT (high chol)</t>
  </si>
  <si>
    <t>Motivational interviewing (high chol)</t>
  </si>
  <si>
    <t>Reduce cost, increase insurance coverage (diabetes)</t>
  </si>
  <si>
    <t>Community health workers (diabetes)</t>
  </si>
  <si>
    <t>Simplified drug regimen (diabetes)</t>
  </si>
  <si>
    <t>Education (diabetes)</t>
  </si>
  <si>
    <t>Educational outreach visits to community providers about referring patients to DSME programs; increased referrals to lifestyle change programs (diabetes)</t>
  </si>
  <si>
    <t>Pharmacist education, phone follow up (diabetes)</t>
  </si>
  <si>
    <t>Target underserved populations to increase number of people with access to care (diabetes)</t>
  </si>
  <si>
    <t>Nurse telephone calls (diabetes)</t>
  </si>
  <si>
    <t>Asheville-like model (diabetes)</t>
  </si>
  <si>
    <t>Chronic disease of self-management programs (diabetes)</t>
  </si>
  <si>
    <t>Increase physician adherence (diabetes)</t>
  </si>
  <si>
    <t>Set weight loss goal; reward/incentives (diabetes)</t>
  </si>
  <si>
    <t>Improved insurance coverage; decreased cost of medication (high chol, post cvd)</t>
  </si>
  <si>
    <t>Larger supply of drugs (fewer refills required) (high chol, post cvd)</t>
  </si>
  <si>
    <t>Patient education (high chol, post cvd )</t>
  </si>
  <si>
    <t>Patient reminders (high chol, post cvd)</t>
  </si>
  <si>
    <t>Community health workers (high chol, post cvd)</t>
  </si>
  <si>
    <t>Pharmacist intervention: education, referral, follow up (high chol, post cvd)</t>
  </si>
  <si>
    <t xml:space="preserve">Social support from family/friends (high chol, post cvd) </t>
  </si>
  <si>
    <t>Chronic disease of self-management programs (high chol, post cvd)</t>
  </si>
  <si>
    <t>Phone call from health care personnel (high chol, post cvd)</t>
  </si>
  <si>
    <t>Health IT (high chol, post cvd)</t>
  </si>
  <si>
    <t>Motivational interviewing (high chol, post cvd)</t>
  </si>
  <si>
    <t>DSME in community gather places (post cvd)</t>
  </si>
  <si>
    <t>Reduce cost, increase insurance coverage (diabetes, post cvd)</t>
  </si>
  <si>
    <t>Community health workers (diabetes, post cvd)</t>
  </si>
  <si>
    <t>Simplified drug regimen (diabetes, post cvd)</t>
  </si>
  <si>
    <t>Education (diabetes, post cvd)</t>
  </si>
  <si>
    <t>Educational outreach visits to community providers about referring patients to DSME programs; increased referrals to lifestyle change programs (diabetes, post cvd)</t>
  </si>
  <si>
    <t>Pharmacist education, phone follow up (diabetes, post cvd)</t>
  </si>
  <si>
    <t>Target underserved populations to increase number of people with access to care (diabetes, post cvd)</t>
  </si>
  <si>
    <t>Nurse telephone calls (diabetes, post cvd)</t>
  </si>
  <si>
    <t>Asheville-like model (diabetes, post cvd)</t>
  </si>
  <si>
    <t>Chronic disease of self-management programs (diabetes, post cvd)</t>
  </si>
  <si>
    <t>Increase physician adherence (diabetes, post cvd)</t>
  </si>
  <si>
    <t>Set weight loss goal; reward/incentives (diabetes, post cvd)</t>
  </si>
  <si>
    <t>Screening for depression/intervention (post cvd)</t>
  </si>
  <si>
    <t>Referral to other community resources (not shelter)  (post cvd)</t>
  </si>
  <si>
    <t>Culturally adapted interventions (post cvd)</t>
  </si>
  <si>
    <t>Mail outreach (post cvd)</t>
  </si>
  <si>
    <t>Social support (post cvd)</t>
  </si>
  <si>
    <t>Referral to homeless shelter-based psychiatric clinic (post cvd)</t>
  </si>
  <si>
    <t xml:space="preserve">79%. See details in Lever Appendix. </t>
  </si>
  <si>
    <t xml:space="preserve">23.5%. See details in Lever Appendix. </t>
  </si>
  <si>
    <t>Energy-dense food price increase</t>
  </si>
  <si>
    <t>Farmers' markets/stands</t>
  </si>
  <si>
    <t>Salad bars in school cafeterias</t>
  </si>
  <si>
    <t>Farmers’ markets accepting SNAP/EBT, outreach/transportation for farmers’ markets</t>
  </si>
  <si>
    <t>Worksites: nutrition standards/guidelines in work cafeterias</t>
  </si>
  <si>
    <t>WIC and senior farmer’s market nutrition programs</t>
  </si>
  <si>
    <t>Schools: healthy breakfast program</t>
  </si>
  <si>
    <t>School nutrition standards</t>
  </si>
  <si>
    <t>Food hubs</t>
  </si>
  <si>
    <t>Educational outreach/awareness of food consumption</t>
  </si>
  <si>
    <t>Providing coupons</t>
  </si>
  <si>
    <t>Healthy food placement/junk food relative placement</t>
  </si>
  <si>
    <t>Street design/land use/zoning/active transportation policy</t>
  </si>
  <si>
    <t>Physical activity programs for older adults</t>
  </si>
  <si>
    <t>Gym access</t>
  </si>
  <si>
    <t>Worksite wellness: paid time for PA</t>
  </si>
  <si>
    <t>Worksite wellness: work recreational teams</t>
  </si>
  <si>
    <t>Bike share</t>
  </si>
  <si>
    <t>Promote worksite wellness via financial incentives</t>
  </si>
  <si>
    <t xml:space="preserve">Prescriptions for physical activity </t>
  </si>
  <si>
    <t>Worksite wellness promotion</t>
  </si>
  <si>
    <t>PA childcare standards – PA requirements – high</t>
  </si>
  <si>
    <t>PA childcare standards – PA requirements – medium</t>
  </si>
  <si>
    <t>PA childcare standards – PA requirements – low</t>
  </si>
  <si>
    <t>PA childcare standards – PA requirements – minimal</t>
  </si>
  <si>
    <t>PA school standards – PA requirements – high</t>
  </si>
  <si>
    <t>Active classrooms</t>
  </si>
  <si>
    <t>Safe routes to school</t>
  </si>
  <si>
    <t>PA school standards – PA requirements – medium</t>
  </si>
  <si>
    <t>Physical activity clubs</t>
  </si>
  <si>
    <t>Coordinated school health module/CATCH</t>
  </si>
  <si>
    <t>Resources/technical assistance (TA)/training—staff behavior</t>
  </si>
  <si>
    <t>Increase advertising/funding for quitlines/Advertising NRT</t>
  </si>
  <si>
    <t>Blister packed pills/reminder pill packaging (hyp)</t>
  </si>
  <si>
    <t>Blister packed pills/reminder pill packaging</t>
  </si>
  <si>
    <r>
      <t xml:space="preserve">Blister packed pills/reminder pill packaging </t>
    </r>
    <r>
      <rPr>
        <sz val="8"/>
        <rFont val="Calibri"/>
        <family val="2"/>
        <scheme val="minor"/>
      </rPr>
      <t>(hyp)</t>
    </r>
  </si>
  <si>
    <t>Cigarette excise tax</t>
  </si>
  <si>
    <t>Point of purchase advertising restrictions</t>
  </si>
  <si>
    <t>Schools: healthy concessions</t>
  </si>
  <si>
    <t>PA after school requirements: high</t>
  </si>
  <si>
    <t>PA after school requirements: medium</t>
  </si>
  <si>
    <t>PA school standards – PA requirements – low</t>
  </si>
  <si>
    <t>PA after school requirements: low</t>
  </si>
  <si>
    <t>PA school standards – PA requirements – minimal</t>
  </si>
  <si>
    <t>PA after school requirements: minimal</t>
  </si>
  <si>
    <t>Smoke free MUH</t>
  </si>
  <si>
    <t>Telephone/cellphone based cessation intervention</t>
  </si>
  <si>
    <t>Smoking cessation counseling/Motivational interviewing</t>
  </si>
  <si>
    <t>Media campaign</t>
  </si>
  <si>
    <t>Point of sale health messaging</t>
  </si>
  <si>
    <t>Early cardiac access clinic held within 4-14 days of hospital discharge</t>
  </si>
  <si>
    <t>Patient centered medical home (diabetes)</t>
  </si>
  <si>
    <t>Patient centered medical home (diabetes, post cvd)</t>
  </si>
  <si>
    <t>Patient centered medical home (high chol)</t>
  </si>
  <si>
    <t>Patient centered medical home (high chol, post cvd)</t>
  </si>
  <si>
    <t>Patient centered medical home (hyp)</t>
  </si>
  <si>
    <t>Patient centered medical home</t>
  </si>
  <si>
    <t>Motivational interviewing (diabetes)</t>
  </si>
  <si>
    <t>Motivational interviewing (diabetes, post cvd)</t>
  </si>
  <si>
    <t>Motivational interviewing (hyp)</t>
  </si>
  <si>
    <t>Motivational interviewing</t>
  </si>
  <si>
    <t>Community education (high chol)</t>
  </si>
  <si>
    <t xml:space="preserve">High cholesterol care at worksites </t>
  </si>
  <si>
    <t>Community education (high chol, post cvd)</t>
  </si>
  <si>
    <t>High cholesterol care at worksites (post cvd)</t>
  </si>
  <si>
    <t>Telephone-linked computer system for monitoring and counseling (hyp)</t>
  </si>
  <si>
    <t>Culturally tailored intervention (hyp)</t>
  </si>
  <si>
    <t>Health IT (hyp)</t>
  </si>
  <si>
    <t xml:space="preserve">Hypertension care at worksites </t>
  </si>
  <si>
    <t>Culturally tailored intervention</t>
  </si>
  <si>
    <t>Health IT</t>
  </si>
  <si>
    <t>Hypertension care at worksites</t>
  </si>
  <si>
    <t>Phone/mobile  contact</t>
  </si>
  <si>
    <t>Phone/mobile contact (post cvd)</t>
  </si>
  <si>
    <t>Phone/mobile contact</t>
  </si>
  <si>
    <t>Smoke free workplaces</t>
  </si>
  <si>
    <t>Smoke free restaurants</t>
  </si>
  <si>
    <t>Smoke free bars</t>
  </si>
  <si>
    <t>Smoke free campuses</t>
  </si>
  <si>
    <t>Increase advertising/funding for quitlines/advertising NRT</t>
  </si>
  <si>
    <t>Smoking Cessation Counseling/Motivational interviewing</t>
  </si>
  <si>
    <t>Healthy food placement/energy dense food relative placement</t>
  </si>
  <si>
    <t>Bike shares</t>
  </si>
  <si>
    <t>Street design/land use/zoning</t>
  </si>
  <si>
    <t>Worksite wellness - paid time for PA</t>
  </si>
  <si>
    <t>Worksite wellness - work recreational teams</t>
  </si>
  <si>
    <t>Promote worksite wellness/financial benefits</t>
  </si>
  <si>
    <t>Resources/TA/training – staff behavior</t>
  </si>
  <si>
    <r>
      <t xml:space="preserve">Telephone-linked computer system for monitoring and counseling </t>
    </r>
    <r>
      <rPr>
        <sz val="8"/>
        <rFont val="Calibri"/>
        <family val="2"/>
      </rPr>
      <t>(hyp)</t>
    </r>
  </si>
  <si>
    <r>
      <t xml:space="preserve">Motivational interviewing </t>
    </r>
    <r>
      <rPr>
        <sz val="8"/>
        <rFont val="Calibri"/>
        <family val="2"/>
      </rPr>
      <t>(hyp)</t>
    </r>
  </si>
  <si>
    <t>Health screening, personal risk estimate, counseling, Motivational interviewing</t>
  </si>
  <si>
    <r>
      <t xml:space="preserve">Patient centered medical home </t>
    </r>
    <r>
      <rPr>
        <sz val="8"/>
        <rFont val="Calibri"/>
        <family val="2"/>
      </rPr>
      <t>(hyp)</t>
    </r>
  </si>
  <si>
    <r>
      <t>Culturally tailored intervention</t>
    </r>
    <r>
      <rPr>
        <sz val="8"/>
        <rFont val="Calibri"/>
        <family val="2"/>
      </rPr>
      <t xml:space="preserve"> (hyp)</t>
    </r>
  </si>
  <si>
    <r>
      <t xml:space="preserve">Health IT </t>
    </r>
    <r>
      <rPr>
        <sz val="8"/>
        <rFont val="Calibri"/>
        <family val="2"/>
      </rPr>
      <t>(hyp)</t>
    </r>
  </si>
  <si>
    <r>
      <t xml:space="preserve">Phone/mobile  contact </t>
    </r>
    <r>
      <rPr>
        <sz val="8"/>
        <rFont val="Calibri"/>
        <family val="2"/>
      </rPr>
      <t>(post cvd)</t>
    </r>
  </si>
  <si>
    <r>
      <t xml:space="preserve">Patient centered medical home </t>
    </r>
    <r>
      <rPr>
        <sz val="8"/>
        <rFont val="Calibri"/>
        <family val="2"/>
      </rPr>
      <t>(diabetes, post cvd)</t>
    </r>
  </si>
  <si>
    <r>
      <t xml:space="preserve">Motivational interviewing </t>
    </r>
    <r>
      <rPr>
        <sz val="8"/>
        <rFont val="Calibri"/>
        <family val="2"/>
      </rPr>
      <t>(diabetes, post cvd)</t>
    </r>
  </si>
  <si>
    <r>
      <t xml:space="preserve">Patient centered medical home </t>
    </r>
    <r>
      <rPr>
        <sz val="8"/>
        <rFont val="Calibri"/>
        <family val="2"/>
      </rPr>
      <t>(diabetes)</t>
    </r>
  </si>
  <si>
    <r>
      <t>Motivational interviewing</t>
    </r>
    <r>
      <rPr>
        <sz val="8"/>
        <rFont val="Calibri"/>
        <family val="2"/>
      </rPr>
      <t xml:space="preserve"> (diabetes)</t>
    </r>
  </si>
  <si>
    <r>
      <t xml:space="preserve">Patient centered medical home </t>
    </r>
    <r>
      <rPr>
        <sz val="8"/>
        <rFont val="Calibri"/>
        <family val="2"/>
      </rPr>
      <t>(high chol, post cvd)</t>
    </r>
  </si>
  <si>
    <r>
      <t>High cholesterol care at worksites</t>
    </r>
    <r>
      <rPr>
        <sz val="8"/>
        <rFont val="Calibri"/>
        <family val="2"/>
      </rPr>
      <t xml:space="preserve"> (post cvd)</t>
    </r>
  </si>
  <si>
    <r>
      <t>Motivational interviewing</t>
    </r>
    <r>
      <rPr>
        <sz val="8"/>
        <rFont val="Calibri"/>
        <family val="2"/>
      </rPr>
      <t xml:space="preserve"> (high chol, post cvd)</t>
    </r>
  </si>
  <si>
    <r>
      <t xml:space="preserve">Phone call from health care personnel </t>
    </r>
    <r>
      <rPr>
        <sz val="8"/>
        <rFont val="Calibri"/>
        <family val="2"/>
      </rPr>
      <t>(high chol, post cvd)</t>
    </r>
  </si>
  <si>
    <r>
      <t xml:space="preserve">Community health workers </t>
    </r>
    <r>
      <rPr>
        <sz val="8"/>
        <rFont val="Calibri"/>
        <family val="2"/>
      </rPr>
      <t>(high chol, post cvd)</t>
    </r>
  </si>
  <si>
    <r>
      <t xml:space="preserve">Community education </t>
    </r>
    <r>
      <rPr>
        <sz val="8"/>
        <rFont val="Calibri"/>
        <family val="2"/>
      </rPr>
      <t>(high chol, post cvd)</t>
    </r>
  </si>
  <si>
    <r>
      <t>Patient education</t>
    </r>
    <r>
      <rPr>
        <sz val="8"/>
        <rFont val="Calibri"/>
        <family val="2"/>
      </rPr>
      <t xml:space="preserve"> (high chol, post cvd )</t>
    </r>
  </si>
  <si>
    <r>
      <t>Larger supply of drugs (fewer refills required)</t>
    </r>
    <r>
      <rPr>
        <sz val="8"/>
        <rFont val="Calibri"/>
        <family val="2"/>
      </rPr>
      <t xml:space="preserve"> (high chol, post cvd)</t>
    </r>
  </si>
  <si>
    <r>
      <t xml:space="preserve">Patient centered medical home </t>
    </r>
    <r>
      <rPr>
        <sz val="8"/>
        <rFont val="Calibri"/>
        <family val="2"/>
      </rPr>
      <t>(high chol)</t>
    </r>
  </si>
  <si>
    <r>
      <t xml:space="preserve">Phone call from health care personnel </t>
    </r>
    <r>
      <rPr>
        <sz val="8"/>
        <rFont val="Calibri"/>
        <family val="2"/>
      </rPr>
      <t>(high chol)</t>
    </r>
  </si>
  <si>
    <r>
      <t xml:space="preserve">Pharmacist intervention: education, referral, follow up </t>
    </r>
    <r>
      <rPr>
        <sz val="8"/>
        <rFont val="Calibri"/>
        <family val="2"/>
      </rPr>
      <t>(high chol)</t>
    </r>
  </si>
  <si>
    <r>
      <t xml:space="preserve">Community education </t>
    </r>
    <r>
      <rPr>
        <sz val="8"/>
        <rFont val="Calibri"/>
        <family val="2"/>
      </rPr>
      <t>(high chol)</t>
    </r>
  </si>
  <si>
    <r>
      <t>Patient education</t>
    </r>
    <r>
      <rPr>
        <sz val="8"/>
        <rFont val="Calibri"/>
        <family val="2"/>
      </rPr>
      <t xml:space="preserve"> (high chol)</t>
    </r>
  </si>
  <si>
    <r>
      <t>Larger supply of drugs (fewer refills required)</t>
    </r>
    <r>
      <rPr>
        <sz val="8"/>
        <rFont val="Calibri"/>
        <family val="2"/>
      </rPr>
      <t xml:space="preserve"> (high chol)</t>
    </r>
  </si>
  <si>
    <t>Use of quality acute care</t>
  </si>
  <si>
    <t>Use of quality rehab care</t>
  </si>
  <si>
    <t>RehabCare</t>
  </si>
  <si>
    <t>AcuteCare</t>
  </si>
  <si>
    <t>Cigarette Tax</t>
  </si>
  <si>
    <t>Fruit and Vegetable Access</t>
  </si>
  <si>
    <t>Fruit and Vegetable Promotion</t>
  </si>
  <si>
    <t xml:space="preserve">PA in Childcare </t>
  </si>
  <si>
    <t>PA in School</t>
  </si>
  <si>
    <t>Smoking Counter-Marketing</t>
  </si>
  <si>
    <t>Trans Fat Consumption</t>
  </si>
  <si>
    <t>Quality CVD Care</t>
  </si>
  <si>
    <t>Quality Type 2 Diabetes Care Non-CVD</t>
  </si>
  <si>
    <t>Quality Type 2 Diabetes Care Post-CVD</t>
  </si>
  <si>
    <t>Quality High Cholesterol Care Non-CVD</t>
  </si>
  <si>
    <t>Quality High Cholesterol Care Post-CVD</t>
  </si>
  <si>
    <t>Quality Hypertension Care Non-CVD</t>
  </si>
  <si>
    <t>Quality Hypertension Care Post-CVD</t>
  </si>
  <si>
    <t>Support Services for Distressed Non-CVD</t>
  </si>
  <si>
    <t>Weight Loss Services for People with Obesity</t>
  </si>
  <si>
    <t xml:space="preserve">12%. See details in Lever Appendix. </t>
  </si>
  <si>
    <t>The use of support services reduces the prevalence of harmful psychological distress.</t>
  </si>
  <si>
    <t xml:space="preserve">When access to fruits and vegetables increases, the percentage of the population having an adequate fruit and vegetable diet will likely increase. </t>
  </si>
  <si>
    <t>Index of the extent of promotion for fruit and vegetable consumption through local communication and food placement in the locations in which people typically buy or consume food, as well as through educational outreach.</t>
  </si>
  <si>
    <t xml:space="preserve">Promotion likely increases the percentage of the population with adequate fruit and vegetable intake. </t>
  </si>
  <si>
    <t>Increased fruit and vegetable intake directly reduces risk for cardiovascular events and reduces high cholesterol and hypertension risks.</t>
  </si>
  <si>
    <t>The percentage of adults with psychological distress with a prior cardiovascular event who have recently received help from psychologists or social workers.</t>
  </si>
  <si>
    <t>The lever range is calculated as the difference between the intervention max and min. This value is used to scale the intervention effect size. For example, a lever movement of 25% will move the energy-dense food pricing lever by 5 percentage points, as the lever range (0%-20%) is a total of 20 percentage points.</t>
  </si>
  <si>
    <t>Clinical info system with patient registry to track clinical measures and generate performance reports (diabetes)</t>
  </si>
  <si>
    <t>Clinical info system with patient registry to track clinical measures and generate performance reports (diabetes, post cvd)</t>
  </si>
  <si>
    <t>Simplification of drug regimen (high chol)</t>
  </si>
  <si>
    <t>Simplification of drug regimen (high chol, post cvd)</t>
  </si>
  <si>
    <r>
      <t xml:space="preserve">Simplification of drug regimen </t>
    </r>
    <r>
      <rPr>
        <sz val="8"/>
        <rFont val="Calibri"/>
        <family val="2"/>
      </rPr>
      <t>(high chol)</t>
    </r>
  </si>
  <si>
    <r>
      <t xml:space="preserve">Simplification of drug regimen </t>
    </r>
    <r>
      <rPr>
        <sz val="8"/>
        <rFont val="Calibri"/>
        <family val="2"/>
      </rPr>
      <t>(high chol, post cvd)</t>
    </r>
  </si>
  <si>
    <r>
      <t>Clinical info system with patient registry to track clinical measures and generate performance reports</t>
    </r>
    <r>
      <rPr>
        <sz val="8"/>
        <rFont val="Calibri"/>
        <family val="2"/>
      </rPr>
      <t xml:space="preserve"> (diabetes)</t>
    </r>
  </si>
  <si>
    <r>
      <t xml:space="preserve">Clinical info system with patient registry to track clinical measures and generate performance reports </t>
    </r>
    <r>
      <rPr>
        <sz val="8"/>
        <rFont val="Calibri"/>
        <family val="2"/>
      </rPr>
      <t>(diabetes, post cvd)</t>
    </r>
  </si>
  <si>
    <t xml:space="preserve">This workbook is designed to help PRevention Impacts Simulation Model (PRISM) users understand how to estimate values for test scenarios you would like to simulate. It provides definitions, menus of evidence based interventions by lever, a summary of health effects of moving each lever, and other information needed to understand PRISM's user-modifiable variables. For technical information on the variables, equations, model logic and effect sizes in PRISM, please see the Reference Guide. For reference and citation information on the levers and interventions, please see the Reference Guide Appendix A: Evidence-Based Interventions for PRISM Levers as well as the Lever Appendix.
Although you can use these worksheets to calculate specific intervention values based on your data and projections, in many applications of PRISM it is appropriate to estimate lever movement broadly. For example, you might want to simulate a scenario in which you double your existing effort in a particular intervention area, or increase it to the national average, or compare the maximum intervention level against a partial one. PRISM results are most valuable as comparisons -- near-term versus longer-term effects; impacts of certain interventions versus others; differential effects on various health outcomes, etc. -- so rough estimates of lever values for comparative test scenarios are often adequate.
This workbook contains separate worksheets for each of the 32 intervention levers in PRISM, as labeled on the tabs at the bottom. You will also find a tab with a Glossary of PRISM terms, and an Index of Interventions tab prior to the lever worksheets. Each lever worksheet contains the following:
    •  Lever name as listed in the PRISM menu
    •  Description of what the lever represents conceptually
    •  Broadly stated effects of the lever on community health outcomes
    •  Range of allowable lever values in PRISM
    •  U.S. initial value for the lever
    •  Templates for calculating test scenario lever values, with cells for user input highlighted and all others locked to prevent accidental changes
    •  Drop down menus with lists of evidence-based interventions identified from extensive literature reviews [Or, for certain levers, a space to enter in interventions and select estimated intensity]
    •  Final lever value to enter in PRISM online (green text)
Lever calculations
Lever value represents intervention strength, which is conceptualized as the product of intervention intensity and reach. For some levers (e.g., Fruit and Vegetable Promotion), larger values are desired; for others (e.g., Workplace Smoking Bans, quantified as the fraction of worksites that allow smoking), smaller values are better. As noted, it is often appropriate to estimate overall lever values for the desired test scenario. When you do, the lever-setting workbook can help you understand how to estimate a lever movement for implementation of certain interventions. To use the workbook to calculate a lever value for implementing specific interventions, use the drop down menus to select the intervention(s) of interest. Based on the intervention(s) selected, the intensity settings will automatically populate based on the findings from published literature. If you do not need all of the intervention menus, they can be left as the default “—“, and will not contribute to the lever movement calculation. Given the initial condition (which can be changed by the user), and the interventions selected, the worksheet will calculate the new lever setting to be entered into PRISM Online (in green). 
There are several levers for which the evidence base is still emerging. For these levers, blanks rows are provided. As evidence is published, the user may enter in an intervention relevant for the lever, and select the corresponding intensity. The worksheet will calculate the lever value accordingly.
A reach of 100% means that an intervention or component strategy affects everyone in the relevant population (residents, students, smokers, etc.). The relevant population should be assumed to be the total community population, unless otherwise indicated on the worksheet tab. (For example, the Physical Activity in Schools lever applies only to school aged children 6-17). The total population effect is thus determined by multiplying PRISM’s per capita results by the size of that population. Enter a reach of less than 100% when you will apply an intervention to only part of the relevant population (some residents, some students, some smokers, etc.) but you want results averaged across the full population. You can enter either the estimated percent to be reached in the "Impacted" cell while leaving "total" at 100; or enter the number of people to be impacted and the total relevant population, and the worksheet will convert those to a percent.
For example:  A community's largest employer established new policies and actions to promote physical activity among employees. The estimated employment at this worksite is one-twentieth (5%) of the community population. Enter 5 in the "affected" cells for lever components reflecting the employer's interventions. Leave 100 in the "total" cells. The overall "Reach" cell will change automatically to 5%. Alternatively, if the worksite has 2,412 employees and the total community population is 48,240 enter these in the corresponding cells and the overall "Reach" cell will be calculated to show 5%.
Interventions are considered to be additive for lever calculation purposes, with the greatest possible lever movement capped at the difference between the lever maximum value and the initial condition. For example, the national initial condition for Fruit and Vegetable Access is 0.79; the lever maximum is 1. Therefore, the greatest possible lever movement with that initial condition is 0.21. 
Workbook protection
All of the cells in the workbook except those designated for user data entry are locked to prevent accidental changes. The workbook is not password-protected, however, so feel free to save a copy and unlock cells to make modifications and experiment with different intervention selections, intensity settings, or other assumptions.
</t>
  </si>
  <si>
    <t>This version of the PRISM Online Lever Setting Workbook resource was last updated on November 26,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</si>
</sst>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28" x14ac:knownFonts="1">
    <font>
      <sz val="11"/>
      <color theme="1"/>
      <name val="Calibri"/>
      <family val="2"/>
      <scheme val="minor"/>
    </font>
    <font>
      <sz val="11"/>
      <color theme="1"/>
      <name val="Calibri"/>
      <family val="2"/>
      <scheme val="minor"/>
    </font>
    <font>
      <sz val="11"/>
      <name val="Calibri"/>
      <family val="2"/>
    </font>
    <font>
      <sz val="8"/>
      <name val="Calibri"/>
      <family val="2"/>
    </font>
    <font>
      <sz val="11"/>
      <name val="Calibri"/>
      <family val="2"/>
      <scheme val="minor"/>
    </font>
    <font>
      <sz val="8"/>
      <name val="Calibri"/>
      <family val="2"/>
      <scheme val="minor"/>
    </font>
    <font>
      <b/>
      <sz val="9"/>
      <color theme="1"/>
      <name val="Verdana"/>
      <family val="2"/>
    </font>
    <font>
      <sz val="9"/>
      <color theme="1"/>
      <name val="Verdana"/>
      <family val="2"/>
    </font>
    <font>
      <sz val="10"/>
      <name val="Arial"/>
      <family val="2"/>
    </font>
    <font>
      <sz val="10"/>
      <color theme="1"/>
      <name val="Arial"/>
      <family val="2"/>
    </font>
    <font>
      <b/>
      <sz val="10"/>
      <color theme="1"/>
      <name val="Arial"/>
      <family val="2"/>
    </font>
    <font>
      <b/>
      <sz val="14"/>
      <name val="Arial"/>
      <family val="2"/>
    </font>
    <font>
      <sz val="11"/>
      <color theme="1"/>
      <name val="Arial"/>
      <family val="2"/>
    </font>
    <font>
      <b/>
      <sz val="11"/>
      <color theme="1"/>
      <name val="Arial"/>
      <family val="2"/>
    </font>
    <font>
      <u/>
      <sz val="11"/>
      <color theme="10"/>
      <name val="Calibri"/>
      <family val="2"/>
      <scheme val="minor"/>
    </font>
    <font>
      <sz val="11"/>
      <color theme="0" tint="-0.499984740745262"/>
      <name val="Wingdings 3"/>
      <family val="1"/>
      <charset val="2"/>
    </font>
    <font>
      <sz val="11"/>
      <name val="Arial"/>
      <family val="2"/>
    </font>
    <font>
      <b/>
      <sz val="11"/>
      <name val="Arial"/>
      <family val="2"/>
    </font>
    <font>
      <sz val="11"/>
      <color rgb="FF76933C"/>
      <name val="Arial"/>
      <family val="2"/>
    </font>
    <font>
      <sz val="9"/>
      <color theme="1"/>
      <name val="Arial"/>
      <family val="2"/>
    </font>
    <font>
      <sz val="11"/>
      <color theme="9" tint="-0.249977111117893"/>
      <name val="Arial"/>
      <family val="2"/>
    </font>
    <font>
      <sz val="10"/>
      <color rgb="FF000000"/>
      <name val="Arial"/>
      <family val="2"/>
    </font>
    <font>
      <b/>
      <sz val="10"/>
      <name val="Arial"/>
      <family val="2"/>
    </font>
    <font>
      <b/>
      <sz val="10"/>
      <color rgb="FF000000"/>
      <name val="Arial"/>
      <family val="2"/>
    </font>
    <font>
      <sz val="10"/>
      <color rgb="FF000000"/>
      <name val="Calibri"/>
      <family val="2"/>
    </font>
    <font>
      <i/>
      <sz val="10"/>
      <color rgb="FF000000"/>
      <name val="Arial"/>
      <family val="2"/>
    </font>
    <font>
      <b/>
      <sz val="11"/>
      <color theme="1"/>
      <name val="Calibri"/>
      <family val="2"/>
      <scheme val="minor"/>
    </font>
    <font>
      <sz val="9"/>
      <color theme="1"/>
      <name val="Calibri"/>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0" tint="-0.14999847407452621"/>
        <bgColor indexed="64"/>
      </patternFill>
    </fill>
  </fills>
  <borders count="57">
    <border>
      <left/>
      <right/>
      <top/>
      <bottom/>
      <diagonal/>
    </border>
    <border>
      <left/>
      <right/>
      <top style="thick">
        <color indexed="64"/>
      </top>
      <bottom style="medium">
        <color indexed="64"/>
      </bottom>
      <diagonal/>
    </border>
    <border>
      <left/>
      <right/>
      <top/>
      <bottom style="thick">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diagonal/>
    </border>
    <border>
      <left style="double">
        <color theme="4" tint="-0.249977111117893"/>
      </left>
      <right style="medium">
        <color theme="0" tint="-0.34998626667073579"/>
      </right>
      <top style="medium">
        <color theme="0" tint="-0.34998626667073579"/>
      </top>
      <bottom style="medium">
        <color theme="0" tint="-0.34998626667073579"/>
      </bottom>
      <diagonal/>
    </border>
    <border>
      <left/>
      <right style="double">
        <color theme="4" tint="-0.249977111117893"/>
      </right>
      <top/>
      <bottom/>
      <diagonal/>
    </border>
    <border>
      <left/>
      <right/>
      <top style="double">
        <color theme="4" tint="-0.249977111117893"/>
      </top>
      <bottom/>
      <diagonal/>
    </border>
    <border>
      <left/>
      <right/>
      <top style="double">
        <color theme="4" tint="-0.249977111117893"/>
      </top>
      <bottom style="double">
        <color theme="4" tint="-0.249977111117893"/>
      </bottom>
      <diagonal/>
    </border>
    <border>
      <left style="double">
        <color theme="4" tint="-0.249977111117893"/>
      </left>
      <right style="double">
        <color theme="4" tint="-0.249977111117893"/>
      </right>
      <top style="double">
        <color theme="4" tint="-0.249977111117893"/>
      </top>
      <bottom style="double">
        <color theme="4" tint="-0.249977111117893"/>
      </bottom>
      <diagonal/>
    </border>
    <border>
      <left/>
      <right style="double">
        <color theme="4" tint="-0.249977111117893"/>
      </right>
      <top style="double">
        <color theme="4" tint="-0.249977111117893"/>
      </top>
      <bottom style="double">
        <color theme="4" tint="-0.249977111117893"/>
      </bottom>
      <diagonal/>
    </border>
    <border>
      <left/>
      <right/>
      <top/>
      <bottom style="double">
        <color theme="4" tint="-0.249977111117893"/>
      </bottom>
      <diagonal/>
    </border>
    <border>
      <left/>
      <right/>
      <top/>
      <bottom style="thin">
        <color theme="4" tint="-0.249977111117893"/>
      </bottom>
      <diagonal/>
    </border>
    <border>
      <left style="double">
        <color theme="4" tint="-0.249977111117893"/>
      </left>
      <right style="double">
        <color theme="4" tint="-0.249977111117893"/>
      </right>
      <top style="thin">
        <color theme="4" tint="-0.249977111117893"/>
      </top>
      <bottom style="thin">
        <color theme="4" tint="-0.249977111117893"/>
      </bottom>
      <diagonal/>
    </border>
    <border>
      <left/>
      <right/>
      <top style="thin">
        <color theme="4" tint="-0.249977111117893"/>
      </top>
      <bottom/>
      <diagonal/>
    </border>
    <border>
      <left style="medium">
        <color theme="0" tint="-0.34998626667073579"/>
      </left>
      <right/>
      <top style="thin">
        <color theme="4" tint="-0.249977111117893"/>
      </top>
      <bottom/>
      <diagonal/>
    </border>
    <border>
      <left/>
      <right/>
      <top style="thin">
        <color theme="4" tint="-0.249977111117893"/>
      </top>
      <bottom style="thin">
        <color theme="4" tint="-0.249977111117893"/>
      </bottom>
      <diagonal/>
    </border>
    <border>
      <left/>
      <right style="double">
        <color theme="4" tint="-0.249977111117893"/>
      </right>
      <top style="thin">
        <color theme="4" tint="-0.249977111117893"/>
      </top>
      <bottom style="thin">
        <color theme="4" tint="-0.249977111117893"/>
      </bottom>
      <diagonal/>
    </border>
    <border>
      <left/>
      <right/>
      <top style="thin">
        <color theme="4" tint="-0.249977111117893"/>
      </top>
      <bottom style="thin">
        <color rgb="FF76933C"/>
      </bottom>
      <diagonal/>
    </border>
    <border>
      <left style="double">
        <color theme="4" tint="-0.249977111117893"/>
      </left>
      <right/>
      <top style="thin">
        <color theme="4" tint="-0.249977111117893"/>
      </top>
      <bottom style="thin">
        <color theme="4" tint="-0.249977111117893"/>
      </bottom>
      <diagonal/>
    </border>
    <border>
      <left style="medium">
        <color theme="0" tint="-0.34998626667073579"/>
      </left>
      <right/>
      <top style="thin">
        <color theme="4" tint="-0.249977111117893"/>
      </top>
      <bottom style="thin">
        <color theme="4" tint="-0.249977111117893"/>
      </bottom>
      <diagonal/>
    </border>
    <border>
      <left/>
      <right/>
      <top style="thin">
        <color rgb="FF76933C"/>
      </top>
      <bottom/>
      <diagonal/>
    </border>
    <border>
      <left/>
      <right/>
      <top/>
      <bottom style="thin">
        <color theme="1"/>
      </bottom>
      <diagonal/>
    </border>
    <border>
      <left/>
      <right/>
      <top/>
      <bottom style="hair">
        <color theme="1"/>
      </bottom>
      <diagonal/>
    </border>
    <border>
      <left/>
      <right/>
      <top style="dashed">
        <color theme="1"/>
      </top>
      <bottom/>
      <diagonal/>
    </border>
    <border>
      <left/>
      <right/>
      <top/>
      <bottom style="dashed">
        <color theme="1"/>
      </bottom>
      <diagonal/>
    </border>
    <border>
      <left/>
      <right style="dashed">
        <color theme="1"/>
      </right>
      <top/>
      <bottom/>
      <diagonal/>
    </border>
    <border>
      <left/>
      <right style="dashed">
        <color theme="1"/>
      </right>
      <top style="dashed">
        <color theme="1"/>
      </top>
      <bottom/>
      <diagonal/>
    </border>
    <border>
      <left/>
      <right style="dashed">
        <color theme="1"/>
      </right>
      <top/>
      <bottom style="dashed">
        <color theme="1"/>
      </bottom>
      <diagonal/>
    </border>
    <border>
      <left/>
      <right/>
      <top style="thin">
        <color rgb="FF0070C0"/>
      </top>
      <bottom/>
      <diagonal/>
    </border>
    <border>
      <left/>
      <right/>
      <top style="double">
        <color rgb="FF0070C0"/>
      </top>
      <bottom/>
      <diagonal/>
    </border>
    <border>
      <left/>
      <right style="double">
        <color rgb="FF0070C0"/>
      </right>
      <top/>
      <bottom/>
      <diagonal/>
    </border>
    <border>
      <left/>
      <right/>
      <top style="thin">
        <color rgb="FF0070C0"/>
      </top>
      <bottom style="thin">
        <color rgb="FF0070C0"/>
      </bottom>
      <diagonal/>
    </border>
    <border>
      <left style="double">
        <color rgb="FF0070C0"/>
      </left>
      <right style="double">
        <color rgb="FF0070C0"/>
      </right>
      <top style="double">
        <color rgb="FF0070C0"/>
      </top>
      <bottom style="double">
        <color rgb="FF0070C0"/>
      </bottom>
      <diagonal/>
    </border>
    <border>
      <left/>
      <right style="dashed">
        <color indexed="64"/>
      </right>
      <top/>
      <bottom/>
      <diagonal/>
    </border>
    <border>
      <left style="double">
        <color rgb="FF0070C0"/>
      </left>
      <right style="double">
        <color theme="4" tint="-0.249977111117893"/>
      </right>
      <top style="double">
        <color theme="4" tint="-0.249977111117893"/>
      </top>
      <bottom style="double">
        <color rgb="FF0070C0"/>
      </bottom>
      <diagonal/>
    </border>
    <border>
      <left/>
      <right style="double">
        <color theme="4" tint="-0.249977111117893"/>
      </right>
      <top style="double">
        <color theme="4" tint="-0.249977111117893"/>
      </top>
      <bottom style="double">
        <color rgb="FF0070C0"/>
      </bottom>
      <diagonal/>
    </border>
    <border>
      <left style="double">
        <color rgb="FF0070C0"/>
      </left>
      <right style="double">
        <color theme="4" tint="-0.249977111117893"/>
      </right>
      <top style="double">
        <color theme="4" tint="-0.249977111117893"/>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theme="4" tint="-0.249977111117893"/>
      </left>
      <right style="double">
        <color theme="4" tint="-0.249977111117893"/>
      </right>
      <top style="thin">
        <color rgb="FF76933C"/>
      </top>
      <bottom style="thin">
        <color theme="4" tint="-0.249977111117893"/>
      </bottom>
      <diagonal/>
    </border>
    <border>
      <left style="slantDashDot">
        <color theme="9" tint="-0.24994659260841701"/>
      </left>
      <right style="slantDashDot">
        <color theme="9" tint="-0.24994659260841701"/>
      </right>
      <top style="slantDashDot">
        <color theme="9" tint="-0.24994659260841701"/>
      </top>
      <bottom style="slantDashDot">
        <color theme="9" tint="-0.2499465926084170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theme="4" tint="-0.24994659260841701"/>
      </left>
      <right style="double">
        <color theme="4" tint="-0.24994659260841701"/>
      </right>
      <top style="double">
        <color theme="4" tint="-0.24994659260841701"/>
      </top>
      <bottom style="double">
        <color theme="4" tint="-0.24994659260841701"/>
      </bottom>
      <diagonal/>
    </border>
    <border>
      <left style="double">
        <color theme="4" tint="-0.249977111117893"/>
      </left>
      <right style="double">
        <color theme="4" tint="-0.249977111117893"/>
      </right>
      <top style="double">
        <color theme="4" tint="-0.249977111117893"/>
      </top>
      <bottom style="double">
        <color rgb="FF0070C0"/>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xf numFmtId="0" fontId="1" fillId="0" borderId="0"/>
  </cellStyleXfs>
  <cellXfs count="137">
    <xf numFmtId="0" fontId="0" fillId="0" borderId="0" xfId="0"/>
    <xf numFmtId="0" fontId="2" fillId="0" borderId="0" xfId="0" applyFont="1"/>
    <xf numFmtId="0" fontId="2" fillId="0" borderId="0" xfId="0" quotePrefix="1" applyFont="1"/>
    <xf numFmtId="49" fontId="2" fillId="0" borderId="0" xfId="0" applyNumberFormat="1" applyFont="1"/>
    <xf numFmtId="0" fontId="2" fillId="0" borderId="0" xfId="0" applyFont="1" applyAlignment="1">
      <alignment vertical="center"/>
    </xf>
    <xf numFmtId="0" fontId="2" fillId="0" borderId="0" xfId="0" applyFont="1" applyAlignment="1">
      <alignment wrapText="1"/>
    </xf>
    <xf numFmtId="0" fontId="4" fillId="0" borderId="0" xfId="0" applyFont="1"/>
    <xf numFmtId="0" fontId="6" fillId="0" borderId="1" xfId="0" applyFont="1" applyBorder="1" applyAlignment="1">
      <alignment horizontal="center" vertical="center" wrapText="1"/>
    </xf>
    <xf numFmtId="0" fontId="7" fillId="0" borderId="0" xfId="0" applyFont="1" applyAlignment="1">
      <alignment vertical="center" wrapText="1"/>
    </xf>
    <xf numFmtId="0" fontId="7" fillId="0" borderId="0" xfId="0" applyFont="1" applyAlignment="1">
      <alignment horizontal="center" vertical="center" wrapText="1"/>
    </xf>
    <xf numFmtId="0" fontId="7" fillId="0" borderId="2" xfId="0" applyFont="1" applyBorder="1" applyAlignment="1">
      <alignment vertical="center" wrapText="1"/>
    </xf>
    <xf numFmtId="0" fontId="7" fillId="0" borderId="2" xfId="0" applyFont="1" applyBorder="1" applyAlignment="1">
      <alignment horizontal="center" vertical="center" wrapText="1"/>
    </xf>
    <xf numFmtId="0" fontId="7" fillId="0" borderId="3" xfId="0" applyFont="1" applyBorder="1" applyAlignment="1">
      <alignment vertical="center" wrapText="1"/>
    </xf>
    <xf numFmtId="0" fontId="7" fillId="0" borderId="3" xfId="0" applyFont="1" applyBorder="1" applyAlignment="1">
      <alignment horizontal="center" vertical="center" wrapText="1"/>
    </xf>
    <xf numFmtId="0" fontId="9" fillId="0" borderId="0" xfId="0" applyFont="1"/>
    <xf numFmtId="0" fontId="10" fillId="0" borderId="0" xfId="0" applyFont="1" applyAlignment="1">
      <alignment vertical="center"/>
    </xf>
    <xf numFmtId="0" fontId="9" fillId="0" borderId="0" xfId="0" applyFont="1" applyAlignment="1">
      <alignment horizontal="right"/>
    </xf>
    <xf numFmtId="9" fontId="9" fillId="0" borderId="0" xfId="2" applyFont="1"/>
    <xf numFmtId="0" fontId="8" fillId="0" borderId="0" xfId="0" applyFont="1"/>
    <xf numFmtId="0" fontId="11" fillId="0" borderId="0" xfId="0" applyFont="1" applyAlignment="1">
      <alignment horizontal="left" vertical="center"/>
    </xf>
    <xf numFmtId="9" fontId="9" fillId="0" borderId="0" xfId="2" applyFont="1" applyAlignment="1">
      <alignment horizontal="left" vertical="center"/>
    </xf>
    <xf numFmtId="0" fontId="9" fillId="0" borderId="0" xfId="0" applyFont="1" applyAlignment="1">
      <alignment horizontal="left" vertical="center"/>
    </xf>
    <xf numFmtId="0" fontId="8" fillId="0" borderId="0" xfId="0" applyFont="1" applyAlignment="1">
      <alignment horizontal="left" vertical="center"/>
    </xf>
    <xf numFmtId="0" fontId="12" fillId="0" borderId="0" xfId="0" applyFont="1"/>
    <xf numFmtId="0" fontId="13" fillId="0" borderId="0" xfId="0" applyFont="1"/>
    <xf numFmtId="9" fontId="9" fillId="0" borderId="0" xfId="0" applyNumberFormat="1" applyFont="1" applyAlignment="1">
      <alignment horizontal="left" vertical="center"/>
    </xf>
    <xf numFmtId="1" fontId="16" fillId="0" borderId="0" xfId="2" applyNumberFormat="1" applyFont="1" applyAlignment="1">
      <alignment horizontal="center" vertical="center" wrapText="1"/>
    </xf>
    <xf numFmtId="1" fontId="16" fillId="0" borderId="0" xfId="2" applyNumberFormat="1" applyFont="1" applyAlignment="1">
      <alignment horizontal="center" vertical="center"/>
    </xf>
    <xf numFmtId="0" fontId="16" fillId="0" borderId="0" xfId="0" applyFont="1" applyAlignment="1">
      <alignment horizontal="center" vertical="center"/>
    </xf>
    <xf numFmtId="0" fontId="16" fillId="0" borderId="6" xfId="0" applyFont="1" applyBorder="1" applyAlignment="1">
      <alignment horizontal="center" vertical="center" wrapText="1"/>
    </xf>
    <xf numFmtId="1" fontId="18" fillId="0" borderId="0" xfId="2" applyNumberFormat="1" applyFont="1" applyAlignment="1">
      <alignment horizontal="center" vertical="center"/>
    </xf>
    <xf numFmtId="0" fontId="16" fillId="0" borderId="0" xfId="0" applyFont="1" applyAlignment="1">
      <alignment horizontal="center" vertical="center" wrapText="1"/>
    </xf>
    <xf numFmtId="0" fontId="12" fillId="0" borderId="0" xfId="0" applyFont="1" applyAlignment="1">
      <alignment horizontal="center"/>
    </xf>
    <xf numFmtId="0" fontId="17" fillId="0" borderId="0" xfId="0" applyFont="1" applyAlignment="1">
      <alignment horizontal="center" vertical="center"/>
    </xf>
    <xf numFmtId="0" fontId="12" fillId="0" borderId="8" xfId="0" applyFont="1" applyBorder="1"/>
    <xf numFmtId="0" fontId="12" fillId="0" borderId="10" xfId="0" applyFont="1" applyBorder="1"/>
    <xf numFmtId="0" fontId="12" fillId="0" borderId="9" xfId="0" applyFont="1" applyBorder="1"/>
    <xf numFmtId="1" fontId="18" fillId="0" borderId="13" xfId="2" applyNumberFormat="1" applyFont="1" applyBorder="1" applyAlignment="1">
      <alignment horizontal="center" vertical="center"/>
    </xf>
    <xf numFmtId="1" fontId="16" fillId="3" borderId="11" xfId="1" applyNumberFormat="1" applyFont="1" applyFill="1" applyBorder="1" applyAlignment="1" applyProtection="1">
      <alignment horizontal="center" vertical="center"/>
      <protection locked="0"/>
    </xf>
    <xf numFmtId="0" fontId="12" fillId="0" borderId="9" xfId="0" applyFont="1" applyBorder="1" applyAlignment="1">
      <alignment horizontal="center"/>
    </xf>
    <xf numFmtId="1" fontId="16" fillId="3" borderId="12" xfId="1" applyNumberFormat="1" applyFont="1" applyFill="1" applyBorder="1" applyAlignment="1" applyProtection="1">
      <alignment horizontal="center" vertical="center"/>
      <protection locked="0"/>
    </xf>
    <xf numFmtId="0" fontId="12" fillId="0" borderId="10" xfId="0" applyFont="1" applyBorder="1" applyAlignment="1">
      <alignment horizontal="center"/>
    </xf>
    <xf numFmtId="0" fontId="12" fillId="0" borderId="14" xfId="0" applyFont="1" applyBorder="1"/>
    <xf numFmtId="1" fontId="18" fillId="0" borderId="14" xfId="2" applyNumberFormat="1" applyFont="1" applyBorder="1" applyAlignment="1">
      <alignment horizontal="center" vertical="center"/>
    </xf>
    <xf numFmtId="2" fontId="16" fillId="2" borderId="15" xfId="0" applyNumberFormat="1" applyFont="1" applyFill="1" applyBorder="1" applyAlignment="1">
      <alignment horizontal="center" vertical="center"/>
    </xf>
    <xf numFmtId="0" fontId="12" fillId="0" borderId="16" xfId="0" applyFont="1" applyBorder="1"/>
    <xf numFmtId="0" fontId="12" fillId="0" borderId="16" xfId="0" applyFont="1" applyBorder="1" applyAlignment="1">
      <alignment horizontal="center"/>
    </xf>
    <xf numFmtId="0" fontId="12" fillId="0" borderId="20" xfId="0" applyFont="1" applyBorder="1" applyAlignment="1">
      <alignment horizontal="center"/>
    </xf>
    <xf numFmtId="0" fontId="12" fillId="0" borderId="18" xfId="0" applyFont="1" applyBorder="1" applyAlignment="1">
      <alignment horizontal="center"/>
    </xf>
    <xf numFmtId="0" fontId="16" fillId="2" borderId="21" xfId="0" applyFont="1" applyFill="1" applyBorder="1" applyAlignment="1">
      <alignment horizontal="center" vertical="center"/>
    </xf>
    <xf numFmtId="0" fontId="12" fillId="0" borderId="18" xfId="0" applyFont="1" applyBorder="1"/>
    <xf numFmtId="2" fontId="16" fillId="2" borderId="23" xfId="0" applyNumberFormat="1" applyFont="1" applyFill="1" applyBorder="1" applyAlignment="1">
      <alignment horizontal="center" vertical="center"/>
    </xf>
    <xf numFmtId="0" fontId="12" fillId="0" borderId="0" xfId="0" applyFont="1" applyAlignment="1">
      <alignment wrapText="1"/>
    </xf>
    <xf numFmtId="0" fontId="12" fillId="0" borderId="0" xfId="0" applyFont="1" applyAlignment="1">
      <alignment vertical="center"/>
    </xf>
    <xf numFmtId="0" fontId="12" fillId="4" borderId="4" xfId="0" applyFont="1" applyFill="1" applyBorder="1" applyAlignment="1">
      <alignment horizontal="center"/>
    </xf>
    <xf numFmtId="0" fontId="12" fillId="0" borderId="3" xfId="0" applyFont="1" applyBorder="1" applyAlignment="1">
      <alignment horizontal="center"/>
    </xf>
    <xf numFmtId="0" fontId="19" fillId="0" borderId="0" xfId="0" applyFont="1" applyAlignment="1">
      <alignment horizontal="center" wrapText="1"/>
    </xf>
    <xf numFmtId="0" fontId="12" fillId="0" borderId="25" xfId="0" applyFont="1" applyBorder="1"/>
    <xf numFmtId="0" fontId="10" fillId="0" borderId="25" xfId="0" applyFont="1" applyBorder="1" applyAlignment="1">
      <alignment vertical="center"/>
    </xf>
    <xf numFmtId="9" fontId="9" fillId="0" borderId="25" xfId="0" applyNumberFormat="1" applyFont="1" applyBorder="1" applyAlignment="1">
      <alignment horizontal="left" vertical="center"/>
    </xf>
    <xf numFmtId="9" fontId="9" fillId="0" borderId="25" xfId="2" applyFont="1" applyBorder="1" applyAlignment="1">
      <alignment horizontal="left" vertical="center"/>
    </xf>
    <xf numFmtId="0" fontId="9" fillId="0" borderId="25" xfId="0" applyFont="1" applyBorder="1" applyAlignment="1">
      <alignment horizontal="left" vertical="center"/>
    </xf>
    <xf numFmtId="0" fontId="8" fillId="0" borderId="25" xfId="0" applyFont="1" applyBorder="1" applyAlignment="1">
      <alignment horizontal="left" vertical="center"/>
    </xf>
    <xf numFmtId="0" fontId="12" fillId="0" borderId="27" xfId="0" applyFont="1" applyBorder="1"/>
    <xf numFmtId="0" fontId="12" fillId="0" borderId="28" xfId="0" applyFont="1" applyBorder="1"/>
    <xf numFmtId="0" fontId="12" fillId="0" borderId="29" xfId="0" applyFont="1" applyBorder="1"/>
    <xf numFmtId="0" fontId="12" fillId="0" borderId="30" xfId="0" applyFont="1" applyBorder="1"/>
    <xf numFmtId="0" fontId="20" fillId="0" borderId="0" xfId="0" applyFont="1" applyAlignment="1">
      <alignment horizontal="center" wrapText="1"/>
    </xf>
    <xf numFmtId="0" fontId="11" fillId="0" borderId="0" xfId="0" applyFont="1" applyAlignment="1">
      <alignment vertical="center"/>
    </xf>
    <xf numFmtId="0" fontId="9" fillId="0" borderId="0" xfId="0" applyFont="1" applyAlignment="1">
      <alignment vertical="center"/>
    </xf>
    <xf numFmtId="0" fontId="12" fillId="0" borderId="31" xfId="0" applyFont="1" applyBorder="1"/>
    <xf numFmtId="0" fontId="12" fillId="0" borderId="32" xfId="0" applyFont="1" applyBorder="1"/>
    <xf numFmtId="0" fontId="12" fillId="0" borderId="33" xfId="0" applyFont="1" applyBorder="1"/>
    <xf numFmtId="0" fontId="8" fillId="0" borderId="26" xfId="0" applyFont="1" applyBorder="1" applyAlignment="1">
      <alignment horizontal="center" vertical="center"/>
    </xf>
    <xf numFmtId="0" fontId="8" fillId="0" borderId="36" xfId="0" applyFont="1" applyBorder="1" applyAlignment="1">
      <alignment horizontal="center" vertical="center"/>
    </xf>
    <xf numFmtId="0" fontId="12" fillId="0" borderId="36" xfId="0" applyFont="1" applyBorder="1"/>
    <xf numFmtId="9" fontId="8" fillId="0" borderId="0" xfId="0" applyNumberFormat="1" applyFont="1" applyAlignment="1">
      <alignment horizontal="left" vertical="center"/>
    </xf>
    <xf numFmtId="2" fontId="8" fillId="0" borderId="0" xfId="0" applyNumberFormat="1" applyFont="1" applyAlignment="1">
      <alignment vertical="center"/>
    </xf>
    <xf numFmtId="0" fontId="9" fillId="0" borderId="0" xfId="0" applyFont="1" applyAlignment="1" applyProtection="1">
      <alignment horizontal="left" vertical="center"/>
      <protection locked="0"/>
    </xf>
    <xf numFmtId="0" fontId="0" fillId="0" borderId="0" xfId="0" quotePrefix="1"/>
    <xf numFmtId="0" fontId="7" fillId="0" borderId="0" xfId="0" quotePrefix="1" applyFont="1" applyAlignment="1">
      <alignment horizontal="center" vertical="center" wrapText="1"/>
    </xf>
    <xf numFmtId="0" fontId="17" fillId="0" borderId="0" xfId="0" applyFont="1" applyAlignment="1">
      <alignment horizontal="center" vertical="center" wrapText="1"/>
    </xf>
    <xf numFmtId="0" fontId="12" fillId="0" borderId="34" xfId="0" applyFont="1" applyBorder="1"/>
    <xf numFmtId="0" fontId="12" fillId="3" borderId="9" xfId="0" applyFont="1" applyFill="1" applyBorder="1" applyProtection="1">
      <protection locked="0"/>
    </xf>
    <xf numFmtId="0" fontId="15" fillId="0" borderId="7" xfId="3" applyFont="1" applyBorder="1" applyProtection="1">
      <protection locked="0"/>
    </xf>
    <xf numFmtId="0" fontId="12" fillId="3" borderId="35" xfId="0" applyFont="1" applyFill="1" applyBorder="1" applyProtection="1">
      <protection locked="0"/>
    </xf>
    <xf numFmtId="2" fontId="16" fillId="2" borderId="47" xfId="0" applyNumberFormat="1" applyFont="1" applyFill="1" applyBorder="1" applyAlignment="1">
      <alignment horizontal="center" vertical="center"/>
    </xf>
    <xf numFmtId="0" fontId="12" fillId="3" borderId="39" xfId="0" applyFont="1" applyFill="1" applyBorder="1" applyProtection="1">
      <protection locked="0"/>
    </xf>
    <xf numFmtId="0" fontId="12" fillId="3" borderId="37" xfId="0" applyFont="1" applyFill="1" applyBorder="1" applyProtection="1">
      <protection locked="0"/>
    </xf>
    <xf numFmtId="0" fontId="12" fillId="3" borderId="38" xfId="0" applyFont="1" applyFill="1" applyBorder="1" applyProtection="1">
      <protection locked="0"/>
    </xf>
    <xf numFmtId="0" fontId="15" fillId="4" borderId="17" xfId="3" applyFont="1" applyFill="1" applyBorder="1"/>
    <xf numFmtId="0" fontId="12" fillId="4" borderId="0" xfId="0" applyFont="1" applyFill="1" applyAlignment="1">
      <alignment horizontal="center"/>
    </xf>
    <xf numFmtId="0" fontId="12" fillId="4" borderId="16" xfId="0" applyFont="1" applyFill="1" applyBorder="1" applyAlignment="1">
      <alignment horizontal="center"/>
    </xf>
    <xf numFmtId="0" fontId="12" fillId="4" borderId="19" xfId="0" applyFont="1" applyFill="1" applyBorder="1" applyAlignment="1">
      <alignment horizontal="center"/>
    </xf>
    <xf numFmtId="0" fontId="16" fillId="4" borderId="21" xfId="0" applyFont="1" applyFill="1" applyBorder="1" applyAlignment="1">
      <alignment horizontal="center" vertical="center"/>
    </xf>
    <xf numFmtId="9" fontId="16" fillId="4" borderId="18" xfId="0" applyNumberFormat="1" applyFont="1" applyFill="1" applyBorder="1" applyAlignment="1">
      <alignment horizontal="center" vertical="center"/>
    </xf>
    <xf numFmtId="0" fontId="12" fillId="4" borderId="18" xfId="0" applyFont="1" applyFill="1" applyBorder="1" applyAlignment="1">
      <alignment horizontal="center"/>
    </xf>
    <xf numFmtId="0" fontId="15" fillId="4" borderId="22" xfId="3" applyFont="1" applyFill="1" applyBorder="1"/>
    <xf numFmtId="0" fontId="12" fillId="4" borderId="34" xfId="0" applyFont="1" applyFill="1" applyBorder="1" applyAlignment="1">
      <alignment horizontal="center"/>
    </xf>
    <xf numFmtId="0" fontId="12" fillId="4" borderId="31" xfId="0" applyFont="1" applyFill="1" applyBorder="1" applyAlignment="1">
      <alignment horizontal="center"/>
    </xf>
    <xf numFmtId="2" fontId="16" fillId="4" borderId="47" xfId="0" applyNumberFormat="1" applyFont="1" applyFill="1" applyBorder="1" applyAlignment="1">
      <alignment horizontal="center" vertical="center"/>
    </xf>
    <xf numFmtId="2" fontId="16" fillId="4" borderId="15" xfId="0" applyNumberFormat="1" applyFont="1" applyFill="1" applyBorder="1" applyAlignment="1">
      <alignment horizontal="center" vertical="center"/>
    </xf>
    <xf numFmtId="2" fontId="16" fillId="4" borderId="23" xfId="0" applyNumberFormat="1" applyFont="1" applyFill="1" applyBorder="1" applyAlignment="1">
      <alignment horizontal="center" vertical="center"/>
    </xf>
    <xf numFmtId="0" fontId="23" fillId="0" borderId="49" xfId="0" applyFont="1" applyBorder="1" applyAlignment="1">
      <alignment horizontal="left" vertical="top" wrapText="1" indent="1"/>
    </xf>
    <xf numFmtId="0" fontId="21" fillId="0" borderId="50" xfId="0" applyFont="1" applyBorder="1" applyAlignment="1">
      <alignment horizontal="left" vertical="top" wrapText="1"/>
    </xf>
    <xf numFmtId="0" fontId="23" fillId="0" borderId="51" xfId="0" applyFont="1" applyBorder="1" applyAlignment="1">
      <alignment horizontal="left" vertical="top" wrapText="1" indent="1"/>
    </xf>
    <xf numFmtId="0" fontId="21" fillId="0" borderId="52" xfId="0" applyFont="1" applyBorder="1" applyAlignment="1">
      <alignment horizontal="left" vertical="top" wrapText="1"/>
    </xf>
    <xf numFmtId="0" fontId="10" fillId="0" borderId="51" xfId="0" applyFont="1" applyBorder="1" applyAlignment="1">
      <alignment horizontal="left" vertical="top" wrapText="1" indent="1" shrinkToFit="1"/>
    </xf>
    <xf numFmtId="0" fontId="9" fillId="0" borderId="52" xfId="0" applyFont="1" applyBorder="1" applyAlignment="1">
      <alignment horizontal="left" vertical="top" wrapText="1" shrinkToFit="1"/>
    </xf>
    <xf numFmtId="0" fontId="10" fillId="0" borderId="51" xfId="0" applyFont="1" applyBorder="1" applyAlignment="1">
      <alignment horizontal="left" vertical="top" wrapText="1" indent="1"/>
    </xf>
    <xf numFmtId="0" fontId="23" fillId="0" borderId="53" xfId="0" applyFont="1" applyBorder="1" applyAlignment="1">
      <alignment horizontal="left" vertical="top" wrapText="1" indent="1"/>
    </xf>
    <xf numFmtId="0" fontId="21" fillId="0" borderId="54" xfId="0" applyFont="1" applyBorder="1" applyAlignment="1">
      <alignment horizontal="left" vertical="top" wrapText="1"/>
    </xf>
    <xf numFmtId="9" fontId="9" fillId="0" borderId="0" xfId="0" applyNumberFormat="1" applyFont="1" applyAlignment="1">
      <alignment vertical="center"/>
    </xf>
    <xf numFmtId="0" fontId="26" fillId="0" borderId="0" xfId="0" applyFont="1"/>
    <xf numFmtId="0" fontId="26" fillId="0" borderId="0" xfId="0" applyFont="1" applyAlignment="1">
      <alignment wrapText="1"/>
    </xf>
    <xf numFmtId="0" fontId="0" fillId="0" borderId="0" xfId="0" applyAlignment="1">
      <alignment wrapText="1"/>
    </xf>
    <xf numFmtId="0" fontId="12" fillId="0" borderId="45" xfId="0" applyFont="1" applyBorder="1" applyAlignment="1">
      <alignment horizontal="center"/>
    </xf>
    <xf numFmtId="0" fontId="12" fillId="3" borderId="56" xfId="0" applyFont="1" applyFill="1" applyBorder="1" applyProtection="1">
      <protection locked="0"/>
    </xf>
    <xf numFmtId="164" fontId="12" fillId="3" borderId="55" xfId="2" applyNumberFormat="1" applyFont="1" applyFill="1" applyBorder="1" applyAlignment="1" applyProtection="1">
      <alignment horizontal="center"/>
      <protection locked="0"/>
    </xf>
    <xf numFmtId="164" fontId="12" fillId="4" borderId="48" xfId="2" applyNumberFormat="1" applyFont="1" applyFill="1" applyBorder="1" applyAlignment="1">
      <alignment horizontal="center" vertical="center"/>
    </xf>
    <xf numFmtId="164" fontId="9" fillId="0" borderId="0" xfId="2" applyNumberFormat="1" applyFont="1" applyAlignment="1">
      <alignment vertical="center"/>
    </xf>
    <xf numFmtId="0" fontId="27" fillId="0" borderId="0" xfId="0" applyFont="1"/>
    <xf numFmtId="0" fontId="13" fillId="0" borderId="0" xfId="0" applyFont="1" applyAlignment="1">
      <alignment horizontal="left" vertical="center"/>
    </xf>
    <xf numFmtId="0" fontId="8" fillId="0" borderId="40" xfId="0" applyFont="1" applyBorder="1" applyAlignment="1">
      <alignment horizontal="left" vertical="top" wrapText="1"/>
    </xf>
    <xf numFmtId="0" fontId="8" fillId="0" borderId="3" xfId="0" applyFont="1" applyBorder="1" applyAlignment="1">
      <alignment horizontal="left" vertical="top" wrapText="1"/>
    </xf>
    <xf numFmtId="0" fontId="8" fillId="0" borderId="41" xfId="0" applyFont="1" applyBorder="1" applyAlignment="1">
      <alignment horizontal="left" vertical="top" wrapText="1"/>
    </xf>
    <xf numFmtId="0" fontId="8" fillId="0" borderId="42" xfId="0" applyFont="1" applyBorder="1" applyAlignment="1">
      <alignment horizontal="left" vertical="top" wrapText="1"/>
    </xf>
    <xf numFmtId="0" fontId="8" fillId="0" borderId="0" xfId="0" applyFont="1" applyAlignment="1">
      <alignment horizontal="left" vertical="top" wrapText="1"/>
    </xf>
    <xf numFmtId="0" fontId="8" fillId="0" borderId="43" xfId="0" applyFont="1" applyBorder="1" applyAlignment="1">
      <alignment horizontal="left" vertical="top" wrapText="1"/>
    </xf>
    <xf numFmtId="0" fontId="8" fillId="0" borderId="44" xfId="0" applyFont="1" applyBorder="1" applyAlignment="1">
      <alignment horizontal="left" vertical="top" wrapText="1"/>
    </xf>
    <xf numFmtId="0" fontId="8" fillId="0" borderId="45" xfId="0" applyFont="1" applyBorder="1" applyAlignment="1">
      <alignment horizontal="left" vertical="top" wrapText="1"/>
    </xf>
    <xf numFmtId="0" fontId="8" fillId="0" borderId="46" xfId="0" applyFont="1" applyBorder="1" applyAlignment="1">
      <alignment horizontal="left" vertical="top" wrapText="1"/>
    </xf>
    <xf numFmtId="0" fontId="13" fillId="0" borderId="0" xfId="0" applyFont="1" applyAlignment="1">
      <alignment horizontal="left" vertical="center" wrapText="1"/>
    </xf>
    <xf numFmtId="0" fontId="17" fillId="0" borderId="5" xfId="0" applyFont="1" applyBorder="1" applyAlignment="1">
      <alignment horizontal="center" vertical="center"/>
    </xf>
    <xf numFmtId="0" fontId="13" fillId="0" borderId="24" xfId="0" applyFont="1" applyBorder="1" applyAlignment="1">
      <alignment horizontal="center"/>
    </xf>
    <xf numFmtId="0" fontId="13" fillId="0" borderId="26" xfId="0" applyFont="1" applyBorder="1" applyAlignment="1">
      <alignment horizontal="center" vertical="center"/>
    </xf>
    <xf numFmtId="0" fontId="17" fillId="0" borderId="5" xfId="0" applyFont="1" applyBorder="1" applyAlignment="1">
      <alignment horizontal="center" vertical="center" wrapText="1"/>
    </xf>
  </cellXfs>
  <cellStyles count="5">
    <cellStyle name="Currency" xfId="1" builtinId="4"/>
    <cellStyle name="Hyperlink" xfId="3" builtinId="8"/>
    <cellStyle name="Normal" xfId="0" builtinId="0"/>
    <cellStyle name="Normal 4" xfId="4" xr:uid="{00000000-0005-0000-0000-000003000000}"/>
    <cellStyle name="Percent" xfId="2" builtinId="5"/>
  </cellStyles>
  <dxfs count="0"/>
  <tableStyles count="0" defaultTableStyle="TableStyleMedium2" defaultPivotStyle="PivotStyleLight16"/>
  <colors>
    <mruColors>
      <color rgb="FFCCCCFF"/>
      <color rgb="FF99FF66"/>
      <color rgb="FF996633"/>
      <color rgb="FFCC9900"/>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561975</xdr:colOff>
      <xdr:row>1</xdr:row>
      <xdr:rowOff>0</xdr:rowOff>
    </xdr:from>
    <xdr:to>
      <xdr:col>8</xdr:col>
      <xdr:colOff>266700</xdr:colOff>
      <xdr:row>9</xdr:row>
      <xdr:rowOff>9525</xdr:rowOff>
    </xdr:to>
    <xdr:sp macro="" textlink="">
      <xdr:nvSpPr>
        <xdr:cNvPr id="2" name="TextBox 1">
          <a:extLst>
            <a:ext uri="{FF2B5EF4-FFF2-40B4-BE49-F238E27FC236}">
              <a16:creationId xmlns:a16="http://schemas.microsoft.com/office/drawing/2014/main" id="{1169A3CA-43C6-4B8C-9FD3-2ED26ECC8CE5}"/>
            </a:ext>
          </a:extLst>
        </xdr:cNvPr>
        <xdr:cNvSpPr txBox="1"/>
      </xdr:nvSpPr>
      <xdr:spPr>
        <a:xfrm>
          <a:off x="11182350" y="190500"/>
          <a:ext cx="2752725"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For more details on the literature behind</a:t>
          </a:r>
          <a:r>
            <a:rPr lang="en-US" sz="1400" baseline="0"/>
            <a:t> each intervention, see Appendix A of PRISM's Reference Guide under Documentation and Resources.</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257175</xdr:colOff>
      <xdr:row>0</xdr:row>
      <xdr:rowOff>104775</xdr:rowOff>
    </xdr:from>
    <xdr:to>
      <xdr:col>20</xdr:col>
      <xdr:colOff>0</xdr:colOff>
      <xdr:row>6</xdr:row>
      <xdr:rowOff>85725</xdr:rowOff>
    </xdr:to>
    <xdr:sp macro="" textlink="">
      <xdr:nvSpPr>
        <xdr:cNvPr id="6" name="Oval 5">
          <a:extLst>
            <a:ext uri="{FF2B5EF4-FFF2-40B4-BE49-F238E27FC236}">
              <a16:creationId xmlns:a16="http://schemas.microsoft.com/office/drawing/2014/main" id="{00000000-0008-0000-0D00-000006000000}"/>
            </a:ext>
          </a:extLst>
        </xdr:cNvPr>
        <xdr:cNvSpPr/>
      </xdr:nvSpPr>
      <xdr:spPr>
        <a:xfrm>
          <a:off x="12011025" y="104775"/>
          <a:ext cx="2733675" cy="11715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676276</xdr:colOff>
      <xdr:row>1</xdr:row>
      <xdr:rowOff>85725</xdr:rowOff>
    </xdr:from>
    <xdr:to>
      <xdr:col>19</xdr:col>
      <xdr:colOff>200026</xdr:colOff>
      <xdr:row>6</xdr:row>
      <xdr:rowOff>66675</xdr:rowOff>
    </xdr:to>
    <xdr:sp macro="" textlink="">
      <xdr:nvSpPr>
        <xdr:cNvPr id="7" name="TextBox 6">
          <a:extLst>
            <a:ext uri="{FF2B5EF4-FFF2-40B4-BE49-F238E27FC236}">
              <a16:creationId xmlns:a16="http://schemas.microsoft.com/office/drawing/2014/main" id="{00000000-0008-0000-0D00-000007000000}"/>
            </a:ext>
          </a:extLst>
        </xdr:cNvPr>
        <xdr:cNvSpPr txBox="1"/>
      </xdr:nvSpPr>
      <xdr:spPr>
        <a:xfrm>
          <a:off x="12430126" y="266700"/>
          <a:ext cx="2219325" cy="99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panose="020B0604020202020204" pitchFamily="34" charset="0"/>
              <a:cs typeface="Arial" panose="020B0604020202020204" pitchFamily="34" charset="0"/>
            </a:rPr>
            <a:t>Tip:</a:t>
          </a:r>
          <a:r>
            <a:rPr lang="en-US" sz="1100" baseline="0">
              <a:latin typeface="Arial" panose="020B0604020202020204" pitchFamily="34" charset="0"/>
              <a:cs typeface="Arial" panose="020B0604020202020204" pitchFamily="34" charset="0"/>
            </a:rPr>
            <a:t> </a:t>
          </a:r>
          <a:r>
            <a:rPr lang="en-US" sz="1100">
              <a:latin typeface="Arial" panose="020B0604020202020204" pitchFamily="34" charset="0"/>
              <a:cs typeface="Arial" panose="020B0604020202020204" pitchFamily="34" charset="0"/>
            </a:rPr>
            <a:t>User input</a:t>
          </a:r>
          <a:r>
            <a:rPr lang="en-US" sz="1100" baseline="0">
              <a:latin typeface="Arial" panose="020B0604020202020204" pitchFamily="34" charset="0"/>
              <a:cs typeface="Arial" panose="020B0604020202020204" pitchFamily="34" charset="0"/>
            </a:rPr>
            <a:t> cells are highlighted in </a:t>
          </a:r>
          <a:r>
            <a:rPr lang="en-US" sz="1100" baseline="0">
              <a:solidFill>
                <a:schemeClr val="accent5">
                  <a:lumMod val="75000"/>
                </a:schemeClr>
              </a:solidFill>
              <a:latin typeface="Arial" panose="020B0604020202020204" pitchFamily="34" charset="0"/>
              <a:cs typeface="Arial" panose="020B0604020202020204" pitchFamily="34" charset="0"/>
            </a:rPr>
            <a:t>blue</a:t>
          </a:r>
          <a:r>
            <a:rPr lang="en-US" sz="1100" baseline="0">
              <a:latin typeface="Arial" panose="020B0604020202020204" pitchFamily="34" charset="0"/>
              <a:cs typeface="Arial" panose="020B0604020202020204" pitchFamily="34" charset="0"/>
            </a:rPr>
            <a:t>. </a:t>
          </a:r>
          <a:r>
            <a:rPr lang="en-US" sz="1100" baseline="0">
              <a:solidFill>
                <a:schemeClr val="bg1">
                  <a:lumMod val="50000"/>
                </a:schemeClr>
              </a:solidFill>
              <a:latin typeface="Arial" panose="020B0604020202020204" pitchFamily="34" charset="0"/>
              <a:cs typeface="Arial" panose="020B0604020202020204" pitchFamily="34" charset="0"/>
            </a:rPr>
            <a:t>Gray</a:t>
          </a:r>
          <a:r>
            <a:rPr lang="en-US" sz="1100" baseline="0">
              <a:latin typeface="Arial" panose="020B0604020202020204" pitchFamily="34" charset="0"/>
              <a:cs typeface="Arial" panose="020B0604020202020204" pitchFamily="34" charset="0"/>
            </a:rPr>
            <a:t> cells automatically calculate.</a:t>
          </a:r>
        </a:p>
        <a:p>
          <a:r>
            <a:rPr lang="en-US" sz="1100" baseline="0">
              <a:solidFill>
                <a:schemeClr val="accent6">
                  <a:lumMod val="75000"/>
                </a:schemeClr>
              </a:solidFill>
              <a:latin typeface="Arial" panose="020B0604020202020204" pitchFamily="34" charset="0"/>
              <a:cs typeface="Arial" panose="020B0604020202020204" pitchFamily="34" charset="0"/>
            </a:rPr>
            <a:t>Lever value </a:t>
          </a:r>
          <a:r>
            <a:rPr lang="en-US" sz="1100" baseline="0">
              <a:latin typeface="Arial" panose="020B0604020202020204" pitchFamily="34" charset="0"/>
              <a:cs typeface="Arial" panose="020B0604020202020204" pitchFamily="34" charset="0"/>
            </a:rPr>
            <a:t>is the number to enter into PRISM online.</a:t>
          </a:r>
          <a:endParaRPr lang="en-US" sz="110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17</xdr:col>
      <xdr:colOff>1190625</xdr:colOff>
      <xdr:row>1</xdr:row>
      <xdr:rowOff>0</xdr:rowOff>
    </xdr:from>
    <xdr:to>
      <xdr:col>21</xdr:col>
      <xdr:colOff>323850</xdr:colOff>
      <xdr:row>6</xdr:row>
      <xdr:rowOff>161925</xdr:rowOff>
    </xdr:to>
    <xdr:sp macro="" textlink="">
      <xdr:nvSpPr>
        <xdr:cNvPr id="2" name="Oval 1">
          <a:extLst>
            <a:ext uri="{FF2B5EF4-FFF2-40B4-BE49-F238E27FC236}">
              <a16:creationId xmlns:a16="http://schemas.microsoft.com/office/drawing/2014/main" id="{00000000-0008-0000-0E00-000002000000}"/>
            </a:ext>
          </a:extLst>
        </xdr:cNvPr>
        <xdr:cNvSpPr/>
      </xdr:nvSpPr>
      <xdr:spPr>
        <a:xfrm>
          <a:off x="12630150" y="180975"/>
          <a:ext cx="2733675" cy="11715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1600201</xdr:colOff>
      <xdr:row>1</xdr:row>
      <xdr:rowOff>142875</xdr:rowOff>
    </xdr:from>
    <xdr:to>
      <xdr:col>21</xdr:col>
      <xdr:colOff>219076</xdr:colOff>
      <xdr:row>6</xdr:row>
      <xdr:rowOff>123825</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3039726" y="323850"/>
          <a:ext cx="2219325" cy="99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panose="020B0604020202020204" pitchFamily="34" charset="0"/>
              <a:cs typeface="Arial" panose="020B0604020202020204" pitchFamily="34" charset="0"/>
            </a:rPr>
            <a:t>Tip:</a:t>
          </a:r>
          <a:r>
            <a:rPr lang="en-US" sz="1100" baseline="0">
              <a:latin typeface="Arial" panose="020B0604020202020204" pitchFamily="34" charset="0"/>
              <a:cs typeface="Arial" panose="020B0604020202020204" pitchFamily="34" charset="0"/>
            </a:rPr>
            <a:t> </a:t>
          </a:r>
          <a:r>
            <a:rPr lang="en-US" sz="1100">
              <a:latin typeface="Arial" panose="020B0604020202020204" pitchFamily="34" charset="0"/>
              <a:cs typeface="Arial" panose="020B0604020202020204" pitchFamily="34" charset="0"/>
            </a:rPr>
            <a:t>User input</a:t>
          </a:r>
          <a:r>
            <a:rPr lang="en-US" sz="1100" baseline="0">
              <a:latin typeface="Arial" panose="020B0604020202020204" pitchFamily="34" charset="0"/>
              <a:cs typeface="Arial" panose="020B0604020202020204" pitchFamily="34" charset="0"/>
            </a:rPr>
            <a:t> cells are highlighted in </a:t>
          </a:r>
          <a:r>
            <a:rPr lang="en-US" sz="1100" baseline="0">
              <a:solidFill>
                <a:schemeClr val="accent5">
                  <a:lumMod val="75000"/>
                </a:schemeClr>
              </a:solidFill>
              <a:latin typeface="Arial" panose="020B0604020202020204" pitchFamily="34" charset="0"/>
              <a:cs typeface="Arial" panose="020B0604020202020204" pitchFamily="34" charset="0"/>
            </a:rPr>
            <a:t>blue</a:t>
          </a:r>
          <a:r>
            <a:rPr lang="en-US" sz="1100" baseline="0">
              <a:latin typeface="Arial" panose="020B0604020202020204" pitchFamily="34" charset="0"/>
              <a:cs typeface="Arial" panose="020B0604020202020204" pitchFamily="34" charset="0"/>
            </a:rPr>
            <a:t>. </a:t>
          </a:r>
          <a:r>
            <a:rPr lang="en-US" sz="1100" baseline="0">
              <a:solidFill>
                <a:schemeClr val="bg1">
                  <a:lumMod val="50000"/>
                </a:schemeClr>
              </a:solidFill>
              <a:latin typeface="Arial" panose="020B0604020202020204" pitchFamily="34" charset="0"/>
              <a:cs typeface="Arial" panose="020B0604020202020204" pitchFamily="34" charset="0"/>
            </a:rPr>
            <a:t>Gray</a:t>
          </a:r>
          <a:r>
            <a:rPr lang="en-US" sz="1100" baseline="0">
              <a:latin typeface="Arial" panose="020B0604020202020204" pitchFamily="34" charset="0"/>
              <a:cs typeface="Arial" panose="020B0604020202020204" pitchFamily="34" charset="0"/>
            </a:rPr>
            <a:t> cells automatically calculate.</a:t>
          </a:r>
        </a:p>
        <a:p>
          <a:r>
            <a:rPr lang="en-US" sz="1100" baseline="0">
              <a:solidFill>
                <a:schemeClr val="accent6">
                  <a:lumMod val="75000"/>
                </a:schemeClr>
              </a:solidFill>
              <a:latin typeface="Arial" panose="020B0604020202020204" pitchFamily="34" charset="0"/>
              <a:cs typeface="Arial" panose="020B0604020202020204" pitchFamily="34" charset="0"/>
            </a:rPr>
            <a:t>Lever value </a:t>
          </a:r>
          <a:r>
            <a:rPr lang="en-US" sz="1100" baseline="0">
              <a:latin typeface="Arial" panose="020B0604020202020204" pitchFamily="34" charset="0"/>
              <a:cs typeface="Arial" panose="020B0604020202020204" pitchFamily="34" charset="0"/>
            </a:rPr>
            <a:t>is the number to enter into PRISM online.</a:t>
          </a:r>
          <a:endParaRPr lang="en-US" sz="1100">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66675</xdr:colOff>
      <xdr:row>1</xdr:row>
      <xdr:rowOff>0</xdr:rowOff>
    </xdr:from>
    <xdr:to>
      <xdr:col>19</xdr:col>
      <xdr:colOff>104775</xdr:colOff>
      <xdr:row>8</xdr:row>
      <xdr:rowOff>19050</xdr:rowOff>
    </xdr:to>
    <xdr:sp macro="" textlink="">
      <xdr:nvSpPr>
        <xdr:cNvPr id="2" name="Oval 1">
          <a:extLst>
            <a:ext uri="{FF2B5EF4-FFF2-40B4-BE49-F238E27FC236}">
              <a16:creationId xmlns:a16="http://schemas.microsoft.com/office/drawing/2014/main" id="{00000000-0008-0000-1500-000002000000}"/>
            </a:ext>
          </a:extLst>
        </xdr:cNvPr>
        <xdr:cNvSpPr/>
      </xdr:nvSpPr>
      <xdr:spPr>
        <a:xfrm>
          <a:off x="11820525" y="180975"/>
          <a:ext cx="2733675" cy="120967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485776</xdr:colOff>
      <xdr:row>1</xdr:row>
      <xdr:rowOff>161925</xdr:rowOff>
    </xdr:from>
    <xdr:to>
      <xdr:col>19</xdr:col>
      <xdr:colOff>9526</xdr:colOff>
      <xdr:row>7</xdr:row>
      <xdr:rowOff>66675</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12239626" y="342900"/>
          <a:ext cx="2219325"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panose="020B0604020202020204" pitchFamily="34" charset="0"/>
              <a:cs typeface="Arial" panose="020B0604020202020204" pitchFamily="34" charset="0"/>
            </a:rPr>
            <a:t>Tip:</a:t>
          </a:r>
          <a:r>
            <a:rPr lang="en-US" sz="1100" baseline="0">
              <a:latin typeface="Arial" panose="020B0604020202020204" pitchFamily="34" charset="0"/>
              <a:cs typeface="Arial" panose="020B0604020202020204" pitchFamily="34" charset="0"/>
            </a:rPr>
            <a:t> </a:t>
          </a:r>
          <a:r>
            <a:rPr lang="en-US" sz="1100">
              <a:latin typeface="Arial" panose="020B0604020202020204" pitchFamily="34" charset="0"/>
              <a:cs typeface="Arial" panose="020B0604020202020204" pitchFamily="34" charset="0"/>
            </a:rPr>
            <a:t>User input</a:t>
          </a:r>
          <a:r>
            <a:rPr lang="en-US" sz="1100" baseline="0">
              <a:latin typeface="Arial" panose="020B0604020202020204" pitchFamily="34" charset="0"/>
              <a:cs typeface="Arial" panose="020B0604020202020204" pitchFamily="34" charset="0"/>
            </a:rPr>
            <a:t> cells are highlighted in </a:t>
          </a:r>
          <a:r>
            <a:rPr lang="en-US" sz="1100" baseline="0">
              <a:solidFill>
                <a:schemeClr val="accent5">
                  <a:lumMod val="75000"/>
                </a:schemeClr>
              </a:solidFill>
              <a:latin typeface="Arial" panose="020B0604020202020204" pitchFamily="34" charset="0"/>
              <a:cs typeface="Arial" panose="020B0604020202020204" pitchFamily="34" charset="0"/>
            </a:rPr>
            <a:t>blue</a:t>
          </a:r>
          <a:r>
            <a:rPr lang="en-US" sz="1100" baseline="0">
              <a:latin typeface="Arial" panose="020B0604020202020204" pitchFamily="34" charset="0"/>
              <a:cs typeface="Arial" panose="020B0604020202020204" pitchFamily="34" charset="0"/>
            </a:rPr>
            <a:t>. </a:t>
          </a:r>
          <a:r>
            <a:rPr lang="en-US" sz="1100" baseline="0">
              <a:solidFill>
                <a:schemeClr val="bg1">
                  <a:lumMod val="50000"/>
                </a:schemeClr>
              </a:solidFill>
              <a:latin typeface="Arial" panose="020B0604020202020204" pitchFamily="34" charset="0"/>
              <a:cs typeface="Arial" panose="020B0604020202020204" pitchFamily="34" charset="0"/>
            </a:rPr>
            <a:t>Gray</a:t>
          </a:r>
          <a:r>
            <a:rPr lang="en-US" sz="1100" baseline="0">
              <a:latin typeface="Arial" panose="020B0604020202020204" pitchFamily="34" charset="0"/>
              <a:cs typeface="Arial" panose="020B0604020202020204" pitchFamily="34" charset="0"/>
            </a:rPr>
            <a:t> cells automatically calculate.</a:t>
          </a:r>
        </a:p>
        <a:p>
          <a:r>
            <a:rPr lang="en-US" sz="1100" baseline="0">
              <a:solidFill>
                <a:schemeClr val="accent6">
                  <a:lumMod val="75000"/>
                </a:schemeClr>
              </a:solidFill>
              <a:latin typeface="Arial" panose="020B0604020202020204" pitchFamily="34" charset="0"/>
              <a:cs typeface="Arial" panose="020B0604020202020204" pitchFamily="34" charset="0"/>
            </a:rPr>
            <a:t>Lever value </a:t>
          </a:r>
          <a:r>
            <a:rPr lang="en-US" sz="1100" baseline="0">
              <a:latin typeface="Arial" panose="020B0604020202020204" pitchFamily="34" charset="0"/>
              <a:cs typeface="Arial" panose="020B0604020202020204" pitchFamily="34" charset="0"/>
            </a:rPr>
            <a:t>is the number to enter into PRISM online.</a:t>
          </a:r>
          <a:endParaRPr lang="en-US" sz="110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56"/>
  <sheetViews>
    <sheetView showGridLines="0" workbookViewId="0">
      <selection activeCell="A2" sqref="A2:M46"/>
    </sheetView>
  </sheetViews>
  <sheetFormatPr defaultColWidth="14" defaultRowHeight="18.75" customHeight="1" x14ac:dyDescent="0.3"/>
  <cols>
    <col min="2" max="2" width="9.5546875" customWidth="1"/>
    <col min="3" max="3" width="8" customWidth="1"/>
    <col min="4" max="4" width="6.21875" customWidth="1"/>
    <col min="5" max="5" width="6.77734375" customWidth="1"/>
    <col min="6" max="6" width="5.21875" customWidth="1"/>
    <col min="7" max="7" width="6.77734375" customWidth="1"/>
    <col min="8" max="8" width="8.44140625" customWidth="1"/>
    <col min="9" max="9" width="7.77734375" customWidth="1"/>
    <col min="10" max="10" width="9.5546875" customWidth="1"/>
    <col min="11" max="11" width="9" customWidth="1"/>
    <col min="12" max="12" width="10.5546875" customWidth="1"/>
    <col min="13" max="13" width="9.77734375" customWidth="1"/>
  </cols>
  <sheetData>
    <row r="1" spans="1:13" ht="18.75" customHeight="1" thickBot="1" x14ac:dyDescent="0.35">
      <c r="A1" s="122" t="s">
        <v>226</v>
      </c>
      <c r="B1" s="122"/>
      <c r="C1" s="122"/>
      <c r="D1" s="122"/>
      <c r="E1" s="122"/>
      <c r="F1" s="122"/>
      <c r="G1" s="122"/>
      <c r="H1" s="122"/>
      <c r="I1" s="122"/>
      <c r="J1" s="122"/>
      <c r="K1" s="122"/>
      <c r="L1" s="122"/>
      <c r="M1" s="122"/>
    </row>
    <row r="2" spans="1:13" ht="18.75" customHeight="1" x14ac:dyDescent="0.3">
      <c r="A2" s="123" t="s">
        <v>563</v>
      </c>
      <c r="B2" s="124"/>
      <c r="C2" s="124"/>
      <c r="D2" s="124"/>
      <c r="E2" s="124"/>
      <c r="F2" s="124"/>
      <c r="G2" s="124"/>
      <c r="H2" s="124"/>
      <c r="I2" s="124"/>
      <c r="J2" s="124"/>
      <c r="K2" s="124"/>
      <c r="L2" s="124"/>
      <c r="M2" s="125"/>
    </row>
    <row r="3" spans="1:13" ht="18.75" customHeight="1" x14ac:dyDescent="0.3">
      <c r="A3" s="126"/>
      <c r="B3" s="127"/>
      <c r="C3" s="127"/>
      <c r="D3" s="127"/>
      <c r="E3" s="127"/>
      <c r="F3" s="127"/>
      <c r="G3" s="127"/>
      <c r="H3" s="127"/>
      <c r="I3" s="127"/>
      <c r="J3" s="127"/>
      <c r="K3" s="127"/>
      <c r="L3" s="127"/>
      <c r="M3" s="128"/>
    </row>
    <row r="4" spans="1:13" ht="18.75" customHeight="1" x14ac:dyDescent="0.3">
      <c r="A4" s="126"/>
      <c r="B4" s="127"/>
      <c r="C4" s="127"/>
      <c r="D4" s="127"/>
      <c r="E4" s="127"/>
      <c r="F4" s="127"/>
      <c r="G4" s="127"/>
      <c r="H4" s="127"/>
      <c r="I4" s="127"/>
      <c r="J4" s="127"/>
      <c r="K4" s="127"/>
      <c r="L4" s="127"/>
      <c r="M4" s="128"/>
    </row>
    <row r="5" spans="1:13" ht="18.75" customHeight="1" x14ac:dyDescent="0.3">
      <c r="A5" s="126"/>
      <c r="B5" s="127"/>
      <c r="C5" s="127"/>
      <c r="D5" s="127"/>
      <c r="E5" s="127"/>
      <c r="F5" s="127"/>
      <c r="G5" s="127"/>
      <c r="H5" s="127"/>
      <c r="I5" s="127"/>
      <c r="J5" s="127"/>
      <c r="K5" s="127"/>
      <c r="L5" s="127"/>
      <c r="M5" s="128"/>
    </row>
    <row r="6" spans="1:13" ht="18.75" customHeight="1" x14ac:dyDescent="0.3">
      <c r="A6" s="126"/>
      <c r="B6" s="127"/>
      <c r="C6" s="127"/>
      <c r="D6" s="127"/>
      <c r="E6" s="127"/>
      <c r="F6" s="127"/>
      <c r="G6" s="127"/>
      <c r="H6" s="127"/>
      <c r="I6" s="127"/>
      <c r="J6" s="127"/>
      <c r="K6" s="127"/>
      <c r="L6" s="127"/>
      <c r="M6" s="128"/>
    </row>
    <row r="7" spans="1:13" ht="18.75" customHeight="1" x14ac:dyDescent="0.3">
      <c r="A7" s="126"/>
      <c r="B7" s="127"/>
      <c r="C7" s="127"/>
      <c r="D7" s="127"/>
      <c r="E7" s="127"/>
      <c r="F7" s="127"/>
      <c r="G7" s="127"/>
      <c r="H7" s="127"/>
      <c r="I7" s="127"/>
      <c r="J7" s="127"/>
      <c r="K7" s="127"/>
      <c r="L7" s="127"/>
      <c r="M7" s="128"/>
    </row>
    <row r="8" spans="1:13" ht="18.75" customHeight="1" x14ac:dyDescent="0.3">
      <c r="A8" s="126"/>
      <c r="B8" s="127"/>
      <c r="C8" s="127"/>
      <c r="D8" s="127"/>
      <c r="E8" s="127"/>
      <c r="F8" s="127"/>
      <c r="G8" s="127"/>
      <c r="H8" s="127"/>
      <c r="I8" s="127"/>
      <c r="J8" s="127"/>
      <c r="K8" s="127"/>
      <c r="L8" s="127"/>
      <c r="M8" s="128"/>
    </row>
    <row r="9" spans="1:13" ht="18.75" customHeight="1" x14ac:dyDescent="0.3">
      <c r="A9" s="126"/>
      <c r="B9" s="127"/>
      <c r="C9" s="127"/>
      <c r="D9" s="127"/>
      <c r="E9" s="127"/>
      <c r="F9" s="127"/>
      <c r="G9" s="127"/>
      <c r="H9" s="127"/>
      <c r="I9" s="127"/>
      <c r="J9" s="127"/>
      <c r="K9" s="127"/>
      <c r="L9" s="127"/>
      <c r="M9" s="128"/>
    </row>
    <row r="10" spans="1:13" ht="18.75" customHeight="1" x14ac:dyDescent="0.3">
      <c r="A10" s="126"/>
      <c r="B10" s="127"/>
      <c r="C10" s="127"/>
      <c r="D10" s="127"/>
      <c r="E10" s="127"/>
      <c r="F10" s="127"/>
      <c r="G10" s="127"/>
      <c r="H10" s="127"/>
      <c r="I10" s="127"/>
      <c r="J10" s="127"/>
      <c r="K10" s="127"/>
      <c r="L10" s="127"/>
      <c r="M10" s="128"/>
    </row>
    <row r="11" spans="1:13" ht="18.75" customHeight="1" x14ac:dyDescent="0.3">
      <c r="A11" s="126"/>
      <c r="B11" s="127"/>
      <c r="C11" s="127"/>
      <c r="D11" s="127"/>
      <c r="E11" s="127"/>
      <c r="F11" s="127"/>
      <c r="G11" s="127"/>
      <c r="H11" s="127"/>
      <c r="I11" s="127"/>
      <c r="J11" s="127"/>
      <c r="K11" s="127"/>
      <c r="L11" s="127"/>
      <c r="M11" s="128"/>
    </row>
    <row r="12" spans="1:13" ht="18.75" customHeight="1" x14ac:dyDescent="0.3">
      <c r="A12" s="126"/>
      <c r="B12" s="127"/>
      <c r="C12" s="127"/>
      <c r="D12" s="127"/>
      <c r="E12" s="127"/>
      <c r="F12" s="127"/>
      <c r="G12" s="127"/>
      <c r="H12" s="127"/>
      <c r="I12" s="127"/>
      <c r="J12" s="127"/>
      <c r="K12" s="127"/>
      <c r="L12" s="127"/>
      <c r="M12" s="128"/>
    </row>
    <row r="13" spans="1:13" ht="18.75" customHeight="1" x14ac:dyDescent="0.3">
      <c r="A13" s="126"/>
      <c r="B13" s="127"/>
      <c r="C13" s="127"/>
      <c r="D13" s="127"/>
      <c r="E13" s="127"/>
      <c r="F13" s="127"/>
      <c r="G13" s="127"/>
      <c r="H13" s="127"/>
      <c r="I13" s="127"/>
      <c r="J13" s="127"/>
      <c r="K13" s="127"/>
      <c r="L13" s="127"/>
      <c r="M13" s="128"/>
    </row>
    <row r="14" spans="1:13" ht="18.75" customHeight="1" x14ac:dyDescent="0.3">
      <c r="A14" s="126"/>
      <c r="B14" s="127"/>
      <c r="C14" s="127"/>
      <c r="D14" s="127"/>
      <c r="E14" s="127"/>
      <c r="F14" s="127"/>
      <c r="G14" s="127"/>
      <c r="H14" s="127"/>
      <c r="I14" s="127"/>
      <c r="J14" s="127"/>
      <c r="K14" s="127"/>
      <c r="L14" s="127"/>
      <c r="M14" s="128"/>
    </row>
    <row r="15" spans="1:13" ht="18.75" customHeight="1" x14ac:dyDescent="0.3">
      <c r="A15" s="126"/>
      <c r="B15" s="127"/>
      <c r="C15" s="127"/>
      <c r="D15" s="127"/>
      <c r="E15" s="127"/>
      <c r="F15" s="127"/>
      <c r="G15" s="127"/>
      <c r="H15" s="127"/>
      <c r="I15" s="127"/>
      <c r="J15" s="127"/>
      <c r="K15" s="127"/>
      <c r="L15" s="127"/>
      <c r="M15" s="128"/>
    </row>
    <row r="16" spans="1:13" ht="18.75" customHeight="1" x14ac:dyDescent="0.3">
      <c r="A16" s="126"/>
      <c r="B16" s="127"/>
      <c r="C16" s="127"/>
      <c r="D16" s="127"/>
      <c r="E16" s="127"/>
      <c r="F16" s="127"/>
      <c r="G16" s="127"/>
      <c r="H16" s="127"/>
      <c r="I16" s="127"/>
      <c r="J16" s="127"/>
      <c r="K16" s="127"/>
      <c r="L16" s="127"/>
      <c r="M16" s="128"/>
    </row>
    <row r="17" spans="1:13" ht="18.75" customHeight="1" x14ac:dyDescent="0.3">
      <c r="A17" s="126"/>
      <c r="B17" s="127"/>
      <c r="C17" s="127"/>
      <c r="D17" s="127"/>
      <c r="E17" s="127"/>
      <c r="F17" s="127"/>
      <c r="G17" s="127"/>
      <c r="H17" s="127"/>
      <c r="I17" s="127"/>
      <c r="J17" s="127"/>
      <c r="K17" s="127"/>
      <c r="L17" s="127"/>
      <c r="M17" s="128"/>
    </row>
    <row r="18" spans="1:13" ht="18.75" customHeight="1" x14ac:dyDescent="0.3">
      <c r="A18" s="126"/>
      <c r="B18" s="127"/>
      <c r="C18" s="127"/>
      <c r="D18" s="127"/>
      <c r="E18" s="127"/>
      <c r="F18" s="127"/>
      <c r="G18" s="127"/>
      <c r="H18" s="127"/>
      <c r="I18" s="127"/>
      <c r="J18" s="127"/>
      <c r="K18" s="127"/>
      <c r="L18" s="127"/>
      <c r="M18" s="128"/>
    </row>
    <row r="19" spans="1:13" ht="18.75" customHeight="1" x14ac:dyDescent="0.3">
      <c r="A19" s="126"/>
      <c r="B19" s="127"/>
      <c r="C19" s="127"/>
      <c r="D19" s="127"/>
      <c r="E19" s="127"/>
      <c r="F19" s="127"/>
      <c r="G19" s="127"/>
      <c r="H19" s="127"/>
      <c r="I19" s="127"/>
      <c r="J19" s="127"/>
      <c r="K19" s="127"/>
      <c r="L19" s="127"/>
      <c r="M19" s="128"/>
    </row>
    <row r="20" spans="1:13" ht="18.75" customHeight="1" x14ac:dyDescent="0.3">
      <c r="A20" s="126"/>
      <c r="B20" s="127"/>
      <c r="C20" s="127"/>
      <c r="D20" s="127"/>
      <c r="E20" s="127"/>
      <c r="F20" s="127"/>
      <c r="G20" s="127"/>
      <c r="H20" s="127"/>
      <c r="I20" s="127"/>
      <c r="J20" s="127"/>
      <c r="K20" s="127"/>
      <c r="L20" s="127"/>
      <c r="M20" s="128"/>
    </row>
    <row r="21" spans="1:13" ht="18.75" customHeight="1" x14ac:dyDescent="0.3">
      <c r="A21" s="126"/>
      <c r="B21" s="127"/>
      <c r="C21" s="127"/>
      <c r="D21" s="127"/>
      <c r="E21" s="127"/>
      <c r="F21" s="127"/>
      <c r="G21" s="127"/>
      <c r="H21" s="127"/>
      <c r="I21" s="127"/>
      <c r="J21" s="127"/>
      <c r="K21" s="127"/>
      <c r="L21" s="127"/>
      <c r="M21" s="128"/>
    </row>
    <row r="22" spans="1:13" ht="18.75" customHeight="1" x14ac:dyDescent="0.3">
      <c r="A22" s="126"/>
      <c r="B22" s="127"/>
      <c r="C22" s="127"/>
      <c r="D22" s="127"/>
      <c r="E22" s="127"/>
      <c r="F22" s="127"/>
      <c r="G22" s="127"/>
      <c r="H22" s="127"/>
      <c r="I22" s="127"/>
      <c r="J22" s="127"/>
      <c r="K22" s="127"/>
      <c r="L22" s="127"/>
      <c r="M22" s="128"/>
    </row>
    <row r="23" spans="1:13" ht="18.75" customHeight="1" x14ac:dyDescent="0.3">
      <c r="A23" s="126"/>
      <c r="B23" s="127"/>
      <c r="C23" s="127"/>
      <c r="D23" s="127"/>
      <c r="E23" s="127"/>
      <c r="F23" s="127"/>
      <c r="G23" s="127"/>
      <c r="H23" s="127"/>
      <c r="I23" s="127"/>
      <c r="J23" s="127"/>
      <c r="K23" s="127"/>
      <c r="L23" s="127"/>
      <c r="M23" s="128"/>
    </row>
    <row r="24" spans="1:13" ht="18.75" customHeight="1" x14ac:dyDescent="0.3">
      <c r="A24" s="126"/>
      <c r="B24" s="127"/>
      <c r="C24" s="127"/>
      <c r="D24" s="127"/>
      <c r="E24" s="127"/>
      <c r="F24" s="127"/>
      <c r="G24" s="127"/>
      <c r="H24" s="127"/>
      <c r="I24" s="127"/>
      <c r="J24" s="127"/>
      <c r="K24" s="127"/>
      <c r="L24" s="127"/>
      <c r="M24" s="128"/>
    </row>
    <row r="25" spans="1:13" ht="18.75" customHeight="1" x14ac:dyDescent="0.3">
      <c r="A25" s="126"/>
      <c r="B25" s="127"/>
      <c r="C25" s="127"/>
      <c r="D25" s="127"/>
      <c r="E25" s="127"/>
      <c r="F25" s="127"/>
      <c r="G25" s="127"/>
      <c r="H25" s="127"/>
      <c r="I25" s="127"/>
      <c r="J25" s="127"/>
      <c r="K25" s="127"/>
      <c r="L25" s="127"/>
      <c r="M25" s="128"/>
    </row>
    <row r="26" spans="1:13" ht="18.75" customHeight="1" x14ac:dyDescent="0.3">
      <c r="A26" s="126"/>
      <c r="B26" s="127"/>
      <c r="C26" s="127"/>
      <c r="D26" s="127"/>
      <c r="E26" s="127"/>
      <c r="F26" s="127"/>
      <c r="G26" s="127"/>
      <c r="H26" s="127"/>
      <c r="I26" s="127"/>
      <c r="J26" s="127"/>
      <c r="K26" s="127"/>
      <c r="L26" s="127"/>
      <c r="M26" s="128"/>
    </row>
    <row r="27" spans="1:13" ht="18.75" customHeight="1" x14ac:dyDescent="0.3">
      <c r="A27" s="126"/>
      <c r="B27" s="127"/>
      <c r="C27" s="127"/>
      <c r="D27" s="127"/>
      <c r="E27" s="127"/>
      <c r="F27" s="127"/>
      <c r="G27" s="127"/>
      <c r="H27" s="127"/>
      <c r="I27" s="127"/>
      <c r="J27" s="127"/>
      <c r="K27" s="127"/>
      <c r="L27" s="127"/>
      <c r="M27" s="128"/>
    </row>
    <row r="28" spans="1:13" ht="18.75" customHeight="1" x14ac:dyDescent="0.3">
      <c r="A28" s="126"/>
      <c r="B28" s="127"/>
      <c r="C28" s="127"/>
      <c r="D28" s="127"/>
      <c r="E28" s="127"/>
      <c r="F28" s="127"/>
      <c r="G28" s="127"/>
      <c r="H28" s="127"/>
      <c r="I28" s="127"/>
      <c r="J28" s="127"/>
      <c r="K28" s="127"/>
      <c r="L28" s="127"/>
      <c r="M28" s="128"/>
    </row>
    <row r="29" spans="1:13" ht="18.75" customHeight="1" x14ac:dyDescent="0.3">
      <c r="A29" s="126"/>
      <c r="B29" s="127"/>
      <c r="C29" s="127"/>
      <c r="D29" s="127"/>
      <c r="E29" s="127"/>
      <c r="F29" s="127"/>
      <c r="G29" s="127"/>
      <c r="H29" s="127"/>
      <c r="I29" s="127"/>
      <c r="J29" s="127"/>
      <c r="K29" s="127"/>
      <c r="L29" s="127"/>
      <c r="M29" s="128"/>
    </row>
    <row r="30" spans="1:13" ht="18.75" customHeight="1" x14ac:dyDescent="0.3">
      <c r="A30" s="126"/>
      <c r="B30" s="127"/>
      <c r="C30" s="127"/>
      <c r="D30" s="127"/>
      <c r="E30" s="127"/>
      <c r="F30" s="127"/>
      <c r="G30" s="127"/>
      <c r="H30" s="127"/>
      <c r="I30" s="127"/>
      <c r="J30" s="127"/>
      <c r="K30" s="127"/>
      <c r="L30" s="127"/>
      <c r="M30" s="128"/>
    </row>
    <row r="31" spans="1:13" ht="18.75" customHeight="1" x14ac:dyDescent="0.3">
      <c r="A31" s="126"/>
      <c r="B31" s="127"/>
      <c r="C31" s="127"/>
      <c r="D31" s="127"/>
      <c r="E31" s="127"/>
      <c r="F31" s="127"/>
      <c r="G31" s="127"/>
      <c r="H31" s="127"/>
      <c r="I31" s="127"/>
      <c r="J31" s="127"/>
      <c r="K31" s="127"/>
      <c r="L31" s="127"/>
      <c r="M31" s="128"/>
    </row>
    <row r="32" spans="1:13" ht="18.75" customHeight="1" x14ac:dyDescent="0.3">
      <c r="A32" s="126"/>
      <c r="B32" s="127"/>
      <c r="C32" s="127"/>
      <c r="D32" s="127"/>
      <c r="E32" s="127"/>
      <c r="F32" s="127"/>
      <c r="G32" s="127"/>
      <c r="H32" s="127"/>
      <c r="I32" s="127"/>
      <c r="J32" s="127"/>
      <c r="K32" s="127"/>
      <c r="L32" s="127"/>
      <c r="M32" s="128"/>
    </row>
    <row r="33" spans="1:13" ht="18.75" customHeight="1" x14ac:dyDescent="0.3">
      <c r="A33" s="126"/>
      <c r="B33" s="127"/>
      <c r="C33" s="127"/>
      <c r="D33" s="127"/>
      <c r="E33" s="127"/>
      <c r="F33" s="127"/>
      <c r="G33" s="127"/>
      <c r="H33" s="127"/>
      <c r="I33" s="127"/>
      <c r="J33" s="127"/>
      <c r="K33" s="127"/>
      <c r="L33" s="127"/>
      <c r="M33" s="128"/>
    </row>
    <row r="34" spans="1:13" ht="18.75" customHeight="1" x14ac:dyDescent="0.3">
      <c r="A34" s="126"/>
      <c r="B34" s="127"/>
      <c r="C34" s="127"/>
      <c r="D34" s="127"/>
      <c r="E34" s="127"/>
      <c r="F34" s="127"/>
      <c r="G34" s="127"/>
      <c r="H34" s="127"/>
      <c r="I34" s="127"/>
      <c r="J34" s="127"/>
      <c r="K34" s="127"/>
      <c r="L34" s="127"/>
      <c r="M34" s="128"/>
    </row>
    <row r="35" spans="1:13" ht="18.75" customHeight="1" x14ac:dyDescent="0.3">
      <c r="A35" s="126"/>
      <c r="B35" s="127"/>
      <c r="C35" s="127"/>
      <c r="D35" s="127"/>
      <c r="E35" s="127"/>
      <c r="F35" s="127"/>
      <c r="G35" s="127"/>
      <c r="H35" s="127"/>
      <c r="I35" s="127"/>
      <c r="J35" s="127"/>
      <c r="K35" s="127"/>
      <c r="L35" s="127"/>
      <c r="M35" s="128"/>
    </row>
    <row r="36" spans="1:13" ht="18.75" customHeight="1" x14ac:dyDescent="0.3">
      <c r="A36" s="126"/>
      <c r="B36" s="127"/>
      <c r="C36" s="127"/>
      <c r="D36" s="127"/>
      <c r="E36" s="127"/>
      <c r="F36" s="127"/>
      <c r="G36" s="127"/>
      <c r="H36" s="127"/>
      <c r="I36" s="127"/>
      <c r="J36" s="127"/>
      <c r="K36" s="127"/>
      <c r="L36" s="127"/>
      <c r="M36" s="128"/>
    </row>
    <row r="37" spans="1:13" ht="18.75" customHeight="1" x14ac:dyDescent="0.3">
      <c r="A37" s="126"/>
      <c r="B37" s="127"/>
      <c r="C37" s="127"/>
      <c r="D37" s="127"/>
      <c r="E37" s="127"/>
      <c r="F37" s="127"/>
      <c r="G37" s="127"/>
      <c r="H37" s="127"/>
      <c r="I37" s="127"/>
      <c r="J37" s="127"/>
      <c r="K37" s="127"/>
      <c r="L37" s="127"/>
      <c r="M37" s="128"/>
    </row>
    <row r="38" spans="1:13" ht="18.75" customHeight="1" x14ac:dyDescent="0.3">
      <c r="A38" s="126"/>
      <c r="B38" s="127"/>
      <c r="C38" s="127"/>
      <c r="D38" s="127"/>
      <c r="E38" s="127"/>
      <c r="F38" s="127"/>
      <c r="G38" s="127"/>
      <c r="H38" s="127"/>
      <c r="I38" s="127"/>
      <c r="J38" s="127"/>
      <c r="K38" s="127"/>
      <c r="L38" s="127"/>
      <c r="M38" s="128"/>
    </row>
    <row r="39" spans="1:13" ht="18.75" customHeight="1" x14ac:dyDescent="0.3">
      <c r="A39" s="126"/>
      <c r="B39" s="127"/>
      <c r="C39" s="127"/>
      <c r="D39" s="127"/>
      <c r="E39" s="127"/>
      <c r="F39" s="127"/>
      <c r="G39" s="127"/>
      <c r="H39" s="127"/>
      <c r="I39" s="127"/>
      <c r="J39" s="127"/>
      <c r="K39" s="127"/>
      <c r="L39" s="127"/>
      <c r="M39" s="128"/>
    </row>
    <row r="40" spans="1:13" ht="18.75" customHeight="1" x14ac:dyDescent="0.3">
      <c r="A40" s="126"/>
      <c r="B40" s="127"/>
      <c r="C40" s="127"/>
      <c r="D40" s="127"/>
      <c r="E40" s="127"/>
      <c r="F40" s="127"/>
      <c r="G40" s="127"/>
      <c r="H40" s="127"/>
      <c r="I40" s="127"/>
      <c r="J40" s="127"/>
      <c r="K40" s="127"/>
      <c r="L40" s="127"/>
      <c r="M40" s="128"/>
    </row>
    <row r="41" spans="1:13" ht="18.75" customHeight="1" x14ac:dyDescent="0.3">
      <c r="A41" s="126"/>
      <c r="B41" s="127"/>
      <c r="C41" s="127"/>
      <c r="D41" s="127"/>
      <c r="E41" s="127"/>
      <c r="F41" s="127"/>
      <c r="G41" s="127"/>
      <c r="H41" s="127"/>
      <c r="I41" s="127"/>
      <c r="J41" s="127"/>
      <c r="K41" s="127"/>
      <c r="L41" s="127"/>
      <c r="M41" s="128"/>
    </row>
    <row r="42" spans="1:13" ht="18.75" customHeight="1" x14ac:dyDescent="0.3">
      <c r="A42" s="126"/>
      <c r="B42" s="127"/>
      <c r="C42" s="127"/>
      <c r="D42" s="127"/>
      <c r="E42" s="127"/>
      <c r="F42" s="127"/>
      <c r="G42" s="127"/>
      <c r="H42" s="127"/>
      <c r="I42" s="127"/>
      <c r="J42" s="127"/>
      <c r="K42" s="127"/>
      <c r="L42" s="127"/>
      <c r="M42" s="128"/>
    </row>
    <row r="43" spans="1:13" ht="18.75" customHeight="1" x14ac:dyDescent="0.3">
      <c r="A43" s="126"/>
      <c r="B43" s="127"/>
      <c r="C43" s="127"/>
      <c r="D43" s="127"/>
      <c r="E43" s="127"/>
      <c r="F43" s="127"/>
      <c r="G43" s="127"/>
      <c r="H43" s="127"/>
      <c r="I43" s="127"/>
      <c r="J43" s="127"/>
      <c r="K43" s="127"/>
      <c r="L43" s="127"/>
      <c r="M43" s="128"/>
    </row>
    <row r="44" spans="1:13" ht="18.75" customHeight="1" x14ac:dyDescent="0.3">
      <c r="A44" s="126"/>
      <c r="B44" s="127"/>
      <c r="C44" s="127"/>
      <c r="D44" s="127"/>
      <c r="E44" s="127"/>
      <c r="F44" s="127"/>
      <c r="G44" s="127"/>
      <c r="H44" s="127"/>
      <c r="I44" s="127"/>
      <c r="J44" s="127"/>
      <c r="K44" s="127"/>
      <c r="L44" s="127"/>
      <c r="M44" s="128"/>
    </row>
    <row r="45" spans="1:13" ht="18.75" customHeight="1" x14ac:dyDescent="0.3">
      <c r="A45" s="126"/>
      <c r="B45" s="127"/>
      <c r="C45" s="127"/>
      <c r="D45" s="127"/>
      <c r="E45" s="127"/>
      <c r="F45" s="127"/>
      <c r="G45" s="127"/>
      <c r="H45" s="127"/>
      <c r="I45" s="127"/>
      <c r="J45" s="127"/>
      <c r="K45" s="127"/>
      <c r="L45" s="127"/>
      <c r="M45" s="128"/>
    </row>
    <row r="46" spans="1:13" ht="38.25" customHeight="1" thickBot="1" x14ac:dyDescent="0.35">
      <c r="A46" s="129"/>
      <c r="B46" s="130"/>
      <c r="C46" s="130"/>
      <c r="D46" s="130"/>
      <c r="E46" s="130"/>
      <c r="F46" s="130"/>
      <c r="G46" s="130"/>
      <c r="H46" s="130"/>
      <c r="I46" s="130"/>
      <c r="J46" s="130"/>
      <c r="K46" s="130"/>
      <c r="L46" s="130"/>
      <c r="M46" s="131"/>
    </row>
    <row r="56" spans="1:1" ht="18.75" customHeight="1" x14ac:dyDescent="0.3">
      <c r="A56" s="121" t="s">
        <v>564</v>
      </c>
    </row>
  </sheetData>
  <mergeCells count="2">
    <mergeCell ref="A1:M1"/>
    <mergeCell ref="A2:M46"/>
  </mergeCells>
  <pageMargins left="0.7" right="0.7" top="0.75" bottom="0.75" header="0.3" footer="0.3"/>
  <pageSetup scale="8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2">
    <pageSetUpPr fitToPage="1"/>
  </sheetPr>
  <dimension ref="A1:B11"/>
  <sheetViews>
    <sheetView showGridLines="0" topLeftCell="A7" workbookViewId="0">
      <selection activeCell="B11" sqref="B11"/>
    </sheetView>
  </sheetViews>
  <sheetFormatPr defaultColWidth="63.77734375" defaultRowHeight="14.4" x14ac:dyDescent="0.3"/>
  <cols>
    <col min="1" max="1" width="33.21875" customWidth="1"/>
    <col min="2" max="2" width="80" customWidth="1"/>
  </cols>
  <sheetData>
    <row r="1" spans="1:2" ht="15" thickBot="1" x14ac:dyDescent="0.35">
      <c r="A1" s="132" t="s">
        <v>227</v>
      </c>
      <c r="B1" s="132"/>
    </row>
    <row r="2" spans="1:2" ht="79.2" x14ac:dyDescent="0.3">
      <c r="A2" s="103" t="s">
        <v>228</v>
      </c>
      <c r="B2" s="104" t="s">
        <v>229</v>
      </c>
    </row>
    <row r="3" spans="1:2" ht="39.6" x14ac:dyDescent="0.3">
      <c r="A3" s="105" t="s">
        <v>191</v>
      </c>
      <c r="B3" s="106" t="s">
        <v>239</v>
      </c>
    </row>
    <row r="4" spans="1:2" ht="52.8" x14ac:dyDescent="0.3">
      <c r="A4" s="105" t="s">
        <v>205</v>
      </c>
      <c r="B4" s="106" t="s">
        <v>230</v>
      </c>
    </row>
    <row r="5" spans="1:2" ht="52.8" x14ac:dyDescent="0.3">
      <c r="A5" s="107" t="s">
        <v>231</v>
      </c>
      <c r="B5" s="108" t="s">
        <v>241</v>
      </c>
    </row>
    <row r="6" spans="1:2" ht="52.8" x14ac:dyDescent="0.3">
      <c r="A6" s="109" t="s">
        <v>232</v>
      </c>
      <c r="B6" s="106" t="s">
        <v>240</v>
      </c>
    </row>
    <row r="7" spans="1:2" ht="66" x14ac:dyDescent="0.3">
      <c r="A7" s="109" t="s">
        <v>233</v>
      </c>
      <c r="B7" s="106" t="s">
        <v>234</v>
      </c>
    </row>
    <row r="8" spans="1:2" ht="39.6" x14ac:dyDescent="0.3">
      <c r="A8" s="109" t="s">
        <v>235</v>
      </c>
      <c r="B8" s="106" t="s">
        <v>236</v>
      </c>
    </row>
    <row r="9" spans="1:2" ht="51.75" customHeight="1" x14ac:dyDescent="0.3">
      <c r="A9" s="109" t="s">
        <v>342</v>
      </c>
      <c r="B9" s="106" t="s">
        <v>554</v>
      </c>
    </row>
    <row r="10" spans="1:2" ht="53.4" x14ac:dyDescent="0.3">
      <c r="A10" s="105" t="s">
        <v>237</v>
      </c>
      <c r="B10" s="106" t="s">
        <v>242</v>
      </c>
    </row>
    <row r="11" spans="1:2" ht="132.6" thickBot="1" x14ac:dyDescent="0.35">
      <c r="A11" s="110" t="s">
        <v>238</v>
      </c>
      <c r="B11" s="111" t="s">
        <v>344</v>
      </c>
    </row>
  </sheetData>
  <sheetProtection sheet="1" objects="1" scenarios="1"/>
  <mergeCells count="1">
    <mergeCell ref="A1:B1"/>
  </mergeCells>
  <pageMargins left="0.7" right="0.7" top="0.75" bottom="0.75" header="0.3" footer="0.3"/>
  <pageSetup scale="7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3431-40C3-453E-AB23-B70D287FD2BE}">
  <sheetPr codeName="Sheet3"/>
  <dimension ref="A1:C237"/>
  <sheetViews>
    <sheetView workbookViewId="0">
      <selection activeCell="A43" sqref="A43"/>
    </sheetView>
  </sheetViews>
  <sheetFormatPr defaultRowHeight="14.4" x14ac:dyDescent="0.3"/>
  <cols>
    <col min="1" max="1" width="41.77734375" bestFit="1" customWidth="1"/>
    <col min="2" max="2" width="89.77734375" style="115" customWidth="1"/>
    <col min="3" max="3" width="29.5546875" customWidth="1"/>
  </cols>
  <sheetData>
    <row r="1" spans="1:3" x14ac:dyDescent="0.3">
      <c r="A1" s="113" t="s">
        <v>231</v>
      </c>
      <c r="B1" s="114" t="s">
        <v>3</v>
      </c>
      <c r="C1" s="113" t="s">
        <v>345</v>
      </c>
    </row>
    <row r="2" spans="1:3" x14ac:dyDescent="0.3">
      <c r="A2" t="s">
        <v>333</v>
      </c>
      <c r="B2" s="115" t="s">
        <v>334</v>
      </c>
      <c r="C2" t="s">
        <v>188</v>
      </c>
    </row>
    <row r="3" spans="1:3" x14ac:dyDescent="0.3">
      <c r="A3" t="s">
        <v>333</v>
      </c>
      <c r="B3" s="115" t="s">
        <v>335</v>
      </c>
      <c r="C3" t="s">
        <v>187</v>
      </c>
    </row>
    <row r="4" spans="1:3" x14ac:dyDescent="0.3">
      <c r="A4" t="s">
        <v>333</v>
      </c>
      <c r="B4" s="115" t="s">
        <v>336</v>
      </c>
      <c r="C4" t="s">
        <v>187</v>
      </c>
    </row>
    <row r="5" spans="1:3" ht="15.75" customHeight="1" x14ac:dyDescent="0.3">
      <c r="A5" t="s">
        <v>333</v>
      </c>
      <c r="B5" s="115" t="s">
        <v>337</v>
      </c>
      <c r="C5" t="s">
        <v>187</v>
      </c>
    </row>
    <row r="6" spans="1:3" x14ac:dyDescent="0.3">
      <c r="A6" t="s">
        <v>16</v>
      </c>
      <c r="B6" s="115" t="s">
        <v>18</v>
      </c>
      <c r="C6" t="s">
        <v>187</v>
      </c>
    </row>
    <row r="7" spans="1:3" x14ac:dyDescent="0.3">
      <c r="A7" t="s">
        <v>16</v>
      </c>
      <c r="B7" s="115" t="s">
        <v>19</v>
      </c>
      <c r="C7" t="s">
        <v>186</v>
      </c>
    </row>
    <row r="8" spans="1:3" x14ac:dyDescent="0.3">
      <c r="A8" t="s">
        <v>16</v>
      </c>
      <c r="B8" s="115" t="s">
        <v>451</v>
      </c>
      <c r="C8" t="s">
        <v>185</v>
      </c>
    </row>
    <row r="9" spans="1:3" x14ac:dyDescent="0.3">
      <c r="A9" t="s">
        <v>531</v>
      </c>
      <c r="B9" s="115" t="s">
        <v>450</v>
      </c>
      <c r="C9" t="s">
        <v>188</v>
      </c>
    </row>
    <row r="10" spans="1:3" x14ac:dyDescent="0.3">
      <c r="A10" t="s">
        <v>290</v>
      </c>
      <c r="B10" s="115" t="s">
        <v>292</v>
      </c>
      <c r="C10" t="s">
        <v>186</v>
      </c>
    </row>
    <row r="11" spans="1:3" x14ac:dyDescent="0.3">
      <c r="A11" t="s">
        <v>290</v>
      </c>
      <c r="B11" s="115" t="s">
        <v>293</v>
      </c>
      <c r="C11" t="s">
        <v>186</v>
      </c>
    </row>
    <row r="12" spans="1:3" x14ac:dyDescent="0.3">
      <c r="A12" t="s">
        <v>290</v>
      </c>
      <c r="B12" s="115" t="s">
        <v>294</v>
      </c>
      <c r="C12" t="s">
        <v>186</v>
      </c>
    </row>
    <row r="13" spans="1:3" x14ac:dyDescent="0.3">
      <c r="A13" t="s">
        <v>290</v>
      </c>
      <c r="B13" s="115" t="s">
        <v>295</v>
      </c>
      <c r="C13" t="s">
        <v>186</v>
      </c>
    </row>
    <row r="14" spans="1:3" x14ac:dyDescent="0.3">
      <c r="A14" t="s">
        <v>290</v>
      </c>
      <c r="B14" s="115" t="s">
        <v>291</v>
      </c>
      <c r="C14" t="s">
        <v>185</v>
      </c>
    </row>
    <row r="15" spans="1:3" x14ac:dyDescent="0.3">
      <c r="A15" t="s">
        <v>290</v>
      </c>
      <c r="B15" s="115" t="s">
        <v>296</v>
      </c>
      <c r="C15" t="s">
        <v>185</v>
      </c>
    </row>
    <row r="16" spans="1:3" x14ac:dyDescent="0.3">
      <c r="A16" t="s">
        <v>298</v>
      </c>
      <c r="B16" s="115" t="s">
        <v>299</v>
      </c>
      <c r="C16" t="s">
        <v>188</v>
      </c>
    </row>
    <row r="17" spans="1:3" x14ac:dyDescent="0.3">
      <c r="A17" t="s">
        <v>298</v>
      </c>
      <c r="B17" s="115" t="s">
        <v>414</v>
      </c>
      <c r="C17" t="s">
        <v>187</v>
      </c>
    </row>
    <row r="18" spans="1:3" x14ac:dyDescent="0.3">
      <c r="A18" t="s">
        <v>298</v>
      </c>
      <c r="B18" s="115" t="s">
        <v>300</v>
      </c>
      <c r="C18" t="s">
        <v>186</v>
      </c>
    </row>
    <row r="19" spans="1:3" x14ac:dyDescent="0.3">
      <c r="A19" t="s">
        <v>532</v>
      </c>
      <c r="B19" s="115" t="s">
        <v>415</v>
      </c>
      <c r="C19" t="s">
        <v>187</v>
      </c>
    </row>
    <row r="20" spans="1:3" x14ac:dyDescent="0.3">
      <c r="A20" t="s">
        <v>532</v>
      </c>
      <c r="B20" s="115" t="s">
        <v>266</v>
      </c>
      <c r="C20" t="s">
        <v>187</v>
      </c>
    </row>
    <row r="21" spans="1:3" x14ac:dyDescent="0.3">
      <c r="A21" t="s">
        <v>532</v>
      </c>
      <c r="B21" s="115" t="s">
        <v>268</v>
      </c>
      <c r="C21" t="s">
        <v>187</v>
      </c>
    </row>
    <row r="22" spans="1:3" x14ac:dyDescent="0.3">
      <c r="A22" t="s">
        <v>532</v>
      </c>
      <c r="B22" s="115" t="s">
        <v>270</v>
      </c>
      <c r="C22" t="s">
        <v>187</v>
      </c>
    </row>
    <row r="23" spans="1:3" x14ac:dyDescent="0.3">
      <c r="A23" t="s">
        <v>532</v>
      </c>
      <c r="B23" s="115" t="s">
        <v>273</v>
      </c>
      <c r="C23" t="s">
        <v>187</v>
      </c>
    </row>
    <row r="24" spans="1:3" x14ac:dyDescent="0.3">
      <c r="A24" t="s">
        <v>532</v>
      </c>
      <c r="B24" s="115" t="s">
        <v>416</v>
      </c>
      <c r="C24" t="s">
        <v>187</v>
      </c>
    </row>
    <row r="25" spans="1:3" x14ac:dyDescent="0.3">
      <c r="A25" t="s">
        <v>532</v>
      </c>
      <c r="B25" s="115" t="s">
        <v>275</v>
      </c>
      <c r="C25" t="s">
        <v>187</v>
      </c>
    </row>
    <row r="26" spans="1:3" x14ac:dyDescent="0.3">
      <c r="A26" t="s">
        <v>532</v>
      </c>
      <c r="B26" s="115" t="s">
        <v>417</v>
      </c>
      <c r="C26" t="s">
        <v>187</v>
      </c>
    </row>
    <row r="27" spans="1:3" x14ac:dyDescent="0.3">
      <c r="A27" t="s">
        <v>532</v>
      </c>
      <c r="B27" s="115" t="s">
        <v>279</v>
      </c>
      <c r="C27" t="s">
        <v>187</v>
      </c>
    </row>
    <row r="28" spans="1:3" x14ac:dyDescent="0.3">
      <c r="A28" t="s">
        <v>532</v>
      </c>
      <c r="B28" s="115" t="s">
        <v>419</v>
      </c>
      <c r="C28" t="s">
        <v>187</v>
      </c>
    </row>
    <row r="29" spans="1:3" x14ac:dyDescent="0.3">
      <c r="A29" t="s">
        <v>532</v>
      </c>
      <c r="B29" s="115" t="s">
        <v>418</v>
      </c>
      <c r="C29" t="s">
        <v>187</v>
      </c>
    </row>
    <row r="30" spans="1:3" x14ac:dyDescent="0.3">
      <c r="A30" t="s">
        <v>532</v>
      </c>
      <c r="B30" s="115" t="s">
        <v>421</v>
      </c>
      <c r="C30" t="s">
        <v>186</v>
      </c>
    </row>
    <row r="31" spans="1:3" x14ac:dyDescent="0.3">
      <c r="A31" t="s">
        <v>532</v>
      </c>
      <c r="B31" s="115" t="s">
        <v>452</v>
      </c>
      <c r="C31" t="s">
        <v>186</v>
      </c>
    </row>
    <row r="32" spans="1:3" x14ac:dyDescent="0.3">
      <c r="A32" t="s">
        <v>532</v>
      </c>
      <c r="B32" s="115" t="s">
        <v>420</v>
      </c>
      <c r="C32" t="s">
        <v>186</v>
      </c>
    </row>
    <row r="33" spans="1:3" x14ac:dyDescent="0.3">
      <c r="A33" t="s">
        <v>532</v>
      </c>
      <c r="B33" s="115" t="s">
        <v>269</v>
      </c>
      <c r="C33" t="s">
        <v>186</v>
      </c>
    </row>
    <row r="34" spans="1:3" x14ac:dyDescent="0.3">
      <c r="A34" t="s">
        <v>532</v>
      </c>
      <c r="B34" s="115" t="s">
        <v>271</v>
      </c>
      <c r="C34" t="s">
        <v>186</v>
      </c>
    </row>
    <row r="35" spans="1:3" x14ac:dyDescent="0.3">
      <c r="A35" t="s">
        <v>532</v>
      </c>
      <c r="B35" s="115" t="s">
        <v>272</v>
      </c>
      <c r="C35" t="s">
        <v>186</v>
      </c>
    </row>
    <row r="36" spans="1:3" x14ac:dyDescent="0.3">
      <c r="A36" t="s">
        <v>532</v>
      </c>
      <c r="B36" s="115" t="s">
        <v>276</v>
      </c>
      <c r="C36" t="s">
        <v>186</v>
      </c>
    </row>
    <row r="37" spans="1:3" x14ac:dyDescent="0.3">
      <c r="A37" t="s">
        <v>532</v>
      </c>
      <c r="B37" s="115" t="s">
        <v>422</v>
      </c>
      <c r="C37" t="s">
        <v>186</v>
      </c>
    </row>
    <row r="38" spans="1:3" ht="15" customHeight="1" x14ac:dyDescent="0.3">
      <c r="A38" t="s">
        <v>532</v>
      </c>
      <c r="B38" s="115" t="s">
        <v>277</v>
      </c>
      <c r="C38" t="s">
        <v>186</v>
      </c>
    </row>
    <row r="39" spans="1:3" x14ac:dyDescent="0.3">
      <c r="A39" t="s">
        <v>532</v>
      </c>
      <c r="B39" s="115" t="s">
        <v>267</v>
      </c>
      <c r="C39" t="s">
        <v>185</v>
      </c>
    </row>
    <row r="40" spans="1:3" x14ac:dyDescent="0.3">
      <c r="A40" t="s">
        <v>532</v>
      </c>
      <c r="B40" s="115" t="s">
        <v>278</v>
      </c>
      <c r="C40" t="s">
        <v>185</v>
      </c>
    </row>
    <row r="41" spans="1:3" x14ac:dyDescent="0.3">
      <c r="A41" t="s">
        <v>532</v>
      </c>
      <c r="B41" s="115" t="s">
        <v>280</v>
      </c>
      <c r="C41" t="s">
        <v>185</v>
      </c>
    </row>
    <row r="42" spans="1:3" x14ac:dyDescent="0.3">
      <c r="A42" t="s">
        <v>532</v>
      </c>
      <c r="B42" s="115" t="s">
        <v>281</v>
      </c>
      <c r="C42" t="s">
        <v>185</v>
      </c>
    </row>
    <row r="43" spans="1:3" x14ac:dyDescent="0.3">
      <c r="A43" t="s">
        <v>533</v>
      </c>
      <c r="B43" s="115" t="s">
        <v>282</v>
      </c>
      <c r="C43" t="s">
        <v>187</v>
      </c>
    </row>
    <row r="44" spans="1:3" x14ac:dyDescent="0.3">
      <c r="A44" t="s">
        <v>533</v>
      </c>
      <c r="B44" s="115" t="s">
        <v>423</v>
      </c>
      <c r="C44" t="s">
        <v>187</v>
      </c>
    </row>
    <row r="45" spans="1:3" x14ac:dyDescent="0.3">
      <c r="A45" t="s">
        <v>533</v>
      </c>
      <c r="B45" s="115" t="s">
        <v>424</v>
      </c>
      <c r="C45" t="s">
        <v>187</v>
      </c>
    </row>
    <row r="46" spans="1:3" x14ac:dyDescent="0.3">
      <c r="A46" t="s">
        <v>533</v>
      </c>
      <c r="B46" s="115" t="s">
        <v>283</v>
      </c>
      <c r="C46" t="s">
        <v>186</v>
      </c>
    </row>
    <row r="47" spans="1:3" x14ac:dyDescent="0.3">
      <c r="A47" t="s">
        <v>533</v>
      </c>
      <c r="B47" s="115" t="s">
        <v>284</v>
      </c>
      <c r="C47" t="s">
        <v>186</v>
      </c>
    </row>
    <row r="48" spans="1:3" x14ac:dyDescent="0.3">
      <c r="A48" t="s">
        <v>533</v>
      </c>
      <c r="B48" s="115" t="s">
        <v>285</v>
      </c>
      <c r="C48" t="s">
        <v>186</v>
      </c>
    </row>
    <row r="49" spans="1:3" x14ac:dyDescent="0.3">
      <c r="A49" t="s">
        <v>533</v>
      </c>
      <c r="B49" s="115" t="s">
        <v>286</v>
      </c>
      <c r="C49" t="s">
        <v>186</v>
      </c>
    </row>
    <row r="50" spans="1:3" x14ac:dyDescent="0.3">
      <c r="A50" t="s">
        <v>533</v>
      </c>
      <c r="B50" s="115" t="s">
        <v>287</v>
      </c>
      <c r="C50" t="s">
        <v>186</v>
      </c>
    </row>
    <row r="51" spans="1:3" x14ac:dyDescent="0.3">
      <c r="A51" t="s">
        <v>533</v>
      </c>
      <c r="B51" s="115" t="s">
        <v>425</v>
      </c>
      <c r="C51" t="s">
        <v>185</v>
      </c>
    </row>
    <row r="52" spans="1:3" x14ac:dyDescent="0.3">
      <c r="A52" t="s">
        <v>533</v>
      </c>
      <c r="B52" s="115" t="s">
        <v>288</v>
      </c>
      <c r="C52" t="s">
        <v>185</v>
      </c>
    </row>
    <row r="53" spans="1:3" x14ac:dyDescent="0.3">
      <c r="A53" t="s">
        <v>41</v>
      </c>
      <c r="B53" s="115" t="s">
        <v>426</v>
      </c>
      <c r="C53" t="s">
        <v>188</v>
      </c>
    </row>
    <row r="54" spans="1:3" x14ac:dyDescent="0.3">
      <c r="A54" t="s">
        <v>41</v>
      </c>
      <c r="B54" s="115" t="s">
        <v>427</v>
      </c>
      <c r="C54" t="s">
        <v>188</v>
      </c>
    </row>
    <row r="55" spans="1:3" x14ac:dyDescent="0.3">
      <c r="A55" t="s">
        <v>41</v>
      </c>
      <c r="B55" s="115" t="s">
        <v>46</v>
      </c>
      <c r="C55" t="s">
        <v>187</v>
      </c>
    </row>
    <row r="56" spans="1:3" x14ac:dyDescent="0.3">
      <c r="A56" t="s">
        <v>41</v>
      </c>
      <c r="B56" s="115" t="s">
        <v>428</v>
      </c>
      <c r="C56" t="s">
        <v>187</v>
      </c>
    </row>
    <row r="57" spans="1:3" x14ac:dyDescent="0.3">
      <c r="A57" t="s">
        <v>41</v>
      </c>
      <c r="B57" s="115" t="s">
        <v>429</v>
      </c>
      <c r="C57" t="s">
        <v>187</v>
      </c>
    </row>
    <row r="58" spans="1:3" x14ac:dyDescent="0.3">
      <c r="A58" t="s">
        <v>41</v>
      </c>
      <c r="B58" s="115" t="s">
        <v>430</v>
      </c>
      <c r="C58" t="s">
        <v>187</v>
      </c>
    </row>
    <row r="59" spans="1:3" x14ac:dyDescent="0.3">
      <c r="A59" t="s">
        <v>41</v>
      </c>
      <c r="B59" s="115" t="s">
        <v>324</v>
      </c>
      <c r="C59" t="s">
        <v>187</v>
      </c>
    </row>
    <row r="60" spans="1:3" x14ac:dyDescent="0.3">
      <c r="A60" t="s">
        <v>41</v>
      </c>
      <c r="B60" s="115" t="s">
        <v>431</v>
      </c>
      <c r="C60" t="s">
        <v>186</v>
      </c>
    </row>
    <row r="61" spans="1:3" x14ac:dyDescent="0.3">
      <c r="A61" t="s">
        <v>41</v>
      </c>
      <c r="B61" s="115" t="s">
        <v>51</v>
      </c>
      <c r="C61" t="s">
        <v>186</v>
      </c>
    </row>
    <row r="62" spans="1:3" x14ac:dyDescent="0.3">
      <c r="A62" t="s">
        <v>41</v>
      </c>
      <c r="B62" s="115" t="s">
        <v>346</v>
      </c>
      <c r="C62" t="s">
        <v>186</v>
      </c>
    </row>
    <row r="63" spans="1:3" x14ac:dyDescent="0.3">
      <c r="A63" t="s">
        <v>41</v>
      </c>
      <c r="B63" s="115" t="s">
        <v>347</v>
      </c>
      <c r="C63" t="s">
        <v>186</v>
      </c>
    </row>
    <row r="64" spans="1:3" x14ac:dyDescent="0.3">
      <c r="A64" t="s">
        <v>57</v>
      </c>
      <c r="B64" s="115" t="s">
        <v>432</v>
      </c>
      <c r="C64" t="s">
        <v>188</v>
      </c>
    </row>
    <row r="65" spans="1:3" x14ac:dyDescent="0.3">
      <c r="A65" t="s">
        <v>57</v>
      </c>
      <c r="B65" s="115" t="s">
        <v>60</v>
      </c>
      <c r="C65" t="s">
        <v>188</v>
      </c>
    </row>
    <row r="66" spans="1:3" x14ac:dyDescent="0.3">
      <c r="A66" t="s">
        <v>57</v>
      </c>
      <c r="B66" s="115" t="s">
        <v>62</v>
      </c>
      <c r="C66" t="s">
        <v>187</v>
      </c>
    </row>
    <row r="67" spans="1:3" x14ac:dyDescent="0.3">
      <c r="A67" t="s">
        <v>57</v>
      </c>
      <c r="B67" s="115" t="s">
        <v>348</v>
      </c>
      <c r="C67" t="s">
        <v>187</v>
      </c>
    </row>
    <row r="68" spans="1:3" x14ac:dyDescent="0.3">
      <c r="A68" t="s">
        <v>57</v>
      </c>
      <c r="B68" s="115" t="s">
        <v>433</v>
      </c>
      <c r="C68" t="s">
        <v>187</v>
      </c>
    </row>
    <row r="69" spans="1:3" x14ac:dyDescent="0.3">
      <c r="A69" t="s">
        <v>57</v>
      </c>
      <c r="B69" s="115" t="s">
        <v>349</v>
      </c>
      <c r="C69" t="s">
        <v>186</v>
      </c>
    </row>
    <row r="70" spans="1:3" x14ac:dyDescent="0.3">
      <c r="A70" t="s">
        <v>57</v>
      </c>
      <c r="B70" s="115" t="s">
        <v>67</v>
      </c>
      <c r="C70" t="s">
        <v>186</v>
      </c>
    </row>
    <row r="71" spans="1:3" x14ac:dyDescent="0.3">
      <c r="A71" t="s">
        <v>57</v>
      </c>
      <c r="B71" s="115" t="s">
        <v>434</v>
      </c>
      <c r="C71" t="s">
        <v>185</v>
      </c>
    </row>
    <row r="72" spans="1:3" x14ac:dyDescent="0.3">
      <c r="A72" t="s">
        <v>534</v>
      </c>
      <c r="B72" s="115" t="s">
        <v>435</v>
      </c>
      <c r="C72" t="s">
        <v>188</v>
      </c>
    </row>
    <row r="73" spans="1:3" x14ac:dyDescent="0.3">
      <c r="A73" t="s">
        <v>534</v>
      </c>
      <c r="B73" s="115" t="s">
        <v>71</v>
      </c>
      <c r="C73" t="s">
        <v>187</v>
      </c>
    </row>
    <row r="74" spans="1:3" x14ac:dyDescent="0.3">
      <c r="A74" t="s">
        <v>534</v>
      </c>
      <c r="B74" s="115" t="s">
        <v>436</v>
      </c>
      <c r="C74" t="s">
        <v>187</v>
      </c>
    </row>
    <row r="75" spans="1:3" x14ac:dyDescent="0.3">
      <c r="A75" t="s">
        <v>534</v>
      </c>
      <c r="B75" s="115" t="s">
        <v>437</v>
      </c>
      <c r="C75" t="s">
        <v>186</v>
      </c>
    </row>
    <row r="76" spans="1:3" x14ac:dyDescent="0.3">
      <c r="A76" t="s">
        <v>534</v>
      </c>
      <c r="B76" s="115" t="s">
        <v>73</v>
      </c>
      <c r="C76" t="s">
        <v>185</v>
      </c>
    </row>
    <row r="77" spans="1:3" x14ac:dyDescent="0.3">
      <c r="A77" t="s">
        <v>534</v>
      </c>
      <c r="B77" s="115" t="s">
        <v>445</v>
      </c>
      <c r="C77" t="s">
        <v>185</v>
      </c>
    </row>
    <row r="78" spans="1:3" x14ac:dyDescent="0.3">
      <c r="A78" t="s">
        <v>534</v>
      </c>
      <c r="B78" s="115" t="s">
        <v>438</v>
      </c>
      <c r="C78" t="s">
        <v>185</v>
      </c>
    </row>
    <row r="79" spans="1:3" x14ac:dyDescent="0.3">
      <c r="A79" t="s">
        <v>535</v>
      </c>
      <c r="B79" s="115" t="s">
        <v>328</v>
      </c>
      <c r="C79" t="s">
        <v>188</v>
      </c>
    </row>
    <row r="80" spans="1:3" x14ac:dyDescent="0.3">
      <c r="A80" t="s">
        <v>535</v>
      </c>
      <c r="B80" s="115" t="s">
        <v>439</v>
      </c>
      <c r="C80" t="s">
        <v>188</v>
      </c>
    </row>
    <row r="81" spans="1:3" x14ac:dyDescent="0.3">
      <c r="A81" t="s">
        <v>535</v>
      </c>
      <c r="B81" s="115" t="s">
        <v>453</v>
      </c>
      <c r="C81" t="s">
        <v>188</v>
      </c>
    </row>
    <row r="82" spans="1:3" x14ac:dyDescent="0.3">
      <c r="A82" t="s">
        <v>535</v>
      </c>
      <c r="B82" s="115" t="s">
        <v>440</v>
      </c>
      <c r="C82" t="s">
        <v>187</v>
      </c>
    </row>
    <row r="83" spans="1:3" x14ac:dyDescent="0.3">
      <c r="A83" t="s">
        <v>535</v>
      </c>
      <c r="B83" s="115" t="s">
        <v>329</v>
      </c>
      <c r="C83" t="s">
        <v>187</v>
      </c>
    </row>
    <row r="84" spans="1:3" x14ac:dyDescent="0.3">
      <c r="A84" t="s">
        <v>535</v>
      </c>
      <c r="B84" s="115" t="s">
        <v>330</v>
      </c>
      <c r="C84" t="s">
        <v>187</v>
      </c>
    </row>
    <row r="85" spans="1:3" x14ac:dyDescent="0.3">
      <c r="A85" t="s">
        <v>535</v>
      </c>
      <c r="B85" s="115" t="s">
        <v>441</v>
      </c>
      <c r="C85" t="s">
        <v>187</v>
      </c>
    </row>
    <row r="86" spans="1:3" x14ac:dyDescent="0.3">
      <c r="A86" t="s">
        <v>535</v>
      </c>
      <c r="B86" s="115" t="s">
        <v>442</v>
      </c>
      <c r="C86" t="s">
        <v>187</v>
      </c>
    </row>
    <row r="87" spans="1:3" x14ac:dyDescent="0.3">
      <c r="A87" t="s">
        <v>535</v>
      </c>
      <c r="B87" s="115" t="s">
        <v>454</v>
      </c>
      <c r="C87" t="s">
        <v>187</v>
      </c>
    </row>
    <row r="88" spans="1:3" x14ac:dyDescent="0.3">
      <c r="A88" t="s">
        <v>535</v>
      </c>
      <c r="B88" s="115" t="s">
        <v>443</v>
      </c>
      <c r="C88" t="s">
        <v>186</v>
      </c>
    </row>
    <row r="89" spans="1:3" x14ac:dyDescent="0.3">
      <c r="A89" t="s">
        <v>535</v>
      </c>
      <c r="B89" s="115" t="s">
        <v>82</v>
      </c>
      <c r="C89" t="s">
        <v>186</v>
      </c>
    </row>
    <row r="90" spans="1:3" x14ac:dyDescent="0.3">
      <c r="A90" t="s">
        <v>535</v>
      </c>
      <c r="B90" s="115" t="s">
        <v>444</v>
      </c>
      <c r="C90" t="s">
        <v>186</v>
      </c>
    </row>
    <row r="91" spans="1:3" x14ac:dyDescent="0.3">
      <c r="A91" t="s">
        <v>535</v>
      </c>
      <c r="B91" s="115" t="s">
        <v>455</v>
      </c>
      <c r="C91" t="s">
        <v>186</v>
      </c>
    </row>
    <row r="92" spans="1:3" x14ac:dyDescent="0.3">
      <c r="A92" t="s">
        <v>535</v>
      </c>
      <c r="B92" s="115" t="s">
        <v>456</v>
      </c>
      <c r="C92" t="s">
        <v>186</v>
      </c>
    </row>
    <row r="93" spans="1:3" x14ac:dyDescent="0.3">
      <c r="A93" t="s">
        <v>535</v>
      </c>
      <c r="B93" s="115" t="s">
        <v>457</v>
      </c>
      <c r="C93" t="s">
        <v>185</v>
      </c>
    </row>
    <row r="94" spans="1:3" x14ac:dyDescent="0.3">
      <c r="A94" t="s">
        <v>535</v>
      </c>
      <c r="B94" s="115" t="s">
        <v>458</v>
      </c>
      <c r="C94" t="s">
        <v>185</v>
      </c>
    </row>
    <row r="95" spans="1:3" x14ac:dyDescent="0.3">
      <c r="A95" t="s">
        <v>12</v>
      </c>
      <c r="B95" s="115" t="s">
        <v>459</v>
      </c>
      <c r="C95" t="s">
        <v>187</v>
      </c>
    </row>
    <row r="96" spans="1:3" x14ac:dyDescent="0.3">
      <c r="A96" t="s">
        <v>20</v>
      </c>
      <c r="B96" s="115" t="s">
        <v>21</v>
      </c>
      <c r="C96" t="s">
        <v>188</v>
      </c>
    </row>
    <row r="97" spans="1:3" x14ac:dyDescent="0.3">
      <c r="A97" t="s">
        <v>20</v>
      </c>
      <c r="B97" s="115" t="s">
        <v>22</v>
      </c>
      <c r="C97" t="s">
        <v>187</v>
      </c>
    </row>
    <row r="98" spans="1:3" x14ac:dyDescent="0.3">
      <c r="A98" t="s">
        <v>20</v>
      </c>
      <c r="B98" s="115" t="s">
        <v>23</v>
      </c>
      <c r="C98" t="s">
        <v>187</v>
      </c>
    </row>
    <row r="99" spans="1:3" x14ac:dyDescent="0.3">
      <c r="A99" t="s">
        <v>20</v>
      </c>
      <c r="B99" s="115" t="s">
        <v>446</v>
      </c>
      <c r="C99" t="s">
        <v>187</v>
      </c>
    </row>
    <row r="100" spans="1:3" x14ac:dyDescent="0.3">
      <c r="A100" t="s">
        <v>20</v>
      </c>
      <c r="B100" s="115" t="s">
        <v>460</v>
      </c>
      <c r="C100" t="s">
        <v>186</v>
      </c>
    </row>
    <row r="101" spans="1:3" x14ac:dyDescent="0.3">
      <c r="A101" t="s">
        <v>20</v>
      </c>
      <c r="B101" s="115" t="s">
        <v>24</v>
      </c>
      <c r="C101" t="s">
        <v>186</v>
      </c>
    </row>
    <row r="102" spans="1:3" x14ac:dyDescent="0.3">
      <c r="A102" t="s">
        <v>20</v>
      </c>
      <c r="B102" s="115" t="s">
        <v>350</v>
      </c>
      <c r="C102" t="s">
        <v>186</v>
      </c>
    </row>
    <row r="103" spans="1:3" x14ac:dyDescent="0.3">
      <c r="A103" t="s">
        <v>20</v>
      </c>
      <c r="B103" s="115" t="s">
        <v>461</v>
      </c>
      <c r="C103" t="s">
        <v>186</v>
      </c>
    </row>
    <row r="104" spans="1:3" x14ac:dyDescent="0.3">
      <c r="A104" t="s">
        <v>20</v>
      </c>
      <c r="B104" s="115" t="s">
        <v>332</v>
      </c>
      <c r="C104" t="s">
        <v>186</v>
      </c>
    </row>
    <row r="105" spans="1:3" x14ac:dyDescent="0.3">
      <c r="A105" t="s">
        <v>20</v>
      </c>
      <c r="B105" s="115" t="s">
        <v>26</v>
      </c>
      <c r="C105" t="s">
        <v>185</v>
      </c>
    </row>
    <row r="106" spans="1:3" x14ac:dyDescent="0.3">
      <c r="A106" t="s">
        <v>536</v>
      </c>
      <c r="B106" s="115" t="s">
        <v>15</v>
      </c>
      <c r="C106" t="s">
        <v>187</v>
      </c>
    </row>
    <row r="107" spans="1:3" x14ac:dyDescent="0.3">
      <c r="A107" t="s">
        <v>536</v>
      </c>
      <c r="B107" s="115" t="s">
        <v>462</v>
      </c>
      <c r="C107" t="s">
        <v>186</v>
      </c>
    </row>
    <row r="108" spans="1:3" x14ac:dyDescent="0.3">
      <c r="A108" t="s">
        <v>536</v>
      </c>
      <c r="B108" s="115" t="s">
        <v>463</v>
      </c>
      <c r="C108" t="s">
        <v>186</v>
      </c>
    </row>
    <row r="109" spans="1:3" x14ac:dyDescent="0.3">
      <c r="A109" t="s">
        <v>537</v>
      </c>
      <c r="B109" s="115" t="s">
        <v>320</v>
      </c>
      <c r="C109" t="s">
        <v>188</v>
      </c>
    </row>
    <row r="110" spans="1:3" x14ac:dyDescent="0.3">
      <c r="A110" t="s">
        <v>537</v>
      </c>
      <c r="B110" s="115" t="s">
        <v>321</v>
      </c>
      <c r="C110" t="s">
        <v>186</v>
      </c>
    </row>
    <row r="111" spans="1:3" x14ac:dyDescent="0.3">
      <c r="A111" t="s">
        <v>528</v>
      </c>
      <c r="B111" s="115" t="s">
        <v>145</v>
      </c>
      <c r="C111" t="s">
        <v>188</v>
      </c>
    </row>
    <row r="112" spans="1:3" x14ac:dyDescent="0.3">
      <c r="A112" t="s">
        <v>528</v>
      </c>
      <c r="B112" s="115" t="s">
        <v>146</v>
      </c>
      <c r="C112" t="s">
        <v>188</v>
      </c>
    </row>
    <row r="113" spans="1:3" x14ac:dyDescent="0.3">
      <c r="A113" t="s">
        <v>528</v>
      </c>
      <c r="B113" s="115" t="s">
        <v>464</v>
      </c>
      <c r="C113" t="s">
        <v>188</v>
      </c>
    </row>
    <row r="114" spans="1:3" x14ac:dyDescent="0.3">
      <c r="A114" t="s">
        <v>528</v>
      </c>
      <c r="B114" s="115" t="s">
        <v>147</v>
      </c>
      <c r="C114" t="s">
        <v>188</v>
      </c>
    </row>
    <row r="115" spans="1:3" x14ac:dyDescent="0.3">
      <c r="A115" t="s">
        <v>528</v>
      </c>
      <c r="B115" s="115" t="s">
        <v>148</v>
      </c>
      <c r="C115" t="s">
        <v>187</v>
      </c>
    </row>
    <row r="116" spans="1:3" x14ac:dyDescent="0.3">
      <c r="A116" t="s">
        <v>528</v>
      </c>
      <c r="B116" s="115" t="s">
        <v>149</v>
      </c>
      <c r="C116" t="s">
        <v>187</v>
      </c>
    </row>
    <row r="117" spans="1:3" x14ac:dyDescent="0.3">
      <c r="A117" t="s">
        <v>528</v>
      </c>
      <c r="B117" s="115" t="s">
        <v>150</v>
      </c>
      <c r="C117" t="s">
        <v>186</v>
      </c>
    </row>
    <row r="118" spans="1:3" x14ac:dyDescent="0.3">
      <c r="A118" t="s">
        <v>528</v>
      </c>
      <c r="B118" s="115" t="s">
        <v>151</v>
      </c>
      <c r="C118" t="s">
        <v>186</v>
      </c>
    </row>
    <row r="119" spans="1:3" x14ac:dyDescent="0.3">
      <c r="A119" t="s">
        <v>528</v>
      </c>
      <c r="B119" s="115" t="s">
        <v>152</v>
      </c>
      <c r="C119" t="s">
        <v>185</v>
      </c>
    </row>
    <row r="120" spans="1:3" x14ac:dyDescent="0.3">
      <c r="A120" t="s">
        <v>528</v>
      </c>
      <c r="B120" s="115" t="s">
        <v>153</v>
      </c>
      <c r="C120" t="s">
        <v>185</v>
      </c>
    </row>
    <row r="121" spans="1:3" x14ac:dyDescent="0.3">
      <c r="A121" t="s">
        <v>538</v>
      </c>
      <c r="B121" s="115" t="s">
        <v>172</v>
      </c>
      <c r="C121" t="s">
        <v>187</v>
      </c>
    </row>
    <row r="122" spans="1:3" x14ac:dyDescent="0.3">
      <c r="A122" t="s">
        <v>538</v>
      </c>
      <c r="B122" s="115" t="s">
        <v>173</v>
      </c>
      <c r="C122" t="s">
        <v>187</v>
      </c>
    </row>
    <row r="123" spans="1:3" x14ac:dyDescent="0.3">
      <c r="A123" t="s">
        <v>538</v>
      </c>
      <c r="B123" s="115" t="s">
        <v>174</v>
      </c>
      <c r="C123" t="s">
        <v>187</v>
      </c>
    </row>
    <row r="124" spans="1:3" x14ac:dyDescent="0.3">
      <c r="A124" t="s">
        <v>538</v>
      </c>
      <c r="B124" s="115" t="s">
        <v>175</v>
      </c>
      <c r="C124" t="s">
        <v>187</v>
      </c>
    </row>
    <row r="125" spans="1:3" x14ac:dyDescent="0.3">
      <c r="A125" t="s">
        <v>538</v>
      </c>
      <c r="B125" s="115" t="s">
        <v>176</v>
      </c>
      <c r="C125" t="s">
        <v>187</v>
      </c>
    </row>
    <row r="126" spans="1:3" x14ac:dyDescent="0.3">
      <c r="A126" t="s">
        <v>539</v>
      </c>
      <c r="B126" s="115" t="s">
        <v>117</v>
      </c>
      <c r="C126" t="s">
        <v>188</v>
      </c>
    </row>
    <row r="127" spans="1:3" x14ac:dyDescent="0.3">
      <c r="A127" t="s">
        <v>539</v>
      </c>
      <c r="B127" s="115" t="s">
        <v>370</v>
      </c>
      <c r="C127" t="s">
        <v>188</v>
      </c>
    </row>
    <row r="128" spans="1:3" x14ac:dyDescent="0.3">
      <c r="A128" t="s">
        <v>539</v>
      </c>
      <c r="B128" s="115" t="s">
        <v>371</v>
      </c>
      <c r="C128" t="s">
        <v>188</v>
      </c>
    </row>
    <row r="129" spans="1:3" x14ac:dyDescent="0.3">
      <c r="A129" t="s">
        <v>539</v>
      </c>
      <c r="B129" s="115" t="s">
        <v>372</v>
      </c>
      <c r="C129" t="s">
        <v>188</v>
      </c>
    </row>
    <row r="130" spans="1:3" x14ac:dyDescent="0.3">
      <c r="A130" t="s">
        <v>539</v>
      </c>
      <c r="B130" s="115" t="s">
        <v>465</v>
      </c>
      <c r="C130" t="s">
        <v>187</v>
      </c>
    </row>
    <row r="131" spans="1:3" ht="28.8" x14ac:dyDescent="0.3">
      <c r="A131" t="s">
        <v>539</v>
      </c>
      <c r="B131" s="115" t="s">
        <v>555</v>
      </c>
      <c r="C131" t="s">
        <v>186</v>
      </c>
    </row>
    <row r="132" spans="1:3" x14ac:dyDescent="0.3">
      <c r="A132" t="s">
        <v>539</v>
      </c>
      <c r="B132" s="115" t="s">
        <v>373</v>
      </c>
      <c r="C132" t="s">
        <v>186</v>
      </c>
    </row>
    <row r="133" spans="1:3" ht="28.8" x14ac:dyDescent="0.3">
      <c r="A133" t="s">
        <v>539</v>
      </c>
      <c r="B133" s="115" t="s">
        <v>374</v>
      </c>
      <c r="C133" t="s">
        <v>186</v>
      </c>
    </row>
    <row r="134" spans="1:3" x14ac:dyDescent="0.3">
      <c r="A134" t="s">
        <v>539</v>
      </c>
      <c r="B134" s="115" t="s">
        <v>375</v>
      </c>
      <c r="C134" t="s">
        <v>186</v>
      </c>
    </row>
    <row r="135" spans="1:3" x14ac:dyDescent="0.3">
      <c r="A135" t="s">
        <v>539</v>
      </c>
      <c r="B135" s="115" t="s">
        <v>376</v>
      </c>
      <c r="C135" t="s">
        <v>186</v>
      </c>
    </row>
    <row r="136" spans="1:3" x14ac:dyDescent="0.3">
      <c r="A136" t="s">
        <v>539</v>
      </c>
      <c r="B136" s="115" t="s">
        <v>377</v>
      </c>
      <c r="C136" t="s">
        <v>186</v>
      </c>
    </row>
    <row r="137" spans="1:3" x14ac:dyDescent="0.3">
      <c r="A137" t="s">
        <v>539</v>
      </c>
      <c r="B137" s="115" t="s">
        <v>471</v>
      </c>
      <c r="C137" t="s">
        <v>186</v>
      </c>
    </row>
    <row r="138" spans="1:3" x14ac:dyDescent="0.3">
      <c r="A138" t="s">
        <v>539</v>
      </c>
      <c r="B138" s="115" t="s">
        <v>378</v>
      </c>
      <c r="C138" t="s">
        <v>186</v>
      </c>
    </row>
    <row r="139" spans="1:3" x14ac:dyDescent="0.3">
      <c r="A139" t="s">
        <v>539</v>
      </c>
      <c r="B139" s="115" t="s">
        <v>379</v>
      </c>
      <c r="C139" t="s">
        <v>186</v>
      </c>
    </row>
    <row r="140" spans="1:3" x14ac:dyDescent="0.3">
      <c r="A140" t="s">
        <v>539</v>
      </c>
      <c r="B140" s="115" t="s">
        <v>380</v>
      </c>
      <c r="C140" t="s">
        <v>186</v>
      </c>
    </row>
    <row r="141" spans="1:3" x14ac:dyDescent="0.3">
      <c r="A141" t="s">
        <v>539</v>
      </c>
      <c r="B141" s="115" t="s">
        <v>381</v>
      </c>
      <c r="C141" t="s">
        <v>185</v>
      </c>
    </row>
    <row r="142" spans="1:3" x14ac:dyDescent="0.3">
      <c r="A142" t="s">
        <v>540</v>
      </c>
      <c r="B142" s="115" t="s">
        <v>393</v>
      </c>
      <c r="C142" t="s">
        <v>188</v>
      </c>
    </row>
    <row r="143" spans="1:3" x14ac:dyDescent="0.3">
      <c r="A143" t="s">
        <v>540</v>
      </c>
      <c r="B143" s="115" t="s">
        <v>394</v>
      </c>
      <c r="C143" t="s">
        <v>188</v>
      </c>
    </row>
    <row r="144" spans="1:3" x14ac:dyDescent="0.3">
      <c r="A144" t="s">
        <v>540</v>
      </c>
      <c r="B144" s="115" t="s">
        <v>395</v>
      </c>
      <c r="C144" t="s">
        <v>188</v>
      </c>
    </row>
    <row r="145" spans="1:3" x14ac:dyDescent="0.3">
      <c r="A145" t="s">
        <v>540</v>
      </c>
      <c r="B145" s="115" t="s">
        <v>396</v>
      </c>
      <c r="C145" t="s">
        <v>188</v>
      </c>
    </row>
    <row r="146" spans="1:3" x14ac:dyDescent="0.3">
      <c r="A146" t="s">
        <v>540</v>
      </c>
      <c r="B146" s="115" t="s">
        <v>466</v>
      </c>
      <c r="C146" t="s">
        <v>187</v>
      </c>
    </row>
    <row r="147" spans="1:3" ht="28.8" x14ac:dyDescent="0.3">
      <c r="A147" t="s">
        <v>540</v>
      </c>
      <c r="B147" s="115" t="s">
        <v>556</v>
      </c>
      <c r="C147" t="s">
        <v>186</v>
      </c>
    </row>
    <row r="148" spans="1:3" x14ac:dyDescent="0.3">
      <c r="A148" t="s">
        <v>540</v>
      </c>
      <c r="B148" s="115" t="s">
        <v>397</v>
      </c>
      <c r="C148" t="s">
        <v>186</v>
      </c>
    </row>
    <row r="149" spans="1:3" ht="28.8" x14ac:dyDescent="0.3">
      <c r="A149" t="s">
        <v>540</v>
      </c>
      <c r="B149" s="115" t="s">
        <v>398</v>
      </c>
      <c r="C149" t="s">
        <v>186</v>
      </c>
    </row>
    <row r="150" spans="1:3" x14ac:dyDescent="0.3">
      <c r="A150" t="s">
        <v>540</v>
      </c>
      <c r="B150" s="115" t="s">
        <v>399</v>
      </c>
      <c r="C150" t="s">
        <v>186</v>
      </c>
    </row>
    <row r="151" spans="1:3" x14ac:dyDescent="0.3">
      <c r="A151" t="s">
        <v>540</v>
      </c>
      <c r="B151" s="115" t="s">
        <v>400</v>
      </c>
      <c r="C151" t="s">
        <v>186</v>
      </c>
    </row>
    <row r="152" spans="1:3" x14ac:dyDescent="0.3">
      <c r="A152" t="s">
        <v>540</v>
      </c>
      <c r="B152" s="115" t="s">
        <v>401</v>
      </c>
      <c r="C152" t="s">
        <v>186</v>
      </c>
    </row>
    <row r="153" spans="1:3" x14ac:dyDescent="0.3">
      <c r="A153" t="s">
        <v>540</v>
      </c>
      <c r="B153" s="115" t="s">
        <v>472</v>
      </c>
      <c r="C153" t="s">
        <v>186</v>
      </c>
    </row>
    <row r="154" spans="1:3" x14ac:dyDescent="0.3">
      <c r="A154" t="s">
        <v>540</v>
      </c>
      <c r="B154" s="115" t="s">
        <v>402</v>
      </c>
      <c r="C154" t="s">
        <v>186</v>
      </c>
    </row>
    <row r="155" spans="1:3" x14ac:dyDescent="0.3">
      <c r="A155" t="s">
        <v>540</v>
      </c>
      <c r="B155" s="115" t="s">
        <v>403</v>
      </c>
      <c r="C155" t="s">
        <v>186</v>
      </c>
    </row>
    <row r="156" spans="1:3" x14ac:dyDescent="0.3">
      <c r="A156" t="s">
        <v>540</v>
      </c>
      <c r="B156" s="115" t="s">
        <v>404</v>
      </c>
      <c r="C156" t="s">
        <v>186</v>
      </c>
    </row>
    <row r="157" spans="1:3" x14ac:dyDescent="0.3">
      <c r="A157" t="s">
        <v>540</v>
      </c>
      <c r="B157" s="115" t="s">
        <v>405</v>
      </c>
      <c r="C157" t="s">
        <v>185</v>
      </c>
    </row>
    <row r="158" spans="1:3" x14ac:dyDescent="0.3">
      <c r="A158" t="s">
        <v>541</v>
      </c>
      <c r="B158" s="115" t="s">
        <v>359</v>
      </c>
      <c r="C158" t="s">
        <v>188</v>
      </c>
    </row>
    <row r="159" spans="1:3" x14ac:dyDescent="0.3">
      <c r="A159" t="s">
        <v>541</v>
      </c>
      <c r="B159" s="115" t="s">
        <v>557</v>
      </c>
      <c r="C159" t="s">
        <v>187</v>
      </c>
    </row>
    <row r="160" spans="1:3" x14ac:dyDescent="0.3">
      <c r="A160" t="s">
        <v>541</v>
      </c>
      <c r="B160" s="115" t="s">
        <v>360</v>
      </c>
      <c r="C160" t="s">
        <v>187</v>
      </c>
    </row>
    <row r="161" spans="1:3" x14ac:dyDescent="0.3">
      <c r="A161" t="s">
        <v>541</v>
      </c>
      <c r="B161" s="115" t="s">
        <v>361</v>
      </c>
      <c r="C161" t="s">
        <v>187</v>
      </c>
    </row>
    <row r="162" spans="1:3" x14ac:dyDescent="0.3">
      <c r="A162" t="s">
        <v>541</v>
      </c>
      <c r="B162" s="115" t="s">
        <v>362</v>
      </c>
      <c r="C162" t="s">
        <v>187</v>
      </c>
    </row>
    <row r="163" spans="1:3" x14ac:dyDescent="0.3">
      <c r="A163" t="s">
        <v>541</v>
      </c>
      <c r="B163" s="115" t="s">
        <v>475</v>
      </c>
      <c r="C163" t="s">
        <v>187</v>
      </c>
    </row>
    <row r="164" spans="1:3" x14ac:dyDescent="0.3">
      <c r="A164" t="s">
        <v>541</v>
      </c>
      <c r="B164" s="115" t="s">
        <v>363</v>
      </c>
      <c r="C164" t="s">
        <v>187</v>
      </c>
    </row>
    <row r="165" spans="1:3" x14ac:dyDescent="0.3">
      <c r="A165" t="s">
        <v>541</v>
      </c>
      <c r="B165" s="115" t="s">
        <v>364</v>
      </c>
      <c r="C165" t="s">
        <v>187</v>
      </c>
    </row>
    <row r="166" spans="1:3" x14ac:dyDescent="0.3">
      <c r="A166" t="s">
        <v>541</v>
      </c>
      <c r="B166" s="115" t="s">
        <v>467</v>
      </c>
      <c r="C166" t="s">
        <v>187</v>
      </c>
    </row>
    <row r="167" spans="1:3" x14ac:dyDescent="0.3">
      <c r="A167" t="s">
        <v>541</v>
      </c>
      <c r="B167" s="115" t="s">
        <v>365</v>
      </c>
      <c r="C167" t="s">
        <v>186</v>
      </c>
    </row>
    <row r="168" spans="1:3" x14ac:dyDescent="0.3">
      <c r="A168" t="s">
        <v>541</v>
      </c>
      <c r="B168" s="115" t="s">
        <v>366</v>
      </c>
      <c r="C168" t="s">
        <v>186</v>
      </c>
    </row>
    <row r="169" spans="1:3" x14ac:dyDescent="0.3">
      <c r="A169" t="s">
        <v>541</v>
      </c>
      <c r="B169" s="115" t="s">
        <v>367</v>
      </c>
      <c r="C169" t="s">
        <v>186</v>
      </c>
    </row>
    <row r="170" spans="1:3" x14ac:dyDescent="0.3">
      <c r="A170" t="s">
        <v>541</v>
      </c>
      <c r="B170" s="115" t="s">
        <v>368</v>
      </c>
      <c r="C170" t="s">
        <v>186</v>
      </c>
    </row>
    <row r="171" spans="1:3" x14ac:dyDescent="0.3">
      <c r="A171" t="s">
        <v>541</v>
      </c>
      <c r="B171" s="115" t="s">
        <v>369</v>
      </c>
      <c r="C171" t="s">
        <v>185</v>
      </c>
    </row>
    <row r="172" spans="1:3" x14ac:dyDescent="0.3">
      <c r="A172" t="s">
        <v>541</v>
      </c>
      <c r="B172" s="115" t="s">
        <v>476</v>
      </c>
      <c r="C172" t="s">
        <v>185</v>
      </c>
    </row>
    <row r="173" spans="1:3" x14ac:dyDescent="0.3">
      <c r="A173" t="s">
        <v>542</v>
      </c>
      <c r="B173" s="115" t="s">
        <v>382</v>
      </c>
      <c r="C173" t="s">
        <v>188</v>
      </c>
    </row>
    <row r="174" spans="1:3" x14ac:dyDescent="0.3">
      <c r="A174" t="s">
        <v>542</v>
      </c>
      <c r="B174" s="115" t="s">
        <v>558</v>
      </c>
      <c r="C174" t="s">
        <v>187</v>
      </c>
    </row>
    <row r="175" spans="1:3" x14ac:dyDescent="0.3">
      <c r="A175" t="s">
        <v>542</v>
      </c>
      <c r="B175" s="115" t="s">
        <v>383</v>
      </c>
      <c r="C175" t="s">
        <v>187</v>
      </c>
    </row>
    <row r="176" spans="1:3" x14ac:dyDescent="0.3">
      <c r="A176" t="s">
        <v>542</v>
      </c>
      <c r="B176" s="115" t="s">
        <v>384</v>
      </c>
      <c r="C176" t="s">
        <v>187</v>
      </c>
    </row>
    <row r="177" spans="1:3" x14ac:dyDescent="0.3">
      <c r="A177" t="s">
        <v>542</v>
      </c>
      <c r="B177" s="115" t="s">
        <v>385</v>
      </c>
      <c r="C177" t="s">
        <v>187</v>
      </c>
    </row>
    <row r="178" spans="1:3" x14ac:dyDescent="0.3">
      <c r="A178" t="s">
        <v>542</v>
      </c>
      <c r="B178" s="115" t="s">
        <v>477</v>
      </c>
      <c r="C178" t="s">
        <v>187</v>
      </c>
    </row>
    <row r="179" spans="1:3" x14ac:dyDescent="0.3">
      <c r="A179" t="s">
        <v>542</v>
      </c>
      <c r="B179" s="115" t="s">
        <v>386</v>
      </c>
      <c r="C179" t="s">
        <v>187</v>
      </c>
    </row>
    <row r="180" spans="1:3" x14ac:dyDescent="0.3">
      <c r="A180" t="s">
        <v>542</v>
      </c>
      <c r="B180" s="115" t="s">
        <v>387</v>
      </c>
      <c r="C180" t="s">
        <v>187</v>
      </c>
    </row>
    <row r="181" spans="1:3" x14ac:dyDescent="0.3">
      <c r="A181" t="s">
        <v>542</v>
      </c>
      <c r="B181" s="115" t="s">
        <v>468</v>
      </c>
      <c r="C181" t="s">
        <v>187</v>
      </c>
    </row>
    <row r="182" spans="1:3" x14ac:dyDescent="0.3">
      <c r="A182" t="s">
        <v>542</v>
      </c>
      <c r="B182" s="115" t="s">
        <v>388</v>
      </c>
      <c r="C182" t="s">
        <v>186</v>
      </c>
    </row>
    <row r="183" spans="1:3" x14ac:dyDescent="0.3">
      <c r="A183" t="s">
        <v>542</v>
      </c>
      <c r="B183" s="115" t="s">
        <v>389</v>
      </c>
      <c r="C183" t="s">
        <v>186</v>
      </c>
    </row>
    <row r="184" spans="1:3" x14ac:dyDescent="0.3">
      <c r="A184" t="s">
        <v>542</v>
      </c>
      <c r="B184" s="115" t="s">
        <v>390</v>
      </c>
      <c r="C184" t="s">
        <v>186</v>
      </c>
    </row>
    <row r="185" spans="1:3" x14ac:dyDescent="0.3">
      <c r="A185" t="s">
        <v>542</v>
      </c>
      <c r="B185" s="115" t="s">
        <v>391</v>
      </c>
      <c r="C185" t="s">
        <v>186</v>
      </c>
    </row>
    <row r="186" spans="1:3" x14ac:dyDescent="0.3">
      <c r="A186" t="s">
        <v>542</v>
      </c>
      <c r="B186" s="115" t="s">
        <v>392</v>
      </c>
      <c r="C186" t="s">
        <v>185</v>
      </c>
    </row>
    <row r="187" spans="1:3" x14ac:dyDescent="0.3">
      <c r="A187" t="s">
        <v>542</v>
      </c>
      <c r="B187" s="115" t="s">
        <v>478</v>
      </c>
      <c r="C187" t="s">
        <v>185</v>
      </c>
    </row>
    <row r="188" spans="1:3" x14ac:dyDescent="0.3">
      <c r="A188" t="s">
        <v>543</v>
      </c>
      <c r="B188" s="115" t="s">
        <v>479</v>
      </c>
      <c r="C188" t="s">
        <v>188</v>
      </c>
    </row>
    <row r="189" spans="1:3" x14ac:dyDescent="0.3">
      <c r="A189" t="s">
        <v>543</v>
      </c>
      <c r="B189" s="115" t="s">
        <v>351</v>
      </c>
      <c r="C189" t="s">
        <v>188</v>
      </c>
    </row>
    <row r="190" spans="1:3" x14ac:dyDescent="0.3">
      <c r="A190" t="s">
        <v>543</v>
      </c>
      <c r="B190" s="115" t="s">
        <v>352</v>
      </c>
      <c r="C190" t="s">
        <v>187</v>
      </c>
    </row>
    <row r="191" spans="1:3" x14ac:dyDescent="0.3">
      <c r="A191" t="s">
        <v>543</v>
      </c>
      <c r="B191" s="115" t="s">
        <v>473</v>
      </c>
      <c r="C191" t="s">
        <v>187</v>
      </c>
    </row>
    <row r="192" spans="1:3" x14ac:dyDescent="0.3">
      <c r="A192" t="s">
        <v>543</v>
      </c>
      <c r="B192" s="115" t="s">
        <v>469</v>
      </c>
      <c r="C192" t="s">
        <v>187</v>
      </c>
    </row>
    <row r="193" spans="1:3" x14ac:dyDescent="0.3">
      <c r="A193" t="s">
        <v>543</v>
      </c>
      <c r="B193" s="115" t="s">
        <v>480</v>
      </c>
      <c r="C193" t="s">
        <v>186</v>
      </c>
    </row>
    <row r="194" spans="1:3" x14ac:dyDescent="0.3">
      <c r="A194" t="s">
        <v>543</v>
      </c>
      <c r="B194" s="115" t="s">
        <v>353</v>
      </c>
      <c r="C194" t="s">
        <v>186</v>
      </c>
    </row>
    <row r="195" spans="1:3" x14ac:dyDescent="0.3">
      <c r="A195" t="s">
        <v>543</v>
      </c>
      <c r="B195" s="115" t="s">
        <v>447</v>
      </c>
      <c r="C195" t="s">
        <v>186</v>
      </c>
    </row>
    <row r="196" spans="1:3" x14ac:dyDescent="0.3">
      <c r="A196" t="s">
        <v>543</v>
      </c>
      <c r="B196" s="115" t="s">
        <v>354</v>
      </c>
      <c r="C196" t="s">
        <v>186</v>
      </c>
    </row>
    <row r="197" spans="1:3" x14ac:dyDescent="0.3">
      <c r="A197" t="s">
        <v>543</v>
      </c>
      <c r="B197" s="115" t="s">
        <v>355</v>
      </c>
      <c r="C197" t="s">
        <v>186</v>
      </c>
    </row>
    <row r="198" spans="1:3" ht="28.8" x14ac:dyDescent="0.3">
      <c r="A198" t="s">
        <v>543</v>
      </c>
      <c r="B198" s="115" t="s">
        <v>356</v>
      </c>
      <c r="C198" t="s">
        <v>186</v>
      </c>
    </row>
    <row r="199" spans="1:3" x14ac:dyDescent="0.3">
      <c r="A199" t="s">
        <v>543</v>
      </c>
      <c r="B199" s="115" t="s">
        <v>357</v>
      </c>
      <c r="C199" t="s">
        <v>185</v>
      </c>
    </row>
    <row r="200" spans="1:3" x14ac:dyDescent="0.3">
      <c r="A200" t="s">
        <v>543</v>
      </c>
      <c r="B200" s="115" t="s">
        <v>481</v>
      </c>
      <c r="C200" t="s">
        <v>185</v>
      </c>
    </row>
    <row r="201" spans="1:3" x14ac:dyDescent="0.3">
      <c r="A201" t="s">
        <v>543</v>
      </c>
      <c r="B201" s="115" t="s">
        <v>358</v>
      </c>
      <c r="C201" t="s">
        <v>185</v>
      </c>
    </row>
    <row r="202" spans="1:3" x14ac:dyDescent="0.3">
      <c r="A202" t="s">
        <v>543</v>
      </c>
      <c r="B202" s="115" t="s">
        <v>482</v>
      </c>
      <c r="C202" t="s">
        <v>185</v>
      </c>
    </row>
    <row r="203" spans="1:3" x14ac:dyDescent="0.3">
      <c r="A203" t="s">
        <v>544</v>
      </c>
      <c r="B203" s="115" t="s">
        <v>213</v>
      </c>
      <c r="C203" t="s">
        <v>188</v>
      </c>
    </row>
    <row r="204" spans="1:3" x14ac:dyDescent="0.3">
      <c r="A204" t="s">
        <v>544</v>
      </c>
      <c r="B204" s="115" t="s">
        <v>214</v>
      </c>
      <c r="C204" t="s">
        <v>188</v>
      </c>
    </row>
    <row r="205" spans="1:3" x14ac:dyDescent="0.3">
      <c r="A205" t="s">
        <v>544</v>
      </c>
      <c r="B205" s="115" t="s">
        <v>215</v>
      </c>
      <c r="C205" t="s">
        <v>187</v>
      </c>
    </row>
    <row r="206" spans="1:3" x14ac:dyDescent="0.3">
      <c r="A206" t="s">
        <v>544</v>
      </c>
      <c r="B206" s="115" t="s">
        <v>474</v>
      </c>
      <c r="C206" t="s">
        <v>187</v>
      </c>
    </row>
    <row r="207" spans="1:3" x14ac:dyDescent="0.3">
      <c r="A207" t="s">
        <v>544</v>
      </c>
      <c r="B207" s="115" t="s">
        <v>470</v>
      </c>
      <c r="C207" t="s">
        <v>187</v>
      </c>
    </row>
    <row r="208" spans="1:3" x14ac:dyDescent="0.3">
      <c r="A208" t="s">
        <v>544</v>
      </c>
      <c r="B208" s="115" t="s">
        <v>483</v>
      </c>
      <c r="C208" t="s">
        <v>186</v>
      </c>
    </row>
    <row r="209" spans="1:3" x14ac:dyDescent="0.3">
      <c r="A209" t="s">
        <v>544</v>
      </c>
      <c r="B209" s="115" t="s">
        <v>216</v>
      </c>
      <c r="C209" t="s">
        <v>186</v>
      </c>
    </row>
    <row r="210" spans="1:3" x14ac:dyDescent="0.3">
      <c r="A210" t="s">
        <v>544</v>
      </c>
      <c r="B210" s="115" t="s">
        <v>448</v>
      </c>
      <c r="C210" t="s">
        <v>186</v>
      </c>
    </row>
    <row r="211" spans="1:3" x14ac:dyDescent="0.3">
      <c r="A211" t="s">
        <v>544</v>
      </c>
      <c r="B211" s="115" t="s">
        <v>217</v>
      </c>
      <c r="C211" t="s">
        <v>186</v>
      </c>
    </row>
    <row r="212" spans="1:3" x14ac:dyDescent="0.3">
      <c r="A212" t="s">
        <v>544</v>
      </c>
      <c r="B212" s="115" t="s">
        <v>218</v>
      </c>
      <c r="C212" t="s">
        <v>186</v>
      </c>
    </row>
    <row r="213" spans="1:3" ht="28.8" x14ac:dyDescent="0.3">
      <c r="A213" t="s">
        <v>544</v>
      </c>
      <c r="B213" s="115" t="s">
        <v>219</v>
      </c>
      <c r="C213" t="s">
        <v>186</v>
      </c>
    </row>
    <row r="214" spans="1:3" x14ac:dyDescent="0.3">
      <c r="A214" t="s">
        <v>544</v>
      </c>
      <c r="B214" s="115" t="s">
        <v>220</v>
      </c>
      <c r="C214" t="s">
        <v>185</v>
      </c>
    </row>
    <row r="215" spans="1:3" x14ac:dyDescent="0.3">
      <c r="A215" t="s">
        <v>544</v>
      </c>
      <c r="B215" s="115" t="s">
        <v>484</v>
      </c>
      <c r="C215" t="s">
        <v>185</v>
      </c>
    </row>
    <row r="216" spans="1:3" x14ac:dyDescent="0.3">
      <c r="A216" t="s">
        <v>544</v>
      </c>
      <c r="B216" s="115" t="s">
        <v>168</v>
      </c>
      <c r="C216" t="s">
        <v>185</v>
      </c>
    </row>
    <row r="217" spans="1:3" x14ac:dyDescent="0.3">
      <c r="A217" t="s">
        <v>544</v>
      </c>
      <c r="B217" s="115" t="s">
        <v>485</v>
      </c>
      <c r="C217" t="s">
        <v>185</v>
      </c>
    </row>
    <row r="218" spans="1:3" x14ac:dyDescent="0.3">
      <c r="A218" t="s">
        <v>545</v>
      </c>
      <c r="B218" s="115" t="s">
        <v>164</v>
      </c>
      <c r="C218" t="s">
        <v>188</v>
      </c>
    </row>
    <row r="219" spans="1:3" x14ac:dyDescent="0.3">
      <c r="A219" t="s">
        <v>545</v>
      </c>
      <c r="B219" s="115" t="s">
        <v>165</v>
      </c>
      <c r="C219" t="s">
        <v>188</v>
      </c>
    </row>
    <row r="220" spans="1:3" x14ac:dyDescent="0.3">
      <c r="A220" t="s">
        <v>545</v>
      </c>
      <c r="B220" s="115" t="s">
        <v>166</v>
      </c>
      <c r="C220" t="s">
        <v>187</v>
      </c>
    </row>
    <row r="221" spans="1:3" x14ac:dyDescent="0.3">
      <c r="A221" t="s">
        <v>545</v>
      </c>
      <c r="B221" s="115" t="s">
        <v>488</v>
      </c>
      <c r="C221" t="s">
        <v>187</v>
      </c>
    </row>
    <row r="222" spans="1:3" x14ac:dyDescent="0.3">
      <c r="A222" t="s">
        <v>545</v>
      </c>
      <c r="B222" s="115" t="s">
        <v>167</v>
      </c>
      <c r="C222" t="s">
        <v>187</v>
      </c>
    </row>
    <row r="223" spans="1:3" x14ac:dyDescent="0.3">
      <c r="A223" t="s">
        <v>545</v>
      </c>
      <c r="B223" s="115" t="s">
        <v>168</v>
      </c>
      <c r="C223" t="s">
        <v>186</v>
      </c>
    </row>
    <row r="224" spans="1:3" x14ac:dyDescent="0.3">
      <c r="A224" t="s">
        <v>545</v>
      </c>
      <c r="B224" s="115" t="s">
        <v>169</v>
      </c>
      <c r="C224" t="s">
        <v>185</v>
      </c>
    </row>
    <row r="225" spans="1:3" x14ac:dyDescent="0.3">
      <c r="A225" t="s">
        <v>545</v>
      </c>
      <c r="B225" s="115" t="s">
        <v>406</v>
      </c>
      <c r="C225" t="s">
        <v>188</v>
      </c>
    </row>
    <row r="226" spans="1:3" x14ac:dyDescent="0.3">
      <c r="A226" t="s">
        <v>545</v>
      </c>
      <c r="B226" s="115" t="s">
        <v>407</v>
      </c>
      <c r="C226" t="s">
        <v>188</v>
      </c>
    </row>
    <row r="227" spans="1:3" x14ac:dyDescent="0.3">
      <c r="A227" t="s">
        <v>545</v>
      </c>
      <c r="B227" s="115" t="s">
        <v>408</v>
      </c>
      <c r="C227" t="s">
        <v>187</v>
      </c>
    </row>
    <row r="228" spans="1:3" x14ac:dyDescent="0.3">
      <c r="A228" t="s">
        <v>545</v>
      </c>
      <c r="B228" s="115" t="s">
        <v>487</v>
      </c>
      <c r="C228" t="s">
        <v>187</v>
      </c>
    </row>
    <row r="229" spans="1:3" x14ac:dyDescent="0.3">
      <c r="A229" t="s">
        <v>545</v>
      </c>
      <c r="B229" s="115" t="s">
        <v>409</v>
      </c>
      <c r="C229" t="s">
        <v>187</v>
      </c>
    </row>
    <row r="230" spans="1:3" x14ac:dyDescent="0.3">
      <c r="A230" t="s">
        <v>545</v>
      </c>
      <c r="B230" s="115" t="s">
        <v>410</v>
      </c>
      <c r="C230" t="s">
        <v>186</v>
      </c>
    </row>
    <row r="231" spans="1:3" x14ac:dyDescent="0.3">
      <c r="A231" t="s">
        <v>545</v>
      </c>
      <c r="B231" s="115" t="s">
        <v>411</v>
      </c>
      <c r="C231" t="s">
        <v>185</v>
      </c>
    </row>
    <row r="232" spans="1:3" x14ac:dyDescent="0.3">
      <c r="A232" t="s">
        <v>546</v>
      </c>
      <c r="B232" s="115" t="s">
        <v>85</v>
      </c>
      <c r="C232" t="s">
        <v>186</v>
      </c>
    </row>
    <row r="233" spans="1:3" x14ac:dyDescent="0.3">
      <c r="A233" t="s">
        <v>546</v>
      </c>
      <c r="B233" s="115" t="s">
        <v>86</v>
      </c>
      <c r="C233" t="s">
        <v>185</v>
      </c>
    </row>
    <row r="234" spans="1:3" x14ac:dyDescent="0.3">
      <c r="A234" t="s">
        <v>8</v>
      </c>
      <c r="B234" s="115" t="s">
        <v>489</v>
      </c>
      <c r="C234" t="s">
        <v>188</v>
      </c>
    </row>
    <row r="235" spans="1:3" x14ac:dyDescent="0.3">
      <c r="A235" t="s">
        <v>8</v>
      </c>
      <c r="B235" s="115" t="s">
        <v>490</v>
      </c>
      <c r="C235" t="s">
        <v>187</v>
      </c>
    </row>
    <row r="236" spans="1:3" x14ac:dyDescent="0.3">
      <c r="A236" t="s">
        <v>8</v>
      </c>
      <c r="B236" s="115" t="s">
        <v>491</v>
      </c>
      <c r="C236" t="s">
        <v>187</v>
      </c>
    </row>
    <row r="237" spans="1:3" x14ac:dyDescent="0.3">
      <c r="A237" t="s">
        <v>8</v>
      </c>
      <c r="B237" s="115" t="s">
        <v>492</v>
      </c>
      <c r="C237" t="s">
        <v>187</v>
      </c>
    </row>
  </sheetData>
  <sheetProtection sheet="1" objects="1" scenarios="1"/>
  <autoFilter ref="A1:C237" xr:uid="{95B4D337-0993-4DFB-A5CE-1D7347A92E4C}"/>
  <sortState xmlns:xlrd2="http://schemas.microsoft.com/office/spreadsheetml/2017/richdata2" ref="A2:C432">
    <sortCondition ref="A2:A432"/>
    <sortCondition ref="C2:C432" customList="High,Medium,Low,Minimal"/>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tabColor theme="9" tint="0.39997558519241921"/>
  </sheetPr>
  <dimension ref="A1:AA29"/>
  <sheetViews>
    <sheetView showGridLines="0" topLeftCell="A6" zoomScale="90" zoomScaleNormal="90" workbookViewId="0">
      <selection activeCell="B24" sqref="B24"/>
    </sheetView>
  </sheetViews>
  <sheetFormatPr defaultColWidth="9.21875" defaultRowHeight="13.8" x14ac:dyDescent="0.25"/>
  <cols>
    <col min="1" max="1" width="11.21875" style="23" customWidth="1"/>
    <col min="2" max="2" width="48.77734375" style="23" customWidth="1"/>
    <col min="3" max="3" width="2.77734375" style="23" customWidth="1"/>
    <col min="4" max="4" width="1.77734375" style="23" customWidth="1"/>
    <col min="5" max="5" width="14.44140625" style="23" customWidth="1"/>
    <col min="6" max="6" width="2.5546875" style="23" customWidth="1"/>
    <col min="7" max="7" width="11.5546875" style="23" customWidth="1"/>
    <col min="8" max="8" width="4.77734375" style="23" customWidth="1"/>
    <col min="9" max="9" width="10.77734375" style="23" customWidth="1"/>
    <col min="10" max="10" width="2.77734375" style="23" customWidth="1"/>
    <col min="11" max="11" width="9.21875" style="23"/>
    <col min="12" max="12" width="2.77734375" style="23" customWidth="1"/>
    <col min="13" max="13" width="17.5546875" style="23" bestFit="1" customWidth="1"/>
    <col min="14" max="14" width="5" style="23" customWidth="1"/>
    <col min="15" max="15" width="18.77734375" style="23" customWidth="1"/>
    <col min="16" max="16" width="4.44140625" style="23" customWidth="1"/>
    <col min="17" max="17" width="2.21875" style="23" customWidth="1"/>
    <col min="18" max="18" width="29.77734375" style="23" customWidth="1"/>
    <col min="19" max="19" width="10.77734375" style="23" customWidth="1"/>
    <col min="20" max="20" width="4.44140625" style="23" customWidth="1"/>
    <col min="21" max="16384" width="9.21875" style="23"/>
  </cols>
  <sheetData>
    <row r="1" spans="1:27" x14ac:dyDescent="0.25">
      <c r="A1" s="14"/>
      <c r="B1" s="14"/>
      <c r="C1" s="14"/>
      <c r="D1" s="14"/>
      <c r="E1" s="16"/>
      <c r="F1" s="17"/>
      <c r="G1" s="14"/>
      <c r="H1" s="14"/>
      <c r="I1" s="14"/>
      <c r="J1" s="14"/>
      <c r="K1" s="14"/>
      <c r="L1" s="14"/>
      <c r="M1" s="14"/>
      <c r="N1" s="14"/>
      <c r="O1" s="14"/>
      <c r="P1" s="18"/>
      <c r="Q1" s="14"/>
      <c r="T1" s="14"/>
      <c r="U1" s="14"/>
      <c r="V1" s="14"/>
      <c r="W1" s="14"/>
      <c r="X1" s="14"/>
      <c r="Y1" s="14"/>
      <c r="Z1" s="14"/>
      <c r="AA1" s="14"/>
    </row>
    <row r="2" spans="1:27" ht="17.399999999999999" x14ac:dyDescent="0.25">
      <c r="A2" s="15" t="s">
        <v>197</v>
      </c>
      <c r="B2" s="68" t="s">
        <v>221</v>
      </c>
      <c r="C2" s="19"/>
      <c r="D2" s="19"/>
      <c r="F2" s="20"/>
      <c r="G2" s="21"/>
      <c r="H2" s="21"/>
      <c r="I2" s="21"/>
      <c r="J2" s="21"/>
      <c r="K2" s="21"/>
      <c r="L2" s="21"/>
      <c r="M2" s="21"/>
      <c r="N2" s="21"/>
      <c r="O2" s="21"/>
      <c r="P2" s="22"/>
      <c r="Q2" s="21"/>
      <c r="T2" s="21"/>
      <c r="U2" s="21"/>
      <c r="V2" s="21"/>
      <c r="W2" s="21"/>
      <c r="X2" s="21"/>
      <c r="Y2" s="21"/>
      <c r="Z2" s="21"/>
      <c r="AA2" s="21"/>
    </row>
    <row r="3" spans="1:27" ht="15.75" customHeight="1" x14ac:dyDescent="0.25">
      <c r="A3" s="15" t="s">
        <v>198</v>
      </c>
      <c r="B3" s="69" t="s">
        <v>222</v>
      </c>
      <c r="C3" s="19"/>
      <c r="D3" s="19"/>
      <c r="F3" s="20"/>
      <c r="G3" s="21"/>
      <c r="H3" s="21"/>
      <c r="I3" s="21"/>
      <c r="J3" s="21"/>
      <c r="K3" s="21"/>
      <c r="L3" s="21"/>
      <c r="M3" s="21"/>
      <c r="N3" s="21"/>
      <c r="O3" s="21"/>
      <c r="P3" s="22"/>
      <c r="Q3" s="21"/>
      <c r="T3" s="21"/>
      <c r="U3" s="21"/>
      <c r="V3" s="21"/>
      <c r="W3" s="21"/>
      <c r="X3" s="21"/>
      <c r="Y3" s="21"/>
      <c r="Z3" s="21"/>
      <c r="AA3" s="21"/>
    </row>
    <row r="4" spans="1:27" ht="15.75" customHeight="1" x14ac:dyDescent="0.25">
      <c r="A4" s="15"/>
      <c r="B4" s="69" t="s">
        <v>549</v>
      </c>
      <c r="C4" s="19"/>
      <c r="D4" s="19"/>
      <c r="F4" s="20"/>
      <c r="G4" s="21"/>
      <c r="H4" s="21"/>
      <c r="I4" s="21"/>
      <c r="J4" s="21"/>
      <c r="K4" s="21"/>
      <c r="L4" s="21"/>
      <c r="M4" s="21"/>
      <c r="N4" s="21"/>
      <c r="O4" s="21"/>
      <c r="P4" s="22"/>
      <c r="Q4" s="21"/>
      <c r="T4" s="21"/>
      <c r="U4" s="21"/>
      <c r="V4" s="21"/>
      <c r="W4" s="21"/>
      <c r="X4" s="21"/>
      <c r="Y4" s="21"/>
      <c r="Z4" s="21"/>
      <c r="AA4" s="21"/>
    </row>
    <row r="5" spans="1:27" ht="15.75" customHeight="1" x14ac:dyDescent="0.25">
      <c r="A5" s="15" t="s">
        <v>201</v>
      </c>
      <c r="B5" s="69" t="s">
        <v>223</v>
      </c>
      <c r="C5" s="19"/>
      <c r="D5" s="19"/>
      <c r="F5" s="20"/>
      <c r="G5" s="21"/>
      <c r="H5" s="21"/>
      <c r="I5" s="21"/>
      <c r="J5" s="21"/>
      <c r="K5" s="21"/>
      <c r="L5" s="21"/>
      <c r="M5" s="21"/>
      <c r="N5" s="21"/>
      <c r="O5" s="21"/>
      <c r="P5" s="22"/>
      <c r="Q5" s="21"/>
      <c r="T5" s="21"/>
      <c r="U5" s="21"/>
      <c r="V5" s="21"/>
      <c r="W5" s="21"/>
      <c r="X5" s="21"/>
      <c r="Y5" s="21"/>
      <c r="Z5" s="21"/>
      <c r="AA5" s="21"/>
    </row>
    <row r="6" spans="1:27" x14ac:dyDescent="0.25">
      <c r="A6" s="15" t="s">
        <v>199</v>
      </c>
      <c r="B6" s="69" t="s">
        <v>208</v>
      </c>
      <c r="C6" s="78"/>
      <c r="D6" s="78"/>
      <c r="F6" s="20"/>
      <c r="G6" s="21"/>
      <c r="H6" s="21"/>
      <c r="I6" s="21"/>
      <c r="J6" s="21"/>
      <c r="K6" s="21"/>
      <c r="L6" s="21"/>
      <c r="M6" s="21"/>
      <c r="N6" s="21"/>
      <c r="O6" s="21"/>
      <c r="P6" s="22"/>
      <c r="Q6" s="21"/>
      <c r="T6" s="21"/>
      <c r="U6" s="21"/>
      <c r="V6" s="21"/>
      <c r="W6" s="21"/>
      <c r="X6" s="21"/>
      <c r="Y6" s="21"/>
      <c r="Z6" s="21"/>
      <c r="AA6" s="21"/>
    </row>
    <row r="7" spans="1:27" x14ac:dyDescent="0.25">
      <c r="A7" s="15" t="s">
        <v>200</v>
      </c>
      <c r="B7" s="25" t="s">
        <v>412</v>
      </c>
      <c r="C7" s="21"/>
      <c r="D7" s="21"/>
      <c r="F7" s="20"/>
      <c r="G7" s="21"/>
      <c r="H7" s="21"/>
      <c r="I7" s="21"/>
      <c r="J7" s="21"/>
      <c r="K7" s="21"/>
      <c r="L7" s="21"/>
      <c r="M7" s="21"/>
      <c r="N7" s="21"/>
      <c r="O7" s="21"/>
      <c r="P7" s="22"/>
      <c r="Q7" s="21"/>
      <c r="T7" s="21"/>
      <c r="U7" s="21"/>
      <c r="V7" s="21"/>
      <c r="W7" s="21"/>
      <c r="X7" s="21"/>
      <c r="Y7" s="21"/>
      <c r="Z7" s="21"/>
      <c r="AA7" s="21"/>
    </row>
    <row r="8" spans="1:27" x14ac:dyDescent="0.25">
      <c r="C8" s="21"/>
      <c r="D8" s="21"/>
      <c r="F8" s="20"/>
      <c r="G8" s="21"/>
      <c r="H8" s="21"/>
      <c r="I8" s="21"/>
      <c r="J8" s="21"/>
      <c r="K8" s="21"/>
      <c r="L8" s="21"/>
      <c r="M8" s="21"/>
      <c r="N8" s="21"/>
      <c r="O8" s="21"/>
      <c r="P8" s="22"/>
      <c r="Q8" s="21"/>
      <c r="T8" s="21"/>
      <c r="U8" s="21"/>
      <c r="V8" s="21"/>
      <c r="W8" s="21"/>
      <c r="X8" s="21"/>
      <c r="Y8" s="21"/>
      <c r="Z8" s="21"/>
      <c r="AA8" s="21"/>
    </row>
    <row r="9" spans="1:27" ht="9" customHeight="1" x14ac:dyDescent="0.25">
      <c r="A9" s="58"/>
      <c r="B9" s="59"/>
      <c r="C9" s="59"/>
      <c r="D9" s="59"/>
      <c r="E9" s="57"/>
      <c r="F9" s="60"/>
      <c r="G9" s="61"/>
      <c r="H9" s="61"/>
      <c r="I9" s="61"/>
      <c r="J9" s="61"/>
      <c r="K9" s="61"/>
      <c r="L9" s="61"/>
      <c r="M9" s="61"/>
      <c r="N9" s="61"/>
      <c r="O9" s="61"/>
      <c r="P9" s="62"/>
      <c r="Q9" s="61"/>
      <c r="R9" s="61"/>
      <c r="S9" s="61"/>
      <c r="T9" s="61"/>
      <c r="U9" s="61"/>
      <c r="V9" s="21"/>
      <c r="W9" s="21"/>
      <c r="X9" s="21"/>
      <c r="Y9" s="21"/>
      <c r="Z9" s="21"/>
      <c r="AA9" s="21"/>
    </row>
    <row r="13" spans="1:27" x14ac:dyDescent="0.25">
      <c r="E13" s="134" t="s">
        <v>205</v>
      </c>
      <c r="F13" s="134"/>
      <c r="G13" s="134"/>
      <c r="I13" s="133" t="s">
        <v>193</v>
      </c>
      <c r="J13" s="133"/>
      <c r="K13" s="133"/>
      <c r="L13" s="133"/>
      <c r="M13" s="133"/>
      <c r="Q13" s="63"/>
    </row>
    <row r="14" spans="1:27" ht="42" thickBot="1" x14ac:dyDescent="0.3">
      <c r="B14" s="24" t="s">
        <v>190</v>
      </c>
      <c r="C14" s="24"/>
      <c r="D14" s="24"/>
      <c r="E14" s="52" t="s">
        <v>206</v>
      </c>
      <c r="G14" s="52" t="s">
        <v>207</v>
      </c>
      <c r="I14" s="26" t="s">
        <v>195</v>
      </c>
      <c r="J14" s="27"/>
      <c r="K14" s="27" t="s">
        <v>194</v>
      </c>
      <c r="L14" s="28"/>
      <c r="M14" s="29" t="s">
        <v>202</v>
      </c>
      <c r="N14" s="28"/>
      <c r="O14" s="81" t="s">
        <v>225</v>
      </c>
      <c r="P14" s="74"/>
      <c r="Q14" s="73"/>
      <c r="R14" s="135" t="s">
        <v>343</v>
      </c>
      <c r="S14" s="135"/>
      <c r="T14" s="65"/>
    </row>
    <row r="15" spans="1:27" ht="15" thickTop="1" thickBot="1" x14ac:dyDescent="0.3">
      <c r="E15" s="42"/>
      <c r="I15" s="37"/>
      <c r="J15" s="43"/>
      <c r="K15" s="30"/>
      <c r="L15" s="28"/>
      <c r="M15" s="31"/>
      <c r="P15" s="75"/>
      <c r="R15" s="32" t="s">
        <v>191</v>
      </c>
      <c r="S15" s="118">
        <v>0.79</v>
      </c>
      <c r="T15" s="64"/>
    </row>
    <row r="16" spans="1:27" ht="15" customHeight="1" thickTop="1" thickBot="1" x14ac:dyDescent="0.3">
      <c r="A16" s="34"/>
      <c r="B16" s="83" t="s">
        <v>415</v>
      </c>
      <c r="C16" s="84" t="str">
        <f>HYPERLINK("#" &amp;ADDRESS(ROW(),COLUMN()-1),CHAR(128))</f>
        <v>€</v>
      </c>
      <c r="D16" s="90"/>
      <c r="E16" s="91" t="str">
        <f>VLOOKUP($B16,Int_List!$D$1:$G$272,3,FALSE)</f>
        <v>Medium</v>
      </c>
      <c r="F16" s="92"/>
      <c r="G16" s="96">
        <f>VLOOKUP($B16,Int_List!$D$1:$G$272,4,FALSE)</f>
        <v>0.35</v>
      </c>
      <c r="H16" s="93"/>
      <c r="I16" s="38">
        <v>270</v>
      </c>
      <c r="J16" s="44"/>
      <c r="K16" s="38">
        <v>2300</v>
      </c>
      <c r="L16" s="49"/>
      <c r="M16" s="95">
        <f>I16/K16</f>
        <v>0.11739130434782609</v>
      </c>
      <c r="N16" s="96"/>
      <c r="O16" s="96">
        <f>IF(G16="--",0,M16*G16)*0.7</f>
        <v>2.8760869565217392E-2</v>
      </c>
      <c r="P16" s="75"/>
      <c r="R16" s="32"/>
      <c r="S16" s="116"/>
      <c r="T16" s="64"/>
    </row>
    <row r="17" spans="1:20" ht="15" thickTop="1" thickBot="1" x14ac:dyDescent="0.3">
      <c r="B17" s="35"/>
      <c r="D17" s="50"/>
      <c r="E17" s="48"/>
      <c r="F17" s="48"/>
      <c r="G17" s="48"/>
      <c r="H17" s="48"/>
      <c r="I17" s="39"/>
      <c r="J17" s="32"/>
      <c r="K17" s="41"/>
      <c r="L17" s="48"/>
      <c r="M17" s="48"/>
      <c r="N17" s="48"/>
      <c r="O17" s="48"/>
      <c r="P17" s="75"/>
      <c r="R17" s="32" t="s">
        <v>192</v>
      </c>
      <c r="S17" s="54">
        <f>MIN(1-S15,SUM(O16:O28))</f>
        <v>0.20999999999999996</v>
      </c>
      <c r="T17" s="64"/>
    </row>
    <row r="18" spans="1:20" ht="15" thickTop="1" thickBot="1" x14ac:dyDescent="0.3">
      <c r="A18" s="72"/>
      <c r="B18" s="83" t="s">
        <v>269</v>
      </c>
      <c r="C18" s="84" t="str">
        <f>HYPERLINK("#" &amp;ADDRESS(ROW(),COLUMN()-1),CHAR(128))</f>
        <v>€</v>
      </c>
      <c r="D18" s="97"/>
      <c r="E18" s="91" t="str">
        <f>VLOOKUP($B18,Int_List!$D$1:$G$272,3,FALSE)</f>
        <v>Low</v>
      </c>
      <c r="F18" s="96"/>
      <c r="G18" s="96">
        <f>VLOOKUP($B18,Int_List!$D$1:$G$272,4,FALSE)</f>
        <v>0.15</v>
      </c>
      <c r="H18" s="93"/>
      <c r="I18" s="38">
        <v>30</v>
      </c>
      <c r="J18" s="44"/>
      <c r="K18" s="38">
        <v>100</v>
      </c>
      <c r="L18" s="49"/>
      <c r="M18" s="95">
        <f>I18/K18</f>
        <v>0.3</v>
      </c>
      <c r="N18" s="96"/>
      <c r="O18" s="96">
        <f>IF(G18="--",0,M18*G18)*0.7</f>
        <v>3.15E-2</v>
      </c>
      <c r="P18" s="75"/>
      <c r="R18" s="32"/>
      <c r="S18" s="55"/>
      <c r="T18" s="64"/>
    </row>
    <row r="19" spans="1:20" ht="15" thickTop="1" thickBot="1" x14ac:dyDescent="0.3">
      <c r="B19" s="36"/>
      <c r="D19" s="50"/>
      <c r="E19" s="48"/>
      <c r="F19" s="48"/>
      <c r="G19" s="48"/>
      <c r="H19" s="48"/>
      <c r="I19" s="39"/>
      <c r="J19" s="47"/>
      <c r="K19" s="41"/>
      <c r="L19" s="48"/>
      <c r="M19" s="48"/>
      <c r="N19" s="48"/>
      <c r="O19" s="48"/>
      <c r="P19" s="75"/>
      <c r="R19" s="67" t="s">
        <v>203</v>
      </c>
      <c r="S19" s="119">
        <f>S15+S17</f>
        <v>1</v>
      </c>
      <c r="T19" s="64"/>
    </row>
    <row r="20" spans="1:20" ht="15" thickTop="1" thickBot="1" x14ac:dyDescent="0.3">
      <c r="A20" s="72"/>
      <c r="B20" s="83" t="s">
        <v>270</v>
      </c>
      <c r="C20" s="84" t="str">
        <f>HYPERLINK("#" &amp;ADDRESS(ROW(),COLUMN()-1),CHAR(128))</f>
        <v>€</v>
      </c>
      <c r="D20" s="97"/>
      <c r="E20" s="91" t="str">
        <f>VLOOKUP($B20,Int_List!$D$1:$G$272,3,FALSE)</f>
        <v>Medium</v>
      </c>
      <c r="F20" s="96"/>
      <c r="G20" s="96">
        <f>VLOOKUP($B20,Int_List!$D$1:$G$272,4,FALSE)</f>
        <v>0.35</v>
      </c>
      <c r="H20" s="93"/>
      <c r="I20" s="40">
        <v>500</v>
      </c>
      <c r="J20" s="51"/>
      <c r="K20" s="38">
        <v>1660</v>
      </c>
      <c r="L20" s="94"/>
      <c r="M20" s="95">
        <f>I20/K20</f>
        <v>0.30120481927710846</v>
      </c>
      <c r="N20" s="96"/>
      <c r="O20" s="96">
        <f>IF(G20="--",0,M20*G20)*0.7</f>
        <v>7.3795180722891568E-2</v>
      </c>
      <c r="P20" s="75"/>
      <c r="R20" s="56" t="s">
        <v>204</v>
      </c>
      <c r="S20" s="53"/>
      <c r="T20" s="64"/>
    </row>
    <row r="21" spans="1:20" ht="15" thickTop="1" thickBot="1" x14ac:dyDescent="0.3">
      <c r="B21" s="71"/>
      <c r="D21" s="45"/>
      <c r="E21" s="46"/>
      <c r="F21" s="46"/>
      <c r="G21" s="46"/>
      <c r="H21" s="46"/>
      <c r="I21" s="39"/>
      <c r="J21" s="46"/>
      <c r="K21" s="39"/>
      <c r="L21" s="46"/>
      <c r="M21" s="46"/>
      <c r="N21" s="46"/>
      <c r="O21" s="46"/>
      <c r="P21" s="75"/>
      <c r="Q21" s="63"/>
      <c r="R21" s="63"/>
      <c r="S21" s="63"/>
      <c r="T21" s="66"/>
    </row>
    <row r="22" spans="1:20" ht="15" thickTop="1" thickBot="1" x14ac:dyDescent="0.3">
      <c r="B22" s="87" t="s">
        <v>274</v>
      </c>
      <c r="C22" s="84" t="str">
        <f>HYPERLINK("#" &amp;ADDRESS(ROW(),COLUMN()-1),CHAR(128))</f>
        <v>€</v>
      </c>
      <c r="D22" s="97"/>
      <c r="E22" s="99" t="str">
        <f>VLOOKUP($B22,Int_List!$D$1:$G$272,3,FALSE)</f>
        <v>Medium</v>
      </c>
      <c r="F22" s="96"/>
      <c r="G22" s="96">
        <f>VLOOKUP($B22,Int_List!$D$1:$G$272,4,FALSE)</f>
        <v>0.35</v>
      </c>
      <c r="H22" s="93"/>
      <c r="I22" s="40">
        <v>570</v>
      </c>
      <c r="J22" s="86"/>
      <c r="K22" s="38">
        <v>1660</v>
      </c>
      <c r="L22" s="49"/>
      <c r="M22" s="95">
        <f>I22/K22</f>
        <v>0.34337349397590361</v>
      </c>
      <c r="N22" s="96"/>
      <c r="O22" s="96">
        <f>IF(G22="--",0,M22*G22)*0.7</f>
        <v>8.4126506024096367E-2</v>
      </c>
    </row>
    <row r="23" spans="1:20" ht="15" thickTop="1" thickBot="1" x14ac:dyDescent="0.3">
      <c r="B23" s="71"/>
      <c r="E23" s="70"/>
    </row>
    <row r="24" spans="1:20" ht="15" thickTop="1" thickBot="1" x14ac:dyDescent="0.3">
      <c r="B24" s="85" t="s">
        <v>189</v>
      </c>
      <c r="C24" s="84" t="str">
        <f>HYPERLINK("#" &amp;ADDRESS(ROW(),COLUMN()-1),CHAR(128))</f>
        <v>€</v>
      </c>
      <c r="D24" s="90"/>
      <c r="E24" s="96" t="str">
        <f>VLOOKUP($B24,Int_List!$D$1:$G$272,3,FALSE)</f>
        <v>--</v>
      </c>
      <c r="F24" s="96"/>
      <c r="G24" s="96" t="str">
        <f>VLOOKUP($B24,Int_List!$D$1:$G$272,4,FALSE)</f>
        <v>--</v>
      </c>
      <c r="H24" s="93"/>
      <c r="I24" s="40">
        <v>30</v>
      </c>
      <c r="J24" s="86"/>
      <c r="K24" s="38">
        <v>100</v>
      </c>
      <c r="L24" s="49"/>
      <c r="M24" s="95">
        <f>I24/K24</f>
        <v>0.3</v>
      </c>
      <c r="N24" s="96"/>
      <c r="O24" s="96">
        <f>IF(G24="--",0,M24*G24)*0.7</f>
        <v>0</v>
      </c>
    </row>
    <row r="25" spans="1:20" ht="15" thickTop="1" thickBot="1" x14ac:dyDescent="0.3"/>
    <row r="26" spans="1:20" ht="15" thickTop="1" thickBot="1" x14ac:dyDescent="0.3">
      <c r="B26" s="85" t="s">
        <v>189</v>
      </c>
      <c r="C26" s="84" t="str">
        <f>HYPERLINK("#" &amp;ADDRESS(ROW(),COLUMN()-1),CHAR(128))</f>
        <v>€</v>
      </c>
      <c r="D26" s="97"/>
      <c r="E26" s="96" t="str">
        <f>VLOOKUP($B26,Int_List!$D$1:$G$272,3,FALSE)</f>
        <v>--</v>
      </c>
      <c r="F26" s="96"/>
      <c r="G26" s="96" t="str">
        <f>VLOOKUP($B26,Int_List!$D$1:$G$272,4,FALSE)</f>
        <v>--</v>
      </c>
      <c r="H26" s="93"/>
      <c r="I26" s="40">
        <v>30</v>
      </c>
      <c r="J26" s="86"/>
      <c r="K26" s="38">
        <v>100</v>
      </c>
      <c r="L26" s="49"/>
      <c r="M26" s="95">
        <f>I26/K26</f>
        <v>0.3</v>
      </c>
      <c r="N26" s="96"/>
      <c r="O26" s="96">
        <f>IF(G26="--",0,M26*G26)*0.7</f>
        <v>0</v>
      </c>
    </row>
    <row r="27" spans="1:20" ht="15" thickTop="1" thickBot="1" x14ac:dyDescent="0.3"/>
    <row r="28" spans="1:20" ht="15" thickTop="1" thickBot="1" x14ac:dyDescent="0.3">
      <c r="B28" s="85" t="s">
        <v>189</v>
      </c>
      <c r="C28" s="84" t="str">
        <f>HYPERLINK("#" &amp;ADDRESS(ROW(),COLUMN()-1),CHAR(128))</f>
        <v>€</v>
      </c>
      <c r="D28" s="97"/>
      <c r="E28" s="96" t="str">
        <f>VLOOKUP($B28,Int_List!$D$1:$G$272,3,FALSE)</f>
        <v>--</v>
      </c>
      <c r="F28" s="96"/>
      <c r="G28" s="96" t="str">
        <f>VLOOKUP($B28,Int_List!$D$1:$G$272,4,FALSE)</f>
        <v>--</v>
      </c>
      <c r="H28" s="93"/>
      <c r="I28" s="40">
        <v>30</v>
      </c>
      <c r="J28" s="86"/>
      <c r="K28" s="38">
        <v>100</v>
      </c>
      <c r="L28" s="49"/>
      <c r="M28" s="95">
        <f>I28/K28</f>
        <v>0.3</v>
      </c>
      <c r="N28" s="96"/>
      <c r="O28" s="96">
        <f>IF(G28="--",0,M28*G28)*0.7</f>
        <v>0</v>
      </c>
    </row>
    <row r="29" spans="1:20" ht="14.4" thickTop="1" x14ac:dyDescent="0.25"/>
  </sheetData>
  <sheetProtection sheet="1" objects="1" scenarios="1"/>
  <mergeCells count="3">
    <mergeCell ref="E13:G13"/>
    <mergeCell ref="I13:M13"/>
    <mergeCell ref="R14:S1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Int_List!$D$30:$D$54</xm:f>
          </x14:formula1>
          <xm:sqref>B16 B18 B20 B22 B24 B26 B28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tabColor theme="9" tint="0.39997558519241921"/>
  </sheetPr>
  <dimension ref="A1:AA29"/>
  <sheetViews>
    <sheetView showGridLines="0" tabSelected="1" topLeftCell="B13" workbookViewId="0">
      <selection activeCell="E25" sqref="E25"/>
    </sheetView>
  </sheetViews>
  <sheetFormatPr defaultColWidth="9.21875" defaultRowHeight="13.8" x14ac:dyDescent="0.25"/>
  <cols>
    <col min="1" max="1" width="11.21875" style="23" customWidth="1"/>
    <col min="2" max="2" width="48.77734375" style="23" customWidth="1"/>
    <col min="3" max="3" width="2.77734375" style="23" customWidth="1"/>
    <col min="4" max="4" width="1.77734375" style="23" customWidth="1"/>
    <col min="5" max="5" width="14.44140625" style="23" customWidth="1"/>
    <col min="6" max="6" width="2.5546875" style="23" customWidth="1"/>
    <col min="7" max="7" width="11.5546875" style="23" customWidth="1"/>
    <col min="8" max="8" width="4.77734375" style="23" customWidth="1"/>
    <col min="9" max="9" width="10.77734375" style="23" customWidth="1"/>
    <col min="10" max="10" width="2.77734375" style="23" customWidth="1"/>
    <col min="11" max="11" width="9.21875" style="23"/>
    <col min="12" max="12" width="2.77734375" style="23" customWidth="1"/>
    <col min="13" max="13" width="17.5546875" style="23" bestFit="1" customWidth="1"/>
    <col min="14" max="14" width="5" style="23" customWidth="1"/>
    <col min="15" max="15" width="18.77734375" style="23" customWidth="1"/>
    <col min="16" max="16" width="4.44140625" style="23" customWidth="1"/>
    <col min="17" max="17" width="2.21875" style="23" customWidth="1"/>
    <col min="18" max="18" width="29.77734375" style="23" customWidth="1"/>
    <col min="19" max="19" width="10.77734375" style="23" customWidth="1"/>
    <col min="20" max="20" width="4.44140625" style="23" customWidth="1"/>
    <col min="21" max="16384" width="9.21875" style="23"/>
  </cols>
  <sheetData>
    <row r="1" spans="1:27" x14ac:dyDescent="0.25">
      <c r="A1" s="14"/>
      <c r="B1" s="14"/>
      <c r="C1" s="14"/>
      <c r="D1" s="14"/>
      <c r="E1" s="16"/>
      <c r="F1" s="17"/>
      <c r="G1" s="14"/>
      <c r="H1" s="14"/>
      <c r="I1" s="14"/>
      <c r="J1" s="14"/>
      <c r="K1" s="14"/>
      <c r="L1" s="14"/>
      <c r="M1" s="14"/>
      <c r="N1" s="14"/>
      <c r="O1" s="14"/>
      <c r="P1" s="18"/>
      <c r="Q1" s="14"/>
      <c r="T1" s="14"/>
      <c r="U1" s="14"/>
      <c r="V1" s="14"/>
      <c r="W1" s="14"/>
      <c r="X1" s="14"/>
      <c r="Y1" s="14"/>
      <c r="Z1" s="14"/>
      <c r="AA1" s="14"/>
    </row>
    <row r="2" spans="1:27" ht="17.399999999999999" x14ac:dyDescent="0.25">
      <c r="A2" s="15" t="s">
        <v>197</v>
      </c>
      <c r="B2" s="68" t="s">
        <v>224</v>
      </c>
      <c r="C2" s="19"/>
      <c r="D2" s="19"/>
      <c r="F2" s="20"/>
      <c r="G2" s="21"/>
      <c r="H2" s="21"/>
      <c r="I2" s="21"/>
      <c r="J2" s="21"/>
      <c r="K2" s="21"/>
      <c r="L2" s="21"/>
      <c r="M2" s="21"/>
      <c r="N2" s="21"/>
      <c r="O2" s="21"/>
      <c r="P2" s="22"/>
      <c r="Q2" s="21"/>
      <c r="T2" s="21"/>
      <c r="U2" s="21"/>
      <c r="V2" s="21"/>
      <c r="W2" s="21"/>
      <c r="X2" s="21"/>
      <c r="Y2" s="21"/>
      <c r="Z2" s="21"/>
      <c r="AA2" s="21"/>
    </row>
    <row r="3" spans="1:27" ht="15.75" customHeight="1" x14ac:dyDescent="0.25">
      <c r="A3" s="15" t="s">
        <v>198</v>
      </c>
      <c r="B3" s="69" t="s">
        <v>550</v>
      </c>
      <c r="C3" s="19"/>
      <c r="D3" s="19"/>
      <c r="F3" s="20"/>
      <c r="G3" s="21"/>
      <c r="H3" s="21"/>
      <c r="I3" s="21"/>
      <c r="J3" s="21"/>
      <c r="K3" s="21"/>
      <c r="L3" s="21"/>
      <c r="M3" s="21"/>
      <c r="N3" s="21"/>
      <c r="O3" s="21"/>
      <c r="P3" s="22"/>
      <c r="Q3" s="21"/>
      <c r="T3" s="21"/>
      <c r="U3" s="21"/>
      <c r="V3" s="21"/>
      <c r="W3" s="21"/>
      <c r="X3" s="21"/>
      <c r="Y3" s="21"/>
      <c r="Z3" s="21"/>
      <c r="AA3" s="21"/>
    </row>
    <row r="4" spans="1:27" ht="15.75" customHeight="1" x14ac:dyDescent="0.25">
      <c r="A4" s="15" t="s">
        <v>201</v>
      </c>
      <c r="B4" s="120" t="s">
        <v>551</v>
      </c>
      <c r="C4" s="19"/>
      <c r="D4" s="19"/>
      <c r="F4" s="20"/>
      <c r="G4" s="21"/>
      <c r="H4" s="21"/>
      <c r="I4" s="21"/>
      <c r="J4" s="21"/>
      <c r="K4" s="21"/>
      <c r="L4" s="21"/>
      <c r="M4" s="21"/>
      <c r="N4" s="21"/>
      <c r="O4" s="21"/>
      <c r="P4" s="22"/>
      <c r="Q4" s="21"/>
      <c r="T4" s="21"/>
      <c r="U4" s="21"/>
      <c r="V4" s="21"/>
      <c r="W4" s="21"/>
      <c r="X4" s="21"/>
      <c r="Y4" s="21"/>
      <c r="Z4" s="21"/>
      <c r="AA4" s="21"/>
    </row>
    <row r="5" spans="1:27" ht="15.75" customHeight="1" x14ac:dyDescent="0.25">
      <c r="B5" s="14" t="s">
        <v>552</v>
      </c>
      <c r="C5" s="19"/>
      <c r="D5" s="19"/>
      <c r="F5" s="20"/>
      <c r="G5" s="21"/>
      <c r="H5" s="21"/>
      <c r="I5" s="21"/>
      <c r="J5" s="21"/>
      <c r="K5" s="21"/>
      <c r="L5" s="21"/>
      <c r="M5" s="21"/>
      <c r="N5" s="21"/>
      <c r="O5" s="21"/>
      <c r="P5" s="22"/>
      <c r="Q5" s="21"/>
      <c r="T5" s="21"/>
      <c r="U5" s="21"/>
      <c r="V5" s="21"/>
      <c r="W5" s="21"/>
      <c r="X5" s="21"/>
      <c r="Y5" s="21"/>
      <c r="Z5" s="21"/>
      <c r="AA5" s="21"/>
    </row>
    <row r="6" spans="1:27" x14ac:dyDescent="0.25">
      <c r="A6" s="15" t="s">
        <v>199</v>
      </c>
      <c r="B6" s="21" t="s">
        <v>208</v>
      </c>
      <c r="C6" s="78"/>
      <c r="D6" s="78"/>
      <c r="F6" s="20"/>
      <c r="G6" s="21"/>
      <c r="H6" s="21"/>
      <c r="I6" s="21"/>
      <c r="J6" s="21"/>
      <c r="K6" s="21"/>
      <c r="L6" s="21"/>
      <c r="M6" s="21"/>
      <c r="N6" s="21"/>
      <c r="O6" s="21"/>
      <c r="P6" s="22"/>
      <c r="Q6" s="21"/>
      <c r="T6" s="21"/>
      <c r="U6" s="21"/>
      <c r="V6" s="21"/>
      <c r="W6" s="21"/>
      <c r="X6" s="21"/>
      <c r="Y6" s="21"/>
      <c r="Z6" s="21"/>
      <c r="AA6" s="21"/>
    </row>
    <row r="7" spans="1:27" x14ac:dyDescent="0.25">
      <c r="A7" s="15" t="s">
        <v>200</v>
      </c>
      <c r="B7" s="112" t="s">
        <v>547</v>
      </c>
      <c r="C7" s="21"/>
      <c r="D7" s="21"/>
      <c r="F7" s="20"/>
      <c r="G7" s="21"/>
      <c r="H7" s="21"/>
      <c r="I7" s="21"/>
      <c r="J7" s="21"/>
      <c r="K7" s="21"/>
      <c r="L7" s="21"/>
      <c r="M7" s="21"/>
      <c r="N7" s="21"/>
      <c r="O7" s="21"/>
      <c r="P7" s="22"/>
      <c r="Q7" s="21"/>
      <c r="T7" s="21"/>
      <c r="U7" s="21"/>
      <c r="V7" s="21"/>
      <c r="W7" s="21"/>
      <c r="X7" s="21"/>
      <c r="Y7" s="21"/>
      <c r="Z7" s="21"/>
      <c r="AA7" s="21"/>
    </row>
    <row r="8" spans="1:27" x14ac:dyDescent="0.25">
      <c r="C8" s="21"/>
      <c r="D8" s="21"/>
      <c r="F8" s="20"/>
      <c r="G8" s="21"/>
      <c r="H8" s="21"/>
      <c r="I8" s="21"/>
      <c r="J8" s="21"/>
      <c r="K8" s="21"/>
      <c r="L8" s="21"/>
      <c r="M8" s="21"/>
      <c r="N8" s="21"/>
      <c r="O8" s="21"/>
      <c r="P8" s="22"/>
      <c r="Q8" s="21"/>
      <c r="T8" s="21"/>
      <c r="U8" s="21"/>
      <c r="V8" s="21"/>
      <c r="W8" s="21"/>
      <c r="X8" s="21"/>
      <c r="Y8" s="21"/>
      <c r="Z8" s="21"/>
      <c r="AA8" s="21"/>
    </row>
    <row r="9" spans="1:27" ht="9" customHeight="1" x14ac:dyDescent="0.25">
      <c r="A9" s="58"/>
      <c r="B9" s="59"/>
      <c r="C9" s="59"/>
      <c r="D9" s="59"/>
      <c r="E9" s="57"/>
      <c r="F9" s="60"/>
      <c r="G9" s="61"/>
      <c r="H9" s="61"/>
      <c r="I9" s="61"/>
      <c r="J9" s="61"/>
      <c r="K9" s="61"/>
      <c r="L9" s="61"/>
      <c r="M9" s="61"/>
      <c r="N9" s="61"/>
      <c r="O9" s="61"/>
      <c r="P9" s="62"/>
      <c r="Q9" s="61"/>
      <c r="R9" s="61"/>
      <c r="S9" s="61"/>
      <c r="T9" s="61"/>
      <c r="U9" s="61"/>
      <c r="V9" s="21"/>
      <c r="W9" s="21"/>
      <c r="X9" s="21"/>
      <c r="Y9" s="21"/>
      <c r="Z9" s="21"/>
      <c r="AA9" s="21"/>
    </row>
    <row r="13" spans="1:27" x14ac:dyDescent="0.25">
      <c r="E13" s="134" t="s">
        <v>205</v>
      </c>
      <c r="F13" s="134"/>
      <c r="G13" s="134"/>
      <c r="I13" s="133" t="s">
        <v>193</v>
      </c>
      <c r="J13" s="133"/>
      <c r="K13" s="133"/>
      <c r="L13" s="133"/>
      <c r="M13" s="133"/>
      <c r="Q13" s="63"/>
    </row>
    <row r="14" spans="1:27" ht="42" thickBot="1" x14ac:dyDescent="0.3">
      <c r="B14" s="24" t="s">
        <v>190</v>
      </c>
      <c r="C14" s="24"/>
      <c r="D14" s="24"/>
      <c r="E14" s="52" t="s">
        <v>206</v>
      </c>
      <c r="G14" s="52" t="s">
        <v>207</v>
      </c>
      <c r="I14" s="26" t="s">
        <v>195</v>
      </c>
      <c r="J14" s="27"/>
      <c r="K14" s="27" t="s">
        <v>194</v>
      </c>
      <c r="L14" s="28"/>
      <c r="M14" s="29" t="s">
        <v>202</v>
      </c>
      <c r="N14" s="28"/>
      <c r="O14" s="33" t="s">
        <v>196</v>
      </c>
      <c r="P14" s="74"/>
      <c r="Q14" s="73"/>
      <c r="R14" s="135" t="s">
        <v>343</v>
      </c>
      <c r="S14" s="135"/>
      <c r="T14" s="65"/>
    </row>
    <row r="15" spans="1:27" ht="15" thickTop="1" thickBot="1" x14ac:dyDescent="0.3">
      <c r="E15" s="42"/>
      <c r="I15" s="37"/>
      <c r="J15" s="43"/>
      <c r="K15" s="30"/>
      <c r="L15" s="28"/>
      <c r="M15" s="31"/>
      <c r="P15" s="75"/>
      <c r="R15" s="32" t="s">
        <v>191</v>
      </c>
      <c r="S15" s="118">
        <v>0.12</v>
      </c>
      <c r="T15" s="64"/>
    </row>
    <row r="16" spans="1:27" ht="15" customHeight="1" thickTop="1" thickBot="1" x14ac:dyDescent="0.3">
      <c r="A16" s="34"/>
      <c r="B16" s="83" t="s">
        <v>282</v>
      </c>
      <c r="C16" s="84" t="str">
        <f>HYPERLINK("#" &amp;ADDRESS(ROW(),COLUMN()-1),CHAR(128))</f>
        <v>€</v>
      </c>
      <c r="D16" s="90"/>
      <c r="E16" s="91" t="str">
        <f>VLOOKUP($B16,Int_List!$D$1:$G$272,3,FALSE)</f>
        <v>Medium</v>
      </c>
      <c r="F16" s="92"/>
      <c r="G16" s="96">
        <f>VLOOKUP($B16,Int_List!$D$1:$G$272,4,FALSE)</f>
        <v>0.35</v>
      </c>
      <c r="H16" s="93"/>
      <c r="I16" s="38">
        <v>568</v>
      </c>
      <c r="J16" s="44"/>
      <c r="K16" s="38">
        <v>1660</v>
      </c>
      <c r="L16" s="94"/>
      <c r="M16" s="95">
        <f>I16/K16</f>
        <v>0.34216867469879519</v>
      </c>
      <c r="N16" s="96"/>
      <c r="O16" s="96">
        <f>IF(G16="--",0,M16*G16)</f>
        <v>0.11975903614457831</v>
      </c>
      <c r="P16" s="75"/>
      <c r="R16" s="32"/>
      <c r="S16" s="116"/>
      <c r="T16" s="64"/>
    </row>
    <row r="17" spans="1:20" ht="15" thickTop="1" thickBot="1" x14ac:dyDescent="0.3">
      <c r="B17" s="35"/>
      <c r="D17" s="50"/>
      <c r="E17" s="48"/>
      <c r="F17" s="48"/>
      <c r="G17" s="48"/>
      <c r="H17" s="48"/>
      <c r="I17" s="39"/>
      <c r="J17" s="32"/>
      <c r="K17" s="41"/>
      <c r="L17" s="48"/>
      <c r="M17" s="48"/>
      <c r="N17" s="48"/>
      <c r="O17" s="48"/>
      <c r="P17" s="75"/>
      <c r="R17" s="32" t="s">
        <v>192</v>
      </c>
      <c r="S17" s="54">
        <f>MIN(1-S15,SUM(O16:O28))</f>
        <v>0.46975903614457826</v>
      </c>
      <c r="T17" s="64"/>
    </row>
    <row r="18" spans="1:20" ht="15" thickTop="1" thickBot="1" x14ac:dyDescent="0.3">
      <c r="A18" s="72"/>
      <c r="B18" s="83" t="s">
        <v>282</v>
      </c>
      <c r="C18" s="84" t="str">
        <f>HYPERLINK("#" &amp;ADDRESS(ROW(),COLUMN()-1),CHAR(128))</f>
        <v>€</v>
      </c>
      <c r="D18" s="97"/>
      <c r="E18" s="91" t="str">
        <f>VLOOKUP($B18,Int_List!$D$1:$G$272,3,FALSE)</f>
        <v>Medium</v>
      </c>
      <c r="F18" s="96"/>
      <c r="G18" s="96">
        <f>VLOOKUP($B18,Int_List!$D$1:$G$272,4,FALSE)</f>
        <v>0.35</v>
      </c>
      <c r="H18" s="93"/>
      <c r="I18" s="38">
        <v>9466</v>
      </c>
      <c r="J18" s="44"/>
      <c r="K18" s="38">
        <v>9466</v>
      </c>
      <c r="L18" s="94"/>
      <c r="M18" s="95">
        <f>I18/K18</f>
        <v>1</v>
      </c>
      <c r="N18" s="96"/>
      <c r="O18" s="96">
        <f>IF(G18="--",0,M18*G18)</f>
        <v>0.35</v>
      </c>
      <c r="P18" s="75"/>
      <c r="R18" s="32"/>
      <c r="S18" s="55"/>
      <c r="T18" s="64"/>
    </row>
    <row r="19" spans="1:20" ht="15" thickTop="1" thickBot="1" x14ac:dyDescent="0.3">
      <c r="B19" s="36"/>
      <c r="D19" s="50"/>
      <c r="E19" s="48"/>
      <c r="F19" s="48"/>
      <c r="G19" s="48"/>
      <c r="H19" s="48"/>
      <c r="I19" s="39"/>
      <c r="J19" s="47"/>
      <c r="K19" s="41"/>
      <c r="L19" s="48"/>
      <c r="M19" s="48"/>
      <c r="N19" s="48"/>
      <c r="O19" s="48"/>
      <c r="P19" s="75"/>
      <c r="R19" s="67" t="s">
        <v>203</v>
      </c>
      <c r="S19" s="119">
        <f>S15+S17</f>
        <v>0.58975903614457825</v>
      </c>
      <c r="T19" s="64"/>
    </row>
    <row r="20" spans="1:20" ht="15" thickTop="1" thickBot="1" x14ac:dyDescent="0.3">
      <c r="A20" s="72"/>
      <c r="B20" s="83" t="s">
        <v>189</v>
      </c>
      <c r="C20" s="84" t="str">
        <f>HYPERLINK("#" &amp;ADDRESS(ROW(),COLUMN()-1),CHAR(128))</f>
        <v>€</v>
      </c>
      <c r="D20" s="97"/>
      <c r="E20" s="91" t="str">
        <f>VLOOKUP($B20,Int_List!$D$1:$G$272,3,FALSE)</f>
        <v>--</v>
      </c>
      <c r="F20" s="96"/>
      <c r="G20" s="96" t="str">
        <f>VLOOKUP($B20,Int_List!$D$1:$G$272,4,FALSE)</f>
        <v>--</v>
      </c>
      <c r="H20" s="93"/>
      <c r="I20" s="40">
        <v>100</v>
      </c>
      <c r="J20" s="51"/>
      <c r="K20" s="38">
        <v>100</v>
      </c>
      <c r="L20" s="94"/>
      <c r="M20" s="95">
        <f>I20/K20</f>
        <v>1</v>
      </c>
      <c r="N20" s="96"/>
      <c r="O20" s="96">
        <f>IF(G20="--",0,M20*G20)</f>
        <v>0</v>
      </c>
      <c r="P20" s="75"/>
      <c r="R20" s="56" t="s">
        <v>204</v>
      </c>
      <c r="S20" s="53"/>
      <c r="T20" s="64"/>
    </row>
    <row r="21" spans="1:20" ht="15" thickTop="1" thickBot="1" x14ac:dyDescent="0.3">
      <c r="B21" s="71"/>
      <c r="D21" s="45"/>
      <c r="E21" s="46"/>
      <c r="F21" s="46"/>
      <c r="G21" s="46"/>
      <c r="H21" s="46"/>
      <c r="I21" s="39"/>
      <c r="J21" s="46"/>
      <c r="K21" s="39"/>
      <c r="L21" s="46"/>
      <c r="M21" s="46"/>
      <c r="N21" s="46"/>
      <c r="O21" s="46"/>
      <c r="P21" s="75"/>
      <c r="Q21" s="63"/>
      <c r="R21" s="63"/>
      <c r="S21" s="63"/>
      <c r="T21" s="66"/>
    </row>
    <row r="22" spans="1:20" ht="15" thickTop="1" thickBot="1" x14ac:dyDescent="0.3">
      <c r="B22" s="85" t="s">
        <v>189</v>
      </c>
      <c r="C22" s="84" t="str">
        <f>HYPERLINK("#" &amp;ADDRESS(ROW(),COLUMN()-1),CHAR(128))</f>
        <v>€</v>
      </c>
      <c r="D22" s="96"/>
      <c r="E22" s="96" t="str">
        <f>VLOOKUP($B22,Int_List!$D$1:$G$272,3,FALSE)</f>
        <v>--</v>
      </c>
      <c r="F22" s="96"/>
      <c r="G22" s="96" t="str">
        <f>VLOOKUP($B22,Int_List!$D$1:$G$272,4,FALSE)</f>
        <v>--</v>
      </c>
      <c r="H22" s="93"/>
      <c r="I22" s="38">
        <v>100</v>
      </c>
      <c r="J22" s="44"/>
      <c r="K22" s="38">
        <v>100</v>
      </c>
      <c r="L22" s="94"/>
      <c r="M22" s="95">
        <f>I22/K22</f>
        <v>1</v>
      </c>
      <c r="N22" s="96"/>
      <c r="O22" s="96">
        <f>IF(G22="--",0,M22*G22)</f>
        <v>0</v>
      </c>
    </row>
    <row r="23" spans="1:20" ht="15" thickTop="1" thickBot="1" x14ac:dyDescent="0.3"/>
    <row r="24" spans="1:20" ht="15" thickTop="1" thickBot="1" x14ac:dyDescent="0.3">
      <c r="B24" s="85" t="s">
        <v>189</v>
      </c>
      <c r="C24" s="84" t="str">
        <f>HYPERLINK("#" &amp;ADDRESS(ROW(),COLUMN()-1),CHAR(128))</f>
        <v>€</v>
      </c>
      <c r="D24" s="96"/>
      <c r="E24" s="96" t="str">
        <f>VLOOKUP($B24,Int_List!$D$1:$G$272,3,FALSE)</f>
        <v>--</v>
      </c>
      <c r="F24" s="96"/>
      <c r="G24" s="96" t="str">
        <f>VLOOKUP($B24,Int_List!$D$1:$G$272,4,FALSE)</f>
        <v>--</v>
      </c>
      <c r="H24" s="93"/>
      <c r="I24" s="38">
        <v>100</v>
      </c>
      <c r="J24" s="44"/>
      <c r="K24" s="38">
        <v>100</v>
      </c>
      <c r="L24" s="94"/>
      <c r="M24" s="95">
        <f>I24/K24</f>
        <v>1</v>
      </c>
      <c r="N24" s="96"/>
      <c r="O24" s="96">
        <f>IF(G24="--",0,M24*G24)</f>
        <v>0</v>
      </c>
    </row>
    <row r="25" spans="1:20" ht="15" thickTop="1" thickBot="1" x14ac:dyDescent="0.3"/>
    <row r="26" spans="1:20" ht="15" thickTop="1" thickBot="1" x14ac:dyDescent="0.3">
      <c r="B26" s="85" t="s">
        <v>189</v>
      </c>
      <c r="C26" s="84" t="str">
        <f>HYPERLINK("#" &amp;ADDRESS(ROW(),COLUMN()-1),CHAR(128))</f>
        <v>€</v>
      </c>
      <c r="D26" s="96"/>
      <c r="E26" s="96" t="str">
        <f>VLOOKUP($B26,Int_List!$D$1:$G$272,3,FALSE)</f>
        <v>--</v>
      </c>
      <c r="F26" s="96"/>
      <c r="G26" s="96" t="str">
        <f>VLOOKUP($B26,Int_List!$D$1:$G$272,4,FALSE)</f>
        <v>--</v>
      </c>
      <c r="H26" s="93"/>
      <c r="I26" s="38">
        <v>100</v>
      </c>
      <c r="J26" s="44"/>
      <c r="K26" s="38">
        <v>100</v>
      </c>
      <c r="L26" s="94"/>
      <c r="M26" s="95">
        <f>I26/K26</f>
        <v>1</v>
      </c>
      <c r="N26" s="96"/>
      <c r="O26" s="96">
        <f>IF(G26="--",0,M26*G26)</f>
        <v>0</v>
      </c>
    </row>
    <row r="27" spans="1:20" ht="15" thickTop="1" thickBot="1" x14ac:dyDescent="0.3"/>
    <row r="28" spans="1:20" ht="15" thickTop="1" thickBot="1" x14ac:dyDescent="0.3">
      <c r="B28" s="85" t="s">
        <v>189</v>
      </c>
      <c r="C28" s="84" t="str">
        <f>HYPERLINK("#" &amp;ADDRESS(ROW(),COLUMN()-1),CHAR(128))</f>
        <v>€</v>
      </c>
      <c r="D28" s="96"/>
      <c r="E28" s="96" t="str">
        <f>VLOOKUP($B28,Int_List!$D$1:$G$272,3,FALSE)</f>
        <v>--</v>
      </c>
      <c r="F28" s="96"/>
      <c r="G28" s="96" t="str">
        <f>VLOOKUP($B28,Int_List!$D$1:$G$272,4,FALSE)</f>
        <v>--</v>
      </c>
      <c r="H28" s="93"/>
      <c r="I28" s="38">
        <v>100</v>
      </c>
      <c r="J28" s="44"/>
      <c r="K28" s="38">
        <v>100</v>
      </c>
      <c r="L28" s="94"/>
      <c r="M28" s="95">
        <f>I28/K28</f>
        <v>1</v>
      </c>
      <c r="N28" s="96"/>
      <c r="O28" s="96">
        <f>IF(G28="--",0,M28*G28)</f>
        <v>0</v>
      </c>
    </row>
    <row r="29" spans="1:20" ht="14.4" thickTop="1" x14ac:dyDescent="0.25"/>
  </sheetData>
  <sheetProtection sheet="1" objects="1" scenarios="1"/>
  <mergeCells count="3">
    <mergeCell ref="E13:G13"/>
    <mergeCell ref="I13:M13"/>
    <mergeCell ref="R14:S1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Int_List!$D$55:$D$65</xm:f>
          </x14:formula1>
          <xm:sqref>B16 B20 B18 B22 B24 B26 B28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tabColor theme="5" tint="0.39997558519241921"/>
  </sheetPr>
  <dimension ref="A1:AA27"/>
  <sheetViews>
    <sheetView showGridLines="0" workbookViewId="0">
      <selection activeCell="B14" sqref="B14"/>
    </sheetView>
  </sheetViews>
  <sheetFormatPr defaultColWidth="9.21875" defaultRowHeight="13.8" x14ac:dyDescent="0.25"/>
  <cols>
    <col min="1" max="1" width="11.21875" style="23" customWidth="1"/>
    <col min="2" max="2" width="48.77734375" style="23" customWidth="1"/>
    <col min="3" max="3" width="2.77734375" style="23" customWidth="1"/>
    <col min="4" max="4" width="1.77734375" style="23" customWidth="1"/>
    <col min="5" max="5" width="14.44140625" style="23" customWidth="1"/>
    <col min="6" max="6" width="2.5546875" style="23" customWidth="1"/>
    <col min="7" max="7" width="11.5546875" style="23" customWidth="1"/>
    <col min="8" max="8" width="4.77734375" style="23" customWidth="1"/>
    <col min="9" max="9" width="10.77734375" style="23" customWidth="1"/>
    <col min="10" max="10" width="2.77734375" style="23" customWidth="1"/>
    <col min="11" max="11" width="9.21875" style="23"/>
    <col min="12" max="12" width="2.77734375" style="23" customWidth="1"/>
    <col min="13" max="13" width="17.5546875" style="23" bestFit="1" customWidth="1"/>
    <col min="14" max="14" width="5" style="23" customWidth="1"/>
    <col min="15" max="15" width="18.77734375" style="23" customWidth="1"/>
    <col min="16" max="16" width="9.21875" style="23"/>
    <col min="17" max="17" width="2.21875" style="23" customWidth="1"/>
    <col min="18" max="18" width="29.77734375" style="23" customWidth="1"/>
    <col min="19" max="19" width="10.77734375" style="23" customWidth="1"/>
    <col min="20" max="20" width="4.44140625" style="23" customWidth="1"/>
    <col min="21" max="16384" width="9.21875" style="23"/>
  </cols>
  <sheetData>
    <row r="1" spans="1:27" x14ac:dyDescent="0.25">
      <c r="A1" s="14"/>
      <c r="B1" s="14"/>
      <c r="C1" s="14"/>
      <c r="D1" s="14"/>
      <c r="E1" s="16"/>
      <c r="F1" s="17"/>
      <c r="G1" s="14"/>
      <c r="H1" s="14"/>
      <c r="I1" s="14"/>
      <c r="J1" s="14"/>
      <c r="K1" s="14"/>
      <c r="L1" s="14"/>
      <c r="M1" s="14"/>
      <c r="N1" s="14"/>
      <c r="O1" s="14"/>
      <c r="P1" s="18"/>
      <c r="Q1" s="14"/>
      <c r="T1" s="14"/>
      <c r="U1" s="14"/>
      <c r="V1" s="14"/>
      <c r="W1" s="14"/>
      <c r="X1" s="14"/>
      <c r="Y1" s="14"/>
      <c r="Z1" s="14"/>
      <c r="AA1" s="14"/>
    </row>
    <row r="2" spans="1:27" ht="17.399999999999999" x14ac:dyDescent="0.25">
      <c r="A2" s="15" t="s">
        <v>197</v>
      </c>
      <c r="B2" s="68" t="s">
        <v>212</v>
      </c>
      <c r="C2" s="19"/>
      <c r="D2" s="19"/>
      <c r="F2" s="20"/>
      <c r="G2" s="21"/>
      <c r="H2" s="21"/>
      <c r="I2" s="21"/>
      <c r="J2" s="21"/>
      <c r="K2" s="21"/>
      <c r="L2" s="21"/>
      <c r="M2" s="21"/>
      <c r="N2" s="21"/>
      <c r="O2" s="21"/>
      <c r="P2" s="22"/>
      <c r="Q2" s="21"/>
      <c r="T2" s="21"/>
      <c r="U2" s="21"/>
      <c r="V2" s="21"/>
      <c r="W2" s="21"/>
      <c r="X2" s="21"/>
      <c r="Y2" s="21"/>
      <c r="Z2" s="21"/>
      <c r="AA2" s="21"/>
    </row>
    <row r="3" spans="1:27" ht="4.5" customHeight="1" x14ac:dyDescent="0.25">
      <c r="A3" s="15"/>
      <c r="C3" s="19"/>
      <c r="D3" s="19"/>
      <c r="F3" s="20"/>
      <c r="G3" s="21"/>
      <c r="H3" s="21"/>
      <c r="I3" s="21"/>
      <c r="J3" s="21"/>
      <c r="K3" s="21"/>
      <c r="L3" s="21"/>
      <c r="M3" s="21"/>
      <c r="N3" s="21"/>
      <c r="O3" s="21"/>
      <c r="P3" s="22"/>
      <c r="Q3" s="21"/>
      <c r="T3" s="21"/>
      <c r="U3" s="21"/>
      <c r="V3" s="21"/>
      <c r="W3" s="21"/>
      <c r="X3" s="21"/>
      <c r="Y3" s="21"/>
      <c r="Z3" s="21"/>
      <c r="AA3" s="21"/>
    </row>
    <row r="4" spans="1:27" x14ac:dyDescent="0.25">
      <c r="A4" s="15" t="s">
        <v>198</v>
      </c>
      <c r="B4" s="69" t="s">
        <v>553</v>
      </c>
      <c r="C4" s="78"/>
      <c r="D4" s="78"/>
      <c r="F4" s="20"/>
      <c r="G4" s="21"/>
      <c r="H4" s="21"/>
      <c r="I4" s="21"/>
      <c r="J4" s="21"/>
      <c r="K4" s="21"/>
      <c r="L4" s="21"/>
      <c r="M4" s="21"/>
      <c r="N4" s="21"/>
      <c r="O4" s="21"/>
      <c r="P4" s="22"/>
      <c r="Q4" s="21"/>
      <c r="T4" s="21"/>
      <c r="U4" s="21"/>
      <c r="V4" s="21"/>
      <c r="W4" s="21"/>
      <c r="X4" s="21"/>
      <c r="Y4" s="21"/>
      <c r="Z4" s="21"/>
      <c r="AA4" s="21"/>
    </row>
    <row r="5" spans="1:27" x14ac:dyDescent="0.25">
      <c r="A5" s="15" t="s">
        <v>201</v>
      </c>
      <c r="B5" s="77" t="s">
        <v>548</v>
      </c>
      <c r="C5" s="21"/>
      <c r="D5" s="21"/>
      <c r="F5" s="20"/>
      <c r="G5" s="21"/>
      <c r="H5" s="21"/>
      <c r="I5" s="21"/>
      <c r="J5" s="21"/>
      <c r="K5" s="21"/>
      <c r="L5" s="21"/>
      <c r="M5" s="21"/>
      <c r="N5" s="21"/>
      <c r="O5" s="21"/>
      <c r="P5" s="22"/>
      <c r="Q5" s="21"/>
      <c r="T5" s="21"/>
      <c r="U5" s="21"/>
      <c r="V5" s="21"/>
      <c r="W5" s="21"/>
      <c r="X5" s="21"/>
      <c r="Y5" s="21"/>
      <c r="Z5" s="21"/>
      <c r="AA5" s="21"/>
    </row>
    <row r="6" spans="1:27" x14ac:dyDescent="0.25">
      <c r="A6" s="15" t="s">
        <v>199</v>
      </c>
      <c r="B6" s="69" t="s">
        <v>209</v>
      </c>
      <c r="C6" s="21"/>
      <c r="D6" s="21"/>
      <c r="F6" s="20"/>
      <c r="G6" s="21"/>
      <c r="H6" s="21"/>
      <c r="I6" s="21"/>
      <c r="J6" s="21"/>
      <c r="K6" s="21"/>
      <c r="L6" s="21"/>
      <c r="M6" s="21"/>
      <c r="N6" s="21"/>
      <c r="O6" s="21"/>
      <c r="P6" s="22"/>
      <c r="Q6" s="21"/>
      <c r="T6" s="21"/>
      <c r="U6" s="21"/>
      <c r="V6" s="21"/>
      <c r="W6" s="21"/>
      <c r="X6" s="21"/>
      <c r="Y6" s="21"/>
      <c r="Z6" s="21"/>
      <c r="AA6" s="21"/>
    </row>
    <row r="7" spans="1:27" x14ac:dyDescent="0.25">
      <c r="A7" s="15" t="s">
        <v>200</v>
      </c>
      <c r="B7" s="25" t="s">
        <v>413</v>
      </c>
      <c r="C7" s="25"/>
      <c r="D7" s="25"/>
      <c r="F7" s="20"/>
      <c r="G7" s="21"/>
      <c r="H7" s="21"/>
      <c r="I7" s="21"/>
      <c r="J7" s="21"/>
      <c r="K7" s="21"/>
      <c r="L7" s="21"/>
      <c r="M7" s="21"/>
      <c r="N7" s="21"/>
      <c r="O7" s="21"/>
      <c r="P7" s="22"/>
      <c r="Q7" s="21"/>
      <c r="R7" s="21"/>
      <c r="S7" s="21"/>
      <c r="T7" s="21"/>
      <c r="U7" s="21"/>
      <c r="V7" s="21"/>
      <c r="W7" s="21"/>
      <c r="X7" s="21"/>
      <c r="Y7" s="21"/>
      <c r="Z7" s="21"/>
      <c r="AA7" s="21"/>
    </row>
    <row r="8" spans="1:27" x14ac:dyDescent="0.25">
      <c r="A8" s="15"/>
      <c r="B8" s="76"/>
      <c r="C8" s="25"/>
      <c r="D8" s="25"/>
      <c r="F8" s="20"/>
      <c r="G8" s="21"/>
      <c r="H8" s="21"/>
      <c r="I8" s="21"/>
      <c r="J8" s="21"/>
      <c r="K8" s="21"/>
      <c r="L8" s="21"/>
      <c r="M8" s="21"/>
      <c r="N8" s="21"/>
      <c r="O8" s="21"/>
      <c r="P8" s="22"/>
      <c r="Q8" s="21"/>
      <c r="R8" s="21"/>
      <c r="S8" s="21"/>
      <c r="T8" s="21"/>
      <c r="U8" s="21"/>
      <c r="V8" s="21"/>
      <c r="W8" s="21"/>
      <c r="X8" s="21"/>
      <c r="Y8" s="21"/>
      <c r="Z8" s="21"/>
      <c r="AA8" s="21"/>
    </row>
    <row r="9" spans="1:27" x14ac:dyDescent="0.25">
      <c r="A9" s="58"/>
      <c r="B9" s="59"/>
      <c r="C9" s="59"/>
      <c r="D9" s="59"/>
      <c r="E9" s="57"/>
      <c r="F9" s="60"/>
      <c r="G9" s="61"/>
      <c r="H9" s="61"/>
      <c r="I9" s="61"/>
      <c r="J9" s="61"/>
      <c r="K9" s="61"/>
      <c r="L9" s="61"/>
      <c r="M9" s="61"/>
      <c r="N9" s="61"/>
      <c r="O9" s="61"/>
      <c r="P9" s="62"/>
      <c r="Q9" s="61"/>
      <c r="R9" s="61"/>
      <c r="S9" s="61"/>
      <c r="T9" s="61"/>
      <c r="U9" s="61"/>
      <c r="V9" s="21"/>
      <c r="W9" s="21"/>
      <c r="X9" s="21"/>
      <c r="Y9" s="21"/>
      <c r="Z9" s="21"/>
      <c r="AA9" s="21"/>
    </row>
    <row r="11" spans="1:27" ht="33.75" customHeight="1" x14ac:dyDescent="0.25">
      <c r="E11" s="134" t="s">
        <v>205</v>
      </c>
      <c r="F11" s="134"/>
      <c r="G11" s="134"/>
      <c r="I11" s="136" t="s">
        <v>211</v>
      </c>
      <c r="J11" s="133"/>
      <c r="K11" s="133"/>
      <c r="L11" s="133"/>
      <c r="M11" s="133"/>
      <c r="Q11" s="63"/>
    </row>
    <row r="12" spans="1:27" ht="42" thickBot="1" x14ac:dyDescent="0.3">
      <c r="B12" s="24" t="s">
        <v>190</v>
      </c>
      <c r="C12" s="24"/>
      <c r="D12" s="24"/>
      <c r="E12" s="52" t="s">
        <v>206</v>
      </c>
      <c r="G12" s="52" t="s">
        <v>207</v>
      </c>
      <c r="I12" s="26" t="s">
        <v>195</v>
      </c>
      <c r="J12" s="27"/>
      <c r="K12" s="27" t="s">
        <v>194</v>
      </c>
      <c r="L12" s="28"/>
      <c r="M12" s="29" t="s">
        <v>202</v>
      </c>
      <c r="N12" s="28"/>
      <c r="O12" s="81" t="s">
        <v>225</v>
      </c>
      <c r="P12" s="74"/>
      <c r="Q12" s="73"/>
      <c r="R12" s="135" t="s">
        <v>343</v>
      </c>
      <c r="S12" s="135"/>
      <c r="T12" s="65"/>
    </row>
    <row r="13" spans="1:27" ht="15" thickTop="1" thickBot="1" x14ac:dyDescent="0.3">
      <c r="E13" s="42"/>
      <c r="I13" s="37"/>
      <c r="J13" s="43"/>
      <c r="K13" s="30"/>
      <c r="L13" s="28"/>
      <c r="M13" s="31"/>
      <c r="P13" s="75"/>
      <c r="R13" s="32" t="s">
        <v>191</v>
      </c>
      <c r="S13" s="118">
        <v>0.23499999999999999</v>
      </c>
      <c r="T13" s="64"/>
    </row>
    <row r="14" spans="1:27" ht="15" customHeight="1" thickTop="1" thickBot="1" x14ac:dyDescent="0.3">
      <c r="A14" s="34"/>
      <c r="B14" s="83" t="s">
        <v>189</v>
      </c>
      <c r="C14" s="84" t="str">
        <f>HYPERLINK("#" &amp;ADDRESS(ROW(),COLUMN()-1),CHAR(128))</f>
        <v>€</v>
      </c>
      <c r="D14" s="90"/>
      <c r="E14" s="91" t="str">
        <f>VLOOKUP($B14,Int_List!$D$1:$G$272,3,FALSE)</f>
        <v>--</v>
      </c>
      <c r="F14" s="92"/>
      <c r="G14" s="96" t="str">
        <f>VLOOKUP($B14,Int_List!$D$1:$G$272,4,FALSE)</f>
        <v>--</v>
      </c>
      <c r="H14" s="93"/>
      <c r="I14" s="38">
        <v>100</v>
      </c>
      <c r="J14" s="101"/>
      <c r="K14" s="38">
        <v>100</v>
      </c>
      <c r="L14" s="94"/>
      <c r="M14" s="95">
        <f>I14/K14</f>
        <v>1</v>
      </c>
      <c r="N14" s="96"/>
      <c r="O14" s="96">
        <f>IF(G14="--",0,M14*G14)*0.8</f>
        <v>0</v>
      </c>
      <c r="P14" s="75"/>
      <c r="R14" s="32"/>
      <c r="S14" s="116"/>
      <c r="T14" s="64"/>
    </row>
    <row r="15" spans="1:27" ht="15" thickTop="1" thickBot="1" x14ac:dyDescent="0.3">
      <c r="B15" s="35"/>
      <c r="D15" s="50"/>
      <c r="E15" s="48"/>
      <c r="F15" s="48"/>
      <c r="G15" s="48"/>
      <c r="H15" s="48"/>
      <c r="I15" s="39"/>
      <c r="J15" s="32"/>
      <c r="K15" s="41"/>
      <c r="L15" s="48"/>
      <c r="M15" s="48"/>
      <c r="N15" s="48"/>
      <c r="O15" s="48"/>
      <c r="P15" s="75"/>
      <c r="R15" s="32" t="s">
        <v>192</v>
      </c>
      <c r="S15" s="54">
        <f>MIN(0.8-S13,SUM(O14:O27))</f>
        <v>0</v>
      </c>
      <c r="T15" s="64"/>
    </row>
    <row r="16" spans="1:27" ht="15" thickTop="1" thickBot="1" x14ac:dyDescent="0.3">
      <c r="B16" s="88" t="s">
        <v>189</v>
      </c>
      <c r="C16" s="84" t="str">
        <f>HYPERLINK("#" &amp;ADDRESS(ROW(),COLUMN()-1),CHAR(128))</f>
        <v>€</v>
      </c>
      <c r="D16" s="97"/>
      <c r="E16" s="91" t="str">
        <f>VLOOKUP($B16,Int_List!$D$1:$G$272,3,FALSE)</f>
        <v>--</v>
      </c>
      <c r="F16" s="96"/>
      <c r="G16" s="96" t="str">
        <f>VLOOKUP($B16,Int_List!$D$1:$G$272,4,FALSE)</f>
        <v>--</v>
      </c>
      <c r="H16" s="93"/>
      <c r="I16" s="38">
        <v>100</v>
      </c>
      <c r="J16" s="101"/>
      <c r="K16" s="38">
        <v>100</v>
      </c>
      <c r="L16" s="94"/>
      <c r="M16" s="95">
        <f>I16/K16</f>
        <v>1</v>
      </c>
      <c r="N16" s="96"/>
      <c r="O16" s="96">
        <f>IF(G16="--",0,M16*G16)*0.8</f>
        <v>0</v>
      </c>
      <c r="P16" s="75"/>
      <c r="R16" s="32"/>
      <c r="S16" s="55"/>
      <c r="T16" s="64"/>
    </row>
    <row r="17" spans="1:20" ht="15" thickTop="1" thickBot="1" x14ac:dyDescent="0.3">
      <c r="D17" s="50"/>
      <c r="E17" s="48"/>
      <c r="F17" s="48"/>
      <c r="G17" s="48"/>
      <c r="H17" s="48"/>
      <c r="I17" s="39"/>
      <c r="J17" s="47"/>
      <c r="K17" s="41"/>
      <c r="L17" s="48"/>
      <c r="M17" s="48"/>
      <c r="N17" s="48"/>
      <c r="O17" s="48"/>
      <c r="P17" s="75"/>
      <c r="R17" s="67" t="s">
        <v>203</v>
      </c>
      <c r="S17" s="119">
        <f>S13+S15</f>
        <v>0.23499999999999999</v>
      </c>
      <c r="T17" s="64"/>
    </row>
    <row r="18" spans="1:20" ht="15" thickTop="1" thickBot="1" x14ac:dyDescent="0.3">
      <c r="A18" s="72"/>
      <c r="B18" s="83" t="s">
        <v>189</v>
      </c>
      <c r="C18" s="84" t="str">
        <f>HYPERLINK("#" &amp;ADDRESS(ROW(),COLUMN()-1),CHAR(128))</f>
        <v>€</v>
      </c>
      <c r="D18" s="97"/>
      <c r="E18" s="91" t="str">
        <f>VLOOKUP($B18,Int_List!$D$1:$G$272,3,FALSE)</f>
        <v>--</v>
      </c>
      <c r="F18" s="96"/>
      <c r="G18" s="96" t="str">
        <f>VLOOKUP($B18,Int_List!$D$1:$G$272,4,FALSE)</f>
        <v>--</v>
      </c>
      <c r="H18" s="93"/>
      <c r="I18" s="40">
        <v>100</v>
      </c>
      <c r="J18" s="102"/>
      <c r="K18" s="38">
        <v>100</v>
      </c>
      <c r="L18" s="94"/>
      <c r="M18" s="95">
        <f>I18/K18</f>
        <v>1</v>
      </c>
      <c r="N18" s="96"/>
      <c r="O18" s="96">
        <f>IF(G18="--",0,M18*G18)*0.8</f>
        <v>0</v>
      </c>
      <c r="P18" s="75"/>
      <c r="R18" s="56" t="s">
        <v>204</v>
      </c>
      <c r="S18" s="53"/>
      <c r="T18" s="64"/>
    </row>
    <row r="19" spans="1:20" ht="15" thickTop="1" thickBot="1" x14ac:dyDescent="0.3">
      <c r="B19" s="71"/>
      <c r="D19" s="45"/>
      <c r="E19" s="46"/>
      <c r="F19" s="46"/>
      <c r="G19" s="46"/>
      <c r="H19" s="46"/>
      <c r="I19" s="39"/>
      <c r="J19" s="46"/>
      <c r="K19" s="39"/>
      <c r="L19" s="46"/>
      <c r="M19" s="46"/>
      <c r="N19" s="46"/>
      <c r="O19" s="46"/>
      <c r="P19" s="75"/>
      <c r="Q19" s="63"/>
      <c r="R19" s="63"/>
      <c r="S19" s="63"/>
      <c r="T19" s="66"/>
    </row>
    <row r="20" spans="1:20" ht="15" thickTop="1" thickBot="1" x14ac:dyDescent="0.3">
      <c r="A20" s="72"/>
      <c r="B20" s="89" t="s">
        <v>189</v>
      </c>
      <c r="C20" s="84" t="str">
        <f>HYPERLINK("#" &amp;ADDRESS(ROW(),COLUMN()-1),CHAR(128))</f>
        <v>€</v>
      </c>
      <c r="D20" s="97"/>
      <c r="E20" s="98" t="str">
        <f>VLOOKUP($B20,Int_List!$D$1:$G$272,3,FALSE)</f>
        <v>--</v>
      </c>
      <c r="F20" s="96"/>
      <c r="G20" s="96" t="str">
        <f>VLOOKUP($B20,Int_List!$D$1:$G$272,4,FALSE)</f>
        <v>--</v>
      </c>
      <c r="H20" s="93"/>
      <c r="I20" s="40">
        <v>100</v>
      </c>
      <c r="J20" s="100"/>
      <c r="K20" s="38">
        <v>100</v>
      </c>
      <c r="L20" s="94"/>
      <c r="M20" s="95">
        <f>I20/K20</f>
        <v>1</v>
      </c>
      <c r="N20" s="96"/>
      <c r="O20" s="96">
        <f>IF(G20="--",0,M20*G20)*0.8</f>
        <v>0</v>
      </c>
    </row>
    <row r="21" spans="1:20" ht="15" thickTop="1" thickBot="1" x14ac:dyDescent="0.3">
      <c r="E21" s="82"/>
    </row>
    <row r="22" spans="1:20" ht="15" thickTop="1" thickBot="1" x14ac:dyDescent="0.3">
      <c r="A22" s="72"/>
      <c r="B22" s="89" t="s">
        <v>189</v>
      </c>
      <c r="C22" s="84" t="str">
        <f>HYPERLINK("#" &amp;ADDRESS(ROW(),COLUMN()-1),CHAR(128))</f>
        <v>€</v>
      </c>
      <c r="D22" s="97"/>
      <c r="E22" s="91" t="str">
        <f>VLOOKUP($B22,Int_List!$D$1:$G$272,3,FALSE)</f>
        <v>--</v>
      </c>
      <c r="F22" s="96"/>
      <c r="G22" s="96" t="str">
        <f>VLOOKUP($B22,Int_List!$D$1:$G$272,4,FALSE)</f>
        <v>--</v>
      </c>
      <c r="H22" s="93"/>
      <c r="I22" s="40">
        <v>100</v>
      </c>
      <c r="J22" s="100"/>
      <c r="K22" s="38">
        <v>100</v>
      </c>
      <c r="L22" s="49"/>
      <c r="M22" s="95">
        <f>I22/K22</f>
        <v>1</v>
      </c>
      <c r="N22" s="96"/>
      <c r="O22" s="96">
        <f>IF(G22="--",0,M22*G22)*0.8</f>
        <v>0</v>
      </c>
    </row>
    <row r="23" spans="1:20" ht="15" thickTop="1" thickBot="1" x14ac:dyDescent="0.3">
      <c r="E23" s="70"/>
    </row>
    <row r="24" spans="1:20" ht="15" thickTop="1" thickBot="1" x14ac:dyDescent="0.3">
      <c r="B24" s="117" t="s">
        <v>189</v>
      </c>
      <c r="C24" s="84" t="str">
        <f>HYPERLINK("#" &amp;ADDRESS(ROW(),COLUMN()-1),CHAR(128))</f>
        <v>€</v>
      </c>
      <c r="D24" s="97"/>
      <c r="E24" s="98" t="str">
        <f>VLOOKUP($B24,Int_List!$D$1:$G$272,3,FALSE)</f>
        <v>--</v>
      </c>
      <c r="F24" s="96"/>
      <c r="G24" s="96" t="str">
        <f>VLOOKUP($B24,Int_List!$D$1:$G$272,4,FALSE)</f>
        <v>--</v>
      </c>
      <c r="H24" s="93"/>
      <c r="I24" s="40">
        <v>100</v>
      </c>
      <c r="J24" s="100"/>
      <c r="K24" s="38">
        <v>100</v>
      </c>
      <c r="L24" s="49"/>
      <c r="M24" s="95">
        <f>I24/K24</f>
        <v>1</v>
      </c>
      <c r="N24" s="96"/>
      <c r="O24" s="96">
        <f>IF(G24="--",0,M24*G24)*0.8</f>
        <v>0</v>
      </c>
    </row>
    <row r="25" spans="1:20" ht="15" thickTop="1" thickBot="1" x14ac:dyDescent="0.3"/>
    <row r="26" spans="1:20" ht="15" thickTop="1" thickBot="1" x14ac:dyDescent="0.3">
      <c r="B26" s="117" t="s">
        <v>189</v>
      </c>
      <c r="C26" s="84" t="str">
        <f>HYPERLINK("#" &amp;ADDRESS(ROW(),COLUMN()-1),CHAR(128))</f>
        <v>€</v>
      </c>
      <c r="D26" s="97"/>
      <c r="E26" s="98" t="str">
        <f>VLOOKUP($B26,Int_List!$D$1:$G$272,3,FALSE)</f>
        <v>--</v>
      </c>
      <c r="F26" s="96"/>
      <c r="G26" s="96" t="str">
        <f>VLOOKUP($B26,Int_List!$D$1:$G$272,4,FALSE)</f>
        <v>--</v>
      </c>
      <c r="H26" s="93"/>
      <c r="I26" s="40">
        <v>100</v>
      </c>
      <c r="J26" s="100"/>
      <c r="K26" s="38">
        <v>100</v>
      </c>
      <c r="L26" s="49"/>
      <c r="M26" s="95">
        <f>I26/K26</f>
        <v>1</v>
      </c>
      <c r="N26" s="96"/>
      <c r="O26" s="96">
        <f>IF(G26="--",0,M26*G26)*0.8</f>
        <v>0</v>
      </c>
    </row>
    <row r="27" spans="1:20" ht="14.4" thickTop="1" x14ac:dyDescent="0.25"/>
  </sheetData>
  <sheetProtection sheet="1" objects="1" scenarios="1"/>
  <mergeCells count="3">
    <mergeCell ref="E11:G11"/>
    <mergeCell ref="I11:M11"/>
    <mergeCell ref="R12:S12"/>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0000000}">
          <x14:formula1>
            <xm:f>Int_List!$D$257:$D$264</xm:f>
          </x14:formula1>
          <xm:sqref>B14 B16 B18 B20 B22 B24 B26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dimension ref="A1:K273"/>
  <sheetViews>
    <sheetView workbookViewId="0">
      <selection activeCell="D10" sqref="D10"/>
    </sheetView>
  </sheetViews>
  <sheetFormatPr defaultRowHeight="14.4" x14ac:dyDescent="0.3"/>
  <cols>
    <col min="1" max="1" width="39.21875" customWidth="1"/>
    <col min="2" max="2" width="28.21875" customWidth="1"/>
    <col min="4" max="4" width="95" bestFit="1" customWidth="1"/>
    <col min="5" max="5" width="14.5546875" bestFit="1" customWidth="1"/>
    <col min="6" max="6" width="18" bestFit="1" customWidth="1"/>
    <col min="7" max="7" width="14.77734375" bestFit="1" customWidth="1"/>
    <col min="10" max="10" width="12.77734375" customWidth="1"/>
  </cols>
  <sheetData>
    <row r="1" spans="1:11" x14ac:dyDescent="0.3">
      <c r="A1" t="s">
        <v>0</v>
      </c>
      <c r="B1" t="s">
        <v>1</v>
      </c>
      <c r="C1" t="s">
        <v>2</v>
      </c>
      <c r="D1" t="s">
        <v>3</v>
      </c>
      <c r="E1" t="s">
        <v>4</v>
      </c>
      <c r="F1" t="s">
        <v>181</v>
      </c>
      <c r="G1" t="s">
        <v>182</v>
      </c>
    </row>
    <row r="2" spans="1:11" ht="15" thickBot="1" x14ac:dyDescent="0.35">
      <c r="A2" s="1" t="s">
        <v>5</v>
      </c>
      <c r="B2" s="1" t="s">
        <v>6</v>
      </c>
      <c r="C2" s="1">
        <v>12</v>
      </c>
      <c r="D2" s="1" t="s">
        <v>450</v>
      </c>
      <c r="E2" s="1">
        <v>1201</v>
      </c>
      <c r="F2" s="1" t="s">
        <v>188</v>
      </c>
      <c r="G2">
        <f>IF(F2="--","--",VLOOKUP($F2,$J$5:$K$8,2,FALSE))</f>
        <v>0.7</v>
      </c>
    </row>
    <row r="3" spans="1:11" ht="46.8" thickTop="1" thickBot="1" x14ac:dyDescent="0.35">
      <c r="A3" s="1" t="s">
        <v>5</v>
      </c>
      <c r="B3" s="1" t="s">
        <v>6</v>
      </c>
      <c r="C3" s="1">
        <v>12</v>
      </c>
      <c r="D3" s="2" t="s">
        <v>189</v>
      </c>
      <c r="E3" s="1">
        <v>999</v>
      </c>
      <c r="F3" s="2" t="s">
        <v>7</v>
      </c>
      <c r="G3" t="str">
        <f t="shared" ref="G3:G114" si="0">IF(F3="--","--",VLOOKUP($F3,$J$5:$K$8,2,FALSE))</f>
        <v>--</v>
      </c>
      <c r="J3" s="7" t="s">
        <v>183</v>
      </c>
      <c r="K3" s="7" t="s">
        <v>184</v>
      </c>
    </row>
    <row r="4" spans="1:11" ht="23.4" thickBot="1" x14ac:dyDescent="0.35">
      <c r="A4" s="1" t="s">
        <v>8</v>
      </c>
      <c r="B4" s="1" t="s">
        <v>9</v>
      </c>
      <c r="C4" s="1">
        <v>15</v>
      </c>
      <c r="D4" s="2" t="s">
        <v>189</v>
      </c>
      <c r="E4" s="1">
        <v>999</v>
      </c>
      <c r="F4" s="2" t="s">
        <v>7</v>
      </c>
      <c r="G4" t="str">
        <f t="shared" si="0"/>
        <v>--</v>
      </c>
      <c r="J4" s="8" t="s">
        <v>210</v>
      </c>
      <c r="K4" s="80" t="s">
        <v>7</v>
      </c>
    </row>
    <row r="5" spans="1:11" x14ac:dyDescent="0.3">
      <c r="A5" s="1" t="s">
        <v>8</v>
      </c>
      <c r="B5" s="1" t="s">
        <v>9</v>
      </c>
      <c r="C5" s="1">
        <v>15</v>
      </c>
      <c r="D5" s="1" t="s">
        <v>489</v>
      </c>
      <c r="E5" s="1">
        <v>1501</v>
      </c>
      <c r="F5" s="1" t="s">
        <v>188</v>
      </c>
      <c r="G5">
        <f t="shared" si="0"/>
        <v>0.7</v>
      </c>
      <c r="J5" s="12" t="s">
        <v>185</v>
      </c>
      <c r="K5" s="13">
        <v>0.04</v>
      </c>
    </row>
    <row r="6" spans="1:11" x14ac:dyDescent="0.3">
      <c r="A6" s="1" t="s">
        <v>8</v>
      </c>
      <c r="B6" s="1" t="s">
        <v>9</v>
      </c>
      <c r="C6" s="1">
        <v>15</v>
      </c>
      <c r="D6" s="1" t="s">
        <v>490</v>
      </c>
      <c r="E6" s="1">
        <v>1502</v>
      </c>
      <c r="F6" s="1" t="s">
        <v>187</v>
      </c>
      <c r="G6">
        <f t="shared" si="0"/>
        <v>0.35</v>
      </c>
      <c r="J6" s="8" t="s">
        <v>186</v>
      </c>
      <c r="K6" s="9">
        <v>0.15</v>
      </c>
    </row>
    <row r="7" spans="1:11" x14ac:dyDescent="0.3">
      <c r="A7" s="1" t="s">
        <v>8</v>
      </c>
      <c r="B7" s="1" t="s">
        <v>9</v>
      </c>
      <c r="C7" s="1">
        <v>15</v>
      </c>
      <c r="D7" s="1" t="s">
        <v>491</v>
      </c>
      <c r="E7" s="1">
        <v>1503</v>
      </c>
      <c r="F7" s="1" t="s">
        <v>187</v>
      </c>
      <c r="G7">
        <f t="shared" si="0"/>
        <v>0.35</v>
      </c>
      <c r="J7" s="8" t="s">
        <v>187</v>
      </c>
      <c r="K7" s="9">
        <v>0.35</v>
      </c>
    </row>
    <row r="8" spans="1:11" ht="15" thickBot="1" x14ac:dyDescent="0.35">
      <c r="A8" s="1" t="s">
        <v>8</v>
      </c>
      <c r="B8" s="1" t="s">
        <v>9</v>
      </c>
      <c r="C8" s="1">
        <v>15</v>
      </c>
      <c r="D8" s="1" t="s">
        <v>492</v>
      </c>
      <c r="E8" s="1">
        <v>1504</v>
      </c>
      <c r="F8" s="1" t="s">
        <v>187</v>
      </c>
      <c r="G8">
        <f t="shared" si="0"/>
        <v>0.35</v>
      </c>
      <c r="J8" s="10" t="s">
        <v>188</v>
      </c>
      <c r="K8" s="11">
        <v>0.7</v>
      </c>
    </row>
    <row r="9" spans="1:11" ht="15" thickTop="1" x14ac:dyDescent="0.3">
      <c r="A9" s="1" t="s">
        <v>10</v>
      </c>
      <c r="B9" s="1" t="s">
        <v>11</v>
      </c>
      <c r="C9" s="1">
        <v>38</v>
      </c>
      <c r="D9" s="2" t="s">
        <v>189</v>
      </c>
      <c r="E9" s="1">
        <v>999</v>
      </c>
      <c r="F9" s="2" t="s">
        <v>7</v>
      </c>
      <c r="G9" t="str">
        <f t="shared" si="0"/>
        <v>--</v>
      </c>
    </row>
    <row r="10" spans="1:11" x14ac:dyDescent="0.3">
      <c r="A10" s="1" t="s">
        <v>10</v>
      </c>
      <c r="B10" s="1" t="s">
        <v>11</v>
      </c>
      <c r="C10" s="1">
        <v>38</v>
      </c>
      <c r="D10" s="1" t="s">
        <v>459</v>
      </c>
      <c r="E10" s="1">
        <v>3801</v>
      </c>
      <c r="F10" s="1" t="s">
        <v>187</v>
      </c>
      <c r="G10">
        <f t="shared" si="0"/>
        <v>0.35</v>
      </c>
    </row>
    <row r="11" spans="1:11" x14ac:dyDescent="0.3">
      <c r="A11" s="1" t="s">
        <v>13</v>
      </c>
      <c r="B11" s="1" t="s">
        <v>14</v>
      </c>
      <c r="C11" s="1">
        <v>14</v>
      </c>
      <c r="D11" s="2" t="s">
        <v>189</v>
      </c>
      <c r="E11" s="1">
        <v>999</v>
      </c>
      <c r="F11" s="2" t="s">
        <v>7</v>
      </c>
      <c r="G11" t="str">
        <f t="shared" si="0"/>
        <v>--</v>
      </c>
    </row>
    <row r="12" spans="1:11" x14ac:dyDescent="0.3">
      <c r="A12" s="1" t="s">
        <v>13</v>
      </c>
      <c r="B12" s="1" t="s">
        <v>14</v>
      </c>
      <c r="C12" s="1">
        <v>14</v>
      </c>
      <c r="D12" s="1" t="s">
        <v>15</v>
      </c>
      <c r="E12" s="1">
        <v>1401</v>
      </c>
      <c r="F12" s="1" t="s">
        <v>187</v>
      </c>
      <c r="G12">
        <f t="shared" si="0"/>
        <v>0.35</v>
      </c>
    </row>
    <row r="13" spans="1:11" x14ac:dyDescent="0.3">
      <c r="A13" s="1" t="s">
        <v>13</v>
      </c>
      <c r="B13" s="1" t="s">
        <v>14</v>
      </c>
      <c r="C13" s="1">
        <v>14</v>
      </c>
      <c r="D13" s="1" t="s">
        <v>462</v>
      </c>
      <c r="E13" s="1">
        <v>1402</v>
      </c>
      <c r="F13" s="1" t="s">
        <v>186</v>
      </c>
      <c r="G13">
        <f t="shared" si="0"/>
        <v>0.15</v>
      </c>
    </row>
    <row r="14" spans="1:11" x14ac:dyDescent="0.3">
      <c r="A14" s="1" t="s">
        <v>13</v>
      </c>
      <c r="B14" s="1" t="s">
        <v>14</v>
      </c>
      <c r="C14" s="1">
        <v>14</v>
      </c>
      <c r="D14" s="1" t="s">
        <v>463</v>
      </c>
      <c r="E14" s="1">
        <v>1403</v>
      </c>
      <c r="F14" s="1" t="s">
        <v>185</v>
      </c>
      <c r="G14">
        <f t="shared" si="0"/>
        <v>0.04</v>
      </c>
    </row>
    <row r="15" spans="1:11" x14ac:dyDescent="0.3">
      <c r="A15" s="1" t="s">
        <v>16</v>
      </c>
      <c r="B15" s="1" t="s">
        <v>17</v>
      </c>
      <c r="C15" s="1">
        <v>11</v>
      </c>
      <c r="D15" s="2" t="s">
        <v>189</v>
      </c>
      <c r="E15" s="1">
        <v>999</v>
      </c>
      <c r="F15" s="2" t="s">
        <v>7</v>
      </c>
      <c r="G15" t="str">
        <f t="shared" si="0"/>
        <v>--</v>
      </c>
    </row>
    <row r="16" spans="1:11" x14ac:dyDescent="0.3">
      <c r="A16" s="1" t="s">
        <v>16</v>
      </c>
      <c r="B16" s="1" t="s">
        <v>17</v>
      </c>
      <c r="C16" s="1">
        <v>11</v>
      </c>
      <c r="D16" s="1" t="s">
        <v>18</v>
      </c>
      <c r="E16" s="1">
        <v>1101</v>
      </c>
      <c r="F16" s="1" t="s">
        <v>187</v>
      </c>
      <c r="G16">
        <f t="shared" si="0"/>
        <v>0.35</v>
      </c>
    </row>
    <row r="17" spans="1:7" x14ac:dyDescent="0.3">
      <c r="A17" s="1" t="s">
        <v>16</v>
      </c>
      <c r="B17" s="1" t="s">
        <v>17</v>
      </c>
      <c r="C17" s="1">
        <v>11</v>
      </c>
      <c r="D17" s="1" t="s">
        <v>19</v>
      </c>
      <c r="E17" s="1">
        <v>1102</v>
      </c>
      <c r="F17" s="1" t="s">
        <v>186</v>
      </c>
      <c r="G17">
        <f t="shared" si="0"/>
        <v>0.15</v>
      </c>
    </row>
    <row r="18" spans="1:7" x14ac:dyDescent="0.3">
      <c r="A18" s="1" t="s">
        <v>16</v>
      </c>
      <c r="B18" s="1" t="s">
        <v>17</v>
      </c>
      <c r="C18" s="1">
        <v>11</v>
      </c>
      <c r="D18" s="1" t="s">
        <v>451</v>
      </c>
      <c r="E18" s="1">
        <v>1103</v>
      </c>
      <c r="F18" s="1" t="s">
        <v>185</v>
      </c>
      <c r="G18">
        <f t="shared" si="0"/>
        <v>0.04</v>
      </c>
    </row>
    <row r="19" spans="1:7" x14ac:dyDescent="0.3">
      <c r="A19" s="1" t="s">
        <v>20</v>
      </c>
      <c r="B19" s="1" t="s">
        <v>331</v>
      </c>
      <c r="C19" s="1">
        <v>13</v>
      </c>
      <c r="D19" s="2" t="s">
        <v>189</v>
      </c>
      <c r="E19" s="1">
        <v>999</v>
      </c>
      <c r="F19" s="2" t="s">
        <v>7</v>
      </c>
      <c r="G19" t="str">
        <f t="shared" si="0"/>
        <v>--</v>
      </c>
    </row>
    <row r="20" spans="1:7" x14ac:dyDescent="0.3">
      <c r="A20" s="1" t="s">
        <v>20</v>
      </c>
      <c r="B20" s="1" t="s">
        <v>331</v>
      </c>
      <c r="C20" s="1">
        <v>13</v>
      </c>
      <c r="D20" s="1" t="s">
        <v>21</v>
      </c>
      <c r="E20" s="1">
        <v>1301</v>
      </c>
      <c r="F20" s="1" t="s">
        <v>188</v>
      </c>
      <c r="G20">
        <f t="shared" si="0"/>
        <v>0.7</v>
      </c>
    </row>
    <row r="21" spans="1:7" x14ac:dyDescent="0.3">
      <c r="A21" s="1" t="s">
        <v>20</v>
      </c>
      <c r="B21" s="1" t="s">
        <v>331</v>
      </c>
      <c r="C21" s="1">
        <v>13</v>
      </c>
      <c r="D21" s="1" t="s">
        <v>22</v>
      </c>
      <c r="E21" s="1">
        <v>1302</v>
      </c>
      <c r="F21" s="1" t="s">
        <v>187</v>
      </c>
      <c r="G21">
        <f t="shared" si="0"/>
        <v>0.35</v>
      </c>
    </row>
    <row r="22" spans="1:7" x14ac:dyDescent="0.3">
      <c r="A22" s="1" t="s">
        <v>20</v>
      </c>
      <c r="B22" s="1" t="s">
        <v>331</v>
      </c>
      <c r="C22" s="1">
        <v>13</v>
      </c>
      <c r="D22" s="1" t="s">
        <v>23</v>
      </c>
      <c r="E22" s="1">
        <v>1303</v>
      </c>
      <c r="F22" s="1" t="s">
        <v>187</v>
      </c>
      <c r="G22">
        <f t="shared" si="0"/>
        <v>0.35</v>
      </c>
    </row>
    <row r="23" spans="1:7" x14ac:dyDescent="0.3">
      <c r="A23" s="1" t="s">
        <v>20</v>
      </c>
      <c r="B23" s="1" t="s">
        <v>331</v>
      </c>
      <c r="C23" s="1">
        <v>13</v>
      </c>
      <c r="D23" s="1" t="s">
        <v>493</v>
      </c>
      <c r="E23" s="1">
        <v>1304</v>
      </c>
      <c r="F23" s="1" t="s">
        <v>187</v>
      </c>
      <c r="G23">
        <f t="shared" si="0"/>
        <v>0.35</v>
      </c>
    </row>
    <row r="24" spans="1:7" x14ac:dyDescent="0.3">
      <c r="A24" s="1" t="s">
        <v>20</v>
      </c>
      <c r="B24" s="1" t="s">
        <v>331</v>
      </c>
      <c r="C24" s="1">
        <v>13</v>
      </c>
      <c r="D24" s="1" t="s">
        <v>460</v>
      </c>
      <c r="E24" s="1">
        <v>1305</v>
      </c>
      <c r="F24" s="1" t="s">
        <v>186</v>
      </c>
      <c r="G24">
        <f t="shared" si="0"/>
        <v>0.15</v>
      </c>
    </row>
    <row r="25" spans="1:7" x14ac:dyDescent="0.3">
      <c r="A25" s="1" t="s">
        <v>20</v>
      </c>
      <c r="B25" s="1" t="s">
        <v>331</v>
      </c>
      <c r="C25" s="1">
        <v>13</v>
      </c>
      <c r="D25" s="1" t="s">
        <v>24</v>
      </c>
      <c r="E25" s="1">
        <v>1306</v>
      </c>
      <c r="F25" s="1" t="s">
        <v>186</v>
      </c>
      <c r="G25">
        <f t="shared" si="0"/>
        <v>0.15</v>
      </c>
    </row>
    <row r="26" spans="1:7" x14ac:dyDescent="0.3">
      <c r="A26" s="1" t="s">
        <v>20</v>
      </c>
      <c r="B26" s="1" t="s">
        <v>331</v>
      </c>
      <c r="C26" s="1">
        <v>13</v>
      </c>
      <c r="D26" s="1" t="s">
        <v>25</v>
      </c>
      <c r="E26" s="1">
        <v>1307</v>
      </c>
      <c r="F26" s="1" t="s">
        <v>186</v>
      </c>
      <c r="G26">
        <f t="shared" si="0"/>
        <v>0.15</v>
      </c>
    </row>
    <row r="27" spans="1:7" x14ac:dyDescent="0.3">
      <c r="A27" s="1" t="s">
        <v>20</v>
      </c>
      <c r="B27" s="1" t="s">
        <v>331</v>
      </c>
      <c r="C27" s="1">
        <v>13</v>
      </c>
      <c r="D27" s="1" t="s">
        <v>494</v>
      </c>
      <c r="E27" s="1">
        <v>1308</v>
      </c>
      <c r="F27" s="1" t="s">
        <v>186</v>
      </c>
      <c r="G27">
        <f t="shared" si="0"/>
        <v>0.15</v>
      </c>
    </row>
    <row r="28" spans="1:7" x14ac:dyDescent="0.3">
      <c r="A28" s="1" t="s">
        <v>20</v>
      </c>
      <c r="B28" s="1" t="s">
        <v>331</v>
      </c>
      <c r="C28" s="1">
        <v>13</v>
      </c>
      <c r="D28" s="1" t="s">
        <v>26</v>
      </c>
      <c r="E28" s="1">
        <v>1309</v>
      </c>
      <c r="F28" s="1" t="s">
        <v>185</v>
      </c>
      <c r="G28">
        <f t="shared" si="0"/>
        <v>0.04</v>
      </c>
    </row>
    <row r="29" spans="1:7" x14ac:dyDescent="0.3">
      <c r="A29" s="1" t="s">
        <v>20</v>
      </c>
      <c r="B29" s="1" t="s">
        <v>331</v>
      </c>
      <c r="C29" s="1">
        <v>13</v>
      </c>
      <c r="D29" s="1" t="s">
        <v>332</v>
      </c>
      <c r="E29" s="1">
        <v>1310</v>
      </c>
      <c r="F29" s="1" t="s">
        <v>186</v>
      </c>
      <c r="G29">
        <f t="shared" si="0"/>
        <v>0.15</v>
      </c>
    </row>
    <row r="30" spans="1:7" x14ac:dyDescent="0.3">
      <c r="A30" s="1" t="s">
        <v>27</v>
      </c>
      <c r="B30" t="s">
        <v>28</v>
      </c>
      <c r="C30" s="1">
        <v>1</v>
      </c>
      <c r="D30" s="2" t="s">
        <v>189</v>
      </c>
      <c r="E30" s="1">
        <v>999</v>
      </c>
      <c r="F30" s="2" t="s">
        <v>7</v>
      </c>
      <c r="G30" t="str">
        <f t="shared" si="0"/>
        <v>--</v>
      </c>
    </row>
    <row r="31" spans="1:7" x14ac:dyDescent="0.3">
      <c r="A31" s="1" t="s">
        <v>27</v>
      </c>
      <c r="B31" t="s">
        <v>28</v>
      </c>
      <c r="C31" s="1">
        <v>1</v>
      </c>
      <c r="D31" s="1" t="s">
        <v>415</v>
      </c>
      <c r="E31" s="3" t="s">
        <v>29</v>
      </c>
      <c r="F31" s="1" t="s">
        <v>187</v>
      </c>
      <c r="G31">
        <f t="shared" si="0"/>
        <v>0.35</v>
      </c>
    </row>
    <row r="32" spans="1:7" x14ac:dyDescent="0.3">
      <c r="A32" s="1" t="s">
        <v>27</v>
      </c>
      <c r="B32" t="s">
        <v>28</v>
      </c>
      <c r="C32" s="1">
        <v>1</v>
      </c>
      <c r="D32" s="1" t="s">
        <v>266</v>
      </c>
      <c r="E32" s="3" t="s">
        <v>243</v>
      </c>
      <c r="F32" s="1" t="s">
        <v>187</v>
      </c>
      <c r="G32">
        <f t="shared" si="0"/>
        <v>0.35</v>
      </c>
    </row>
    <row r="33" spans="1:7" x14ac:dyDescent="0.3">
      <c r="A33" s="1" t="s">
        <v>27</v>
      </c>
      <c r="B33" t="s">
        <v>28</v>
      </c>
      <c r="C33" s="1">
        <v>1</v>
      </c>
      <c r="D33" s="1" t="s">
        <v>421</v>
      </c>
      <c r="E33" s="3" t="s">
        <v>244</v>
      </c>
      <c r="F33" s="1" t="s">
        <v>186</v>
      </c>
      <c r="G33">
        <f t="shared" si="0"/>
        <v>0.15</v>
      </c>
    </row>
    <row r="34" spans="1:7" x14ac:dyDescent="0.3">
      <c r="A34" s="1" t="s">
        <v>27</v>
      </c>
      <c r="B34" t="s">
        <v>28</v>
      </c>
      <c r="C34" s="1">
        <v>1</v>
      </c>
      <c r="D34" s="1" t="s">
        <v>267</v>
      </c>
      <c r="E34" s="3" t="s">
        <v>245</v>
      </c>
      <c r="F34" s="1" t="s">
        <v>185</v>
      </c>
      <c r="G34">
        <f t="shared" si="0"/>
        <v>0.04</v>
      </c>
    </row>
    <row r="35" spans="1:7" x14ac:dyDescent="0.3">
      <c r="A35" s="1" t="s">
        <v>27</v>
      </c>
      <c r="B35" t="s">
        <v>28</v>
      </c>
      <c r="C35" s="1">
        <v>1</v>
      </c>
      <c r="D35" s="1" t="s">
        <v>268</v>
      </c>
      <c r="E35" s="3" t="s">
        <v>246</v>
      </c>
      <c r="F35" s="1" t="s">
        <v>187</v>
      </c>
      <c r="G35">
        <f t="shared" si="0"/>
        <v>0.35</v>
      </c>
    </row>
    <row r="36" spans="1:7" x14ac:dyDescent="0.3">
      <c r="A36" s="1" t="s">
        <v>27</v>
      </c>
      <c r="B36" t="s">
        <v>28</v>
      </c>
      <c r="C36" s="1">
        <v>1</v>
      </c>
      <c r="D36" s="1" t="s">
        <v>452</v>
      </c>
      <c r="E36" s="3" t="s">
        <v>247</v>
      </c>
      <c r="F36" s="1" t="s">
        <v>186</v>
      </c>
      <c r="G36">
        <f t="shared" si="0"/>
        <v>0.15</v>
      </c>
    </row>
    <row r="37" spans="1:7" x14ac:dyDescent="0.3">
      <c r="A37" s="1" t="s">
        <v>27</v>
      </c>
      <c r="B37" t="s">
        <v>28</v>
      </c>
      <c r="C37" s="1">
        <v>1</v>
      </c>
      <c r="D37" s="1" t="s">
        <v>420</v>
      </c>
      <c r="E37" s="3" t="s">
        <v>248</v>
      </c>
      <c r="F37" s="1" t="s">
        <v>186</v>
      </c>
      <c r="G37">
        <f t="shared" si="0"/>
        <v>0.15</v>
      </c>
    </row>
    <row r="38" spans="1:7" x14ac:dyDescent="0.3">
      <c r="A38" s="1" t="s">
        <v>27</v>
      </c>
      <c r="B38" t="s">
        <v>28</v>
      </c>
      <c r="C38" s="1">
        <v>1</v>
      </c>
      <c r="D38" s="1" t="s">
        <v>269</v>
      </c>
      <c r="E38" s="3" t="s">
        <v>249</v>
      </c>
      <c r="F38" s="1" t="s">
        <v>186</v>
      </c>
      <c r="G38">
        <f t="shared" si="0"/>
        <v>0.15</v>
      </c>
    </row>
    <row r="39" spans="1:7" x14ac:dyDescent="0.3">
      <c r="A39" s="1" t="s">
        <v>27</v>
      </c>
      <c r="B39" t="s">
        <v>28</v>
      </c>
      <c r="C39" s="1">
        <v>1</v>
      </c>
      <c r="D39" s="1" t="s">
        <v>270</v>
      </c>
      <c r="E39" s="3" t="s">
        <v>250</v>
      </c>
      <c r="F39" s="1" t="s">
        <v>187</v>
      </c>
      <c r="G39">
        <f t="shared" si="0"/>
        <v>0.35</v>
      </c>
    </row>
    <row r="40" spans="1:7" x14ac:dyDescent="0.3">
      <c r="A40" s="1" t="s">
        <v>27</v>
      </c>
      <c r="B40" t="s">
        <v>28</v>
      </c>
      <c r="C40" s="1">
        <v>1</v>
      </c>
      <c r="D40" s="1" t="s">
        <v>271</v>
      </c>
      <c r="E40" s="3" t="s">
        <v>251</v>
      </c>
      <c r="F40" s="1" t="s">
        <v>186</v>
      </c>
      <c r="G40">
        <f t="shared" si="0"/>
        <v>0.15</v>
      </c>
    </row>
    <row r="41" spans="1:7" x14ac:dyDescent="0.3">
      <c r="A41" s="1" t="s">
        <v>27</v>
      </c>
      <c r="B41" t="s">
        <v>28</v>
      </c>
      <c r="C41" s="1">
        <v>1</v>
      </c>
      <c r="D41" s="1" t="s">
        <v>272</v>
      </c>
      <c r="E41" s="3" t="s">
        <v>252</v>
      </c>
      <c r="F41" s="1" t="s">
        <v>186</v>
      </c>
      <c r="G41">
        <f t="shared" si="0"/>
        <v>0.15</v>
      </c>
    </row>
    <row r="42" spans="1:7" x14ac:dyDescent="0.3">
      <c r="A42" s="1" t="s">
        <v>27</v>
      </c>
      <c r="B42" t="s">
        <v>28</v>
      </c>
      <c r="C42" s="1">
        <v>1</v>
      </c>
      <c r="D42" s="1" t="s">
        <v>273</v>
      </c>
      <c r="E42" s="3" t="s">
        <v>253</v>
      </c>
      <c r="F42" s="1" t="s">
        <v>187</v>
      </c>
      <c r="G42">
        <f t="shared" si="0"/>
        <v>0.35</v>
      </c>
    </row>
    <row r="43" spans="1:7" x14ac:dyDescent="0.3">
      <c r="A43" s="1" t="s">
        <v>27</v>
      </c>
      <c r="B43" t="s">
        <v>28</v>
      </c>
      <c r="C43" s="1">
        <v>1</v>
      </c>
      <c r="D43" s="1" t="s">
        <v>274</v>
      </c>
      <c r="E43" s="3" t="s">
        <v>254</v>
      </c>
      <c r="F43" s="1" t="s">
        <v>187</v>
      </c>
      <c r="G43">
        <f t="shared" si="0"/>
        <v>0.35</v>
      </c>
    </row>
    <row r="44" spans="1:7" x14ac:dyDescent="0.3">
      <c r="A44" s="1" t="s">
        <v>27</v>
      </c>
      <c r="B44" t="s">
        <v>28</v>
      </c>
      <c r="C44" s="1">
        <v>1</v>
      </c>
      <c r="D44" s="1" t="s">
        <v>275</v>
      </c>
      <c r="E44" s="3" t="s">
        <v>255</v>
      </c>
      <c r="F44" s="1" t="s">
        <v>187</v>
      </c>
      <c r="G44">
        <f t="shared" si="0"/>
        <v>0.35</v>
      </c>
    </row>
    <row r="45" spans="1:7" x14ac:dyDescent="0.3">
      <c r="A45" s="1" t="s">
        <v>27</v>
      </c>
      <c r="B45" t="s">
        <v>28</v>
      </c>
      <c r="C45" s="1">
        <v>1</v>
      </c>
      <c r="D45" s="1" t="s">
        <v>276</v>
      </c>
      <c r="E45" s="3" t="s">
        <v>256</v>
      </c>
      <c r="F45" s="1" t="s">
        <v>186</v>
      </c>
      <c r="G45">
        <f t="shared" si="0"/>
        <v>0.15</v>
      </c>
    </row>
    <row r="46" spans="1:7" x14ac:dyDescent="0.3">
      <c r="A46" s="1" t="s">
        <v>27</v>
      </c>
      <c r="B46" t="s">
        <v>28</v>
      </c>
      <c r="C46" s="1">
        <v>1</v>
      </c>
      <c r="D46" s="1" t="s">
        <v>422</v>
      </c>
      <c r="E46" s="3" t="s">
        <v>257</v>
      </c>
      <c r="F46" s="1" t="s">
        <v>186</v>
      </c>
      <c r="G46">
        <f t="shared" si="0"/>
        <v>0.15</v>
      </c>
    </row>
    <row r="47" spans="1:7" x14ac:dyDescent="0.3">
      <c r="A47" s="1" t="s">
        <v>27</v>
      </c>
      <c r="B47" t="s">
        <v>28</v>
      </c>
      <c r="C47" s="1">
        <v>1</v>
      </c>
      <c r="D47" s="1" t="s">
        <v>417</v>
      </c>
      <c r="E47" s="3" t="s">
        <v>258</v>
      </c>
      <c r="F47" s="1" t="s">
        <v>187</v>
      </c>
      <c r="G47">
        <f t="shared" si="0"/>
        <v>0.35</v>
      </c>
    </row>
    <row r="48" spans="1:7" x14ac:dyDescent="0.3">
      <c r="A48" s="1" t="s">
        <v>27</v>
      </c>
      <c r="B48" t="s">
        <v>28</v>
      </c>
      <c r="C48" s="1">
        <v>1</v>
      </c>
      <c r="D48" s="1" t="s">
        <v>277</v>
      </c>
      <c r="E48" s="3" t="s">
        <v>259</v>
      </c>
      <c r="F48" s="1" t="s">
        <v>186</v>
      </c>
      <c r="G48">
        <f t="shared" si="0"/>
        <v>0.15</v>
      </c>
    </row>
    <row r="49" spans="1:7" x14ac:dyDescent="0.3">
      <c r="A49" s="1" t="s">
        <v>27</v>
      </c>
      <c r="B49" t="s">
        <v>28</v>
      </c>
      <c r="C49" s="1">
        <v>1</v>
      </c>
      <c r="D49" s="1" t="s">
        <v>278</v>
      </c>
      <c r="E49" s="3" t="s">
        <v>260</v>
      </c>
      <c r="F49" s="1" t="s">
        <v>185</v>
      </c>
      <c r="G49">
        <f t="shared" si="0"/>
        <v>0.04</v>
      </c>
    </row>
    <row r="50" spans="1:7" x14ac:dyDescent="0.3">
      <c r="A50" s="1" t="s">
        <v>27</v>
      </c>
      <c r="B50" t="s">
        <v>28</v>
      </c>
      <c r="C50" s="1">
        <v>1</v>
      </c>
      <c r="D50" s="1" t="s">
        <v>279</v>
      </c>
      <c r="E50" s="3" t="s">
        <v>261</v>
      </c>
      <c r="F50" s="1" t="s">
        <v>187</v>
      </c>
      <c r="G50">
        <f t="shared" si="0"/>
        <v>0.35</v>
      </c>
    </row>
    <row r="51" spans="1:7" x14ac:dyDescent="0.3">
      <c r="A51" s="1" t="s">
        <v>27</v>
      </c>
      <c r="B51" t="s">
        <v>28</v>
      </c>
      <c r="C51" s="1">
        <v>1</v>
      </c>
      <c r="D51" s="1" t="s">
        <v>419</v>
      </c>
      <c r="E51" s="3" t="s">
        <v>262</v>
      </c>
      <c r="F51" s="1" t="s">
        <v>187</v>
      </c>
      <c r="G51">
        <f t="shared" si="0"/>
        <v>0.35</v>
      </c>
    </row>
    <row r="52" spans="1:7" x14ac:dyDescent="0.3">
      <c r="A52" s="1" t="s">
        <v>27</v>
      </c>
      <c r="B52" t="s">
        <v>28</v>
      </c>
      <c r="C52" s="1">
        <v>1</v>
      </c>
      <c r="D52" s="1" t="s">
        <v>418</v>
      </c>
      <c r="E52" s="3" t="s">
        <v>263</v>
      </c>
      <c r="F52" s="1" t="s">
        <v>187</v>
      </c>
      <c r="G52">
        <f t="shared" si="0"/>
        <v>0.35</v>
      </c>
    </row>
    <row r="53" spans="1:7" x14ac:dyDescent="0.3">
      <c r="A53" s="1" t="s">
        <v>27</v>
      </c>
      <c r="B53" t="s">
        <v>28</v>
      </c>
      <c r="C53" s="1">
        <v>1</v>
      </c>
      <c r="D53" s="1" t="s">
        <v>280</v>
      </c>
      <c r="E53" s="3" t="s">
        <v>264</v>
      </c>
      <c r="F53" s="1" t="s">
        <v>185</v>
      </c>
      <c r="G53">
        <f t="shared" si="0"/>
        <v>0.04</v>
      </c>
    </row>
    <row r="54" spans="1:7" x14ac:dyDescent="0.3">
      <c r="A54" s="1" t="s">
        <v>27</v>
      </c>
      <c r="B54" t="s">
        <v>28</v>
      </c>
      <c r="C54" s="1">
        <v>1</v>
      </c>
      <c r="D54" s="1" t="s">
        <v>281</v>
      </c>
      <c r="E54" s="3" t="s">
        <v>265</v>
      </c>
      <c r="F54" s="1" t="s">
        <v>185</v>
      </c>
      <c r="G54">
        <f t="shared" si="0"/>
        <v>0.04</v>
      </c>
    </row>
    <row r="55" spans="1:7" x14ac:dyDescent="0.3">
      <c r="A55" s="1" t="s">
        <v>30</v>
      </c>
      <c r="B55" s="1" t="s">
        <v>31</v>
      </c>
      <c r="C55" s="1">
        <v>2</v>
      </c>
      <c r="D55" s="2" t="s">
        <v>189</v>
      </c>
      <c r="E55" s="3" t="s">
        <v>32</v>
      </c>
      <c r="F55" s="2" t="s">
        <v>7</v>
      </c>
      <c r="G55" t="str">
        <f t="shared" si="0"/>
        <v>--</v>
      </c>
    </row>
    <row r="56" spans="1:7" x14ac:dyDescent="0.3">
      <c r="A56" s="1" t="s">
        <v>30</v>
      </c>
      <c r="B56" s="1" t="s">
        <v>31</v>
      </c>
      <c r="C56" s="1">
        <v>2</v>
      </c>
      <c r="D56" s="1" t="s">
        <v>282</v>
      </c>
      <c r="E56" s="3" t="s">
        <v>303</v>
      </c>
      <c r="F56" s="1" t="s">
        <v>187</v>
      </c>
      <c r="G56">
        <f t="shared" si="0"/>
        <v>0.35</v>
      </c>
    </row>
    <row r="57" spans="1:7" x14ac:dyDescent="0.3">
      <c r="A57" s="1" t="s">
        <v>30</v>
      </c>
      <c r="B57" s="1" t="s">
        <v>31</v>
      </c>
      <c r="C57" s="1">
        <v>2</v>
      </c>
      <c r="D57" s="1" t="s">
        <v>283</v>
      </c>
      <c r="E57" s="3" t="s">
        <v>304</v>
      </c>
      <c r="F57" s="1" t="s">
        <v>186</v>
      </c>
      <c r="G57">
        <f t="shared" si="0"/>
        <v>0.15</v>
      </c>
    </row>
    <row r="58" spans="1:7" x14ac:dyDescent="0.3">
      <c r="A58" s="1" t="s">
        <v>30</v>
      </c>
      <c r="B58" s="1" t="s">
        <v>31</v>
      </c>
      <c r="C58" s="1">
        <v>2</v>
      </c>
      <c r="D58" s="1" t="s">
        <v>495</v>
      </c>
      <c r="E58" s="3" t="s">
        <v>305</v>
      </c>
      <c r="F58" s="1" t="s">
        <v>185</v>
      </c>
      <c r="G58">
        <f t="shared" si="0"/>
        <v>0.04</v>
      </c>
    </row>
    <row r="59" spans="1:7" x14ac:dyDescent="0.3">
      <c r="A59" s="1" t="s">
        <v>30</v>
      </c>
      <c r="B59" s="1" t="s">
        <v>31</v>
      </c>
      <c r="C59" s="1">
        <v>2</v>
      </c>
      <c r="D59" s="1" t="s">
        <v>284</v>
      </c>
      <c r="E59" s="3" t="s">
        <v>306</v>
      </c>
      <c r="F59" s="1" t="s">
        <v>186</v>
      </c>
      <c r="G59">
        <f t="shared" si="0"/>
        <v>0.15</v>
      </c>
    </row>
    <row r="60" spans="1:7" x14ac:dyDescent="0.3">
      <c r="A60" s="1" t="s">
        <v>30</v>
      </c>
      <c r="B60" s="1" t="s">
        <v>31</v>
      </c>
      <c r="C60" s="1">
        <v>2</v>
      </c>
      <c r="D60" s="1" t="s">
        <v>285</v>
      </c>
      <c r="E60" s="3" t="s">
        <v>307</v>
      </c>
      <c r="F60" s="1" t="s">
        <v>186</v>
      </c>
      <c r="G60">
        <f t="shared" si="0"/>
        <v>0.15</v>
      </c>
    </row>
    <row r="61" spans="1:7" x14ac:dyDescent="0.3">
      <c r="A61" s="1" t="s">
        <v>30</v>
      </c>
      <c r="B61" s="1" t="s">
        <v>31</v>
      </c>
      <c r="C61" s="1">
        <v>2</v>
      </c>
      <c r="D61" s="1" t="s">
        <v>423</v>
      </c>
      <c r="E61" s="3" t="s">
        <v>308</v>
      </c>
      <c r="F61" s="1" t="s">
        <v>187</v>
      </c>
      <c r="G61">
        <f t="shared" si="0"/>
        <v>0.35</v>
      </c>
    </row>
    <row r="62" spans="1:7" x14ac:dyDescent="0.3">
      <c r="A62" s="1" t="s">
        <v>30</v>
      </c>
      <c r="B62" s="1" t="s">
        <v>31</v>
      </c>
      <c r="C62" s="1">
        <v>2</v>
      </c>
      <c r="D62" s="1" t="s">
        <v>424</v>
      </c>
      <c r="E62" s="3" t="s">
        <v>309</v>
      </c>
      <c r="F62" s="1" t="s">
        <v>187</v>
      </c>
      <c r="G62">
        <f t="shared" si="0"/>
        <v>0.35</v>
      </c>
    </row>
    <row r="63" spans="1:7" x14ac:dyDescent="0.3">
      <c r="A63" s="1" t="s">
        <v>30</v>
      </c>
      <c r="B63" s="1" t="s">
        <v>31</v>
      </c>
      <c r="C63" s="1">
        <v>2</v>
      </c>
      <c r="D63" s="1" t="s">
        <v>286</v>
      </c>
      <c r="E63" s="3" t="s">
        <v>310</v>
      </c>
      <c r="F63" s="1" t="s">
        <v>186</v>
      </c>
      <c r="G63">
        <f t="shared" si="0"/>
        <v>0.15</v>
      </c>
    </row>
    <row r="64" spans="1:7" x14ac:dyDescent="0.3">
      <c r="A64" s="1" t="s">
        <v>30</v>
      </c>
      <c r="B64" s="1" t="s">
        <v>31</v>
      </c>
      <c r="C64" s="1">
        <v>2</v>
      </c>
      <c r="D64" s="1" t="s">
        <v>287</v>
      </c>
      <c r="E64" s="3" t="s">
        <v>311</v>
      </c>
      <c r="F64" s="1" t="s">
        <v>186</v>
      </c>
      <c r="G64">
        <f t="shared" si="0"/>
        <v>0.15</v>
      </c>
    </row>
    <row r="65" spans="1:7" x14ac:dyDescent="0.3">
      <c r="A65" s="1" t="s">
        <v>30</v>
      </c>
      <c r="B65" s="1" t="s">
        <v>31</v>
      </c>
      <c r="C65" s="1">
        <v>2</v>
      </c>
      <c r="D65" s="1" t="s">
        <v>288</v>
      </c>
      <c r="E65" s="3" t="s">
        <v>312</v>
      </c>
      <c r="F65" s="1" t="s">
        <v>185</v>
      </c>
      <c r="G65">
        <f t="shared" si="0"/>
        <v>0.04</v>
      </c>
    </row>
    <row r="66" spans="1:7" x14ac:dyDescent="0.3">
      <c r="A66" s="1" t="s">
        <v>290</v>
      </c>
      <c r="B66" s="1" t="s">
        <v>289</v>
      </c>
      <c r="C66" s="1">
        <v>3</v>
      </c>
      <c r="D66" s="2" t="s">
        <v>189</v>
      </c>
      <c r="E66" s="3" t="s">
        <v>32</v>
      </c>
      <c r="F66" s="2" t="s">
        <v>7</v>
      </c>
      <c r="G66" t="str">
        <f t="shared" si="0"/>
        <v>--</v>
      </c>
    </row>
    <row r="67" spans="1:7" x14ac:dyDescent="0.3">
      <c r="A67" s="1" t="s">
        <v>290</v>
      </c>
      <c r="B67" s="1" t="s">
        <v>289</v>
      </c>
      <c r="C67" s="1">
        <v>3</v>
      </c>
      <c r="D67" s="2" t="s">
        <v>291</v>
      </c>
      <c r="E67" s="3" t="s">
        <v>313</v>
      </c>
      <c r="F67" s="2" t="s">
        <v>185</v>
      </c>
      <c r="G67">
        <f t="shared" si="0"/>
        <v>0.04</v>
      </c>
    </row>
    <row r="68" spans="1:7" x14ac:dyDescent="0.3">
      <c r="A68" s="1" t="s">
        <v>290</v>
      </c>
      <c r="B68" s="1" t="s">
        <v>289</v>
      </c>
      <c r="C68" s="1">
        <v>3</v>
      </c>
      <c r="D68" s="2" t="s">
        <v>292</v>
      </c>
      <c r="E68" s="3" t="s">
        <v>314</v>
      </c>
      <c r="F68" s="2" t="s">
        <v>186</v>
      </c>
      <c r="G68">
        <f t="shared" si="0"/>
        <v>0.15</v>
      </c>
    </row>
    <row r="69" spans="1:7" x14ac:dyDescent="0.3">
      <c r="A69" s="1" t="s">
        <v>290</v>
      </c>
      <c r="B69" s="1" t="s">
        <v>289</v>
      </c>
      <c r="C69" s="1">
        <v>3</v>
      </c>
      <c r="D69" s="2" t="s">
        <v>293</v>
      </c>
      <c r="E69" s="3" t="s">
        <v>315</v>
      </c>
      <c r="F69" s="2" t="s">
        <v>186</v>
      </c>
      <c r="G69">
        <f t="shared" si="0"/>
        <v>0.15</v>
      </c>
    </row>
    <row r="70" spans="1:7" x14ac:dyDescent="0.3">
      <c r="A70" s="1" t="s">
        <v>290</v>
      </c>
      <c r="B70" s="1" t="s">
        <v>289</v>
      </c>
      <c r="C70" s="1">
        <v>3</v>
      </c>
      <c r="D70" s="2" t="s">
        <v>294</v>
      </c>
      <c r="E70" s="3" t="s">
        <v>316</v>
      </c>
      <c r="F70" s="2" t="s">
        <v>186</v>
      </c>
      <c r="G70">
        <f t="shared" si="0"/>
        <v>0.15</v>
      </c>
    </row>
    <row r="71" spans="1:7" x14ac:dyDescent="0.3">
      <c r="A71" s="1" t="s">
        <v>290</v>
      </c>
      <c r="B71" s="1" t="s">
        <v>289</v>
      </c>
      <c r="C71" s="1">
        <v>3</v>
      </c>
      <c r="D71" s="2" t="s">
        <v>295</v>
      </c>
      <c r="E71" s="3" t="s">
        <v>317</v>
      </c>
      <c r="F71" s="2" t="s">
        <v>186</v>
      </c>
      <c r="G71">
        <f t="shared" si="0"/>
        <v>0.15</v>
      </c>
    </row>
    <row r="72" spans="1:7" x14ac:dyDescent="0.3">
      <c r="A72" s="1" t="s">
        <v>290</v>
      </c>
      <c r="B72" s="1" t="s">
        <v>289</v>
      </c>
      <c r="C72" s="1">
        <v>3</v>
      </c>
      <c r="D72" s="2" t="s">
        <v>296</v>
      </c>
      <c r="E72" s="3" t="s">
        <v>318</v>
      </c>
      <c r="F72" s="2" t="s">
        <v>185</v>
      </c>
      <c r="G72">
        <f t="shared" si="0"/>
        <v>0.04</v>
      </c>
    </row>
    <row r="73" spans="1:7" x14ac:dyDescent="0.3">
      <c r="A73" s="1" t="s">
        <v>298</v>
      </c>
      <c r="B73" s="1" t="s">
        <v>297</v>
      </c>
      <c r="C73" s="1">
        <v>4</v>
      </c>
      <c r="D73" s="2" t="s">
        <v>189</v>
      </c>
      <c r="E73" s="3" t="s">
        <v>32</v>
      </c>
      <c r="F73" s="2" t="s">
        <v>7</v>
      </c>
      <c r="G73" t="str">
        <f t="shared" si="0"/>
        <v>--</v>
      </c>
    </row>
    <row r="74" spans="1:7" x14ac:dyDescent="0.3">
      <c r="A74" s="1" t="s">
        <v>298</v>
      </c>
      <c r="B74" s="1" t="s">
        <v>297</v>
      </c>
      <c r="C74" s="1">
        <v>4</v>
      </c>
      <c r="D74" s="1" t="s">
        <v>414</v>
      </c>
      <c r="E74" s="3" t="s">
        <v>33</v>
      </c>
      <c r="F74" s="1" t="s">
        <v>187</v>
      </c>
      <c r="G74">
        <f t="shared" si="0"/>
        <v>0.35</v>
      </c>
    </row>
    <row r="75" spans="1:7" x14ac:dyDescent="0.3">
      <c r="A75" s="1" t="s">
        <v>298</v>
      </c>
      <c r="B75" s="1" t="s">
        <v>297</v>
      </c>
      <c r="C75" s="1">
        <v>4</v>
      </c>
      <c r="D75" s="1" t="s">
        <v>299</v>
      </c>
      <c r="E75" s="3" t="s">
        <v>301</v>
      </c>
      <c r="F75" s="1" t="s">
        <v>188</v>
      </c>
      <c r="G75">
        <f t="shared" si="0"/>
        <v>0.7</v>
      </c>
    </row>
    <row r="76" spans="1:7" x14ac:dyDescent="0.3">
      <c r="A76" s="1" t="s">
        <v>298</v>
      </c>
      <c r="B76" s="1" t="s">
        <v>297</v>
      </c>
      <c r="C76" s="1">
        <v>4</v>
      </c>
      <c r="D76" s="1" t="s">
        <v>300</v>
      </c>
      <c r="E76" s="3" t="s">
        <v>302</v>
      </c>
      <c r="F76" s="1" t="s">
        <v>186</v>
      </c>
      <c r="G76">
        <f t="shared" si="0"/>
        <v>0.15</v>
      </c>
    </row>
    <row r="77" spans="1:7" x14ac:dyDescent="0.3">
      <c r="A77" s="1" t="s">
        <v>34</v>
      </c>
      <c r="B77" s="1" t="s">
        <v>35</v>
      </c>
      <c r="C77" s="1" t="s">
        <v>36</v>
      </c>
      <c r="D77" s="2" t="s">
        <v>189</v>
      </c>
      <c r="E77" s="3" t="s">
        <v>32</v>
      </c>
      <c r="F77" s="2" t="s">
        <v>7</v>
      </c>
      <c r="G77" t="str">
        <f t="shared" si="0"/>
        <v>--</v>
      </c>
    </row>
    <row r="78" spans="1:7" x14ac:dyDescent="0.3">
      <c r="A78" s="1" t="s">
        <v>34</v>
      </c>
      <c r="B78" s="1" t="s">
        <v>333</v>
      </c>
      <c r="C78" s="1" t="s">
        <v>36</v>
      </c>
      <c r="D78" s="2" t="s">
        <v>334</v>
      </c>
      <c r="E78" s="3" t="s">
        <v>338</v>
      </c>
      <c r="F78" s="2" t="s">
        <v>188</v>
      </c>
      <c r="G78">
        <f t="shared" si="0"/>
        <v>0.7</v>
      </c>
    </row>
    <row r="79" spans="1:7" x14ac:dyDescent="0.3">
      <c r="A79" s="1" t="s">
        <v>34</v>
      </c>
      <c r="B79" s="1" t="s">
        <v>333</v>
      </c>
      <c r="C79" s="1" t="s">
        <v>36</v>
      </c>
      <c r="D79" s="2" t="s">
        <v>335</v>
      </c>
      <c r="E79" s="3" t="s">
        <v>339</v>
      </c>
      <c r="F79" s="2" t="s">
        <v>187</v>
      </c>
      <c r="G79">
        <f t="shared" si="0"/>
        <v>0.35</v>
      </c>
    </row>
    <row r="80" spans="1:7" x14ac:dyDescent="0.3">
      <c r="A80" s="1" t="s">
        <v>34</v>
      </c>
      <c r="B80" s="1" t="s">
        <v>333</v>
      </c>
      <c r="C80" s="1" t="s">
        <v>36</v>
      </c>
      <c r="D80" s="2" t="s">
        <v>336</v>
      </c>
      <c r="E80" s="3" t="s">
        <v>340</v>
      </c>
      <c r="F80" s="2" t="s">
        <v>187</v>
      </c>
      <c r="G80">
        <f t="shared" si="0"/>
        <v>0.35</v>
      </c>
    </row>
    <row r="81" spans="1:7" x14ac:dyDescent="0.3">
      <c r="A81" s="1" t="s">
        <v>34</v>
      </c>
      <c r="B81" s="1" t="s">
        <v>333</v>
      </c>
      <c r="C81" s="1" t="s">
        <v>36</v>
      </c>
      <c r="D81" s="2" t="s">
        <v>337</v>
      </c>
      <c r="E81" s="3" t="s">
        <v>341</v>
      </c>
      <c r="F81" s="2" t="s">
        <v>187</v>
      </c>
      <c r="G81">
        <f t="shared" si="0"/>
        <v>0.35</v>
      </c>
    </row>
    <row r="82" spans="1:7" x14ac:dyDescent="0.3">
      <c r="A82" s="1" t="s">
        <v>37</v>
      </c>
      <c r="B82" s="1" t="s">
        <v>38</v>
      </c>
      <c r="C82" s="1" t="s">
        <v>39</v>
      </c>
      <c r="D82" s="2" t="s">
        <v>189</v>
      </c>
      <c r="E82" s="3" t="s">
        <v>32</v>
      </c>
      <c r="F82" s="2" t="s">
        <v>7</v>
      </c>
      <c r="G82" t="str">
        <f t="shared" si="0"/>
        <v>--</v>
      </c>
    </row>
    <row r="83" spans="1:7" x14ac:dyDescent="0.3">
      <c r="A83" s="1" t="s">
        <v>37</v>
      </c>
      <c r="B83" s="1" t="s">
        <v>333</v>
      </c>
      <c r="C83" s="1" t="s">
        <v>39</v>
      </c>
      <c r="D83" s="2" t="s">
        <v>334</v>
      </c>
      <c r="E83" s="3" t="s">
        <v>338</v>
      </c>
      <c r="F83" s="2" t="s">
        <v>188</v>
      </c>
    </row>
    <row r="84" spans="1:7" x14ac:dyDescent="0.3">
      <c r="A84" s="1" t="s">
        <v>37</v>
      </c>
      <c r="B84" s="1" t="s">
        <v>333</v>
      </c>
      <c r="C84" s="1" t="s">
        <v>39</v>
      </c>
      <c r="D84" s="2" t="s">
        <v>335</v>
      </c>
      <c r="E84" s="3" t="s">
        <v>339</v>
      </c>
      <c r="F84" s="2" t="s">
        <v>187</v>
      </c>
    </row>
    <row r="85" spans="1:7" x14ac:dyDescent="0.3">
      <c r="A85" s="1" t="s">
        <v>37</v>
      </c>
      <c r="B85" s="1" t="s">
        <v>333</v>
      </c>
      <c r="C85" s="1" t="s">
        <v>39</v>
      </c>
      <c r="D85" s="2" t="s">
        <v>336</v>
      </c>
      <c r="E85" s="3" t="s">
        <v>340</v>
      </c>
      <c r="F85" s="2" t="s">
        <v>187</v>
      </c>
    </row>
    <row r="86" spans="1:7" x14ac:dyDescent="0.3">
      <c r="A86" s="1" t="s">
        <v>37</v>
      </c>
      <c r="B86" s="1" t="s">
        <v>333</v>
      </c>
      <c r="C86" s="1" t="s">
        <v>39</v>
      </c>
      <c r="D86" s="2" t="s">
        <v>337</v>
      </c>
      <c r="E86" s="3" t="s">
        <v>341</v>
      </c>
      <c r="F86" s="2" t="s">
        <v>187</v>
      </c>
    </row>
    <row r="87" spans="1:7" x14ac:dyDescent="0.3">
      <c r="A87" s="1" t="s">
        <v>319</v>
      </c>
      <c r="B87" t="s">
        <v>40</v>
      </c>
      <c r="C87" s="1">
        <v>6</v>
      </c>
      <c r="D87" s="2" t="s">
        <v>189</v>
      </c>
      <c r="E87" s="3" t="s">
        <v>32</v>
      </c>
      <c r="F87" s="2" t="s">
        <v>7</v>
      </c>
      <c r="G87" t="str">
        <f t="shared" si="0"/>
        <v>--</v>
      </c>
    </row>
    <row r="88" spans="1:7" x14ac:dyDescent="0.3">
      <c r="A88" s="1" t="s">
        <v>319</v>
      </c>
      <c r="B88" t="s">
        <v>40</v>
      </c>
      <c r="C88" s="1">
        <v>6</v>
      </c>
      <c r="D88" s="2" t="s">
        <v>320</v>
      </c>
      <c r="E88" s="3" t="s">
        <v>322</v>
      </c>
      <c r="F88" s="2" t="s">
        <v>188</v>
      </c>
      <c r="G88">
        <f t="shared" si="0"/>
        <v>0.7</v>
      </c>
    </row>
    <row r="89" spans="1:7" x14ac:dyDescent="0.3">
      <c r="A89" s="1" t="s">
        <v>319</v>
      </c>
      <c r="B89" t="s">
        <v>40</v>
      </c>
      <c r="C89" s="1">
        <v>6</v>
      </c>
      <c r="D89" s="2" t="s">
        <v>321</v>
      </c>
      <c r="E89" s="3" t="s">
        <v>323</v>
      </c>
      <c r="F89" s="2" t="s">
        <v>186</v>
      </c>
      <c r="G89">
        <f t="shared" si="0"/>
        <v>0.15</v>
      </c>
    </row>
    <row r="90" spans="1:7" x14ac:dyDescent="0.3">
      <c r="A90" s="1" t="s">
        <v>41</v>
      </c>
      <c r="B90" t="s">
        <v>42</v>
      </c>
      <c r="C90" s="1">
        <v>7</v>
      </c>
      <c r="D90" s="2" t="s">
        <v>189</v>
      </c>
      <c r="E90" s="3" t="s">
        <v>32</v>
      </c>
      <c r="F90" s="2" t="s">
        <v>7</v>
      </c>
      <c r="G90" t="str">
        <f t="shared" si="0"/>
        <v>--</v>
      </c>
    </row>
    <row r="91" spans="1:7" x14ac:dyDescent="0.3">
      <c r="A91" s="1" t="s">
        <v>41</v>
      </c>
      <c r="B91" t="s">
        <v>42</v>
      </c>
      <c r="C91" s="1">
        <v>7</v>
      </c>
      <c r="D91" s="1" t="s">
        <v>496</v>
      </c>
      <c r="E91" s="3" t="s">
        <v>43</v>
      </c>
      <c r="F91" s="1" t="s">
        <v>188</v>
      </c>
      <c r="G91">
        <f t="shared" si="0"/>
        <v>0.7</v>
      </c>
    </row>
    <row r="92" spans="1:7" x14ac:dyDescent="0.3">
      <c r="A92" s="1" t="s">
        <v>41</v>
      </c>
      <c r="B92" t="s">
        <v>42</v>
      </c>
      <c r="C92" s="1">
        <v>7</v>
      </c>
      <c r="D92" s="1" t="s">
        <v>497</v>
      </c>
      <c r="E92" s="3" t="s">
        <v>44</v>
      </c>
      <c r="F92" s="1" t="s">
        <v>188</v>
      </c>
      <c r="G92">
        <f t="shared" si="0"/>
        <v>0.7</v>
      </c>
    </row>
    <row r="93" spans="1:7" x14ac:dyDescent="0.3">
      <c r="A93" s="1" t="s">
        <v>41</v>
      </c>
      <c r="B93" t="s">
        <v>42</v>
      </c>
      <c r="C93" s="1">
        <v>7</v>
      </c>
      <c r="D93" s="1" t="s">
        <v>427</v>
      </c>
      <c r="E93" s="3" t="s">
        <v>45</v>
      </c>
      <c r="F93" s="1" t="s">
        <v>188</v>
      </c>
      <c r="G93">
        <f t="shared" si="0"/>
        <v>0.7</v>
      </c>
    </row>
    <row r="94" spans="1:7" x14ac:dyDescent="0.3">
      <c r="A94" s="1" t="s">
        <v>41</v>
      </c>
      <c r="B94" t="s">
        <v>42</v>
      </c>
      <c r="C94" s="1">
        <v>7</v>
      </c>
      <c r="D94" s="1" t="s">
        <v>46</v>
      </c>
      <c r="E94" s="3" t="s">
        <v>47</v>
      </c>
      <c r="F94" s="1" t="s">
        <v>187</v>
      </c>
      <c r="G94">
        <f t="shared" si="0"/>
        <v>0.35</v>
      </c>
    </row>
    <row r="95" spans="1:7" x14ac:dyDescent="0.3">
      <c r="A95" s="1" t="s">
        <v>41</v>
      </c>
      <c r="B95" t="s">
        <v>42</v>
      </c>
      <c r="C95" s="1">
        <v>7</v>
      </c>
      <c r="D95" s="1" t="s">
        <v>428</v>
      </c>
      <c r="E95" s="3" t="s">
        <v>48</v>
      </c>
      <c r="F95" s="1" t="s">
        <v>187</v>
      </c>
      <c r="G95">
        <f t="shared" si="0"/>
        <v>0.35</v>
      </c>
    </row>
    <row r="96" spans="1:7" x14ac:dyDescent="0.3">
      <c r="A96" s="1" t="s">
        <v>41</v>
      </c>
      <c r="B96" t="s">
        <v>42</v>
      </c>
      <c r="C96" s="1">
        <v>7</v>
      </c>
      <c r="D96" s="1" t="s">
        <v>498</v>
      </c>
      <c r="E96" s="3" t="s">
        <v>49</v>
      </c>
      <c r="F96" s="1" t="s">
        <v>187</v>
      </c>
      <c r="G96">
        <f t="shared" si="0"/>
        <v>0.35</v>
      </c>
    </row>
    <row r="97" spans="1:7" x14ac:dyDescent="0.3">
      <c r="A97" s="1" t="s">
        <v>41</v>
      </c>
      <c r="B97" t="s">
        <v>42</v>
      </c>
      <c r="C97" s="1">
        <v>7</v>
      </c>
      <c r="D97" s="1" t="s">
        <v>499</v>
      </c>
      <c r="E97" s="3" t="s">
        <v>50</v>
      </c>
      <c r="F97" s="1" t="s">
        <v>187</v>
      </c>
      <c r="G97">
        <f t="shared" si="0"/>
        <v>0.35</v>
      </c>
    </row>
    <row r="98" spans="1:7" x14ac:dyDescent="0.3">
      <c r="A98" s="1" t="s">
        <v>41</v>
      </c>
      <c r="B98" t="s">
        <v>42</v>
      </c>
      <c r="C98" s="1">
        <v>7</v>
      </c>
      <c r="D98" s="1" t="s">
        <v>51</v>
      </c>
      <c r="E98" s="3" t="s">
        <v>52</v>
      </c>
      <c r="F98" s="1" t="s">
        <v>186</v>
      </c>
      <c r="G98">
        <f t="shared" si="0"/>
        <v>0.15</v>
      </c>
    </row>
    <row r="99" spans="1:7" x14ac:dyDescent="0.3">
      <c r="A99" s="1" t="s">
        <v>41</v>
      </c>
      <c r="B99" t="s">
        <v>42</v>
      </c>
      <c r="C99" s="1">
        <v>7</v>
      </c>
      <c r="D99" s="1" t="s">
        <v>53</v>
      </c>
      <c r="E99" s="3" t="s">
        <v>54</v>
      </c>
      <c r="F99" s="1" t="s">
        <v>186</v>
      </c>
      <c r="G99">
        <f t="shared" si="0"/>
        <v>0.15</v>
      </c>
    </row>
    <row r="100" spans="1:7" x14ac:dyDescent="0.3">
      <c r="A100" s="1" t="s">
        <v>41</v>
      </c>
      <c r="B100" t="s">
        <v>42</v>
      </c>
      <c r="C100" s="1">
        <v>7</v>
      </c>
      <c r="D100" s="1" t="s">
        <v>55</v>
      </c>
      <c r="E100" s="3" t="s">
        <v>56</v>
      </c>
      <c r="F100" s="1" t="s">
        <v>186</v>
      </c>
      <c r="G100">
        <f t="shared" si="0"/>
        <v>0.15</v>
      </c>
    </row>
    <row r="101" spans="1:7" x14ac:dyDescent="0.3">
      <c r="A101" s="1" t="s">
        <v>41</v>
      </c>
      <c r="B101" t="s">
        <v>42</v>
      </c>
      <c r="C101" s="1">
        <v>7</v>
      </c>
      <c r="D101" s="1" t="s">
        <v>324</v>
      </c>
      <c r="E101" s="3" t="s">
        <v>325</v>
      </c>
      <c r="F101" s="1" t="s">
        <v>187</v>
      </c>
      <c r="G101">
        <f t="shared" si="0"/>
        <v>0.35</v>
      </c>
    </row>
    <row r="102" spans="1:7" x14ac:dyDescent="0.3">
      <c r="A102" s="1" t="s">
        <v>57</v>
      </c>
      <c r="B102" t="s">
        <v>58</v>
      </c>
      <c r="C102" s="1">
        <v>8</v>
      </c>
      <c r="D102" s="2" t="s">
        <v>189</v>
      </c>
      <c r="E102" s="1">
        <v>999</v>
      </c>
      <c r="F102" s="2" t="s">
        <v>7</v>
      </c>
      <c r="G102" t="str">
        <f t="shared" si="0"/>
        <v>--</v>
      </c>
    </row>
    <row r="103" spans="1:7" x14ac:dyDescent="0.3">
      <c r="A103" s="1" t="s">
        <v>57</v>
      </c>
      <c r="B103" t="s">
        <v>58</v>
      </c>
      <c r="C103" s="1">
        <v>8</v>
      </c>
      <c r="D103" s="2" t="s">
        <v>500</v>
      </c>
      <c r="E103" s="3" t="s">
        <v>59</v>
      </c>
      <c r="F103" t="s">
        <v>188</v>
      </c>
      <c r="G103">
        <f t="shared" si="0"/>
        <v>0.7</v>
      </c>
    </row>
    <row r="104" spans="1:7" x14ac:dyDescent="0.3">
      <c r="A104" s="1" t="s">
        <v>57</v>
      </c>
      <c r="B104" t="s">
        <v>58</v>
      </c>
      <c r="C104" s="1">
        <v>8</v>
      </c>
      <c r="D104" s="1" t="s">
        <v>60</v>
      </c>
      <c r="E104" s="3" t="s">
        <v>61</v>
      </c>
      <c r="F104" s="1" t="s">
        <v>188</v>
      </c>
      <c r="G104">
        <f t="shared" si="0"/>
        <v>0.7</v>
      </c>
    </row>
    <row r="105" spans="1:7" x14ac:dyDescent="0.3">
      <c r="A105" s="1" t="s">
        <v>57</v>
      </c>
      <c r="B105" t="s">
        <v>58</v>
      </c>
      <c r="C105" s="1">
        <v>8</v>
      </c>
      <c r="D105" s="1" t="s">
        <v>62</v>
      </c>
      <c r="E105" s="3" t="s">
        <v>63</v>
      </c>
      <c r="F105" s="1" t="s">
        <v>187</v>
      </c>
      <c r="G105">
        <f t="shared" si="0"/>
        <v>0.35</v>
      </c>
    </row>
    <row r="106" spans="1:7" x14ac:dyDescent="0.3">
      <c r="A106" s="1" t="s">
        <v>57</v>
      </c>
      <c r="B106" t="s">
        <v>58</v>
      </c>
      <c r="C106" s="1">
        <v>8</v>
      </c>
      <c r="D106" s="1" t="s">
        <v>348</v>
      </c>
      <c r="E106" s="3" t="s">
        <v>64</v>
      </c>
      <c r="F106" s="1" t="s">
        <v>187</v>
      </c>
      <c r="G106">
        <f t="shared" si="0"/>
        <v>0.35</v>
      </c>
    </row>
    <row r="107" spans="1:7" x14ac:dyDescent="0.3">
      <c r="A107" s="1" t="s">
        <v>57</v>
      </c>
      <c r="B107" t="s">
        <v>58</v>
      </c>
      <c r="C107" s="1">
        <v>8</v>
      </c>
      <c r="D107" s="1" t="s">
        <v>65</v>
      </c>
      <c r="E107" s="3" t="s">
        <v>66</v>
      </c>
      <c r="F107" s="1" t="s">
        <v>186</v>
      </c>
      <c r="G107">
        <f t="shared" si="0"/>
        <v>0.15</v>
      </c>
    </row>
    <row r="108" spans="1:7" x14ac:dyDescent="0.3">
      <c r="A108" s="1" t="s">
        <v>57</v>
      </c>
      <c r="B108" t="s">
        <v>58</v>
      </c>
      <c r="C108" s="1">
        <v>8</v>
      </c>
      <c r="D108" s="1" t="s">
        <v>67</v>
      </c>
      <c r="E108" s="3" t="s">
        <v>68</v>
      </c>
      <c r="F108" s="1" t="s">
        <v>186</v>
      </c>
      <c r="G108">
        <f t="shared" si="0"/>
        <v>0.15</v>
      </c>
    </row>
    <row r="109" spans="1:7" x14ac:dyDescent="0.3">
      <c r="A109" s="1" t="s">
        <v>57</v>
      </c>
      <c r="B109" t="s">
        <v>58</v>
      </c>
      <c r="C109" s="1">
        <v>8</v>
      </c>
      <c r="D109" s="1" t="s">
        <v>433</v>
      </c>
      <c r="E109" s="3" t="s">
        <v>326</v>
      </c>
      <c r="F109" s="1" t="s">
        <v>187</v>
      </c>
      <c r="G109">
        <f t="shared" si="0"/>
        <v>0.35</v>
      </c>
    </row>
    <row r="110" spans="1:7" x14ac:dyDescent="0.3">
      <c r="A110" s="1" t="s">
        <v>57</v>
      </c>
      <c r="B110" t="s">
        <v>58</v>
      </c>
      <c r="C110" s="1">
        <v>8</v>
      </c>
      <c r="D110" s="1" t="s">
        <v>434</v>
      </c>
      <c r="E110" s="3" t="s">
        <v>327</v>
      </c>
      <c r="F110" s="1" t="s">
        <v>185</v>
      </c>
      <c r="G110">
        <f t="shared" si="0"/>
        <v>0.04</v>
      </c>
    </row>
    <row r="111" spans="1:7" x14ac:dyDescent="0.3">
      <c r="A111" s="1" t="s">
        <v>69</v>
      </c>
      <c r="B111" s="1" t="s">
        <v>70</v>
      </c>
      <c r="C111" s="1">
        <v>9</v>
      </c>
      <c r="D111" s="2" t="s">
        <v>189</v>
      </c>
      <c r="E111" s="3" t="s">
        <v>32</v>
      </c>
      <c r="F111" s="2" t="s">
        <v>7</v>
      </c>
      <c r="G111" t="str">
        <f t="shared" si="0"/>
        <v>--</v>
      </c>
    </row>
    <row r="112" spans="1:7" x14ac:dyDescent="0.3">
      <c r="A112" s="1" t="s">
        <v>69</v>
      </c>
      <c r="B112" s="1" t="s">
        <v>70</v>
      </c>
      <c r="C112" s="1">
        <v>9</v>
      </c>
      <c r="D112" s="1" t="s">
        <v>71</v>
      </c>
      <c r="E112" s="3" t="s">
        <v>72</v>
      </c>
      <c r="F112" s="1" t="s">
        <v>187</v>
      </c>
      <c r="G112">
        <f t="shared" si="0"/>
        <v>0.35</v>
      </c>
    </row>
    <row r="113" spans="1:7" x14ac:dyDescent="0.3">
      <c r="A113" s="1" t="s">
        <v>69</v>
      </c>
      <c r="B113" s="1" t="s">
        <v>70</v>
      </c>
      <c r="C113" s="1">
        <v>9</v>
      </c>
      <c r="D113" s="1" t="s">
        <v>73</v>
      </c>
      <c r="E113" s="3" t="s">
        <v>74</v>
      </c>
      <c r="F113" s="1" t="s">
        <v>185</v>
      </c>
      <c r="G113">
        <f t="shared" si="0"/>
        <v>0.04</v>
      </c>
    </row>
    <row r="114" spans="1:7" x14ac:dyDescent="0.3">
      <c r="A114" s="1" t="s">
        <v>69</v>
      </c>
      <c r="B114" s="1" t="s">
        <v>70</v>
      </c>
      <c r="C114" s="1">
        <v>9</v>
      </c>
      <c r="D114" s="1" t="s">
        <v>501</v>
      </c>
      <c r="E114" s="3" t="s">
        <v>75</v>
      </c>
      <c r="F114" s="1" t="s">
        <v>185</v>
      </c>
      <c r="G114">
        <f t="shared" si="0"/>
        <v>0.04</v>
      </c>
    </row>
    <row r="115" spans="1:7" x14ac:dyDescent="0.3">
      <c r="A115" s="1" t="s">
        <v>69</v>
      </c>
      <c r="B115" s="1" t="s">
        <v>70</v>
      </c>
      <c r="C115" s="1">
        <v>9</v>
      </c>
      <c r="D115" s="4" t="s">
        <v>438</v>
      </c>
      <c r="E115" s="3" t="s">
        <v>76</v>
      </c>
      <c r="F115" s="1" t="s">
        <v>185</v>
      </c>
      <c r="G115">
        <f t="shared" ref="G115:G174" si="1">IF(F115="--","--",VLOOKUP($F115,$J$5:$K$8,2,FALSE))</f>
        <v>0.04</v>
      </c>
    </row>
    <row r="116" spans="1:7" x14ac:dyDescent="0.3">
      <c r="A116" s="1" t="s">
        <v>69</v>
      </c>
      <c r="B116" s="1" t="s">
        <v>70</v>
      </c>
      <c r="C116" s="1">
        <v>9</v>
      </c>
      <c r="D116" s="4" t="s">
        <v>437</v>
      </c>
      <c r="E116" s="3" t="s">
        <v>77</v>
      </c>
      <c r="F116" s="1" t="s">
        <v>186</v>
      </c>
      <c r="G116">
        <f t="shared" si="1"/>
        <v>0.15</v>
      </c>
    </row>
    <row r="117" spans="1:7" x14ac:dyDescent="0.3">
      <c r="A117" s="1" t="s">
        <v>69</v>
      </c>
      <c r="B117" s="1" t="s">
        <v>70</v>
      </c>
      <c r="C117" s="1">
        <v>9</v>
      </c>
      <c r="D117" s="4" t="s">
        <v>436</v>
      </c>
      <c r="E117" s="3" t="s">
        <v>78</v>
      </c>
      <c r="F117" s="1" t="s">
        <v>187</v>
      </c>
      <c r="G117">
        <f t="shared" si="1"/>
        <v>0.35</v>
      </c>
    </row>
    <row r="118" spans="1:7" x14ac:dyDescent="0.3">
      <c r="A118" s="1" t="s">
        <v>69</v>
      </c>
      <c r="B118" s="1" t="s">
        <v>70</v>
      </c>
      <c r="C118" s="1">
        <v>9</v>
      </c>
      <c r="D118" s="4" t="s">
        <v>435</v>
      </c>
      <c r="E118" s="3" t="s">
        <v>79</v>
      </c>
      <c r="F118" s="1" t="s">
        <v>188</v>
      </c>
      <c r="G118">
        <f t="shared" si="1"/>
        <v>0.7</v>
      </c>
    </row>
    <row r="119" spans="1:7" x14ac:dyDescent="0.3">
      <c r="A119" s="1" t="s">
        <v>80</v>
      </c>
      <c r="B119" s="1" t="s">
        <v>81</v>
      </c>
      <c r="C119" s="1">
        <v>10</v>
      </c>
      <c r="D119" s="2" t="s">
        <v>189</v>
      </c>
      <c r="E119" s="3" t="s">
        <v>32</v>
      </c>
      <c r="F119" s="2" t="s">
        <v>7</v>
      </c>
      <c r="G119" t="str">
        <f t="shared" si="1"/>
        <v>--</v>
      </c>
    </row>
    <row r="120" spans="1:7" x14ac:dyDescent="0.3">
      <c r="A120" s="1" t="s">
        <v>80</v>
      </c>
      <c r="B120" s="1" t="s">
        <v>81</v>
      </c>
      <c r="C120" s="1">
        <v>10</v>
      </c>
      <c r="D120" s="1" t="s">
        <v>328</v>
      </c>
      <c r="E120" s="1">
        <v>1001</v>
      </c>
      <c r="F120" s="1" t="s">
        <v>188</v>
      </c>
      <c r="G120">
        <f t="shared" si="1"/>
        <v>0.7</v>
      </c>
    </row>
    <row r="121" spans="1:7" x14ac:dyDescent="0.3">
      <c r="A121" s="1" t="s">
        <v>80</v>
      </c>
      <c r="B121" s="1" t="s">
        <v>81</v>
      </c>
      <c r="C121" s="1">
        <v>10</v>
      </c>
      <c r="D121" s="1" t="s">
        <v>440</v>
      </c>
      <c r="E121" s="1">
        <v>1002</v>
      </c>
      <c r="F121" s="1" t="s">
        <v>187</v>
      </c>
      <c r="G121">
        <f t="shared" si="1"/>
        <v>0.35</v>
      </c>
    </row>
    <row r="122" spans="1:7" x14ac:dyDescent="0.3">
      <c r="A122" s="1" t="s">
        <v>80</v>
      </c>
      <c r="B122" s="1" t="s">
        <v>81</v>
      </c>
      <c r="C122" s="1">
        <v>10</v>
      </c>
      <c r="D122" s="1" t="s">
        <v>329</v>
      </c>
      <c r="E122" s="1">
        <v>1003</v>
      </c>
      <c r="F122" s="1" t="s">
        <v>187</v>
      </c>
      <c r="G122">
        <f t="shared" si="1"/>
        <v>0.35</v>
      </c>
    </row>
    <row r="123" spans="1:7" x14ac:dyDescent="0.3">
      <c r="A123" s="1" t="s">
        <v>80</v>
      </c>
      <c r="B123" s="1" t="s">
        <v>81</v>
      </c>
      <c r="C123" s="1">
        <v>10</v>
      </c>
      <c r="D123" s="1" t="s">
        <v>330</v>
      </c>
      <c r="E123" s="1">
        <v>1004</v>
      </c>
      <c r="F123" s="1" t="s">
        <v>187</v>
      </c>
      <c r="G123">
        <f t="shared" si="1"/>
        <v>0.35</v>
      </c>
    </row>
    <row r="124" spans="1:7" x14ac:dyDescent="0.3">
      <c r="A124" s="1" t="s">
        <v>80</v>
      </c>
      <c r="B124" s="1" t="s">
        <v>81</v>
      </c>
      <c r="C124" s="1">
        <v>10</v>
      </c>
      <c r="D124" s="1" t="s">
        <v>441</v>
      </c>
      <c r="E124" s="1">
        <v>1005</v>
      </c>
      <c r="F124" s="1" t="s">
        <v>187</v>
      </c>
      <c r="G124">
        <f t="shared" si="1"/>
        <v>0.35</v>
      </c>
    </row>
    <row r="125" spans="1:7" x14ac:dyDescent="0.3">
      <c r="A125" s="1" t="s">
        <v>80</v>
      </c>
      <c r="B125" s="1" t="s">
        <v>81</v>
      </c>
      <c r="C125" s="1">
        <v>10</v>
      </c>
      <c r="D125" s="1" t="s">
        <v>443</v>
      </c>
      <c r="E125" s="1">
        <v>1006</v>
      </c>
      <c r="F125" s="1" t="s">
        <v>186</v>
      </c>
      <c r="G125">
        <f t="shared" si="1"/>
        <v>0.15</v>
      </c>
    </row>
    <row r="126" spans="1:7" x14ac:dyDescent="0.3">
      <c r="A126" s="1" t="s">
        <v>80</v>
      </c>
      <c r="B126" s="1" t="s">
        <v>81</v>
      </c>
      <c r="C126" s="1">
        <v>10</v>
      </c>
      <c r="D126" s="1" t="s">
        <v>82</v>
      </c>
      <c r="E126" s="1">
        <v>1007</v>
      </c>
      <c r="F126" s="1" t="s">
        <v>186</v>
      </c>
      <c r="G126">
        <f t="shared" si="1"/>
        <v>0.15</v>
      </c>
    </row>
    <row r="127" spans="1:7" x14ac:dyDescent="0.3">
      <c r="A127" s="1" t="s">
        <v>80</v>
      </c>
      <c r="B127" s="1" t="s">
        <v>81</v>
      </c>
      <c r="C127" s="1">
        <v>10</v>
      </c>
      <c r="D127" s="1" t="s">
        <v>444</v>
      </c>
      <c r="E127" s="1">
        <v>1008</v>
      </c>
      <c r="F127" s="1" t="s">
        <v>186</v>
      </c>
      <c r="G127">
        <f t="shared" si="1"/>
        <v>0.15</v>
      </c>
    </row>
    <row r="128" spans="1:7" x14ac:dyDescent="0.3">
      <c r="A128" s="1" t="s">
        <v>80</v>
      </c>
      <c r="B128" s="1" t="s">
        <v>81</v>
      </c>
      <c r="C128" s="1">
        <v>10</v>
      </c>
      <c r="D128" s="4" t="s">
        <v>457</v>
      </c>
      <c r="E128" s="1">
        <v>1013</v>
      </c>
      <c r="F128" s="1" t="s">
        <v>185</v>
      </c>
      <c r="G128">
        <f t="shared" si="1"/>
        <v>0.04</v>
      </c>
    </row>
    <row r="129" spans="1:7" x14ac:dyDescent="0.3">
      <c r="A129" s="1" t="s">
        <v>80</v>
      </c>
      <c r="B129" s="1" t="s">
        <v>81</v>
      </c>
      <c r="C129" s="1">
        <v>10</v>
      </c>
      <c r="D129" s="4" t="s">
        <v>455</v>
      </c>
      <c r="E129" s="1">
        <v>1014</v>
      </c>
      <c r="F129" s="1" t="s">
        <v>186</v>
      </c>
      <c r="G129">
        <f t="shared" si="1"/>
        <v>0.15</v>
      </c>
    </row>
    <row r="130" spans="1:7" x14ac:dyDescent="0.3">
      <c r="A130" s="1" t="s">
        <v>80</v>
      </c>
      <c r="B130" s="1" t="s">
        <v>81</v>
      </c>
      <c r="C130" s="1">
        <v>10</v>
      </c>
      <c r="D130" s="4" t="s">
        <v>442</v>
      </c>
      <c r="E130" s="1">
        <v>1015</v>
      </c>
      <c r="F130" s="1" t="s">
        <v>187</v>
      </c>
      <c r="G130">
        <f t="shared" si="1"/>
        <v>0.35</v>
      </c>
    </row>
    <row r="131" spans="1:7" x14ac:dyDescent="0.3">
      <c r="A131" s="1" t="s">
        <v>80</v>
      </c>
      <c r="B131" s="1" t="s">
        <v>81</v>
      </c>
      <c r="C131" s="1">
        <v>10</v>
      </c>
      <c r="D131" s="4" t="s">
        <v>439</v>
      </c>
      <c r="E131" s="1">
        <v>1016</v>
      </c>
      <c r="F131" s="1" t="s">
        <v>188</v>
      </c>
      <c r="G131">
        <f t="shared" si="1"/>
        <v>0.7</v>
      </c>
    </row>
    <row r="132" spans="1:7" x14ac:dyDescent="0.3">
      <c r="A132" s="1" t="s">
        <v>80</v>
      </c>
      <c r="B132" s="1" t="s">
        <v>81</v>
      </c>
      <c r="C132" s="1">
        <v>10</v>
      </c>
      <c r="D132" s="4" t="s">
        <v>458</v>
      </c>
      <c r="E132" s="1">
        <v>1017</v>
      </c>
      <c r="F132" s="1" t="s">
        <v>185</v>
      </c>
      <c r="G132">
        <f t="shared" si="1"/>
        <v>0.04</v>
      </c>
    </row>
    <row r="133" spans="1:7" x14ac:dyDescent="0.3">
      <c r="A133" s="1" t="s">
        <v>80</v>
      </c>
      <c r="B133" s="1" t="s">
        <v>81</v>
      </c>
      <c r="C133" s="1">
        <v>10</v>
      </c>
      <c r="D133" s="4" t="s">
        <v>456</v>
      </c>
      <c r="E133" s="1">
        <v>1018</v>
      </c>
      <c r="F133" s="1" t="s">
        <v>186</v>
      </c>
      <c r="G133">
        <f t="shared" si="1"/>
        <v>0.15</v>
      </c>
    </row>
    <row r="134" spans="1:7" x14ac:dyDescent="0.3">
      <c r="A134" s="1" t="s">
        <v>80</v>
      </c>
      <c r="B134" s="1" t="s">
        <v>81</v>
      </c>
      <c r="C134" s="1">
        <v>10</v>
      </c>
      <c r="D134" s="4" t="s">
        <v>454</v>
      </c>
      <c r="E134" s="1">
        <v>1019</v>
      </c>
      <c r="F134" s="1" t="s">
        <v>187</v>
      </c>
      <c r="G134">
        <f t="shared" si="1"/>
        <v>0.35</v>
      </c>
    </row>
    <row r="135" spans="1:7" x14ac:dyDescent="0.3">
      <c r="A135" s="1" t="s">
        <v>80</v>
      </c>
      <c r="B135" s="1" t="s">
        <v>81</v>
      </c>
      <c r="C135" s="1">
        <v>10</v>
      </c>
      <c r="D135" s="4" t="s">
        <v>453</v>
      </c>
      <c r="E135" s="1">
        <v>1020</v>
      </c>
      <c r="F135" s="1" t="s">
        <v>188</v>
      </c>
      <c r="G135">
        <f t="shared" si="1"/>
        <v>0.7</v>
      </c>
    </row>
    <row r="136" spans="1:7" x14ac:dyDescent="0.3">
      <c r="A136" s="1" t="s">
        <v>83</v>
      </c>
      <c r="B136" s="1" t="s">
        <v>84</v>
      </c>
      <c r="C136" s="1">
        <v>28</v>
      </c>
      <c r="D136" s="2" t="s">
        <v>189</v>
      </c>
      <c r="E136" s="1">
        <v>999</v>
      </c>
      <c r="F136" s="2" t="s">
        <v>7</v>
      </c>
      <c r="G136" t="str">
        <f t="shared" si="1"/>
        <v>--</v>
      </c>
    </row>
    <row r="137" spans="1:7" x14ac:dyDescent="0.3">
      <c r="A137" s="1" t="s">
        <v>83</v>
      </c>
      <c r="B137" s="1" t="s">
        <v>84</v>
      </c>
      <c r="C137" s="1">
        <v>28</v>
      </c>
      <c r="D137" s="1" t="s">
        <v>85</v>
      </c>
      <c r="E137" s="1">
        <v>2801</v>
      </c>
      <c r="F137" s="1" t="s">
        <v>186</v>
      </c>
      <c r="G137">
        <f t="shared" si="1"/>
        <v>0.15</v>
      </c>
    </row>
    <row r="138" spans="1:7" x14ac:dyDescent="0.3">
      <c r="A138" s="1" t="s">
        <v>83</v>
      </c>
      <c r="B138" s="1" t="s">
        <v>84</v>
      </c>
      <c r="C138" s="1">
        <v>28</v>
      </c>
      <c r="D138" s="1" t="s">
        <v>86</v>
      </c>
      <c r="E138" s="1">
        <v>2802</v>
      </c>
      <c r="F138" s="1" t="s">
        <v>185</v>
      </c>
      <c r="G138">
        <f t="shared" si="1"/>
        <v>0.04</v>
      </c>
    </row>
    <row r="139" spans="1:7" x14ac:dyDescent="0.3">
      <c r="A139" s="1" t="s">
        <v>87</v>
      </c>
      <c r="B139" s="1" t="s">
        <v>88</v>
      </c>
      <c r="C139" s="1">
        <v>18</v>
      </c>
      <c r="D139" s="2" t="s">
        <v>189</v>
      </c>
      <c r="E139" s="1">
        <v>999</v>
      </c>
      <c r="F139" s="2" t="s">
        <v>7</v>
      </c>
      <c r="G139" t="str">
        <f t="shared" si="1"/>
        <v>--</v>
      </c>
    </row>
    <row r="140" spans="1:7" x14ac:dyDescent="0.3">
      <c r="A140" s="1" t="s">
        <v>87</v>
      </c>
      <c r="B140" s="1" t="s">
        <v>88</v>
      </c>
      <c r="C140" s="1">
        <v>18</v>
      </c>
      <c r="D140" s="5" t="s">
        <v>502</v>
      </c>
      <c r="E140" s="1">
        <v>1801</v>
      </c>
      <c r="F140" s="1" t="s">
        <v>188</v>
      </c>
      <c r="G140">
        <f t="shared" si="1"/>
        <v>0.7</v>
      </c>
    </row>
    <row r="141" spans="1:7" x14ac:dyDescent="0.3">
      <c r="A141" s="1" t="s">
        <v>87</v>
      </c>
      <c r="B141" s="1" t="s">
        <v>88</v>
      </c>
      <c r="C141" s="1">
        <v>18</v>
      </c>
      <c r="D141" s="5" t="s">
        <v>89</v>
      </c>
      <c r="E141" s="1">
        <v>1802</v>
      </c>
      <c r="F141" s="1" t="s">
        <v>188</v>
      </c>
      <c r="G141">
        <f t="shared" si="1"/>
        <v>0.7</v>
      </c>
    </row>
    <row r="142" spans="1:7" x14ac:dyDescent="0.3">
      <c r="A142" s="1" t="s">
        <v>87</v>
      </c>
      <c r="B142" s="1" t="s">
        <v>88</v>
      </c>
      <c r="C142" s="1">
        <v>18</v>
      </c>
      <c r="D142" s="5" t="s">
        <v>90</v>
      </c>
      <c r="E142" s="1">
        <v>1803</v>
      </c>
      <c r="F142" s="1" t="s">
        <v>187</v>
      </c>
      <c r="G142">
        <f t="shared" si="1"/>
        <v>0.35</v>
      </c>
    </row>
    <row r="143" spans="1:7" x14ac:dyDescent="0.3">
      <c r="A143" s="1" t="s">
        <v>87</v>
      </c>
      <c r="B143" s="1" t="s">
        <v>88</v>
      </c>
      <c r="C143" s="1">
        <v>18</v>
      </c>
      <c r="D143" s="5" t="s">
        <v>503</v>
      </c>
      <c r="E143" s="1">
        <v>1804</v>
      </c>
      <c r="F143" s="1" t="s">
        <v>187</v>
      </c>
      <c r="G143">
        <f t="shared" si="1"/>
        <v>0.35</v>
      </c>
    </row>
    <row r="144" spans="1:7" x14ac:dyDescent="0.3">
      <c r="A144" s="1" t="s">
        <v>87</v>
      </c>
      <c r="B144" s="1" t="s">
        <v>88</v>
      </c>
      <c r="C144" s="1">
        <v>18</v>
      </c>
      <c r="D144" s="1" t="s">
        <v>505</v>
      </c>
      <c r="E144" s="1">
        <v>1805</v>
      </c>
      <c r="F144" s="1" t="s">
        <v>187</v>
      </c>
      <c r="G144">
        <f t="shared" si="1"/>
        <v>0.35</v>
      </c>
    </row>
    <row r="145" spans="1:7" x14ac:dyDescent="0.3">
      <c r="A145" s="1" t="s">
        <v>87</v>
      </c>
      <c r="B145" s="1" t="s">
        <v>88</v>
      </c>
      <c r="C145" s="1">
        <v>18</v>
      </c>
      <c r="D145" s="5" t="s">
        <v>506</v>
      </c>
      <c r="E145" s="1">
        <v>1806</v>
      </c>
      <c r="F145" s="1" t="s">
        <v>186</v>
      </c>
      <c r="G145">
        <f t="shared" si="1"/>
        <v>0.15</v>
      </c>
    </row>
    <row r="146" spans="1:7" x14ac:dyDescent="0.3">
      <c r="A146" s="1" t="s">
        <v>87</v>
      </c>
      <c r="B146" s="1" t="s">
        <v>88</v>
      </c>
      <c r="C146" s="1">
        <v>18</v>
      </c>
      <c r="D146" s="5" t="s">
        <v>91</v>
      </c>
      <c r="E146" s="1">
        <v>1807</v>
      </c>
      <c r="F146" s="1" t="s">
        <v>186</v>
      </c>
      <c r="G146">
        <f t="shared" si="1"/>
        <v>0.15</v>
      </c>
    </row>
    <row r="147" spans="1:7" x14ac:dyDescent="0.3">
      <c r="A147" s="1" t="s">
        <v>87</v>
      </c>
      <c r="B147" s="1" t="s">
        <v>88</v>
      </c>
      <c r="C147" s="1">
        <v>18</v>
      </c>
      <c r="D147" s="6" t="s">
        <v>449</v>
      </c>
      <c r="E147" s="1">
        <v>1808</v>
      </c>
      <c r="F147" s="1" t="s">
        <v>186</v>
      </c>
      <c r="G147">
        <f t="shared" si="1"/>
        <v>0.15</v>
      </c>
    </row>
    <row r="148" spans="1:7" x14ac:dyDescent="0.3">
      <c r="A148" s="1" t="s">
        <v>87</v>
      </c>
      <c r="B148" s="1" t="s">
        <v>88</v>
      </c>
      <c r="C148" s="1">
        <v>18</v>
      </c>
      <c r="D148" s="5" t="s">
        <v>92</v>
      </c>
      <c r="E148" s="1">
        <v>1809</v>
      </c>
      <c r="F148" s="1" t="s">
        <v>186</v>
      </c>
      <c r="G148">
        <f t="shared" si="1"/>
        <v>0.15</v>
      </c>
    </row>
    <row r="149" spans="1:7" x14ac:dyDescent="0.3">
      <c r="A149" s="1" t="s">
        <v>87</v>
      </c>
      <c r="B149" s="1" t="s">
        <v>88</v>
      </c>
      <c r="C149" s="1">
        <v>18</v>
      </c>
      <c r="D149" s="5" t="s">
        <v>93</v>
      </c>
      <c r="E149" s="1">
        <v>1810</v>
      </c>
      <c r="F149" s="1" t="s">
        <v>186</v>
      </c>
      <c r="G149">
        <f t="shared" si="1"/>
        <v>0.15</v>
      </c>
    </row>
    <row r="150" spans="1:7" ht="28.8" x14ac:dyDescent="0.3">
      <c r="A150" s="1" t="s">
        <v>87</v>
      </c>
      <c r="B150" s="1" t="s">
        <v>88</v>
      </c>
      <c r="C150" s="1">
        <v>18</v>
      </c>
      <c r="D150" s="5" t="s">
        <v>94</v>
      </c>
      <c r="E150" s="1">
        <v>1811</v>
      </c>
      <c r="F150" s="1" t="s">
        <v>186</v>
      </c>
      <c r="G150">
        <f t="shared" si="1"/>
        <v>0.15</v>
      </c>
    </row>
    <row r="151" spans="1:7" x14ac:dyDescent="0.3">
      <c r="A151" s="1" t="s">
        <v>87</v>
      </c>
      <c r="B151" s="1" t="s">
        <v>88</v>
      </c>
      <c r="C151" s="1">
        <v>18</v>
      </c>
      <c r="D151" s="5" t="s">
        <v>95</v>
      </c>
      <c r="E151" s="1">
        <v>1812</v>
      </c>
      <c r="F151" s="1" t="s">
        <v>185</v>
      </c>
      <c r="G151">
        <f t="shared" si="1"/>
        <v>0.04</v>
      </c>
    </row>
    <row r="152" spans="1:7" x14ac:dyDescent="0.3">
      <c r="A152" s="1" t="s">
        <v>87</v>
      </c>
      <c r="B152" s="1" t="s">
        <v>88</v>
      </c>
      <c r="C152" s="1">
        <v>18</v>
      </c>
      <c r="D152" s="5" t="s">
        <v>507</v>
      </c>
      <c r="E152" s="1">
        <v>1813</v>
      </c>
      <c r="F152" s="1" t="s">
        <v>185</v>
      </c>
      <c r="G152">
        <f t="shared" si="1"/>
        <v>0.04</v>
      </c>
    </row>
    <row r="153" spans="1:7" x14ac:dyDescent="0.3">
      <c r="A153" s="1" t="s">
        <v>87</v>
      </c>
      <c r="B153" s="1" t="s">
        <v>88</v>
      </c>
      <c r="C153" s="1">
        <v>18</v>
      </c>
      <c r="D153" s="5" t="s">
        <v>96</v>
      </c>
      <c r="E153" s="1">
        <v>1814</v>
      </c>
      <c r="F153" s="1" t="s">
        <v>185</v>
      </c>
      <c r="G153">
        <f t="shared" si="1"/>
        <v>0.04</v>
      </c>
    </row>
    <row r="154" spans="1:7" x14ac:dyDescent="0.3">
      <c r="A154" s="1" t="s">
        <v>87</v>
      </c>
      <c r="B154" s="1" t="s">
        <v>88</v>
      </c>
      <c r="C154" s="1">
        <v>18</v>
      </c>
      <c r="D154" s="5" t="s">
        <v>482</v>
      </c>
      <c r="E154" s="1">
        <v>1815</v>
      </c>
      <c r="F154" s="1" t="s">
        <v>185</v>
      </c>
      <c r="G154">
        <f t="shared" si="1"/>
        <v>0.04</v>
      </c>
    </row>
    <row r="155" spans="1:7" x14ac:dyDescent="0.3">
      <c r="A155" s="1" t="s">
        <v>97</v>
      </c>
      <c r="B155" s="1" t="s">
        <v>98</v>
      </c>
      <c r="C155" s="1">
        <v>21</v>
      </c>
      <c r="D155" s="2" t="s">
        <v>189</v>
      </c>
      <c r="E155" s="1">
        <v>999</v>
      </c>
      <c r="F155" s="2" t="s">
        <v>7</v>
      </c>
      <c r="G155" t="str">
        <f t="shared" si="1"/>
        <v>--</v>
      </c>
    </row>
    <row r="156" spans="1:7" x14ac:dyDescent="0.3">
      <c r="A156" s="1" t="s">
        <v>97</v>
      </c>
      <c r="B156" s="1" t="s">
        <v>98</v>
      </c>
      <c r="C156" s="1">
        <v>21</v>
      </c>
      <c r="D156" s="5" t="s">
        <v>213</v>
      </c>
      <c r="E156" s="1">
        <v>2101</v>
      </c>
      <c r="F156" s="1" t="s">
        <v>188</v>
      </c>
      <c r="G156">
        <f t="shared" si="1"/>
        <v>0.7</v>
      </c>
    </row>
    <row r="157" spans="1:7" x14ac:dyDescent="0.3">
      <c r="A157" s="1" t="s">
        <v>97</v>
      </c>
      <c r="B157" s="1" t="s">
        <v>98</v>
      </c>
      <c r="C157" s="1">
        <v>21</v>
      </c>
      <c r="D157" s="5" t="s">
        <v>214</v>
      </c>
      <c r="E157" s="1">
        <v>2102</v>
      </c>
      <c r="F157" s="1" t="s">
        <v>188</v>
      </c>
      <c r="G157">
        <f t="shared" si="1"/>
        <v>0.7</v>
      </c>
    </row>
    <row r="158" spans="1:7" x14ac:dyDescent="0.3">
      <c r="A158" s="1" t="s">
        <v>97</v>
      </c>
      <c r="B158" s="1" t="s">
        <v>98</v>
      </c>
      <c r="C158" s="1">
        <v>21</v>
      </c>
      <c r="D158" s="5" t="s">
        <v>215</v>
      </c>
      <c r="E158" s="1">
        <v>2103</v>
      </c>
      <c r="F158" s="1" t="s">
        <v>187</v>
      </c>
      <c r="G158">
        <f t="shared" si="1"/>
        <v>0.35</v>
      </c>
    </row>
    <row r="159" spans="1:7" x14ac:dyDescent="0.3">
      <c r="A159" s="1" t="s">
        <v>97</v>
      </c>
      <c r="B159" s="1" t="s">
        <v>98</v>
      </c>
      <c r="C159" s="1">
        <v>21</v>
      </c>
      <c r="D159" s="5" t="s">
        <v>474</v>
      </c>
      <c r="E159" s="1">
        <v>2104</v>
      </c>
      <c r="F159" s="1" t="s">
        <v>187</v>
      </c>
      <c r="G159">
        <f t="shared" si="1"/>
        <v>0.35</v>
      </c>
    </row>
    <row r="160" spans="1:7" x14ac:dyDescent="0.3">
      <c r="A160" s="1" t="s">
        <v>97</v>
      </c>
      <c r="B160" s="1" t="s">
        <v>98</v>
      </c>
      <c r="C160" s="1">
        <v>21</v>
      </c>
      <c r="D160" s="1" t="s">
        <v>470</v>
      </c>
      <c r="E160" s="1">
        <v>2105</v>
      </c>
      <c r="F160" s="1" t="s">
        <v>187</v>
      </c>
      <c r="G160">
        <f t="shared" si="1"/>
        <v>0.35</v>
      </c>
    </row>
    <row r="161" spans="1:7" x14ac:dyDescent="0.3">
      <c r="A161" s="1" t="s">
        <v>97</v>
      </c>
      <c r="B161" s="1" t="s">
        <v>98</v>
      </c>
      <c r="C161" s="1">
        <v>21</v>
      </c>
      <c r="D161" s="5" t="s">
        <v>483</v>
      </c>
      <c r="E161" s="1">
        <v>2106</v>
      </c>
      <c r="F161" s="1" t="s">
        <v>186</v>
      </c>
      <c r="G161">
        <f t="shared" si="1"/>
        <v>0.15</v>
      </c>
    </row>
    <row r="162" spans="1:7" x14ac:dyDescent="0.3">
      <c r="A162" s="1" t="s">
        <v>97</v>
      </c>
      <c r="B162" s="1" t="s">
        <v>98</v>
      </c>
      <c r="C162" s="1">
        <v>21</v>
      </c>
      <c r="D162" s="5" t="s">
        <v>216</v>
      </c>
      <c r="E162" s="1">
        <v>2107</v>
      </c>
      <c r="F162" s="1" t="s">
        <v>186</v>
      </c>
      <c r="G162">
        <f t="shared" si="1"/>
        <v>0.15</v>
      </c>
    </row>
    <row r="163" spans="1:7" x14ac:dyDescent="0.3">
      <c r="A163" s="1" t="s">
        <v>97</v>
      </c>
      <c r="B163" s="1" t="s">
        <v>98</v>
      </c>
      <c r="C163" s="1">
        <v>21</v>
      </c>
      <c r="D163" s="6" t="s">
        <v>448</v>
      </c>
      <c r="E163" s="1">
        <v>2108</v>
      </c>
      <c r="F163" s="1" t="s">
        <v>186</v>
      </c>
      <c r="G163">
        <f t="shared" si="1"/>
        <v>0.15</v>
      </c>
    </row>
    <row r="164" spans="1:7" x14ac:dyDescent="0.3">
      <c r="A164" s="1" t="s">
        <v>97</v>
      </c>
      <c r="B164" s="1" t="s">
        <v>98</v>
      </c>
      <c r="C164" s="1">
        <v>21</v>
      </c>
      <c r="D164" s="5" t="s">
        <v>217</v>
      </c>
      <c r="E164" s="1">
        <v>2109</v>
      </c>
      <c r="F164" s="1" t="s">
        <v>186</v>
      </c>
      <c r="G164">
        <f t="shared" si="1"/>
        <v>0.15</v>
      </c>
    </row>
    <row r="165" spans="1:7" x14ac:dyDescent="0.3">
      <c r="A165" s="1" t="s">
        <v>97</v>
      </c>
      <c r="B165" s="1" t="s">
        <v>98</v>
      </c>
      <c r="C165" s="1">
        <v>21</v>
      </c>
      <c r="D165" s="5" t="s">
        <v>218</v>
      </c>
      <c r="E165" s="1">
        <v>2110</v>
      </c>
      <c r="F165" s="1" t="s">
        <v>186</v>
      </c>
      <c r="G165">
        <f t="shared" si="1"/>
        <v>0.15</v>
      </c>
    </row>
    <row r="166" spans="1:7" ht="28.8" x14ac:dyDescent="0.3">
      <c r="A166" s="1" t="s">
        <v>97</v>
      </c>
      <c r="B166" s="1" t="s">
        <v>98</v>
      </c>
      <c r="C166" s="1">
        <v>21</v>
      </c>
      <c r="D166" s="5" t="s">
        <v>219</v>
      </c>
      <c r="E166" s="1">
        <v>2111</v>
      </c>
      <c r="F166" s="1" t="s">
        <v>186</v>
      </c>
      <c r="G166">
        <f t="shared" si="1"/>
        <v>0.15</v>
      </c>
    </row>
    <row r="167" spans="1:7" x14ac:dyDescent="0.3">
      <c r="A167" s="1" t="s">
        <v>97</v>
      </c>
      <c r="B167" s="1" t="s">
        <v>98</v>
      </c>
      <c r="C167" s="1">
        <v>21</v>
      </c>
      <c r="D167" s="5" t="s">
        <v>220</v>
      </c>
      <c r="E167" s="1">
        <v>2112</v>
      </c>
      <c r="F167" s="1" t="s">
        <v>185</v>
      </c>
      <c r="G167">
        <f t="shared" si="1"/>
        <v>0.04</v>
      </c>
    </row>
    <row r="168" spans="1:7" x14ac:dyDescent="0.3">
      <c r="A168" s="1" t="s">
        <v>97</v>
      </c>
      <c r="B168" s="1" t="s">
        <v>98</v>
      </c>
      <c r="C168" s="1">
        <v>21</v>
      </c>
      <c r="D168" s="5" t="s">
        <v>484</v>
      </c>
      <c r="E168" s="1">
        <v>2113</v>
      </c>
      <c r="F168" s="1" t="s">
        <v>185</v>
      </c>
      <c r="G168">
        <f t="shared" si="1"/>
        <v>0.04</v>
      </c>
    </row>
    <row r="169" spans="1:7" x14ac:dyDescent="0.3">
      <c r="A169" s="1" t="s">
        <v>97</v>
      </c>
      <c r="B169" s="1" t="s">
        <v>98</v>
      </c>
      <c r="C169" s="1">
        <v>21</v>
      </c>
      <c r="D169" s="5" t="s">
        <v>168</v>
      </c>
      <c r="E169" s="1">
        <v>2114</v>
      </c>
      <c r="F169" s="1" t="s">
        <v>185</v>
      </c>
      <c r="G169">
        <f t="shared" si="1"/>
        <v>0.04</v>
      </c>
    </row>
    <row r="170" spans="1:7" x14ac:dyDescent="0.3">
      <c r="A170" s="1" t="s">
        <v>97</v>
      </c>
      <c r="B170" s="1" t="s">
        <v>98</v>
      </c>
      <c r="C170" s="1">
        <v>21</v>
      </c>
      <c r="D170" s="5" t="s">
        <v>485</v>
      </c>
      <c r="E170" s="1">
        <v>2115</v>
      </c>
      <c r="F170" s="1" t="s">
        <v>185</v>
      </c>
      <c r="G170">
        <f t="shared" si="1"/>
        <v>0.04</v>
      </c>
    </row>
    <row r="171" spans="1:7" x14ac:dyDescent="0.3">
      <c r="A171" s="1" t="s">
        <v>99</v>
      </c>
      <c r="B171" s="1" t="s">
        <v>100</v>
      </c>
      <c r="C171" s="1">
        <v>19</v>
      </c>
      <c r="D171" s="2" t="s">
        <v>189</v>
      </c>
      <c r="E171" s="1">
        <v>999</v>
      </c>
      <c r="F171" s="2" t="s">
        <v>7</v>
      </c>
      <c r="G171" t="str">
        <f t="shared" si="1"/>
        <v>--</v>
      </c>
    </row>
    <row r="172" spans="1:7" x14ac:dyDescent="0.3">
      <c r="A172" s="1" t="s">
        <v>99</v>
      </c>
      <c r="B172" s="1" t="s">
        <v>100</v>
      </c>
      <c r="C172" s="1">
        <v>19</v>
      </c>
      <c r="D172" s="5" t="s">
        <v>101</v>
      </c>
      <c r="E172" s="1">
        <v>1901</v>
      </c>
      <c r="F172" s="1" t="s">
        <v>188</v>
      </c>
      <c r="G172">
        <f t="shared" si="1"/>
        <v>0.7</v>
      </c>
    </row>
    <row r="173" spans="1:7" x14ac:dyDescent="0.3">
      <c r="A173" s="1" t="s">
        <v>99</v>
      </c>
      <c r="B173" s="1" t="s">
        <v>100</v>
      </c>
      <c r="C173" s="1">
        <v>19</v>
      </c>
      <c r="D173" s="5" t="s">
        <v>559</v>
      </c>
      <c r="E173" s="1">
        <v>1902</v>
      </c>
      <c r="F173" s="1" t="s">
        <v>187</v>
      </c>
      <c r="G173">
        <f t="shared" si="1"/>
        <v>0.35</v>
      </c>
    </row>
    <row r="174" spans="1:7" x14ac:dyDescent="0.3">
      <c r="A174" s="1" t="s">
        <v>99</v>
      </c>
      <c r="B174" s="1" t="s">
        <v>100</v>
      </c>
      <c r="C174" s="1">
        <v>19</v>
      </c>
      <c r="D174" s="5" t="s">
        <v>526</v>
      </c>
      <c r="E174" s="1">
        <v>1903</v>
      </c>
      <c r="F174" s="1" t="s">
        <v>187</v>
      </c>
      <c r="G174">
        <f t="shared" si="1"/>
        <v>0.35</v>
      </c>
    </row>
    <row r="175" spans="1:7" x14ac:dyDescent="0.3">
      <c r="A175" s="1" t="s">
        <v>99</v>
      </c>
      <c r="B175" s="1" t="s">
        <v>100</v>
      </c>
      <c r="C175" s="1">
        <v>19</v>
      </c>
      <c r="D175" s="5" t="s">
        <v>525</v>
      </c>
      <c r="E175" s="1">
        <v>1904</v>
      </c>
      <c r="F175" s="1" t="s">
        <v>187</v>
      </c>
      <c r="G175">
        <f t="shared" ref="G175:G239" si="2">IF(F175="--","--",VLOOKUP($F175,$J$5:$K$8,2,FALSE))</f>
        <v>0.35</v>
      </c>
    </row>
    <row r="176" spans="1:7" x14ac:dyDescent="0.3">
      <c r="A176" s="1" t="s">
        <v>99</v>
      </c>
      <c r="B176" s="1" t="s">
        <v>100</v>
      </c>
      <c r="C176" s="1">
        <v>19</v>
      </c>
      <c r="D176" s="5" t="s">
        <v>102</v>
      </c>
      <c r="E176" s="1">
        <v>1905</v>
      </c>
      <c r="F176" s="1" t="s">
        <v>187</v>
      </c>
      <c r="G176">
        <f t="shared" si="2"/>
        <v>0.35</v>
      </c>
    </row>
    <row r="177" spans="1:7" x14ac:dyDescent="0.3">
      <c r="A177" s="1" t="s">
        <v>99</v>
      </c>
      <c r="B177" s="1" t="s">
        <v>100</v>
      </c>
      <c r="C177" s="1">
        <v>19</v>
      </c>
      <c r="D177" s="5" t="s">
        <v>524</v>
      </c>
      <c r="E177" s="1">
        <v>1906</v>
      </c>
      <c r="F177" s="1" t="s">
        <v>187</v>
      </c>
      <c r="G177">
        <f t="shared" si="2"/>
        <v>0.35</v>
      </c>
    </row>
    <row r="178" spans="1:7" x14ac:dyDescent="0.3">
      <c r="A178" s="1" t="s">
        <v>99</v>
      </c>
      <c r="B178" s="1" t="s">
        <v>100</v>
      </c>
      <c r="C178" s="1">
        <v>19</v>
      </c>
      <c r="D178" s="5" t="s">
        <v>103</v>
      </c>
      <c r="E178" s="1">
        <v>1907</v>
      </c>
      <c r="F178" s="1" t="s">
        <v>187</v>
      </c>
      <c r="G178">
        <f t="shared" si="2"/>
        <v>0.35</v>
      </c>
    </row>
    <row r="179" spans="1:7" x14ac:dyDescent="0.3">
      <c r="A179" s="1" t="s">
        <v>99</v>
      </c>
      <c r="B179" s="1" t="s">
        <v>100</v>
      </c>
      <c r="C179" s="1">
        <v>19</v>
      </c>
      <c r="D179" s="5" t="s">
        <v>523</v>
      </c>
      <c r="E179" s="1">
        <v>1908</v>
      </c>
      <c r="F179" s="1" t="s">
        <v>187</v>
      </c>
      <c r="G179">
        <f t="shared" si="2"/>
        <v>0.35</v>
      </c>
    </row>
    <row r="180" spans="1:7" x14ac:dyDescent="0.3">
      <c r="A180" s="1" t="s">
        <v>99</v>
      </c>
      <c r="B180" s="1" t="s">
        <v>100</v>
      </c>
      <c r="C180" s="1">
        <v>19</v>
      </c>
      <c r="D180" s="5" t="s">
        <v>104</v>
      </c>
      <c r="E180" s="1">
        <v>1909</v>
      </c>
      <c r="F180" s="1" t="s">
        <v>186</v>
      </c>
      <c r="G180">
        <f t="shared" si="2"/>
        <v>0.15</v>
      </c>
    </row>
    <row r="181" spans="1:7" x14ac:dyDescent="0.3">
      <c r="A181" s="1" t="s">
        <v>99</v>
      </c>
      <c r="B181" s="1" t="s">
        <v>100</v>
      </c>
      <c r="C181" s="1">
        <v>19</v>
      </c>
      <c r="D181" s="5" t="s">
        <v>105</v>
      </c>
      <c r="E181" s="1">
        <v>1910</v>
      </c>
      <c r="F181" s="1" t="s">
        <v>186</v>
      </c>
      <c r="G181">
        <f t="shared" si="2"/>
        <v>0.15</v>
      </c>
    </row>
    <row r="182" spans="1:7" x14ac:dyDescent="0.3">
      <c r="A182" s="1" t="s">
        <v>99</v>
      </c>
      <c r="B182" s="1" t="s">
        <v>100</v>
      </c>
      <c r="C182" s="1">
        <v>19</v>
      </c>
      <c r="D182" s="5" t="s">
        <v>522</v>
      </c>
      <c r="E182" s="1">
        <v>1911</v>
      </c>
      <c r="F182" s="1" t="s">
        <v>186</v>
      </c>
      <c r="G182">
        <f t="shared" si="2"/>
        <v>0.15</v>
      </c>
    </row>
    <row r="183" spans="1:7" x14ac:dyDescent="0.3">
      <c r="A183" s="1" t="s">
        <v>99</v>
      </c>
      <c r="B183" s="1" t="s">
        <v>100</v>
      </c>
      <c r="C183" s="1">
        <v>19</v>
      </c>
      <c r="D183" s="5" t="s">
        <v>106</v>
      </c>
      <c r="E183" s="1">
        <v>1912</v>
      </c>
      <c r="F183" s="1" t="s">
        <v>186</v>
      </c>
      <c r="G183">
        <f t="shared" si="2"/>
        <v>0.15</v>
      </c>
    </row>
    <row r="184" spans="1:7" x14ac:dyDescent="0.3">
      <c r="A184" s="1" t="s">
        <v>99</v>
      </c>
      <c r="B184" s="1" t="s">
        <v>100</v>
      </c>
      <c r="C184" s="1">
        <v>19</v>
      </c>
      <c r="D184" s="5" t="s">
        <v>107</v>
      </c>
      <c r="E184" s="1">
        <v>1913</v>
      </c>
      <c r="F184" s="1" t="s">
        <v>185</v>
      </c>
      <c r="G184">
        <f t="shared" si="2"/>
        <v>0.04</v>
      </c>
    </row>
    <row r="185" spans="1:7" x14ac:dyDescent="0.3">
      <c r="A185" s="1" t="s">
        <v>99</v>
      </c>
      <c r="B185" s="1" t="s">
        <v>100</v>
      </c>
      <c r="C185" s="1">
        <v>19</v>
      </c>
      <c r="D185" s="5" t="s">
        <v>476</v>
      </c>
      <c r="E185" s="1">
        <v>1914</v>
      </c>
      <c r="F185" s="1" t="s">
        <v>185</v>
      </c>
      <c r="G185">
        <f t="shared" si="2"/>
        <v>0.04</v>
      </c>
    </row>
    <row r="186" spans="1:7" x14ac:dyDescent="0.3">
      <c r="A186" s="1" t="s">
        <v>99</v>
      </c>
      <c r="B186" s="1" t="s">
        <v>100</v>
      </c>
      <c r="C186" s="1">
        <v>19</v>
      </c>
      <c r="D186" s="1" t="s">
        <v>521</v>
      </c>
      <c r="E186" s="1">
        <v>1915</v>
      </c>
      <c r="F186" s="1" t="s">
        <v>187</v>
      </c>
      <c r="G186">
        <f t="shared" si="2"/>
        <v>0.35</v>
      </c>
    </row>
    <row r="187" spans="1:7" x14ac:dyDescent="0.3">
      <c r="A187" s="1" t="s">
        <v>108</v>
      </c>
      <c r="B187" s="1" t="s">
        <v>109</v>
      </c>
      <c r="C187" s="1">
        <v>22</v>
      </c>
      <c r="D187" s="2" t="s">
        <v>189</v>
      </c>
      <c r="E187" s="1">
        <v>999</v>
      </c>
      <c r="F187" s="2" t="s">
        <v>7</v>
      </c>
      <c r="G187" t="str">
        <f t="shared" si="2"/>
        <v>--</v>
      </c>
    </row>
    <row r="188" spans="1:7" x14ac:dyDescent="0.3">
      <c r="A188" s="1" t="s">
        <v>108</v>
      </c>
      <c r="B188" s="1" t="s">
        <v>109</v>
      </c>
      <c r="C188" s="1">
        <v>22</v>
      </c>
      <c r="D188" s="5" t="s">
        <v>110</v>
      </c>
      <c r="E188" s="1">
        <v>2201</v>
      </c>
      <c r="F188" s="1" t="s">
        <v>188</v>
      </c>
      <c r="G188">
        <f t="shared" si="2"/>
        <v>0.7</v>
      </c>
    </row>
    <row r="189" spans="1:7" x14ac:dyDescent="0.3">
      <c r="A189" s="1" t="s">
        <v>108</v>
      </c>
      <c r="B189" s="1" t="s">
        <v>109</v>
      </c>
      <c r="C189" s="1">
        <v>22</v>
      </c>
      <c r="D189" s="5" t="s">
        <v>560</v>
      </c>
      <c r="E189" s="1">
        <v>2202</v>
      </c>
      <c r="F189" s="1" t="s">
        <v>187</v>
      </c>
      <c r="G189">
        <f t="shared" si="2"/>
        <v>0.35</v>
      </c>
    </row>
    <row r="190" spans="1:7" x14ac:dyDescent="0.3">
      <c r="A190" s="1" t="s">
        <v>108</v>
      </c>
      <c r="B190" s="1" t="s">
        <v>109</v>
      </c>
      <c r="C190" s="1">
        <v>22</v>
      </c>
      <c r="D190" s="5" t="s">
        <v>520</v>
      </c>
      <c r="E190" s="1">
        <v>2203</v>
      </c>
      <c r="F190" s="1" t="s">
        <v>187</v>
      </c>
      <c r="G190">
        <f t="shared" si="2"/>
        <v>0.35</v>
      </c>
    </row>
    <row r="191" spans="1:7" x14ac:dyDescent="0.3">
      <c r="A191" s="1" t="s">
        <v>108</v>
      </c>
      <c r="B191" s="1" t="s">
        <v>109</v>
      </c>
      <c r="C191" s="1">
        <v>22</v>
      </c>
      <c r="D191" s="5" t="s">
        <v>519</v>
      </c>
      <c r="E191" s="1">
        <v>2204</v>
      </c>
      <c r="F191" s="1" t="s">
        <v>187</v>
      </c>
      <c r="G191">
        <f t="shared" si="2"/>
        <v>0.35</v>
      </c>
    </row>
    <row r="192" spans="1:7" x14ac:dyDescent="0.3">
      <c r="A192" s="1" t="s">
        <v>108</v>
      </c>
      <c r="B192" s="1" t="s">
        <v>109</v>
      </c>
      <c r="C192" s="1">
        <v>22</v>
      </c>
      <c r="D192" s="5" t="s">
        <v>111</v>
      </c>
      <c r="E192" s="1">
        <v>2205</v>
      </c>
      <c r="F192" s="1" t="s">
        <v>187</v>
      </c>
      <c r="G192">
        <f t="shared" si="2"/>
        <v>0.35</v>
      </c>
    </row>
    <row r="193" spans="1:7" x14ac:dyDescent="0.3">
      <c r="A193" s="1" t="s">
        <v>108</v>
      </c>
      <c r="B193" s="1" t="s">
        <v>109</v>
      </c>
      <c r="C193" s="1">
        <v>22</v>
      </c>
      <c r="D193" s="5" t="s">
        <v>518</v>
      </c>
      <c r="E193" s="1">
        <v>2206</v>
      </c>
      <c r="F193" s="1" t="s">
        <v>187</v>
      </c>
      <c r="G193">
        <f t="shared" si="2"/>
        <v>0.35</v>
      </c>
    </row>
    <row r="194" spans="1:7" x14ac:dyDescent="0.3">
      <c r="A194" s="1" t="s">
        <v>108</v>
      </c>
      <c r="B194" s="1" t="s">
        <v>109</v>
      </c>
      <c r="C194" s="1">
        <v>22</v>
      </c>
      <c r="D194" s="5" t="s">
        <v>517</v>
      </c>
      <c r="E194" s="1">
        <v>2207</v>
      </c>
      <c r="F194" s="1" t="s">
        <v>187</v>
      </c>
      <c r="G194">
        <f t="shared" si="2"/>
        <v>0.35</v>
      </c>
    </row>
    <row r="195" spans="1:7" x14ac:dyDescent="0.3">
      <c r="A195" s="1" t="s">
        <v>108</v>
      </c>
      <c r="B195" s="1" t="s">
        <v>109</v>
      </c>
      <c r="C195" s="1">
        <v>22</v>
      </c>
      <c r="D195" s="5" t="s">
        <v>387</v>
      </c>
      <c r="E195" s="1">
        <v>2208</v>
      </c>
      <c r="F195" s="1" t="s">
        <v>187</v>
      </c>
      <c r="G195">
        <f t="shared" si="2"/>
        <v>0.35</v>
      </c>
    </row>
    <row r="196" spans="1:7" x14ac:dyDescent="0.3">
      <c r="A196" s="1" t="s">
        <v>108</v>
      </c>
      <c r="B196" s="1" t="s">
        <v>109</v>
      </c>
      <c r="C196" s="1">
        <v>22</v>
      </c>
      <c r="D196" s="5" t="s">
        <v>112</v>
      </c>
      <c r="E196" s="1">
        <v>2209</v>
      </c>
      <c r="F196" s="1" t="s">
        <v>186</v>
      </c>
      <c r="G196">
        <f t="shared" si="2"/>
        <v>0.15</v>
      </c>
    </row>
    <row r="197" spans="1:7" x14ac:dyDescent="0.3">
      <c r="A197" s="1" t="s">
        <v>108</v>
      </c>
      <c r="B197" s="1" t="s">
        <v>109</v>
      </c>
      <c r="C197" s="1">
        <v>22</v>
      </c>
      <c r="D197" s="5" t="s">
        <v>113</v>
      </c>
      <c r="E197" s="1">
        <v>2210</v>
      </c>
      <c r="F197" s="1" t="s">
        <v>186</v>
      </c>
      <c r="G197">
        <f t="shared" si="2"/>
        <v>0.15</v>
      </c>
    </row>
    <row r="198" spans="1:7" x14ac:dyDescent="0.3">
      <c r="A198" s="1" t="s">
        <v>108</v>
      </c>
      <c r="B198" s="1" t="s">
        <v>109</v>
      </c>
      <c r="C198" s="1">
        <v>22</v>
      </c>
      <c r="D198" s="5" t="s">
        <v>516</v>
      </c>
      <c r="E198" s="1">
        <v>2211</v>
      </c>
      <c r="F198" s="1" t="s">
        <v>186</v>
      </c>
      <c r="G198">
        <f t="shared" si="2"/>
        <v>0.15</v>
      </c>
    </row>
    <row r="199" spans="1:7" x14ac:dyDescent="0.3">
      <c r="A199" s="1" t="s">
        <v>108</v>
      </c>
      <c r="B199" s="1" t="s">
        <v>109</v>
      </c>
      <c r="C199" s="1">
        <v>22</v>
      </c>
      <c r="D199" s="5" t="s">
        <v>114</v>
      </c>
      <c r="E199" s="1">
        <v>2212</v>
      </c>
      <c r="F199" s="1" t="s">
        <v>186</v>
      </c>
      <c r="G199">
        <f t="shared" si="2"/>
        <v>0.15</v>
      </c>
    </row>
    <row r="200" spans="1:7" x14ac:dyDescent="0.3">
      <c r="A200" s="1" t="s">
        <v>108</v>
      </c>
      <c r="B200" s="1" t="s">
        <v>109</v>
      </c>
      <c r="C200" s="1">
        <v>22</v>
      </c>
      <c r="D200" s="5" t="s">
        <v>515</v>
      </c>
      <c r="E200" s="1">
        <v>2213</v>
      </c>
      <c r="F200" s="1" t="s">
        <v>185</v>
      </c>
      <c r="G200">
        <f t="shared" si="2"/>
        <v>0.04</v>
      </c>
    </row>
    <row r="201" spans="1:7" x14ac:dyDescent="0.3">
      <c r="A201" s="1" t="s">
        <v>108</v>
      </c>
      <c r="B201" s="1" t="s">
        <v>109</v>
      </c>
      <c r="C201" s="1">
        <v>22</v>
      </c>
      <c r="D201" s="5" t="s">
        <v>514</v>
      </c>
      <c r="E201" s="1">
        <v>2214</v>
      </c>
      <c r="F201" s="1" t="s">
        <v>185</v>
      </c>
      <c r="G201">
        <f t="shared" si="2"/>
        <v>0.04</v>
      </c>
    </row>
    <row r="202" spans="1:7" x14ac:dyDescent="0.3">
      <c r="A202" s="1" t="s">
        <v>108</v>
      </c>
      <c r="B202" s="1" t="s">
        <v>109</v>
      </c>
      <c r="C202" s="1">
        <v>22</v>
      </c>
      <c r="D202" s="1" t="s">
        <v>513</v>
      </c>
      <c r="E202" s="1">
        <v>2215</v>
      </c>
      <c r="F202" s="1" t="s">
        <v>187</v>
      </c>
      <c r="G202">
        <f t="shared" si="2"/>
        <v>0.35</v>
      </c>
    </row>
    <row r="203" spans="1:7" x14ac:dyDescent="0.3">
      <c r="A203" s="1" t="s">
        <v>115</v>
      </c>
      <c r="B203" s="1" t="s">
        <v>116</v>
      </c>
      <c r="C203" s="1">
        <v>20</v>
      </c>
      <c r="D203" s="2" t="s">
        <v>189</v>
      </c>
      <c r="E203" s="1">
        <v>999</v>
      </c>
      <c r="F203" s="2" t="s">
        <v>7</v>
      </c>
      <c r="G203" t="str">
        <f t="shared" si="2"/>
        <v>--</v>
      </c>
    </row>
    <row r="204" spans="1:7" x14ac:dyDescent="0.3">
      <c r="A204" s="1" t="s">
        <v>115</v>
      </c>
      <c r="B204" s="1" t="s">
        <v>116</v>
      </c>
      <c r="C204" s="1">
        <v>20</v>
      </c>
      <c r="D204" s="5" t="s">
        <v>117</v>
      </c>
      <c r="E204" s="1">
        <v>2001</v>
      </c>
      <c r="F204" s="1" t="s">
        <v>188</v>
      </c>
      <c r="G204">
        <f t="shared" si="2"/>
        <v>0.7</v>
      </c>
    </row>
    <row r="205" spans="1:7" x14ac:dyDescent="0.3">
      <c r="A205" s="1" t="s">
        <v>115</v>
      </c>
      <c r="B205" s="1" t="s">
        <v>116</v>
      </c>
      <c r="C205" s="1">
        <v>20</v>
      </c>
      <c r="D205" s="5" t="s">
        <v>118</v>
      </c>
      <c r="E205" s="1">
        <v>2002</v>
      </c>
      <c r="F205" s="1" t="s">
        <v>188</v>
      </c>
      <c r="G205">
        <f t="shared" si="2"/>
        <v>0.7</v>
      </c>
    </row>
    <row r="206" spans="1:7" x14ac:dyDescent="0.3">
      <c r="A206" s="1" t="s">
        <v>115</v>
      </c>
      <c r="B206" s="1" t="s">
        <v>116</v>
      </c>
      <c r="C206" s="1">
        <v>20</v>
      </c>
      <c r="D206" s="5" t="s">
        <v>119</v>
      </c>
      <c r="E206" s="1">
        <v>2003</v>
      </c>
      <c r="F206" s="1" t="s">
        <v>188</v>
      </c>
      <c r="G206">
        <f t="shared" si="2"/>
        <v>0.7</v>
      </c>
    </row>
    <row r="207" spans="1:7" x14ac:dyDescent="0.3">
      <c r="A207" s="1" t="s">
        <v>115</v>
      </c>
      <c r="B207" s="1" t="s">
        <v>116</v>
      </c>
      <c r="C207" s="1">
        <v>20</v>
      </c>
      <c r="D207" s="5" t="s">
        <v>120</v>
      </c>
      <c r="E207" s="1">
        <v>2004</v>
      </c>
      <c r="F207" s="1" t="s">
        <v>188</v>
      </c>
      <c r="G207">
        <f t="shared" si="2"/>
        <v>0.7</v>
      </c>
    </row>
    <row r="208" spans="1:7" x14ac:dyDescent="0.3">
      <c r="A208" s="1" t="s">
        <v>115</v>
      </c>
      <c r="B208" s="1" t="s">
        <v>116</v>
      </c>
      <c r="C208" s="1">
        <v>20</v>
      </c>
      <c r="D208" s="5" t="s">
        <v>561</v>
      </c>
      <c r="E208" s="1">
        <v>2005</v>
      </c>
      <c r="F208" s="1" t="s">
        <v>186</v>
      </c>
      <c r="G208">
        <f t="shared" si="2"/>
        <v>0.15</v>
      </c>
    </row>
    <row r="209" spans="1:7" x14ac:dyDescent="0.3">
      <c r="A209" s="1" t="s">
        <v>115</v>
      </c>
      <c r="B209" s="1" t="s">
        <v>116</v>
      </c>
      <c r="C209" s="1">
        <v>20</v>
      </c>
      <c r="D209" s="5" t="s">
        <v>121</v>
      </c>
      <c r="E209" s="1">
        <v>2006</v>
      </c>
      <c r="F209" s="1" t="s">
        <v>186</v>
      </c>
      <c r="G209">
        <f t="shared" si="2"/>
        <v>0.15</v>
      </c>
    </row>
    <row r="210" spans="1:7" ht="28.8" x14ac:dyDescent="0.3">
      <c r="A210" s="1" t="s">
        <v>115</v>
      </c>
      <c r="B210" s="1" t="s">
        <v>116</v>
      </c>
      <c r="C210" s="1">
        <v>20</v>
      </c>
      <c r="D210" s="5" t="s">
        <v>122</v>
      </c>
      <c r="E210" s="1">
        <v>2007</v>
      </c>
      <c r="F210" s="1" t="s">
        <v>186</v>
      </c>
      <c r="G210">
        <f t="shared" si="2"/>
        <v>0.15</v>
      </c>
    </row>
    <row r="211" spans="1:7" x14ac:dyDescent="0.3">
      <c r="A211" s="1" t="s">
        <v>115</v>
      </c>
      <c r="B211" s="1" t="s">
        <v>116</v>
      </c>
      <c r="C211" s="1">
        <v>20</v>
      </c>
      <c r="D211" s="5" t="s">
        <v>123</v>
      </c>
      <c r="E211" s="1">
        <v>2008</v>
      </c>
      <c r="F211" s="1" t="s">
        <v>186</v>
      </c>
      <c r="G211">
        <f t="shared" si="2"/>
        <v>0.15</v>
      </c>
    </row>
    <row r="212" spans="1:7" x14ac:dyDescent="0.3">
      <c r="A212" s="1" t="s">
        <v>115</v>
      </c>
      <c r="B212" s="1" t="s">
        <v>116</v>
      </c>
      <c r="C212" s="1">
        <v>20</v>
      </c>
      <c r="D212" s="5" t="s">
        <v>124</v>
      </c>
      <c r="E212" s="1">
        <v>2009</v>
      </c>
      <c r="F212" s="1" t="s">
        <v>186</v>
      </c>
      <c r="G212">
        <f t="shared" si="2"/>
        <v>0.15</v>
      </c>
    </row>
    <row r="213" spans="1:7" x14ac:dyDescent="0.3">
      <c r="A213" s="1" t="s">
        <v>115</v>
      </c>
      <c r="B213" s="1" t="s">
        <v>116</v>
      </c>
      <c r="C213" s="1">
        <v>20</v>
      </c>
      <c r="D213" s="5" t="s">
        <v>125</v>
      </c>
      <c r="E213" s="1">
        <v>2010</v>
      </c>
      <c r="F213" s="1" t="s">
        <v>186</v>
      </c>
      <c r="G213">
        <f t="shared" si="2"/>
        <v>0.15</v>
      </c>
    </row>
    <row r="214" spans="1:7" x14ac:dyDescent="0.3">
      <c r="A214" s="1" t="s">
        <v>115</v>
      </c>
      <c r="B214" s="1" t="s">
        <v>116</v>
      </c>
      <c r="C214" s="1">
        <v>20</v>
      </c>
      <c r="D214" s="5" t="s">
        <v>512</v>
      </c>
      <c r="E214" s="1">
        <v>2011</v>
      </c>
      <c r="F214" s="1" t="s">
        <v>186</v>
      </c>
      <c r="G214">
        <f t="shared" si="2"/>
        <v>0.15</v>
      </c>
    </row>
    <row r="215" spans="1:7" x14ac:dyDescent="0.3">
      <c r="A215" s="1" t="s">
        <v>115</v>
      </c>
      <c r="B215" s="1" t="s">
        <v>116</v>
      </c>
      <c r="C215" s="1">
        <v>20</v>
      </c>
      <c r="D215" s="5" t="s">
        <v>126</v>
      </c>
      <c r="E215" s="1">
        <v>2012</v>
      </c>
      <c r="F215" s="1" t="s">
        <v>186</v>
      </c>
      <c r="G215">
        <f t="shared" si="2"/>
        <v>0.15</v>
      </c>
    </row>
    <row r="216" spans="1:7" x14ac:dyDescent="0.3">
      <c r="A216" s="1" t="s">
        <v>115</v>
      </c>
      <c r="B216" s="1" t="s">
        <v>116</v>
      </c>
      <c r="C216" s="1">
        <v>20</v>
      </c>
      <c r="D216" s="5" t="s">
        <v>127</v>
      </c>
      <c r="E216" s="1">
        <v>2013</v>
      </c>
      <c r="F216" s="1" t="s">
        <v>186</v>
      </c>
      <c r="G216">
        <f t="shared" si="2"/>
        <v>0.15</v>
      </c>
    </row>
    <row r="217" spans="1:7" x14ac:dyDescent="0.3">
      <c r="A217" s="1" t="s">
        <v>115</v>
      </c>
      <c r="B217" s="1" t="s">
        <v>116</v>
      </c>
      <c r="C217" s="1">
        <v>20</v>
      </c>
      <c r="D217" s="5" t="s">
        <v>128</v>
      </c>
      <c r="E217" s="1">
        <v>2014</v>
      </c>
      <c r="F217" s="1" t="s">
        <v>186</v>
      </c>
      <c r="G217">
        <f t="shared" si="2"/>
        <v>0.15</v>
      </c>
    </row>
    <row r="218" spans="1:7" x14ac:dyDescent="0.3">
      <c r="A218" s="1" t="s">
        <v>115</v>
      </c>
      <c r="B218" s="1" t="s">
        <v>116</v>
      </c>
      <c r="C218" s="1">
        <v>20</v>
      </c>
      <c r="D218" s="5" t="s">
        <v>129</v>
      </c>
      <c r="E218" s="1">
        <v>2015</v>
      </c>
      <c r="F218" s="1" t="s">
        <v>185</v>
      </c>
      <c r="G218">
        <f t="shared" si="2"/>
        <v>0.04</v>
      </c>
    </row>
    <row r="219" spans="1:7" x14ac:dyDescent="0.3">
      <c r="A219" s="1" t="s">
        <v>115</v>
      </c>
      <c r="B219" s="1" t="s">
        <v>116</v>
      </c>
      <c r="C219" s="1">
        <v>20</v>
      </c>
      <c r="D219" s="1" t="s">
        <v>511</v>
      </c>
      <c r="E219" s="1">
        <v>2016</v>
      </c>
      <c r="F219" s="1" t="s">
        <v>187</v>
      </c>
      <c r="G219">
        <f t="shared" si="2"/>
        <v>0.35</v>
      </c>
    </row>
    <row r="220" spans="1:7" x14ac:dyDescent="0.3">
      <c r="A220" s="1" t="s">
        <v>130</v>
      </c>
      <c r="B220" s="1" t="s">
        <v>131</v>
      </c>
      <c r="C220" s="1">
        <v>23</v>
      </c>
      <c r="D220" s="2" t="s">
        <v>189</v>
      </c>
      <c r="E220" s="1">
        <v>999</v>
      </c>
      <c r="F220" s="2" t="s">
        <v>7</v>
      </c>
      <c r="G220" t="str">
        <f t="shared" si="2"/>
        <v>--</v>
      </c>
    </row>
    <row r="221" spans="1:7" x14ac:dyDescent="0.3">
      <c r="A221" s="1" t="s">
        <v>130</v>
      </c>
      <c r="B221" s="1" t="s">
        <v>131</v>
      </c>
      <c r="C221" s="1">
        <v>23</v>
      </c>
      <c r="D221" s="5" t="s">
        <v>132</v>
      </c>
      <c r="E221" s="1">
        <v>2301</v>
      </c>
      <c r="F221" s="1" t="s">
        <v>188</v>
      </c>
      <c r="G221">
        <f t="shared" si="2"/>
        <v>0.7</v>
      </c>
    </row>
    <row r="222" spans="1:7" x14ac:dyDescent="0.3">
      <c r="A222" s="1" t="s">
        <v>130</v>
      </c>
      <c r="B222" s="1" t="s">
        <v>131</v>
      </c>
      <c r="C222" s="1">
        <v>23</v>
      </c>
      <c r="D222" s="5" t="s">
        <v>133</v>
      </c>
      <c r="E222" s="1">
        <v>2302</v>
      </c>
      <c r="F222" s="1" t="s">
        <v>188</v>
      </c>
      <c r="G222">
        <f t="shared" si="2"/>
        <v>0.7</v>
      </c>
    </row>
    <row r="223" spans="1:7" x14ac:dyDescent="0.3">
      <c r="A223" s="1" t="s">
        <v>130</v>
      </c>
      <c r="B223" s="1" t="s">
        <v>131</v>
      </c>
      <c r="C223" s="1">
        <v>23</v>
      </c>
      <c r="D223" s="5" t="s">
        <v>134</v>
      </c>
      <c r="E223" s="1">
        <v>2303</v>
      </c>
      <c r="F223" s="1" t="s">
        <v>188</v>
      </c>
      <c r="G223">
        <f t="shared" si="2"/>
        <v>0.7</v>
      </c>
    </row>
    <row r="224" spans="1:7" x14ac:dyDescent="0.3">
      <c r="A224" s="1" t="s">
        <v>130</v>
      </c>
      <c r="B224" s="1" t="s">
        <v>131</v>
      </c>
      <c r="C224" s="1">
        <v>23</v>
      </c>
      <c r="D224" s="5" t="s">
        <v>135</v>
      </c>
      <c r="E224" s="1">
        <v>2304</v>
      </c>
      <c r="F224" s="1" t="s">
        <v>188</v>
      </c>
      <c r="G224">
        <f t="shared" si="2"/>
        <v>0.7</v>
      </c>
    </row>
    <row r="225" spans="1:7" ht="25.8" x14ac:dyDescent="0.3">
      <c r="A225" s="1" t="s">
        <v>130</v>
      </c>
      <c r="B225" s="1" t="s">
        <v>131</v>
      </c>
      <c r="C225" s="1">
        <v>23</v>
      </c>
      <c r="D225" s="5" t="s">
        <v>562</v>
      </c>
      <c r="E225" s="1">
        <v>2305</v>
      </c>
      <c r="F225" s="1" t="s">
        <v>186</v>
      </c>
      <c r="G225">
        <f t="shared" si="2"/>
        <v>0.15</v>
      </c>
    </row>
    <row r="226" spans="1:7" x14ac:dyDescent="0.3">
      <c r="A226" s="1" t="s">
        <v>130</v>
      </c>
      <c r="B226" s="1" t="s">
        <v>131</v>
      </c>
      <c r="C226" s="1">
        <v>23</v>
      </c>
      <c r="D226" s="5" t="s">
        <v>136</v>
      </c>
      <c r="E226" s="1">
        <v>2306</v>
      </c>
      <c r="F226" s="1" t="s">
        <v>186</v>
      </c>
      <c r="G226">
        <f t="shared" si="2"/>
        <v>0.15</v>
      </c>
    </row>
    <row r="227" spans="1:7" ht="28.8" x14ac:dyDescent="0.3">
      <c r="A227" s="1" t="s">
        <v>130</v>
      </c>
      <c r="B227" s="1" t="s">
        <v>131</v>
      </c>
      <c r="C227" s="1">
        <v>23</v>
      </c>
      <c r="D227" s="5" t="s">
        <v>137</v>
      </c>
      <c r="E227" s="1">
        <v>2307</v>
      </c>
      <c r="F227" s="1" t="s">
        <v>186</v>
      </c>
      <c r="G227">
        <f t="shared" si="2"/>
        <v>0.15</v>
      </c>
    </row>
    <row r="228" spans="1:7" x14ac:dyDescent="0.3">
      <c r="A228" s="1" t="s">
        <v>130</v>
      </c>
      <c r="B228" s="1" t="s">
        <v>131</v>
      </c>
      <c r="C228" s="1">
        <v>23</v>
      </c>
      <c r="D228" s="5" t="s">
        <v>138</v>
      </c>
      <c r="E228" s="1">
        <v>2308</v>
      </c>
      <c r="F228" s="1" t="s">
        <v>186</v>
      </c>
      <c r="G228">
        <f t="shared" si="2"/>
        <v>0.15</v>
      </c>
    </row>
    <row r="229" spans="1:7" x14ac:dyDescent="0.3">
      <c r="A229" s="1" t="s">
        <v>130</v>
      </c>
      <c r="B229" s="1" t="s">
        <v>131</v>
      </c>
      <c r="C229" s="1">
        <v>23</v>
      </c>
      <c r="D229" s="5" t="s">
        <v>139</v>
      </c>
      <c r="E229" s="1">
        <v>2309</v>
      </c>
      <c r="F229" s="1" t="s">
        <v>186</v>
      </c>
      <c r="G229">
        <f t="shared" si="2"/>
        <v>0.15</v>
      </c>
    </row>
    <row r="230" spans="1:7" x14ac:dyDescent="0.3">
      <c r="A230" s="1" t="s">
        <v>130</v>
      </c>
      <c r="B230" s="1" t="s">
        <v>131</v>
      </c>
      <c r="C230" s="1">
        <v>23</v>
      </c>
      <c r="D230" s="5" t="s">
        <v>140</v>
      </c>
      <c r="E230" s="1">
        <v>2310</v>
      </c>
      <c r="F230" s="1" t="s">
        <v>186</v>
      </c>
      <c r="G230">
        <f t="shared" si="2"/>
        <v>0.15</v>
      </c>
    </row>
    <row r="231" spans="1:7" x14ac:dyDescent="0.3">
      <c r="A231" s="1" t="s">
        <v>130</v>
      </c>
      <c r="B231" s="1" t="s">
        <v>131</v>
      </c>
      <c r="C231" s="1">
        <v>23</v>
      </c>
      <c r="D231" s="5" t="s">
        <v>510</v>
      </c>
      <c r="E231" s="1">
        <v>2311</v>
      </c>
      <c r="F231" s="1" t="s">
        <v>186</v>
      </c>
      <c r="G231">
        <f t="shared" si="2"/>
        <v>0.15</v>
      </c>
    </row>
    <row r="232" spans="1:7" x14ac:dyDescent="0.3">
      <c r="A232" s="1" t="s">
        <v>130</v>
      </c>
      <c r="B232" s="1" t="s">
        <v>131</v>
      </c>
      <c r="C232" s="1">
        <v>23</v>
      </c>
      <c r="D232" s="5" t="s">
        <v>141</v>
      </c>
      <c r="E232" s="1">
        <v>2312</v>
      </c>
      <c r="F232" s="1" t="s">
        <v>186</v>
      </c>
      <c r="G232">
        <f t="shared" si="2"/>
        <v>0.15</v>
      </c>
    </row>
    <row r="233" spans="1:7" x14ac:dyDescent="0.3">
      <c r="A233" s="1" t="s">
        <v>130</v>
      </c>
      <c r="B233" s="1" t="s">
        <v>131</v>
      </c>
      <c r="C233" s="1">
        <v>23</v>
      </c>
      <c r="D233" s="5" t="s">
        <v>142</v>
      </c>
      <c r="E233" s="1">
        <v>2313</v>
      </c>
      <c r="F233" s="1" t="s">
        <v>186</v>
      </c>
      <c r="G233">
        <f t="shared" si="2"/>
        <v>0.15</v>
      </c>
    </row>
    <row r="234" spans="1:7" x14ac:dyDescent="0.3">
      <c r="A234" s="1" t="s">
        <v>130</v>
      </c>
      <c r="B234" s="1" t="s">
        <v>131</v>
      </c>
      <c r="C234" s="1">
        <v>23</v>
      </c>
      <c r="D234" s="5" t="s">
        <v>143</v>
      </c>
      <c r="E234" s="1">
        <v>2314</v>
      </c>
      <c r="F234" s="1" t="s">
        <v>186</v>
      </c>
      <c r="G234">
        <f t="shared" si="2"/>
        <v>0.15</v>
      </c>
    </row>
    <row r="235" spans="1:7" x14ac:dyDescent="0.3">
      <c r="A235" s="1" t="s">
        <v>130</v>
      </c>
      <c r="B235" s="1" t="s">
        <v>131</v>
      </c>
      <c r="C235" s="1">
        <v>23</v>
      </c>
      <c r="D235" s="5" t="s">
        <v>144</v>
      </c>
      <c r="E235" s="1">
        <v>2315</v>
      </c>
      <c r="F235" s="1" t="s">
        <v>185</v>
      </c>
      <c r="G235">
        <f t="shared" si="2"/>
        <v>0.04</v>
      </c>
    </row>
    <row r="236" spans="1:7" x14ac:dyDescent="0.3">
      <c r="A236" s="1" t="s">
        <v>130</v>
      </c>
      <c r="B236" s="1" t="s">
        <v>131</v>
      </c>
      <c r="C236" s="1">
        <v>23</v>
      </c>
      <c r="D236" s="1" t="s">
        <v>509</v>
      </c>
      <c r="E236" s="1">
        <v>2316</v>
      </c>
      <c r="F236" s="1" t="s">
        <v>187</v>
      </c>
      <c r="G236">
        <f t="shared" si="2"/>
        <v>0.35</v>
      </c>
    </row>
    <row r="237" spans="1:7" x14ac:dyDescent="0.3">
      <c r="A237" s="1" t="s">
        <v>527</v>
      </c>
      <c r="B237" s="1" t="s">
        <v>530</v>
      </c>
      <c r="C237" s="1">
        <v>24</v>
      </c>
      <c r="D237" s="2" t="s">
        <v>189</v>
      </c>
      <c r="E237" s="1">
        <v>999</v>
      </c>
      <c r="F237" s="2" t="s">
        <v>7</v>
      </c>
      <c r="G237" t="str">
        <f t="shared" si="2"/>
        <v>--</v>
      </c>
    </row>
    <row r="238" spans="1:7" x14ac:dyDescent="0.3">
      <c r="A238" s="1" t="s">
        <v>528</v>
      </c>
      <c r="B238" s="1" t="s">
        <v>529</v>
      </c>
      <c r="C238" s="1">
        <v>25</v>
      </c>
      <c r="D238" s="2" t="s">
        <v>189</v>
      </c>
      <c r="E238" s="1">
        <v>999</v>
      </c>
      <c r="F238" s="2" t="s">
        <v>7</v>
      </c>
      <c r="G238" t="str">
        <f t="shared" si="2"/>
        <v>--</v>
      </c>
    </row>
    <row r="239" spans="1:7" x14ac:dyDescent="0.3">
      <c r="A239" s="1" t="s">
        <v>528</v>
      </c>
      <c r="B239" s="1" t="s">
        <v>529</v>
      </c>
      <c r="C239" s="1">
        <v>25</v>
      </c>
      <c r="D239" s="1" t="s">
        <v>145</v>
      </c>
      <c r="E239" s="1">
        <v>2501</v>
      </c>
      <c r="F239" s="1" t="s">
        <v>188</v>
      </c>
      <c r="G239">
        <f t="shared" si="2"/>
        <v>0.7</v>
      </c>
    </row>
    <row r="240" spans="1:7" x14ac:dyDescent="0.3">
      <c r="A240" s="1" t="s">
        <v>528</v>
      </c>
      <c r="B240" s="1" t="s">
        <v>529</v>
      </c>
      <c r="C240" s="1">
        <v>25</v>
      </c>
      <c r="D240" s="1" t="s">
        <v>146</v>
      </c>
      <c r="E240" s="1">
        <v>2502</v>
      </c>
      <c r="F240" s="1" t="s">
        <v>188</v>
      </c>
      <c r="G240">
        <f t="shared" ref="G240:G272" si="3">IF(F240="--","--",VLOOKUP($F240,$J$5:$K$8,2,FALSE))</f>
        <v>0.7</v>
      </c>
    </row>
    <row r="241" spans="1:7" x14ac:dyDescent="0.3">
      <c r="A241" s="1" t="s">
        <v>528</v>
      </c>
      <c r="B241" s="1" t="s">
        <v>529</v>
      </c>
      <c r="C241" s="1">
        <v>25</v>
      </c>
      <c r="D241" s="1" t="s">
        <v>464</v>
      </c>
      <c r="E241" s="1">
        <v>2503</v>
      </c>
      <c r="F241" s="1" t="s">
        <v>188</v>
      </c>
      <c r="G241">
        <f t="shared" si="3"/>
        <v>0.7</v>
      </c>
    </row>
    <row r="242" spans="1:7" x14ac:dyDescent="0.3">
      <c r="A242" s="1" t="s">
        <v>528</v>
      </c>
      <c r="B242" s="1" t="s">
        <v>529</v>
      </c>
      <c r="C242" s="1">
        <v>25</v>
      </c>
      <c r="D242" s="1" t="s">
        <v>147</v>
      </c>
      <c r="E242" s="1">
        <v>2504</v>
      </c>
      <c r="F242" s="1" t="s">
        <v>188</v>
      </c>
      <c r="G242">
        <f t="shared" si="3"/>
        <v>0.7</v>
      </c>
    </row>
    <row r="243" spans="1:7" x14ac:dyDescent="0.3">
      <c r="A243" s="1" t="s">
        <v>528</v>
      </c>
      <c r="B243" s="1" t="s">
        <v>529</v>
      </c>
      <c r="C243" s="1">
        <v>25</v>
      </c>
      <c r="D243" s="1" t="s">
        <v>148</v>
      </c>
      <c r="E243" s="1">
        <v>2505</v>
      </c>
      <c r="F243" s="1" t="s">
        <v>187</v>
      </c>
      <c r="G243">
        <f t="shared" si="3"/>
        <v>0.35</v>
      </c>
    </row>
    <row r="244" spans="1:7" x14ac:dyDescent="0.3">
      <c r="A244" s="1" t="s">
        <v>528</v>
      </c>
      <c r="B244" s="1" t="s">
        <v>529</v>
      </c>
      <c r="C244" s="1">
        <v>25</v>
      </c>
      <c r="D244" s="1" t="s">
        <v>149</v>
      </c>
      <c r="E244" s="1">
        <v>2506</v>
      </c>
      <c r="F244" s="1" t="s">
        <v>187</v>
      </c>
      <c r="G244">
        <f t="shared" si="3"/>
        <v>0.35</v>
      </c>
    </row>
    <row r="245" spans="1:7" x14ac:dyDescent="0.3">
      <c r="A245" s="1" t="s">
        <v>528</v>
      </c>
      <c r="B245" s="1" t="s">
        <v>529</v>
      </c>
      <c r="C245" s="1">
        <v>25</v>
      </c>
      <c r="D245" s="1" t="s">
        <v>150</v>
      </c>
      <c r="E245" s="1">
        <v>2507</v>
      </c>
      <c r="F245" s="1" t="s">
        <v>186</v>
      </c>
      <c r="G245">
        <f t="shared" si="3"/>
        <v>0.15</v>
      </c>
    </row>
    <row r="246" spans="1:7" x14ac:dyDescent="0.3">
      <c r="A246" s="1" t="s">
        <v>528</v>
      </c>
      <c r="B246" s="1" t="s">
        <v>529</v>
      </c>
      <c r="C246" s="1">
        <v>25</v>
      </c>
      <c r="D246" s="1" t="s">
        <v>151</v>
      </c>
      <c r="E246" s="1">
        <v>2508</v>
      </c>
      <c r="F246" s="1" t="s">
        <v>186</v>
      </c>
      <c r="G246">
        <f t="shared" si="3"/>
        <v>0.15</v>
      </c>
    </row>
    <row r="247" spans="1:7" x14ac:dyDescent="0.3">
      <c r="A247" s="1" t="s">
        <v>528</v>
      </c>
      <c r="B247" s="1" t="s">
        <v>529</v>
      </c>
      <c r="C247" s="1">
        <v>25</v>
      </c>
      <c r="D247" s="1" t="s">
        <v>152</v>
      </c>
      <c r="E247" s="1">
        <v>2509</v>
      </c>
      <c r="F247" s="1" t="s">
        <v>185</v>
      </c>
      <c r="G247">
        <f t="shared" si="3"/>
        <v>0.04</v>
      </c>
    </row>
    <row r="248" spans="1:7" x14ac:dyDescent="0.3">
      <c r="A248" s="1" t="s">
        <v>528</v>
      </c>
      <c r="B248" s="1" t="s">
        <v>529</v>
      </c>
      <c r="C248" s="1">
        <v>25</v>
      </c>
      <c r="D248" s="1" t="s">
        <v>153</v>
      </c>
      <c r="E248" s="1">
        <v>2510</v>
      </c>
      <c r="F248" s="1" t="s">
        <v>185</v>
      </c>
      <c r="G248">
        <f t="shared" si="3"/>
        <v>0.04</v>
      </c>
    </row>
    <row r="249" spans="1:7" x14ac:dyDescent="0.3">
      <c r="A249" s="1" t="s">
        <v>154</v>
      </c>
      <c r="B249" s="1" t="s">
        <v>155</v>
      </c>
      <c r="C249" s="1">
        <v>27</v>
      </c>
      <c r="D249" s="2" t="s">
        <v>189</v>
      </c>
      <c r="E249" s="1">
        <v>999</v>
      </c>
      <c r="F249" s="2" t="s">
        <v>7</v>
      </c>
      <c r="G249" t="str">
        <f t="shared" si="3"/>
        <v>--</v>
      </c>
    </row>
    <row r="250" spans="1:7" x14ac:dyDescent="0.3">
      <c r="A250" s="1" t="s">
        <v>154</v>
      </c>
      <c r="B250" s="1" t="s">
        <v>155</v>
      </c>
      <c r="C250" s="1">
        <v>27</v>
      </c>
      <c r="D250" s="1" t="s">
        <v>156</v>
      </c>
      <c r="E250" s="1">
        <v>2701</v>
      </c>
      <c r="F250" s="1" t="s">
        <v>188</v>
      </c>
      <c r="G250">
        <f t="shared" si="3"/>
        <v>0.7</v>
      </c>
    </row>
    <row r="251" spans="1:7" x14ac:dyDescent="0.3">
      <c r="A251" s="1" t="s">
        <v>154</v>
      </c>
      <c r="B251" s="1" t="s">
        <v>155</v>
      </c>
      <c r="C251" s="1">
        <v>27</v>
      </c>
      <c r="D251" s="1" t="s">
        <v>157</v>
      </c>
      <c r="E251" s="1">
        <v>2702</v>
      </c>
      <c r="F251" s="1" t="s">
        <v>188</v>
      </c>
      <c r="G251">
        <f t="shared" si="3"/>
        <v>0.7</v>
      </c>
    </row>
    <row r="252" spans="1:7" x14ac:dyDescent="0.3">
      <c r="A252" s="1" t="s">
        <v>154</v>
      </c>
      <c r="B252" s="1" t="s">
        <v>155</v>
      </c>
      <c r="C252" s="1">
        <v>27</v>
      </c>
      <c r="D252" s="1" t="s">
        <v>158</v>
      </c>
      <c r="E252" s="1">
        <v>2703</v>
      </c>
      <c r="F252" s="1" t="s">
        <v>187</v>
      </c>
      <c r="G252">
        <f t="shared" si="3"/>
        <v>0.35</v>
      </c>
    </row>
    <row r="253" spans="1:7" x14ac:dyDescent="0.3">
      <c r="A253" s="1" t="s">
        <v>154</v>
      </c>
      <c r="B253" s="1" t="s">
        <v>155</v>
      </c>
      <c r="C253" s="1">
        <v>27</v>
      </c>
      <c r="D253" s="1" t="s">
        <v>508</v>
      </c>
      <c r="E253" s="1">
        <v>2704</v>
      </c>
      <c r="F253" s="1" t="s">
        <v>187</v>
      </c>
      <c r="G253">
        <f t="shared" si="3"/>
        <v>0.35</v>
      </c>
    </row>
    <row r="254" spans="1:7" x14ac:dyDescent="0.3">
      <c r="A254" s="1" t="s">
        <v>154</v>
      </c>
      <c r="B254" s="1" t="s">
        <v>155</v>
      </c>
      <c r="C254" s="1">
        <v>27</v>
      </c>
      <c r="D254" s="1" t="s">
        <v>159</v>
      </c>
      <c r="E254" s="1">
        <v>2705</v>
      </c>
      <c r="F254" s="1" t="s">
        <v>187</v>
      </c>
      <c r="G254">
        <f t="shared" si="3"/>
        <v>0.35</v>
      </c>
    </row>
    <row r="255" spans="1:7" x14ac:dyDescent="0.3">
      <c r="A255" s="1" t="s">
        <v>154</v>
      </c>
      <c r="B255" s="1" t="s">
        <v>155</v>
      </c>
      <c r="C255" s="1">
        <v>27</v>
      </c>
      <c r="D255" s="1" t="s">
        <v>160</v>
      </c>
      <c r="E255" s="1">
        <v>2706</v>
      </c>
      <c r="F255" s="1" t="s">
        <v>186</v>
      </c>
      <c r="G255">
        <f t="shared" si="3"/>
        <v>0.15</v>
      </c>
    </row>
    <row r="256" spans="1:7" x14ac:dyDescent="0.3">
      <c r="A256" s="1" t="s">
        <v>154</v>
      </c>
      <c r="B256" s="1" t="s">
        <v>155</v>
      </c>
      <c r="C256" s="1">
        <v>27</v>
      </c>
      <c r="D256" s="1" t="s">
        <v>161</v>
      </c>
      <c r="E256" s="1">
        <v>2707</v>
      </c>
      <c r="F256" s="1" t="s">
        <v>185</v>
      </c>
      <c r="G256">
        <f t="shared" si="3"/>
        <v>0.04</v>
      </c>
    </row>
    <row r="257" spans="1:7" x14ac:dyDescent="0.3">
      <c r="A257" s="1" t="s">
        <v>162</v>
      </c>
      <c r="B257" s="1" t="s">
        <v>163</v>
      </c>
      <c r="C257" s="1">
        <v>26</v>
      </c>
      <c r="D257" s="2" t="s">
        <v>189</v>
      </c>
      <c r="E257" s="1">
        <v>999</v>
      </c>
      <c r="F257" s="2" t="s">
        <v>7</v>
      </c>
      <c r="G257" t="str">
        <f t="shared" si="3"/>
        <v>--</v>
      </c>
    </row>
    <row r="258" spans="1:7" x14ac:dyDescent="0.3">
      <c r="A258" s="1" t="s">
        <v>162</v>
      </c>
      <c r="B258" s="1" t="s">
        <v>163</v>
      </c>
      <c r="C258" s="1">
        <v>26</v>
      </c>
      <c r="D258" s="1" t="s">
        <v>164</v>
      </c>
      <c r="E258" s="1">
        <v>2601</v>
      </c>
      <c r="F258" s="1" t="s">
        <v>188</v>
      </c>
      <c r="G258">
        <f t="shared" si="3"/>
        <v>0.7</v>
      </c>
    </row>
    <row r="259" spans="1:7" x14ac:dyDescent="0.3">
      <c r="A259" s="1" t="s">
        <v>162</v>
      </c>
      <c r="B259" s="1" t="s">
        <v>163</v>
      </c>
      <c r="C259" s="1">
        <v>26</v>
      </c>
      <c r="D259" s="1" t="s">
        <v>165</v>
      </c>
      <c r="E259" s="1">
        <v>2602</v>
      </c>
      <c r="F259" s="1" t="s">
        <v>188</v>
      </c>
      <c r="G259">
        <f t="shared" si="3"/>
        <v>0.7</v>
      </c>
    </row>
    <row r="260" spans="1:7" x14ac:dyDescent="0.3">
      <c r="A260" s="1" t="s">
        <v>162</v>
      </c>
      <c r="B260" s="1" t="s">
        <v>163</v>
      </c>
      <c r="C260" s="1">
        <v>26</v>
      </c>
      <c r="D260" s="1" t="s">
        <v>166</v>
      </c>
      <c r="E260" s="1">
        <v>2603</v>
      </c>
      <c r="F260" s="1" t="s">
        <v>187</v>
      </c>
      <c r="G260">
        <f t="shared" si="3"/>
        <v>0.35</v>
      </c>
    </row>
    <row r="261" spans="1:7" x14ac:dyDescent="0.3">
      <c r="A261" s="1" t="s">
        <v>162</v>
      </c>
      <c r="B261" s="1" t="s">
        <v>163</v>
      </c>
      <c r="C261" s="1">
        <v>26</v>
      </c>
      <c r="D261" s="1" t="s">
        <v>486</v>
      </c>
      <c r="E261" s="1">
        <v>2604</v>
      </c>
      <c r="F261" s="1" t="s">
        <v>187</v>
      </c>
      <c r="G261">
        <f t="shared" si="3"/>
        <v>0.35</v>
      </c>
    </row>
    <row r="262" spans="1:7" x14ac:dyDescent="0.3">
      <c r="A262" s="1" t="s">
        <v>162</v>
      </c>
      <c r="B262" s="1" t="s">
        <v>163</v>
      </c>
      <c r="C262" s="1">
        <v>26</v>
      </c>
      <c r="D262" s="1" t="s">
        <v>167</v>
      </c>
      <c r="E262" s="1">
        <v>2605</v>
      </c>
      <c r="F262" s="1" t="s">
        <v>187</v>
      </c>
      <c r="G262">
        <f t="shared" si="3"/>
        <v>0.35</v>
      </c>
    </row>
    <row r="263" spans="1:7" x14ac:dyDescent="0.3">
      <c r="A263" s="1" t="s">
        <v>162</v>
      </c>
      <c r="B263" s="1" t="s">
        <v>163</v>
      </c>
      <c r="C263" s="1">
        <v>26</v>
      </c>
      <c r="D263" s="1" t="s">
        <v>168</v>
      </c>
      <c r="E263" s="1">
        <v>2606</v>
      </c>
      <c r="F263" s="1" t="s">
        <v>186</v>
      </c>
      <c r="G263">
        <f t="shared" si="3"/>
        <v>0.15</v>
      </c>
    </row>
    <row r="264" spans="1:7" x14ac:dyDescent="0.3">
      <c r="A264" s="1" t="s">
        <v>162</v>
      </c>
      <c r="B264" s="1" t="s">
        <v>163</v>
      </c>
      <c r="C264" s="1">
        <v>26</v>
      </c>
      <c r="D264" s="1" t="s">
        <v>169</v>
      </c>
      <c r="E264" s="1">
        <v>2607</v>
      </c>
      <c r="F264" s="1" t="s">
        <v>185</v>
      </c>
      <c r="G264">
        <f t="shared" si="3"/>
        <v>0.04</v>
      </c>
    </row>
    <row r="265" spans="1:7" x14ac:dyDescent="0.3">
      <c r="A265" s="1" t="s">
        <v>170</v>
      </c>
      <c r="B265" s="1" t="s">
        <v>171</v>
      </c>
      <c r="C265" s="1">
        <v>24</v>
      </c>
      <c r="D265" s="2" t="s">
        <v>189</v>
      </c>
      <c r="E265" s="1">
        <v>999</v>
      </c>
      <c r="F265" s="2" t="s">
        <v>7</v>
      </c>
      <c r="G265" t="str">
        <f t="shared" si="3"/>
        <v>--</v>
      </c>
    </row>
    <row r="266" spans="1:7" x14ac:dyDescent="0.3">
      <c r="A266" s="1" t="s">
        <v>170</v>
      </c>
      <c r="B266" s="1" t="s">
        <v>171</v>
      </c>
      <c r="C266" s="1">
        <v>24</v>
      </c>
      <c r="D266" s="1" t="s">
        <v>504</v>
      </c>
      <c r="E266" s="1">
        <v>2401</v>
      </c>
      <c r="F266" s="1" t="s">
        <v>187</v>
      </c>
      <c r="G266">
        <f t="shared" si="3"/>
        <v>0.35</v>
      </c>
    </row>
    <row r="267" spans="1:7" x14ac:dyDescent="0.3">
      <c r="A267" s="1" t="s">
        <v>170</v>
      </c>
      <c r="B267" s="1" t="s">
        <v>171</v>
      </c>
      <c r="C267" s="1">
        <v>24</v>
      </c>
      <c r="D267" s="1" t="s">
        <v>173</v>
      </c>
      <c r="E267" s="1">
        <v>2402</v>
      </c>
      <c r="F267" s="1" t="s">
        <v>187</v>
      </c>
      <c r="G267">
        <f t="shared" si="3"/>
        <v>0.35</v>
      </c>
    </row>
    <row r="268" spans="1:7" x14ac:dyDescent="0.3">
      <c r="A268" s="1" t="s">
        <v>170</v>
      </c>
      <c r="B268" s="1" t="s">
        <v>171</v>
      </c>
      <c r="C268" s="1">
        <v>24</v>
      </c>
      <c r="D268" s="1" t="s">
        <v>174</v>
      </c>
      <c r="E268" s="1">
        <v>2403</v>
      </c>
      <c r="F268" s="1" t="s">
        <v>187</v>
      </c>
      <c r="G268">
        <f t="shared" si="3"/>
        <v>0.35</v>
      </c>
    </row>
    <row r="269" spans="1:7" x14ac:dyDescent="0.3">
      <c r="A269" s="1" t="s">
        <v>170</v>
      </c>
      <c r="B269" s="1" t="s">
        <v>171</v>
      </c>
      <c r="C269" s="1">
        <v>24</v>
      </c>
      <c r="D269" s="1" t="s">
        <v>175</v>
      </c>
      <c r="E269" s="1">
        <v>2404</v>
      </c>
      <c r="F269" s="1" t="s">
        <v>187</v>
      </c>
      <c r="G269">
        <f t="shared" si="3"/>
        <v>0.35</v>
      </c>
    </row>
    <row r="270" spans="1:7" x14ac:dyDescent="0.3">
      <c r="A270" s="1" t="s">
        <v>170</v>
      </c>
      <c r="B270" s="1" t="s">
        <v>171</v>
      </c>
      <c r="C270" s="1">
        <v>24</v>
      </c>
      <c r="D270" s="1" t="s">
        <v>176</v>
      </c>
      <c r="E270" s="1">
        <v>2405</v>
      </c>
      <c r="F270" s="1" t="s">
        <v>187</v>
      </c>
      <c r="G270">
        <f t="shared" si="3"/>
        <v>0.35</v>
      </c>
    </row>
    <row r="271" spans="1:7" x14ac:dyDescent="0.3">
      <c r="A271" t="s">
        <v>177</v>
      </c>
      <c r="B271" t="s">
        <v>178</v>
      </c>
      <c r="C271" s="1">
        <v>16</v>
      </c>
      <c r="D271" s="2" t="s">
        <v>189</v>
      </c>
      <c r="E271" s="1">
        <v>999</v>
      </c>
      <c r="F271" s="2" t="s">
        <v>7</v>
      </c>
      <c r="G271" t="str">
        <f t="shared" si="3"/>
        <v>--</v>
      </c>
    </row>
    <row r="272" spans="1:7" x14ac:dyDescent="0.3">
      <c r="A272" t="s">
        <v>179</v>
      </c>
      <c r="B272" t="s">
        <v>180</v>
      </c>
      <c r="C272" s="1">
        <v>17</v>
      </c>
      <c r="D272" s="2" t="s">
        <v>189</v>
      </c>
      <c r="E272" s="1">
        <v>999</v>
      </c>
      <c r="F272" s="2" t="s">
        <v>7</v>
      </c>
      <c r="G272" t="str">
        <f t="shared" si="3"/>
        <v>--</v>
      </c>
    </row>
    <row r="273" spans="4:7" x14ac:dyDescent="0.3">
      <c r="D273" s="8"/>
      <c r="G273" s="79"/>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Glossary</vt:lpstr>
      <vt:lpstr>Index of interventions</vt:lpstr>
      <vt:lpstr>Fruit &amp; Vegetable Access</vt:lpstr>
      <vt:lpstr>Fruit &amp; Vegetable Promotion</vt:lpstr>
      <vt:lpstr>Support Srvc Distressed PostCVD</vt:lpstr>
      <vt:lpstr>Int_List</vt:lpstr>
    </vt:vector>
  </TitlesOfParts>
  <Company>RTI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Bradley, Christina</dc:creator>
  <cp:lastModifiedBy>Scott Smith</cp:lastModifiedBy>
  <cp:lastPrinted>2019-03-14T20:05:49Z</cp:lastPrinted>
  <dcterms:created xsi:type="dcterms:W3CDTF">2016-05-03T19:42:23Z</dcterms:created>
  <dcterms:modified xsi:type="dcterms:W3CDTF">2021-07-02T14:04:27Z</dcterms:modified>
</cp:coreProperties>
</file>