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neDrive - CCDPH\OneDrive - Cook County Health\git_repos\justenvirons\vaccine-equity\data\"/>
    </mc:Choice>
  </mc:AlternateContent>
  <xr:revisionPtr revIDLastSave="0" documentId="8_{A473EE4E-8B76-49E9-9E0C-138AE49113BF}" xr6:coauthVersionLast="46" xr6:coauthVersionMax="46" xr10:uidLastSave="{00000000-0000-0000-0000-000000000000}"/>
  <bookViews>
    <workbookView xWindow="-110" yWindow="-110" windowWidth="19420" windowHeight="10560" activeTab="1" xr2:uid="{D1A7FCB3-3607-4D5E-98B4-726EFB6445FA}"/>
  </bookViews>
  <sheets>
    <sheet name="Sheet1" sheetId="1" r:id="rId1"/>
    <sheet name="Sheet2" sheetId="2" r:id="rId2"/>
    <sheet name="Sheet3" sheetId="3" r:id="rId3"/>
    <sheet name="Sheet8" sheetId="8" r:id="rId4"/>
    <sheet name="Sheet4" sheetId="4" r:id="rId5"/>
    <sheet name="Sheet6" sheetId="6" r:id="rId6"/>
    <sheet name="Sheet5" sheetId="5" r:id="rId7"/>
    <sheet name="Sheet7" sheetId="7" r:id="rId8"/>
  </sheets>
  <definedNames>
    <definedName name="_xlnm._FilterDatabase" localSheetId="6" hidden="1">Sheet5!$A$1:$B$59</definedName>
  </definedNames>
  <calcPr calcId="191029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I24" i="2"/>
  <c r="I23" i="2"/>
  <c r="I21" i="2"/>
  <c r="I20" i="2"/>
  <c r="I19" i="2"/>
  <c r="I18" i="2"/>
  <c r="I16" i="2"/>
  <c r="I15" i="2"/>
  <c r="I12" i="2"/>
  <c r="I10" i="2"/>
  <c r="H9" i="2"/>
  <c r="H24" i="2"/>
  <c r="G24" i="2"/>
  <c r="G23" i="2"/>
  <c r="H23" i="2"/>
  <c r="G21" i="2"/>
  <c r="H21" i="2"/>
  <c r="G20" i="2"/>
  <c r="H20" i="2"/>
  <c r="G19" i="2"/>
  <c r="H19" i="2"/>
  <c r="G18" i="2"/>
  <c r="H18" i="2"/>
  <c r="G5" i="2"/>
  <c r="H16" i="2"/>
  <c r="G16" i="2"/>
  <c r="G15" i="2"/>
  <c r="H15" i="2"/>
  <c r="G9" i="2"/>
  <c r="H13" i="2"/>
  <c r="G13" i="2"/>
  <c r="H12" i="2"/>
  <c r="G12" i="2"/>
  <c r="G11" i="2"/>
  <c r="H11" i="2"/>
  <c r="G10" i="2"/>
  <c r="H10" i="2"/>
  <c r="I4" i="2"/>
  <c r="I11" i="2" s="1"/>
  <c r="H4" i="2"/>
  <c r="G4" i="2"/>
  <c r="H7" i="2"/>
  <c r="G7" i="2"/>
  <c r="H6" i="2"/>
  <c r="G6" i="2"/>
  <c r="H5" i="2"/>
  <c r="I9" i="2" l="1"/>
  <c r="I5" i="2"/>
  <c r="I6" i="2"/>
</calcChain>
</file>

<file path=xl/sharedStrings.xml><?xml version="1.0" encoding="utf-8"?>
<sst xmlns="http://schemas.openxmlformats.org/spreadsheetml/2006/main" count="457" uniqueCount="67">
  <si>
    <t>First Dose COVID-19 Vaccination Rates by PCP Community Category, 12/15/2020 to 05/03/2021</t>
  </si>
  <si>
    <t>PCP Neighborhood</t>
  </si>
  <si>
    <t>Population</t>
  </si>
  <si>
    <t>Pop 18+</t>
  </si>
  <si>
    <t>% Pop 18+</t>
  </si>
  <si>
    <t>Pop 65+</t>
  </si>
  <si>
    <t>% Pop 65+</t>
  </si>
  <si>
    <t>Essential</t>
  </si>
  <si>
    <t>% Essential</t>
  </si>
  <si>
    <t>Cases</t>
  </si>
  <si>
    <t>Case Rate</t>
  </si>
  <si>
    <t>Deaths</t>
  </si>
  <si>
    <t>Death Rate</t>
  </si>
  <si>
    <t>Tests</t>
  </si>
  <si>
    <t>Test Rate</t>
  </si>
  <si>
    <t>Positivity Rate</t>
  </si>
  <si>
    <t>Mean CCVI</t>
  </si>
  <si>
    <t>First Doses</t>
  </si>
  <si>
    <t>First Dose Rate (%)</t>
  </si>
  <si>
    <t>Second Doses</t>
  </si>
  <si>
    <t>Second Dose Rate (%)</t>
  </si>
  <si>
    <t>% Below Poverty</t>
  </si>
  <si>
    <t>% Black</t>
  </si>
  <si>
    <t>% Latinx</t>
  </si>
  <si>
    <t>% White</t>
  </si>
  <si>
    <t>NO</t>
  </si>
  <si>
    <t>YES</t>
  </si>
  <si>
    <t>% No Health Insurance</t>
  </si>
  <si>
    <t>18 and older</t>
  </si>
  <si>
    <t>65 and older</t>
  </si>
  <si>
    <t>Essential workers</t>
  </si>
  <si>
    <t>First COVID-19 vaccine dose</t>
  </si>
  <si>
    <t>Completed COVID-19 vaccine series</t>
  </si>
  <si>
    <t>Latinx</t>
  </si>
  <si>
    <t>No</t>
  </si>
  <si>
    <t>Yes</t>
  </si>
  <si>
    <t>Protect Chicago Plus Priority Zip Codes</t>
  </si>
  <si>
    <t>City of Chicago</t>
  </si>
  <si>
    <t>Number of zip codes</t>
  </si>
  <si>
    <t>COVID-19 cases</t>
  </si>
  <si>
    <t>COVID-19 deaths</t>
  </si>
  <si>
    <t>COVID-19 tests</t>
  </si>
  <si>
    <t>Positivity rate</t>
  </si>
  <si>
    <t>Asian, not Latinx</t>
  </si>
  <si>
    <t>Black, not Latinx</t>
  </si>
  <si>
    <t>White, not Latinx</t>
  </si>
  <si>
    <t>In households earning below poverty</t>
  </si>
  <si>
    <t>No health insurance</t>
  </si>
  <si>
    <t>% Asian</t>
  </si>
  <si>
    <t>Below Poverty</t>
  </si>
  <si>
    <t>Not Health Insurance</t>
  </si>
  <si>
    <t>Workers</t>
  </si>
  <si>
    <t>Poverty status</t>
  </si>
  <si>
    <t>Health Insurance Status</t>
  </si>
  <si>
    <t>CITY</t>
  </si>
  <si>
    <t>ZCTA5</t>
  </si>
  <si>
    <t>pcp</t>
  </si>
  <si>
    <t>Row Labels</t>
  </si>
  <si>
    <t>Grand Total</t>
  </si>
  <si>
    <t>Count of ZCTA5</t>
  </si>
  <si>
    <t>goo</t>
  </si>
  <si>
    <t>zcta</t>
  </si>
  <si>
    <t>ccvi_score</t>
  </si>
  <si>
    <t>ccvi_category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</si>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</sst>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3" fontId="0" fillId="0" borderId="0" xfId="0" applyNumberFormat="1"/>
    <xf numFmtId="3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 applyNumberFormat="1" applyAlignment="1"/>
    <xf numFmtId="0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70" fontId="0" fillId="0" borderId="0" xfId="1" applyNumberFormat="1" applyFont="1" applyAlignment="1">
      <alignment horizontal="right"/>
    </xf>
    <xf numFmtId="3" fontId="2" fillId="0" borderId="0" xfId="0" applyNumberFormat="1" applyFont="1" applyAlignment="1">
      <alignment horizontal="right" vertical="center" wrapText="1"/>
    </xf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. Scott Smith" refreshedDate="44319.423746875" createdVersion="7" refreshedVersion="7" minRefreshableVersion="3" recordCount="58" xr:uid="{12C67366-836E-4D12-924D-0BC4E9416377}">
  <cacheSource type="worksheet">
    <worksheetSource ref="A1:B59" sheet="Sheet5"/>
  </cacheSource>
  <cacheFields count="2">
    <cacheField name="ZCTA5" numFmtId="0">
      <sharedItems containsSemiMixedTypes="0" containsString="0" containsNumber="1" containsInteger="1" minValue="60601" maxValue="60827"/>
    </cacheField>
    <cacheField name="pcp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60601"/>
    <x v="0"/>
  </r>
  <r>
    <n v="60606"/>
    <x v="0"/>
  </r>
  <r>
    <n v="60607"/>
    <x v="0"/>
  </r>
  <r>
    <n v="60610"/>
    <x v="0"/>
  </r>
  <r>
    <n v="60611"/>
    <x v="0"/>
  </r>
  <r>
    <n v="60614"/>
    <x v="0"/>
  </r>
  <r>
    <n v="60615"/>
    <x v="0"/>
  </r>
  <r>
    <n v="60617"/>
    <x v="1"/>
  </r>
  <r>
    <n v="60618"/>
    <x v="0"/>
  </r>
  <r>
    <n v="60619"/>
    <x v="0"/>
  </r>
  <r>
    <n v="60620"/>
    <x v="1"/>
  </r>
  <r>
    <n v="60622"/>
    <x v="0"/>
  </r>
  <r>
    <n v="60623"/>
    <x v="1"/>
  </r>
  <r>
    <n v="60624"/>
    <x v="0"/>
  </r>
  <r>
    <n v="60625"/>
    <x v="0"/>
  </r>
  <r>
    <n v="60626"/>
    <x v="0"/>
  </r>
  <r>
    <n v="60628"/>
    <x v="1"/>
  </r>
  <r>
    <n v="60629"/>
    <x v="1"/>
  </r>
  <r>
    <n v="60630"/>
    <x v="0"/>
  </r>
  <r>
    <n v="60631"/>
    <x v="0"/>
  </r>
  <r>
    <n v="60632"/>
    <x v="1"/>
  </r>
  <r>
    <n v="60633"/>
    <x v="0"/>
  </r>
  <r>
    <n v="60634"/>
    <x v="0"/>
  </r>
  <r>
    <n v="60636"/>
    <x v="1"/>
  </r>
  <r>
    <n v="60637"/>
    <x v="0"/>
  </r>
  <r>
    <n v="60827"/>
    <x v="0"/>
  </r>
  <r>
    <n v="60638"/>
    <x v="0"/>
  </r>
  <r>
    <n v="60639"/>
    <x v="1"/>
  </r>
  <r>
    <n v="60640"/>
    <x v="0"/>
  </r>
  <r>
    <n v="60641"/>
    <x v="0"/>
  </r>
  <r>
    <n v="60642"/>
    <x v="0"/>
  </r>
  <r>
    <n v="60643"/>
    <x v="0"/>
  </r>
  <r>
    <n v="60644"/>
    <x v="1"/>
  </r>
  <r>
    <n v="60645"/>
    <x v="0"/>
  </r>
  <r>
    <n v="60646"/>
    <x v="0"/>
  </r>
  <r>
    <n v="60647"/>
    <x v="0"/>
  </r>
  <r>
    <n v="60649"/>
    <x v="0"/>
  </r>
  <r>
    <n v="60651"/>
    <x v="0"/>
  </r>
  <r>
    <n v="60652"/>
    <x v="0"/>
  </r>
  <r>
    <n v="60653"/>
    <x v="0"/>
  </r>
  <r>
    <n v="60654"/>
    <x v="0"/>
  </r>
  <r>
    <n v="60655"/>
    <x v="0"/>
  </r>
  <r>
    <n v="60656"/>
    <x v="0"/>
  </r>
  <r>
    <n v="60657"/>
    <x v="0"/>
  </r>
  <r>
    <n v="60659"/>
    <x v="0"/>
  </r>
  <r>
    <n v="60660"/>
    <x v="0"/>
  </r>
  <r>
    <n v="60661"/>
    <x v="0"/>
  </r>
  <r>
    <n v="60602"/>
    <x v="0"/>
  </r>
  <r>
    <n v="60621"/>
    <x v="1"/>
  </r>
  <r>
    <n v="60707"/>
    <x v="0"/>
  </r>
  <r>
    <n v="60603"/>
    <x v="0"/>
  </r>
  <r>
    <n v="60605"/>
    <x v="0"/>
  </r>
  <r>
    <n v="60608"/>
    <x v="0"/>
  </r>
  <r>
    <n v="60609"/>
    <x v="1"/>
  </r>
  <r>
    <n v="60612"/>
    <x v="0"/>
  </r>
  <r>
    <n v="60613"/>
    <x v="0"/>
  </r>
  <r>
    <n v="60604"/>
    <x v="0"/>
  </r>
  <r>
    <n v="606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02D8D-557F-4F5E-9F20-4D236928A947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2">
    <pivotField dataField="1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ZCTA5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0A39-7CF4-42E9-B765-97A502502E63}">
  <dimension ref="A1:AD9"/>
  <sheetViews>
    <sheetView topLeftCell="G1" workbookViewId="0">
      <selection activeCell="A7" sqref="A7:Y9"/>
    </sheetView>
  </sheetViews>
  <sheetFormatPr defaultRowHeight="14.5" x14ac:dyDescent="0.35"/>
  <sheetData>
    <row r="1" spans="1:30" x14ac:dyDescent="0.3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30" ht="39" x14ac:dyDescent="0.35">
      <c r="A2" s="1" t="s">
        <v>1</v>
      </c>
      <c r="B2" s="1" t="s">
        <v>2</v>
      </c>
      <c r="C2" s="1" t="s">
        <v>3</v>
      </c>
      <c r="D2" s="2" t="s">
        <v>4</v>
      </c>
      <c r="E2" s="1" t="s">
        <v>5</v>
      </c>
      <c r="F2" s="2" t="s">
        <v>6</v>
      </c>
      <c r="G2" s="1" t="s">
        <v>7</v>
      </c>
      <c r="H2" s="2" t="s">
        <v>8</v>
      </c>
      <c r="I2" s="1" t="s">
        <v>9</v>
      </c>
      <c r="J2" s="2" t="s">
        <v>10</v>
      </c>
      <c r="K2" s="1" t="s">
        <v>11</v>
      </c>
      <c r="L2" s="2" t="s">
        <v>12</v>
      </c>
      <c r="M2" s="1" t="s">
        <v>13</v>
      </c>
      <c r="N2" s="2" t="s">
        <v>14</v>
      </c>
      <c r="O2" s="2" t="s">
        <v>15</v>
      </c>
      <c r="P2" s="2" t="s">
        <v>16</v>
      </c>
      <c r="Q2" s="1" t="s">
        <v>17</v>
      </c>
      <c r="R2" s="2" t="s">
        <v>18</v>
      </c>
      <c r="S2" s="1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</row>
    <row r="3" spans="1:30" x14ac:dyDescent="0.35">
      <c r="A3" s="3" t="s">
        <v>25</v>
      </c>
      <c r="B3" s="5">
        <v>2013775</v>
      </c>
      <c r="C3" s="5">
        <v>1632972</v>
      </c>
      <c r="D3" s="6">
        <v>81.099999999999994</v>
      </c>
      <c r="E3" s="5">
        <v>246625</v>
      </c>
      <c r="F3" s="6">
        <v>12.2</v>
      </c>
      <c r="G3" s="5">
        <v>395546</v>
      </c>
      <c r="H3" s="6">
        <v>36.5</v>
      </c>
      <c r="I3" s="5">
        <v>181295</v>
      </c>
      <c r="J3" s="6">
        <v>90</v>
      </c>
      <c r="K3" s="5">
        <v>3399</v>
      </c>
      <c r="L3" s="6">
        <v>1.7</v>
      </c>
      <c r="M3" s="5">
        <v>2956257</v>
      </c>
      <c r="N3" s="6">
        <v>146.80000000000001</v>
      </c>
      <c r="O3" s="6">
        <v>6.133</v>
      </c>
      <c r="P3" s="6">
        <v>29.61</v>
      </c>
      <c r="Q3" s="5">
        <v>935882</v>
      </c>
      <c r="R3" s="6">
        <v>57.3</v>
      </c>
      <c r="S3" s="5">
        <v>657408</v>
      </c>
      <c r="T3" s="6">
        <v>40.299999999999997</v>
      </c>
      <c r="U3" s="6">
        <v>16</v>
      </c>
      <c r="V3" s="6">
        <v>23.6</v>
      </c>
      <c r="W3" s="6">
        <v>22</v>
      </c>
      <c r="X3" s="6">
        <v>43.5</v>
      </c>
    </row>
    <row r="4" spans="1:30" x14ac:dyDescent="0.35">
      <c r="A4" s="3" t="s">
        <v>26</v>
      </c>
      <c r="B4" s="5">
        <v>750463</v>
      </c>
      <c r="C4" s="5">
        <v>552415</v>
      </c>
      <c r="D4" s="6">
        <v>73.599999999999994</v>
      </c>
      <c r="E4" s="5">
        <v>98052</v>
      </c>
      <c r="F4" s="6">
        <v>13.1</v>
      </c>
      <c r="G4" s="5">
        <v>179434</v>
      </c>
      <c r="H4" s="6">
        <v>60.2</v>
      </c>
      <c r="I4" s="5">
        <v>90070</v>
      </c>
      <c r="J4" s="6">
        <v>120</v>
      </c>
      <c r="K4" s="5">
        <v>1854</v>
      </c>
      <c r="L4" s="6">
        <v>2.5</v>
      </c>
      <c r="M4" s="5">
        <v>830559</v>
      </c>
      <c r="N4" s="6">
        <v>110.7</v>
      </c>
      <c r="O4" s="6">
        <v>10.84</v>
      </c>
      <c r="P4" s="6">
        <v>52.18</v>
      </c>
      <c r="Q4" s="5">
        <v>274539</v>
      </c>
      <c r="R4" s="6">
        <v>49.7</v>
      </c>
      <c r="S4" s="5">
        <v>192133</v>
      </c>
      <c r="T4" s="6">
        <v>34.799999999999997</v>
      </c>
      <c r="U4" s="6">
        <v>24.3</v>
      </c>
      <c r="V4" s="6">
        <v>44.9</v>
      </c>
      <c r="W4" s="6">
        <v>46.7</v>
      </c>
      <c r="X4" s="6">
        <v>5.86</v>
      </c>
    </row>
    <row r="6" spans="1:30" x14ac:dyDescent="0.35">
      <c r="F6" s="7" t="s">
        <v>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39" x14ac:dyDescent="0.35">
      <c r="A7" s="1" t="s">
        <v>1</v>
      </c>
      <c r="B7" s="1" t="s">
        <v>2</v>
      </c>
      <c r="C7" s="1" t="s">
        <v>3</v>
      </c>
      <c r="D7" s="2" t="s">
        <v>4</v>
      </c>
      <c r="E7" s="1" t="s">
        <v>5</v>
      </c>
      <c r="F7" s="2" t="s">
        <v>6</v>
      </c>
      <c r="G7" s="1" t="s">
        <v>7</v>
      </c>
      <c r="H7" s="2" t="s">
        <v>8</v>
      </c>
      <c r="I7" s="1" t="s">
        <v>9</v>
      </c>
      <c r="J7" s="2" t="s">
        <v>10</v>
      </c>
      <c r="K7" s="1" t="s">
        <v>11</v>
      </c>
      <c r="L7" s="2" t="s">
        <v>12</v>
      </c>
      <c r="M7" s="1" t="s">
        <v>13</v>
      </c>
      <c r="N7" s="2" t="s">
        <v>14</v>
      </c>
      <c r="O7" s="2" t="s">
        <v>15</v>
      </c>
      <c r="P7" s="2" t="s">
        <v>16</v>
      </c>
      <c r="Q7" s="1" t="s">
        <v>17</v>
      </c>
      <c r="R7" s="2" t="s">
        <v>18</v>
      </c>
      <c r="S7" s="1" t="s">
        <v>19</v>
      </c>
      <c r="T7" s="2" t="s">
        <v>20</v>
      </c>
      <c r="U7" s="2" t="s">
        <v>22</v>
      </c>
      <c r="V7" s="2" t="s">
        <v>23</v>
      </c>
      <c r="W7" s="2" t="s">
        <v>24</v>
      </c>
      <c r="X7" s="2" t="s">
        <v>21</v>
      </c>
      <c r="Y7" s="2" t="s">
        <v>27</v>
      </c>
    </row>
    <row r="8" spans="1:30" x14ac:dyDescent="0.35">
      <c r="A8" s="3" t="s">
        <v>25</v>
      </c>
      <c r="B8" s="5">
        <v>2013775</v>
      </c>
      <c r="C8" s="5">
        <v>1632972</v>
      </c>
      <c r="D8" s="6">
        <v>81.099999999999994</v>
      </c>
      <c r="E8" s="5">
        <v>246625</v>
      </c>
      <c r="F8" s="6">
        <v>12.2</v>
      </c>
      <c r="G8" s="5">
        <v>395546</v>
      </c>
      <c r="H8" s="6">
        <v>36.5</v>
      </c>
      <c r="I8" s="5">
        <v>181295</v>
      </c>
      <c r="J8" s="6">
        <v>90</v>
      </c>
      <c r="K8" s="5">
        <v>3399</v>
      </c>
      <c r="L8" s="6">
        <v>1.7</v>
      </c>
      <c r="M8" s="5">
        <v>2956257</v>
      </c>
      <c r="N8" s="6">
        <v>146.80000000000001</v>
      </c>
      <c r="O8" s="6">
        <v>6.133</v>
      </c>
      <c r="P8" s="6">
        <v>29.61</v>
      </c>
      <c r="Q8" s="5">
        <v>935882</v>
      </c>
      <c r="R8" s="6">
        <v>57.3</v>
      </c>
      <c r="S8" s="5">
        <v>657408</v>
      </c>
      <c r="T8" s="6">
        <v>40.299999999999997</v>
      </c>
      <c r="U8" s="6">
        <v>23.6</v>
      </c>
      <c r="V8" s="6">
        <v>22</v>
      </c>
      <c r="W8" s="6">
        <v>43.5</v>
      </c>
      <c r="X8" s="6">
        <v>16</v>
      </c>
      <c r="Y8" s="6">
        <v>8.34</v>
      </c>
    </row>
    <row r="9" spans="1:30" x14ac:dyDescent="0.35">
      <c r="A9" s="3" t="s">
        <v>26</v>
      </c>
      <c r="B9" s="5">
        <v>750463</v>
      </c>
      <c r="C9" s="5">
        <v>552415</v>
      </c>
      <c r="D9" s="6">
        <v>73.599999999999994</v>
      </c>
      <c r="E9" s="5">
        <v>98052</v>
      </c>
      <c r="F9" s="6">
        <v>13.1</v>
      </c>
      <c r="G9" s="5">
        <v>179434</v>
      </c>
      <c r="H9" s="6">
        <v>60.2</v>
      </c>
      <c r="I9" s="5">
        <v>90070</v>
      </c>
      <c r="J9" s="6">
        <v>120</v>
      </c>
      <c r="K9" s="5">
        <v>1854</v>
      </c>
      <c r="L9" s="6">
        <v>2.5</v>
      </c>
      <c r="M9" s="5">
        <v>830559</v>
      </c>
      <c r="N9" s="6">
        <v>110.7</v>
      </c>
      <c r="O9" s="6">
        <v>10.84</v>
      </c>
      <c r="P9" s="6">
        <v>52.18</v>
      </c>
      <c r="Q9" s="5">
        <v>274539</v>
      </c>
      <c r="R9" s="6">
        <v>49.7</v>
      </c>
      <c r="S9" s="5">
        <v>192133</v>
      </c>
      <c r="T9" s="6">
        <v>34.799999999999997</v>
      </c>
      <c r="U9" s="6">
        <v>44.9</v>
      </c>
      <c r="V9" s="6">
        <v>46.7</v>
      </c>
      <c r="W9" s="6">
        <v>5.86</v>
      </c>
      <c r="X9" s="6">
        <v>24.3</v>
      </c>
      <c r="Y9" s="6">
        <v>13.1</v>
      </c>
    </row>
  </sheetData>
  <mergeCells count="2">
    <mergeCell ref="A1:X1"/>
    <mergeCell ref="F6:AD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A47-F906-4693-8020-43DC0AE3B97C}">
  <dimension ref="A1:AH35"/>
  <sheetViews>
    <sheetView tabSelected="1" topLeftCell="F1" workbookViewId="0">
      <selection activeCell="M16" sqref="M16"/>
    </sheetView>
  </sheetViews>
  <sheetFormatPr defaultRowHeight="14.5" x14ac:dyDescent="0.35"/>
  <cols>
    <col min="1" max="1" width="18.36328125" style="9" bestFit="1" customWidth="1"/>
    <col min="2" max="2" width="8.08984375" style="9" bestFit="1" customWidth="1"/>
    <col min="3" max="3" width="6.7265625" style="9" bestFit="1" customWidth="1"/>
    <col min="4" max="5" width="8.7265625" style="9"/>
    <col min="6" max="6" width="32.08984375" style="9" bestFit="1" customWidth="1"/>
    <col min="7" max="7" width="15.54296875" style="10" bestFit="1" customWidth="1"/>
    <col min="8" max="8" width="17.6328125" style="10" bestFit="1" customWidth="1"/>
    <col min="9" max="9" width="17" style="10" customWidth="1"/>
    <col min="10" max="16384" width="8.7265625" style="9"/>
  </cols>
  <sheetData>
    <row r="1" spans="1:34" x14ac:dyDescent="0.35">
      <c r="A1" s="1" t="s">
        <v>1</v>
      </c>
      <c r="B1" s="3" t="s">
        <v>25</v>
      </c>
      <c r="C1" s="3" t="s">
        <v>26</v>
      </c>
      <c r="D1" s="9" t="s">
        <v>54</v>
      </c>
      <c r="F1" s="9" t="s">
        <v>60</v>
      </c>
      <c r="G1" s="14" t="s">
        <v>36</v>
      </c>
      <c r="H1" s="14"/>
      <c r="I1" s="10" t="s">
        <v>37</v>
      </c>
    </row>
    <row r="2" spans="1:34" x14ac:dyDescent="0.35">
      <c r="A2" s="1" t="s">
        <v>2</v>
      </c>
      <c r="B2" s="5">
        <v>1955851</v>
      </c>
      <c r="C2" s="5">
        <v>808387</v>
      </c>
      <c r="D2" s="13">
        <v>2764238</v>
      </c>
      <c r="G2" s="10" t="s">
        <v>34</v>
      </c>
      <c r="H2" s="10" t="s">
        <v>35</v>
      </c>
    </row>
    <row r="3" spans="1:34" x14ac:dyDescent="0.35">
      <c r="A3" s="1" t="s">
        <v>3</v>
      </c>
      <c r="B3" s="5">
        <v>1589133</v>
      </c>
      <c r="C3" s="5">
        <v>596254</v>
      </c>
      <c r="D3" s="13">
        <v>2185387</v>
      </c>
      <c r="F3" s="9" t="s">
        <v>38</v>
      </c>
    </row>
    <row r="4" spans="1:34" x14ac:dyDescent="0.35">
      <c r="A4" s="2" t="s">
        <v>4</v>
      </c>
      <c r="B4" s="6">
        <v>81.3</v>
      </c>
      <c r="C4" s="6">
        <v>73.8</v>
      </c>
      <c r="D4" s="6">
        <v>79.099999999999994</v>
      </c>
      <c r="F4" s="9" t="s">
        <v>2</v>
      </c>
      <c r="G4" s="10" t="str">
        <f>TEXT(B2,"###,###")</f>
        <v>1,955,851</v>
      </c>
      <c r="H4" s="10" t="str">
        <f>TEXT(C2,"###,###")</f>
        <v>808,387</v>
      </c>
      <c r="I4" s="10" t="str">
        <f>TEXT(SUM(B2:C2),"###,###")</f>
        <v>2,764,238</v>
      </c>
    </row>
    <row r="5" spans="1:34" x14ac:dyDescent="0.35">
      <c r="A5" s="1" t="s">
        <v>5</v>
      </c>
      <c r="B5" s="5">
        <v>240686</v>
      </c>
      <c r="C5" s="5">
        <v>103991</v>
      </c>
      <c r="D5" s="13">
        <v>344677</v>
      </c>
      <c r="F5" s="9" t="s">
        <v>28</v>
      </c>
      <c r="G5" s="10" t="str">
        <f>CONCATENATE(TEXT(B3,"###,###")," (",B4,"%)")</f>
        <v>1,589,133 (81.3%)</v>
      </c>
      <c r="H5" s="10" t="str">
        <f>CONCATENATE(TEXT(C3,"###,###")," (",C4,"%)")</f>
        <v>596,254 (73.8%)</v>
      </c>
      <c r="I5" s="11" t="str">
        <f>CONCATENATE(TEXT(SUM(B3:C3),"###,###")," (",TEXT(SUM(B3:C3)/I4*100,"##.#"),"%)")</f>
        <v>2,185,387 (79.1%)</v>
      </c>
    </row>
    <row r="6" spans="1:34" x14ac:dyDescent="0.35">
      <c r="A6" s="2" t="s">
        <v>6</v>
      </c>
      <c r="B6" s="6">
        <v>12.3</v>
      </c>
      <c r="C6" s="6">
        <v>12.9</v>
      </c>
      <c r="D6" s="6">
        <v>12.5</v>
      </c>
      <c r="F6" s="9" t="s">
        <v>29</v>
      </c>
      <c r="G6" s="10" t="str">
        <f>CONCATENATE(TEXT(B5,"###,###")," (",B6,"%)")</f>
        <v>240,686 (12.3%)</v>
      </c>
      <c r="H6" s="10" t="str">
        <f>CONCATENATE(TEXT(C5,"###,###")," (",C6,"%)")</f>
        <v>103,991 (12.9%)</v>
      </c>
      <c r="I6" s="11" t="str">
        <f>CONCATENATE(TEXT(SUM(B5:C5),"###,###")," (",TEXT(SUM(B5:C5)/I4*100,"##.#"),"%)")</f>
        <v>344,677 (12.5%)</v>
      </c>
    </row>
    <row r="7" spans="1:34" x14ac:dyDescent="0.35">
      <c r="A7" s="1" t="s">
        <v>7</v>
      </c>
      <c r="B7" s="5">
        <v>381144</v>
      </c>
      <c r="C7" s="5">
        <v>193836</v>
      </c>
      <c r="D7" s="13">
        <v>574980</v>
      </c>
      <c r="F7" s="9" t="s">
        <v>30</v>
      </c>
      <c r="G7" s="10" t="str">
        <f>CONCATENATE(TEXT(B7,"###,###")," (",B8,"%)")</f>
        <v>381,144 (36.1%)</v>
      </c>
      <c r="H7" s="10" t="str">
        <f>CONCATENATE(TEXT(C7,"###,###")," (",C8,"%)")</f>
        <v>193,836 (59.7%)</v>
      </c>
      <c r="I7" s="10" t="str">
        <f>CONCATENATE(TEXT(D7,"###,###")," (",D8,"%)")</f>
        <v>574,980 (41.7%)</v>
      </c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x14ac:dyDescent="0.35">
      <c r="A8" s="2" t="s">
        <v>8</v>
      </c>
      <c r="B8" s="6">
        <v>36.1</v>
      </c>
      <c r="C8" s="6">
        <v>59.7</v>
      </c>
      <c r="D8" s="6">
        <v>41.7</v>
      </c>
      <c r="J8" s="1"/>
      <c r="K8" s="1"/>
      <c r="L8" s="1"/>
      <c r="M8" s="2"/>
      <c r="N8" s="1"/>
      <c r="O8" s="2"/>
      <c r="P8" s="1"/>
      <c r="Q8" s="2"/>
      <c r="R8" s="1"/>
      <c r="S8" s="2"/>
      <c r="T8" s="1"/>
      <c r="U8" s="2"/>
      <c r="V8" s="1"/>
      <c r="W8" s="2"/>
      <c r="X8" s="2"/>
      <c r="Y8" s="2"/>
      <c r="Z8" s="1"/>
      <c r="AA8" s="2"/>
      <c r="AB8" s="1"/>
      <c r="AC8" s="2"/>
      <c r="AD8" s="2"/>
      <c r="AE8" s="2"/>
      <c r="AF8" s="2"/>
      <c r="AG8" s="2"/>
      <c r="AH8" s="2"/>
    </row>
    <row r="9" spans="1:34" x14ac:dyDescent="0.35">
      <c r="A9" s="1" t="s">
        <v>9</v>
      </c>
      <c r="B9" s="5">
        <v>175903</v>
      </c>
      <c r="C9" s="5">
        <v>95462</v>
      </c>
      <c r="D9" s="13">
        <v>271365</v>
      </c>
      <c r="F9" s="9" t="s">
        <v>39</v>
      </c>
      <c r="G9" s="10" t="str">
        <f>CONCATENATE(TEXT(B9,"###,###")," (",TEXT(B10,"##.0"),")")</f>
        <v>175,903 (89.9)</v>
      </c>
      <c r="H9" s="10" t="str">
        <f>CONCATENATE(TEXT(C9,"###,###")," (",TEXT(C10,"##.0"),")")</f>
        <v>95,462 (118.1)</v>
      </c>
      <c r="I9" s="10" t="str">
        <f>CONCATENATE(TEXT(SUM(B9:C9),"###,###")," (",TEXT(SUM(B9:C9)/I4*1000,"##.0"),")")</f>
        <v>271,365 (98.2)</v>
      </c>
      <c r="J9" s="3"/>
      <c r="K9" s="5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6"/>
      <c r="Y9" s="6"/>
      <c r="Z9" s="5"/>
      <c r="AA9" s="6"/>
      <c r="AB9" s="5"/>
      <c r="AC9" s="6"/>
      <c r="AD9" s="6"/>
      <c r="AE9" s="6"/>
      <c r="AF9" s="6"/>
      <c r="AG9" s="6"/>
      <c r="AH9" s="6"/>
    </row>
    <row r="10" spans="1:34" x14ac:dyDescent="0.35">
      <c r="A10" s="2" t="s">
        <v>10</v>
      </c>
      <c r="B10" s="6">
        <v>89.94</v>
      </c>
      <c r="C10" s="6">
        <v>118.1</v>
      </c>
      <c r="D10" s="6">
        <v>98.17</v>
      </c>
      <c r="F10" s="9" t="s">
        <v>40</v>
      </c>
      <c r="G10" s="10" t="str">
        <f>CONCATENATE(TEXT(B11,"###,###")," (",B12,")")</f>
        <v>3,308 (1.7)</v>
      </c>
      <c r="H10" s="10" t="str">
        <f>CONCATENATE(TEXT(C11,"###,###")," (",C12,")")</f>
        <v>1,945 (2.4)</v>
      </c>
      <c r="I10" s="10" t="str">
        <f>CONCATENATE(TEXT(SUM(B11:C11),"###,###")," (",TEXT(SUM(B11:C11)/I4*1000,"##.0"),")")</f>
        <v>5,253 (1.9)</v>
      </c>
      <c r="J10" s="3"/>
      <c r="K10" s="5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6"/>
      <c r="Y10" s="6"/>
      <c r="Z10" s="5"/>
      <c r="AA10" s="6"/>
      <c r="AB10" s="5"/>
      <c r="AC10" s="6"/>
      <c r="AD10" s="6"/>
      <c r="AE10" s="6"/>
      <c r="AF10" s="6"/>
      <c r="AG10" s="6"/>
      <c r="AH10" s="6"/>
    </row>
    <row r="11" spans="1:34" x14ac:dyDescent="0.35">
      <c r="A11" s="1" t="s">
        <v>11</v>
      </c>
      <c r="B11" s="5">
        <v>3308</v>
      </c>
      <c r="C11" s="5">
        <v>1945</v>
      </c>
      <c r="D11" s="13">
        <v>5253</v>
      </c>
      <c r="F11" s="9" t="s">
        <v>41</v>
      </c>
      <c r="G11" s="10" t="str">
        <f>CONCATENATE(TEXT(B13,"###,###")," (",B14,")")</f>
        <v>2,925,814 (149.6)</v>
      </c>
      <c r="H11" s="10" t="str">
        <f>CONCATENATE(TEXT(C13,"###,###")," (",C14,")")</f>
        <v>861,002 (106.5)</v>
      </c>
      <c r="I11" s="10" t="str">
        <f>CONCATENATE(TEXT(SUM(B13:C13),"###,###")," (",TEXT(SUM(B13:C13)/I4*100,"##.0"),")")</f>
        <v>3,786,816 (137.0)</v>
      </c>
    </row>
    <row r="12" spans="1:34" x14ac:dyDescent="0.35">
      <c r="A12" s="2" t="s">
        <v>12</v>
      </c>
      <c r="B12" s="6">
        <v>1.7</v>
      </c>
      <c r="C12" s="6">
        <v>2.4</v>
      </c>
      <c r="D12" s="6">
        <v>1.9</v>
      </c>
      <c r="F12" s="9" t="s">
        <v>42</v>
      </c>
      <c r="G12" s="10" t="str">
        <f>CONCATENATE(B15,"%")</f>
        <v>6.012%</v>
      </c>
      <c r="H12" s="10" t="str">
        <f>CONCATENATE(C15,"%")</f>
        <v>11.09%</v>
      </c>
      <c r="I12" s="12">
        <f>SUM(B9:C9)/SUM(B13:C13)</f>
        <v>7.1660466206966492E-2</v>
      </c>
    </row>
    <row r="13" spans="1:34" x14ac:dyDescent="0.35">
      <c r="A13" s="1" t="s">
        <v>13</v>
      </c>
      <c r="B13" s="5">
        <v>2925814</v>
      </c>
      <c r="C13" s="5">
        <v>861002</v>
      </c>
      <c r="D13" s="13">
        <v>3786816</v>
      </c>
      <c r="F13" s="9" t="s">
        <v>16</v>
      </c>
      <c r="G13" s="10">
        <f>B16</f>
        <v>28.76</v>
      </c>
      <c r="H13" s="10">
        <f>C16</f>
        <v>52.62</v>
      </c>
      <c r="I13" s="10">
        <v>35.74</v>
      </c>
    </row>
    <row r="14" spans="1:34" x14ac:dyDescent="0.35">
      <c r="A14" s="2" t="s">
        <v>14</v>
      </c>
      <c r="B14" s="6">
        <v>149.6</v>
      </c>
      <c r="C14" s="6">
        <v>106.5</v>
      </c>
      <c r="D14" s="6">
        <v>137</v>
      </c>
    </row>
    <row r="15" spans="1:34" x14ac:dyDescent="0.35">
      <c r="A15" s="2" t="s">
        <v>15</v>
      </c>
      <c r="B15" s="6">
        <v>6.0119999999999996</v>
      </c>
      <c r="C15" s="6">
        <v>11.09</v>
      </c>
      <c r="D15" s="6">
        <v>7.1660000000000004</v>
      </c>
      <c r="F15" s="9" t="s">
        <v>31</v>
      </c>
      <c r="G15" s="10" t="str">
        <f>CONCATENATE(TEXT(B17,"###,###")," (",TEXT(B18,"##.0"),")")</f>
        <v>924,146 (58.2)</v>
      </c>
      <c r="H15" s="10" t="str">
        <f>CONCATENATE(TEXT(C17,"###,###")," (",TEXT(C18,"##.0"),")")</f>
        <v>286,275 (48.0)</v>
      </c>
      <c r="I15" s="10" t="str">
        <f>CONCATENATE(TEXT(D17,"###,###")," (",TEXT(D18,"##.0"),")")</f>
        <v>1,210,421 (55.4)</v>
      </c>
    </row>
    <row r="16" spans="1:34" x14ac:dyDescent="0.35">
      <c r="A16" s="2" t="s">
        <v>16</v>
      </c>
      <c r="B16" s="6">
        <v>28.76</v>
      </c>
      <c r="C16" s="6">
        <v>52.62</v>
      </c>
      <c r="D16" s="6">
        <v>35.74</v>
      </c>
      <c r="F16" s="9" t="s">
        <v>32</v>
      </c>
      <c r="G16" s="10" t="str">
        <f>CONCATENATE(TEXT(B19,"###,###")," (",TEXT(B20,"##.0"),")")</f>
        <v>650,283 (40.9)</v>
      </c>
      <c r="H16" s="10" t="str">
        <f>CONCATENATE(TEXT(C19,"###,###")," (",TEXT(C20,"##.0"),")")</f>
        <v>199,258 (33.4)</v>
      </c>
      <c r="I16" s="10" t="str">
        <f>CONCATENATE(TEXT(D19,"###,###")," (",TEXT(D20,"##.0"),")")</f>
        <v>849,541 (38.9)</v>
      </c>
    </row>
    <row r="17" spans="1:9" x14ac:dyDescent="0.35">
      <c r="A17" s="1" t="s">
        <v>17</v>
      </c>
      <c r="B17" s="5">
        <v>924146</v>
      </c>
      <c r="C17" s="5">
        <v>286275</v>
      </c>
      <c r="D17" s="13">
        <v>1210421</v>
      </c>
    </row>
    <row r="18" spans="1:9" x14ac:dyDescent="0.35">
      <c r="A18" s="2" t="s">
        <v>18</v>
      </c>
      <c r="B18" s="6">
        <v>58.2</v>
      </c>
      <c r="C18" s="6">
        <v>48</v>
      </c>
      <c r="D18" s="6">
        <v>55.4</v>
      </c>
      <c r="F18" s="9" t="s">
        <v>43</v>
      </c>
      <c r="G18" s="10" t="str">
        <f>CONCATENATE(TEXT(B21,"###,###")," (",B22,"%)")</f>
        <v>164,040 (8.39%)</v>
      </c>
      <c r="H18" s="10" t="str">
        <f>CONCATENATE(TEXT(C21,"###,###")," (",C22,"%)")</f>
        <v>14,241 (1.76%)</v>
      </c>
      <c r="I18" s="10" t="str">
        <f>CONCATENATE(TEXT(D21,"###,###")," (",D22,"%)")</f>
        <v>178,281 (6.45%)</v>
      </c>
    </row>
    <row r="19" spans="1:9" x14ac:dyDescent="0.35">
      <c r="A19" s="1" t="s">
        <v>19</v>
      </c>
      <c r="B19" s="5">
        <v>650283</v>
      </c>
      <c r="C19" s="5">
        <v>199258</v>
      </c>
      <c r="D19" s="13">
        <v>849541</v>
      </c>
      <c r="F19" s="9" t="s">
        <v>44</v>
      </c>
      <c r="G19" s="10" t="str">
        <f>CONCATENATE(TEXT(B23,"###,###")," (",B24,"%)")</f>
        <v>455,820 (23.3%)</v>
      </c>
      <c r="H19" s="10" t="str">
        <f>CONCATENATE(TEXT(C23,"###,###")," (",C24,"%)")</f>
        <v>356,834 (44.1%)</v>
      </c>
      <c r="I19" s="10" t="str">
        <f>CONCATENATE(TEXT(D23,"###,###")," (",D24,"%)")</f>
        <v>812,654 (29.4%)</v>
      </c>
    </row>
    <row r="20" spans="1:9" x14ac:dyDescent="0.35">
      <c r="A20" s="2" t="s">
        <v>20</v>
      </c>
      <c r="B20" s="6">
        <v>40.9</v>
      </c>
      <c r="C20" s="6">
        <v>33.4</v>
      </c>
      <c r="D20" s="6">
        <v>38.9</v>
      </c>
      <c r="F20" s="9" t="s">
        <v>45</v>
      </c>
      <c r="G20" s="10" t="str">
        <f>CONCATENATE(TEXT(B25,"###,###")," (",B26,"%)")</f>
        <v>856,503 (43.8%)</v>
      </c>
      <c r="H20" s="10" t="str">
        <f>CONCATENATE(TEXT(C25,"###,###")," (",C26,"%)")</f>
        <v>63,723 (7.88%)</v>
      </c>
      <c r="I20" s="10" t="str">
        <f>CONCATENATE(TEXT(D25,"###,###")," (",D26,"%)")</f>
        <v>920,226 (33.3%)</v>
      </c>
    </row>
    <row r="21" spans="1:9" x14ac:dyDescent="0.35">
      <c r="A21" s="1" t="s">
        <v>43</v>
      </c>
      <c r="B21" s="5">
        <v>164040</v>
      </c>
      <c r="C21" s="5">
        <v>14241</v>
      </c>
      <c r="D21" s="13">
        <v>178281</v>
      </c>
      <c r="F21" s="9" t="s">
        <v>33</v>
      </c>
      <c r="G21" s="10" t="str">
        <f>CONCATENATE(TEXT(B27,"###,###")," (",B28,"%)")</f>
        <v>427,528 (21.9%)</v>
      </c>
      <c r="H21" s="10" t="str">
        <f>CONCATENATE(TEXT(C27,"###,###")," (",C28,"%)")</f>
        <v>365,082 (45.2%)</v>
      </c>
      <c r="I21" s="10" t="str">
        <f>CONCATENATE(TEXT(D27,"###,###")," (",D28,"%)")</f>
        <v>792,610 (28.7%)</v>
      </c>
    </row>
    <row r="22" spans="1:9" x14ac:dyDescent="0.35">
      <c r="A22" s="2" t="s">
        <v>48</v>
      </c>
      <c r="B22" s="6">
        <v>8.39</v>
      </c>
      <c r="C22" s="6">
        <v>1.76</v>
      </c>
      <c r="D22" s="6">
        <v>6.45</v>
      </c>
    </row>
    <row r="23" spans="1:9" x14ac:dyDescent="0.35">
      <c r="A23" s="1" t="s">
        <v>44</v>
      </c>
      <c r="B23" s="5">
        <v>455820</v>
      </c>
      <c r="C23" s="5">
        <v>356834</v>
      </c>
      <c r="D23" s="13">
        <v>812654</v>
      </c>
      <c r="F23" s="9" t="s">
        <v>46</v>
      </c>
      <c r="G23" s="10" t="str">
        <f>CONCATENATE(TEXT(B29,"###,###")," (",B30,"%)")</f>
        <v>300,723 (15.8%)</v>
      </c>
      <c r="H23" s="10" t="str">
        <f>CONCATENATE(TEXT(C29,"###,###")," (",C30,"%)")</f>
        <v>195,271 (24.3%)</v>
      </c>
      <c r="I23" s="10" t="str">
        <f>CONCATENATE(TEXT(D29,"###,###")," (",D30,"%)")</f>
        <v>495,994 (18.3%)</v>
      </c>
    </row>
    <row r="24" spans="1:9" x14ac:dyDescent="0.35">
      <c r="A24" s="2" t="s">
        <v>22</v>
      </c>
      <c r="B24" s="6">
        <v>23.3</v>
      </c>
      <c r="C24" s="6">
        <v>44.1</v>
      </c>
      <c r="D24" s="6">
        <v>29.4</v>
      </c>
      <c r="F24" s="9" t="s">
        <v>47</v>
      </c>
      <c r="G24" s="10" t="str">
        <f>CONCATENATE(TEXT(B31,"###,###")," (",B32,"%)")</f>
        <v>156,004 (8.07%)</v>
      </c>
      <c r="H24" s="10" t="str">
        <f>CONCATENATE(TEXT(C31,"###,###")," (",C32,"%)")</f>
        <v>108,182 (13.4%)</v>
      </c>
      <c r="I24" s="10" t="str">
        <f>CONCATENATE(TEXT(D31,"###,###")," (",D32,"%)")</f>
        <v>264,186 (9.65%)</v>
      </c>
    </row>
    <row r="25" spans="1:9" x14ac:dyDescent="0.35">
      <c r="A25" s="1" t="s">
        <v>45</v>
      </c>
      <c r="B25" s="5">
        <v>856503</v>
      </c>
      <c r="C25" s="5">
        <v>63723</v>
      </c>
      <c r="D25" s="13">
        <v>920226</v>
      </c>
    </row>
    <row r="26" spans="1:9" x14ac:dyDescent="0.35">
      <c r="A26" s="2" t="s">
        <v>24</v>
      </c>
      <c r="B26" s="6">
        <v>43.8</v>
      </c>
      <c r="C26" s="6">
        <v>7.88</v>
      </c>
      <c r="D26" s="6">
        <v>33.299999999999997</v>
      </c>
    </row>
    <row r="27" spans="1:9" x14ac:dyDescent="0.35">
      <c r="A27" s="1" t="s">
        <v>33</v>
      </c>
      <c r="B27" s="5">
        <v>427528</v>
      </c>
      <c r="C27" s="5">
        <v>365082</v>
      </c>
      <c r="D27" s="13">
        <v>792610</v>
      </c>
    </row>
    <row r="28" spans="1:9" x14ac:dyDescent="0.35">
      <c r="A28" s="2" t="s">
        <v>23</v>
      </c>
      <c r="B28" s="6">
        <v>21.9</v>
      </c>
      <c r="C28" s="6">
        <v>45.2</v>
      </c>
      <c r="D28" s="6">
        <v>28.7</v>
      </c>
    </row>
    <row r="29" spans="1:9" x14ac:dyDescent="0.35">
      <c r="A29" s="1" t="s">
        <v>49</v>
      </c>
      <c r="B29" s="5">
        <v>300723</v>
      </c>
      <c r="C29" s="5">
        <v>195271</v>
      </c>
      <c r="D29" s="13">
        <v>495994</v>
      </c>
    </row>
    <row r="30" spans="1:9" x14ac:dyDescent="0.35">
      <c r="A30" s="2" t="s">
        <v>21</v>
      </c>
      <c r="B30" s="6">
        <v>15.8</v>
      </c>
      <c r="C30" s="6">
        <v>24.3</v>
      </c>
      <c r="D30" s="6">
        <v>18.3</v>
      </c>
    </row>
    <row r="31" spans="1:9" x14ac:dyDescent="0.35">
      <c r="A31" s="1" t="s">
        <v>50</v>
      </c>
      <c r="B31" s="5">
        <v>156004</v>
      </c>
      <c r="C31" s="5">
        <v>108182</v>
      </c>
      <c r="D31" s="13">
        <v>264186</v>
      </c>
    </row>
    <row r="32" spans="1:9" x14ac:dyDescent="0.35">
      <c r="A32" s="2" t="s">
        <v>27</v>
      </c>
      <c r="B32" s="6">
        <v>8.07</v>
      </c>
      <c r="C32" s="6">
        <v>13.4</v>
      </c>
      <c r="D32" s="6">
        <v>9.65</v>
      </c>
    </row>
    <row r="33" spans="1:4" x14ac:dyDescent="0.35">
      <c r="A33" s="1" t="s">
        <v>51</v>
      </c>
      <c r="B33" s="5">
        <v>1055681</v>
      </c>
      <c r="C33" s="5">
        <v>324799</v>
      </c>
      <c r="D33" s="13">
        <v>1380480</v>
      </c>
    </row>
    <row r="34" spans="1:4" x14ac:dyDescent="0.35">
      <c r="A34" s="1" t="s">
        <v>52</v>
      </c>
      <c r="B34" s="5">
        <v>1907073</v>
      </c>
      <c r="C34" s="5">
        <v>801985</v>
      </c>
      <c r="D34" s="13">
        <v>2709058</v>
      </c>
    </row>
    <row r="35" spans="1:4" ht="26" x14ac:dyDescent="0.35">
      <c r="A35" s="1" t="s">
        <v>53</v>
      </c>
      <c r="B35" s="5">
        <v>1932655</v>
      </c>
      <c r="C35" s="5">
        <v>804720</v>
      </c>
      <c r="D35" s="13">
        <v>2737375</v>
      </c>
    </row>
  </sheetData>
  <mergeCells count="1">
    <mergeCell ref="J7:AH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D0F7-9A53-4826-B6EB-2B5AE71DC86A}">
  <dimension ref="A1:AT10"/>
  <sheetViews>
    <sheetView workbookViewId="0">
      <selection activeCell="H13" sqref="H13"/>
    </sheetView>
  </sheetViews>
  <sheetFormatPr defaultRowHeight="14.5" x14ac:dyDescent="0.35"/>
  <sheetData>
    <row r="1" spans="1:46" x14ac:dyDescent="0.3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46" ht="39" x14ac:dyDescent="0.35">
      <c r="A2" s="1" t="s">
        <v>1</v>
      </c>
      <c r="B2" s="1" t="s">
        <v>2</v>
      </c>
      <c r="C2" s="1" t="s">
        <v>3</v>
      </c>
      <c r="D2" s="2" t="s">
        <v>4</v>
      </c>
      <c r="E2" s="1" t="s">
        <v>5</v>
      </c>
      <c r="F2" s="2" t="s">
        <v>6</v>
      </c>
      <c r="G2" s="1" t="s">
        <v>7</v>
      </c>
      <c r="H2" s="2" t="s">
        <v>8</v>
      </c>
      <c r="I2" s="1" t="s">
        <v>9</v>
      </c>
      <c r="J2" s="2" t="s">
        <v>10</v>
      </c>
      <c r="K2" s="1" t="s">
        <v>11</v>
      </c>
      <c r="L2" s="2" t="s">
        <v>12</v>
      </c>
      <c r="M2" s="1" t="s">
        <v>13</v>
      </c>
      <c r="N2" s="2" t="s">
        <v>14</v>
      </c>
      <c r="O2" s="2" t="s">
        <v>15</v>
      </c>
      <c r="P2" s="2" t="s">
        <v>16</v>
      </c>
      <c r="Q2" s="1" t="s">
        <v>17</v>
      </c>
      <c r="R2" s="2" t="s">
        <v>18</v>
      </c>
      <c r="S2" s="1" t="s">
        <v>19</v>
      </c>
      <c r="T2" s="2" t="s">
        <v>20</v>
      </c>
      <c r="U2" s="1" t="s">
        <v>43</v>
      </c>
      <c r="V2" s="2" t="s">
        <v>48</v>
      </c>
      <c r="W2" s="1" t="s">
        <v>44</v>
      </c>
      <c r="X2" s="2" t="s">
        <v>22</v>
      </c>
      <c r="Y2" s="1" t="s">
        <v>45</v>
      </c>
      <c r="Z2" s="2" t="s">
        <v>24</v>
      </c>
      <c r="AA2" s="1" t="s">
        <v>33</v>
      </c>
      <c r="AB2" s="2" t="s">
        <v>23</v>
      </c>
      <c r="AC2" s="2" t="s">
        <v>21</v>
      </c>
      <c r="AD2" s="2" t="s">
        <v>27</v>
      </c>
    </row>
    <row r="3" spans="1:46" x14ac:dyDescent="0.35">
      <c r="A3" s="3" t="s">
        <v>25</v>
      </c>
      <c r="B3" s="5">
        <v>2013775</v>
      </c>
      <c r="C3" s="5">
        <v>1632972</v>
      </c>
      <c r="D3" s="6">
        <v>81.099999999999994</v>
      </c>
      <c r="E3" s="5">
        <v>246625</v>
      </c>
      <c r="F3" s="6">
        <v>12.2</v>
      </c>
      <c r="G3" s="5">
        <v>395546</v>
      </c>
      <c r="H3" s="6">
        <v>36.5</v>
      </c>
      <c r="I3" s="5">
        <v>181295</v>
      </c>
      <c r="J3" s="6">
        <v>90.03</v>
      </c>
      <c r="K3" s="5">
        <v>3399</v>
      </c>
      <c r="L3" s="6">
        <v>1.7</v>
      </c>
      <c r="M3" s="5">
        <v>2956257</v>
      </c>
      <c r="N3" s="6">
        <v>146.80000000000001</v>
      </c>
      <c r="O3" s="6">
        <v>6.133</v>
      </c>
      <c r="P3" s="6">
        <v>29.61</v>
      </c>
      <c r="Q3" s="5">
        <v>935882</v>
      </c>
      <c r="R3" s="6">
        <v>57.3</v>
      </c>
      <c r="S3" s="5">
        <v>657408</v>
      </c>
      <c r="T3" s="6">
        <v>40.299999999999997</v>
      </c>
      <c r="U3" s="5">
        <v>165701</v>
      </c>
      <c r="V3" s="6">
        <v>8.23</v>
      </c>
      <c r="W3" s="5">
        <v>475493</v>
      </c>
      <c r="X3" s="6">
        <v>23.6</v>
      </c>
      <c r="Y3" s="5">
        <v>876260</v>
      </c>
      <c r="Z3" s="6">
        <v>43.5</v>
      </c>
      <c r="AA3" s="5">
        <v>442360</v>
      </c>
      <c r="AB3" s="6">
        <v>22</v>
      </c>
      <c r="AC3" s="6">
        <v>16</v>
      </c>
      <c r="AD3" s="6">
        <v>8.34</v>
      </c>
    </row>
    <row r="4" spans="1:46" x14ac:dyDescent="0.35">
      <c r="A4" s="3" t="s">
        <v>26</v>
      </c>
      <c r="B4" s="5">
        <v>750463</v>
      </c>
      <c r="C4" s="5">
        <v>552415</v>
      </c>
      <c r="D4" s="6">
        <v>73.599999999999994</v>
      </c>
      <c r="E4" s="5">
        <v>98052</v>
      </c>
      <c r="F4" s="6">
        <v>13.1</v>
      </c>
      <c r="G4" s="5">
        <v>179434</v>
      </c>
      <c r="H4" s="6">
        <v>60.2</v>
      </c>
      <c r="I4" s="5">
        <v>90070</v>
      </c>
      <c r="J4" s="6">
        <v>120</v>
      </c>
      <c r="K4" s="5">
        <v>1854</v>
      </c>
      <c r="L4" s="6">
        <v>2.5</v>
      </c>
      <c r="M4" s="5">
        <v>830559</v>
      </c>
      <c r="N4" s="6">
        <v>110.7</v>
      </c>
      <c r="O4" s="6">
        <v>10.84</v>
      </c>
      <c r="P4" s="6">
        <v>52.18</v>
      </c>
      <c r="Q4" s="5">
        <v>274539</v>
      </c>
      <c r="R4" s="6">
        <v>49.7</v>
      </c>
      <c r="S4" s="5">
        <v>192133</v>
      </c>
      <c r="T4" s="6">
        <v>34.799999999999997</v>
      </c>
      <c r="U4" s="5">
        <v>12580</v>
      </c>
      <c r="V4" s="6">
        <v>1.68</v>
      </c>
      <c r="W4" s="5">
        <v>337161</v>
      </c>
      <c r="X4" s="6">
        <v>44.9</v>
      </c>
      <c r="Y4" s="5">
        <v>43966</v>
      </c>
      <c r="Z4" s="6">
        <v>5.86</v>
      </c>
      <c r="AA4" s="5">
        <v>350250</v>
      </c>
      <c r="AB4" s="6">
        <v>46.7</v>
      </c>
      <c r="AC4" s="6">
        <v>24.3</v>
      </c>
      <c r="AD4" s="6">
        <v>13.1</v>
      </c>
    </row>
    <row r="7" spans="1:46" x14ac:dyDescent="0.35">
      <c r="L7" s="7" t="s">
        <v>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</row>
    <row r="8" spans="1:46" ht="39" x14ac:dyDescent="0.35">
      <c r="L8" s="1" t="s">
        <v>1</v>
      </c>
      <c r="M8" s="1" t="s">
        <v>2</v>
      </c>
      <c r="N8" s="1" t="s">
        <v>3</v>
      </c>
      <c r="O8" s="2" t="s">
        <v>4</v>
      </c>
      <c r="P8" s="1" t="s">
        <v>5</v>
      </c>
      <c r="Q8" s="2" t="s">
        <v>6</v>
      </c>
      <c r="R8" s="1" t="s">
        <v>7</v>
      </c>
      <c r="S8" s="2" t="s">
        <v>8</v>
      </c>
      <c r="T8" s="1" t="s">
        <v>9</v>
      </c>
      <c r="U8" s="2" t="s">
        <v>10</v>
      </c>
      <c r="V8" s="1" t="s">
        <v>11</v>
      </c>
      <c r="W8" s="2" t="s">
        <v>12</v>
      </c>
      <c r="X8" s="1" t="s">
        <v>13</v>
      </c>
      <c r="Y8" s="2" t="s">
        <v>14</v>
      </c>
      <c r="Z8" s="2" t="s">
        <v>15</v>
      </c>
      <c r="AA8" s="2" t="s">
        <v>16</v>
      </c>
      <c r="AB8" s="1" t="s">
        <v>17</v>
      </c>
      <c r="AC8" s="2" t="s">
        <v>18</v>
      </c>
      <c r="AD8" s="1" t="s">
        <v>19</v>
      </c>
      <c r="AE8" s="2" t="s">
        <v>20</v>
      </c>
      <c r="AF8" s="1" t="s">
        <v>43</v>
      </c>
      <c r="AG8" s="2" t="s">
        <v>48</v>
      </c>
      <c r="AH8" s="1" t="s">
        <v>44</v>
      </c>
      <c r="AI8" s="2" t="s">
        <v>22</v>
      </c>
      <c r="AJ8" s="1" t="s">
        <v>45</v>
      </c>
      <c r="AK8" s="2" t="s">
        <v>24</v>
      </c>
      <c r="AL8" s="1" t="s">
        <v>33</v>
      </c>
      <c r="AM8" s="2" t="s">
        <v>23</v>
      </c>
      <c r="AN8" s="1" t="s">
        <v>49</v>
      </c>
      <c r="AO8" s="2" t="s">
        <v>21</v>
      </c>
      <c r="AP8" s="1" t="s">
        <v>50</v>
      </c>
      <c r="AQ8" s="2" t="s">
        <v>27</v>
      </c>
      <c r="AR8" s="1" t="s">
        <v>51</v>
      </c>
      <c r="AS8" s="1" t="s">
        <v>52</v>
      </c>
      <c r="AT8" s="1" t="s">
        <v>53</v>
      </c>
    </row>
    <row r="9" spans="1:46" x14ac:dyDescent="0.35">
      <c r="L9" s="3" t="s">
        <v>25</v>
      </c>
      <c r="M9" s="5">
        <v>2013775</v>
      </c>
      <c r="N9" s="5">
        <v>1632972</v>
      </c>
      <c r="O9" s="6">
        <v>81.099999999999994</v>
      </c>
      <c r="P9" s="5">
        <v>246625</v>
      </c>
      <c r="Q9" s="6">
        <v>12.2</v>
      </c>
      <c r="R9" s="5">
        <v>395546</v>
      </c>
      <c r="S9" s="6">
        <v>36.5</v>
      </c>
      <c r="T9" s="5">
        <v>181295</v>
      </c>
      <c r="U9" s="6">
        <v>90.03</v>
      </c>
      <c r="V9" s="5">
        <v>3399</v>
      </c>
      <c r="W9" s="6">
        <v>1.7</v>
      </c>
      <c r="X9" s="5">
        <v>2956257</v>
      </c>
      <c r="Y9" s="6">
        <v>146.80000000000001</v>
      </c>
      <c r="Z9" s="6">
        <v>6.133</v>
      </c>
      <c r="AA9" s="6">
        <v>29.61</v>
      </c>
      <c r="AB9" s="5">
        <v>935882</v>
      </c>
      <c r="AC9" s="6">
        <v>57.3</v>
      </c>
      <c r="AD9" s="5">
        <v>657408</v>
      </c>
      <c r="AE9" s="6">
        <v>40.299999999999997</v>
      </c>
      <c r="AF9" s="5">
        <v>165701</v>
      </c>
      <c r="AG9" s="6">
        <v>8.23</v>
      </c>
      <c r="AH9" s="5">
        <v>475493</v>
      </c>
      <c r="AI9" s="6">
        <v>23.6</v>
      </c>
      <c r="AJ9" s="5">
        <v>876260</v>
      </c>
      <c r="AK9" s="6">
        <v>43.5</v>
      </c>
      <c r="AL9" s="5">
        <v>442360</v>
      </c>
      <c r="AM9" s="6">
        <v>22</v>
      </c>
      <c r="AN9" s="5">
        <v>314729</v>
      </c>
      <c r="AO9" s="6">
        <v>16</v>
      </c>
      <c r="AP9" s="5">
        <v>165965</v>
      </c>
      <c r="AQ9" s="6">
        <v>8.34</v>
      </c>
      <c r="AR9" s="5">
        <v>1082648</v>
      </c>
      <c r="AS9" s="5">
        <v>1964090</v>
      </c>
      <c r="AT9" s="5">
        <v>1989980</v>
      </c>
    </row>
    <row r="10" spans="1:46" x14ac:dyDescent="0.35">
      <c r="L10" s="3" t="s">
        <v>26</v>
      </c>
      <c r="M10" s="5">
        <v>750463</v>
      </c>
      <c r="N10" s="5">
        <v>552415</v>
      </c>
      <c r="O10" s="6">
        <v>73.599999999999994</v>
      </c>
      <c r="P10" s="5">
        <v>98052</v>
      </c>
      <c r="Q10" s="6">
        <v>13.1</v>
      </c>
      <c r="R10" s="5">
        <v>179434</v>
      </c>
      <c r="S10" s="6">
        <v>60.2</v>
      </c>
      <c r="T10" s="5">
        <v>90070</v>
      </c>
      <c r="U10" s="6">
        <v>120</v>
      </c>
      <c r="V10" s="5">
        <v>1854</v>
      </c>
      <c r="W10" s="6">
        <v>2.5</v>
      </c>
      <c r="X10" s="5">
        <v>830559</v>
      </c>
      <c r="Y10" s="6">
        <v>110.7</v>
      </c>
      <c r="Z10" s="6">
        <v>10.84</v>
      </c>
      <c r="AA10" s="6">
        <v>52.18</v>
      </c>
      <c r="AB10" s="5">
        <v>274539</v>
      </c>
      <c r="AC10" s="6">
        <v>49.7</v>
      </c>
      <c r="AD10" s="5">
        <v>192133</v>
      </c>
      <c r="AE10" s="6">
        <v>34.799999999999997</v>
      </c>
      <c r="AF10" s="5">
        <v>12580</v>
      </c>
      <c r="AG10" s="6">
        <v>1.68</v>
      </c>
      <c r="AH10" s="5">
        <v>337161</v>
      </c>
      <c r="AI10" s="6">
        <v>44.9</v>
      </c>
      <c r="AJ10" s="5">
        <v>43966</v>
      </c>
      <c r="AK10" s="6">
        <v>5.86</v>
      </c>
      <c r="AL10" s="5">
        <v>350250</v>
      </c>
      <c r="AM10" s="6">
        <v>46.7</v>
      </c>
      <c r="AN10" s="5">
        <v>181265</v>
      </c>
      <c r="AO10" s="6">
        <v>24.3</v>
      </c>
      <c r="AP10" s="5">
        <v>98221</v>
      </c>
      <c r="AQ10" s="6">
        <v>13.1</v>
      </c>
      <c r="AR10" s="5">
        <v>297832</v>
      </c>
      <c r="AS10" s="5">
        <v>744968</v>
      </c>
      <c r="AT10" s="5">
        <v>747395</v>
      </c>
    </row>
  </sheetData>
  <mergeCells count="2">
    <mergeCell ref="A1:AD1"/>
    <mergeCell ref="L7:AT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99FF-3667-47A0-B74C-5D93CB31FED5}">
  <dimension ref="A1:C59"/>
  <sheetViews>
    <sheetView topLeftCell="A41" workbookViewId="0">
      <selection activeCell="A47" sqref="A47:A59"/>
    </sheetView>
  </sheetViews>
  <sheetFormatPr defaultRowHeight="14.5" x14ac:dyDescent="0.35"/>
  <sheetData>
    <row r="1" spans="1:3" x14ac:dyDescent="0.35">
      <c r="A1" t="s">
        <v>61</v>
      </c>
      <c r="B1" t="s">
        <v>62</v>
      </c>
      <c r="C1" t="s">
        <v>63</v>
      </c>
    </row>
    <row r="2" spans="1:3" x14ac:dyDescent="0.35">
      <c r="A2">
        <v>60657</v>
      </c>
      <c r="B2">
        <v>5.0999999999999996</v>
      </c>
      <c r="C2" t="s">
        <v>64</v>
      </c>
    </row>
    <row r="3" spans="1:3" x14ac:dyDescent="0.35">
      <c r="A3">
        <v>60602</v>
      </c>
      <c r="B3">
        <v>8.3000000000000007</v>
      </c>
      <c r="C3" t="s">
        <v>64</v>
      </c>
    </row>
    <row r="4" spans="1:3" x14ac:dyDescent="0.35">
      <c r="A4">
        <v>60601</v>
      </c>
      <c r="B4">
        <v>8.3000000000000007</v>
      </c>
      <c r="C4" t="s">
        <v>64</v>
      </c>
    </row>
    <row r="5" spans="1:3" x14ac:dyDescent="0.35">
      <c r="A5">
        <v>60604</v>
      </c>
      <c r="B5">
        <v>8.3000000000000007</v>
      </c>
      <c r="C5" t="s">
        <v>64</v>
      </c>
    </row>
    <row r="6" spans="1:3" x14ac:dyDescent="0.35">
      <c r="A6">
        <v>60603</v>
      </c>
      <c r="B6">
        <v>8.3000000000000007</v>
      </c>
      <c r="C6" t="s">
        <v>64</v>
      </c>
    </row>
    <row r="7" spans="1:3" x14ac:dyDescent="0.35">
      <c r="A7">
        <v>60614</v>
      </c>
      <c r="B7">
        <v>8.5</v>
      </c>
      <c r="C7" t="s">
        <v>64</v>
      </c>
    </row>
    <row r="8" spans="1:3" x14ac:dyDescent="0.35">
      <c r="A8">
        <v>60605</v>
      </c>
      <c r="B8">
        <v>11.7</v>
      </c>
      <c r="C8" t="s">
        <v>64</v>
      </c>
    </row>
    <row r="9" spans="1:3" x14ac:dyDescent="0.35">
      <c r="A9">
        <v>60611</v>
      </c>
      <c r="B9">
        <v>11.7</v>
      </c>
      <c r="C9" t="s">
        <v>64</v>
      </c>
    </row>
    <row r="10" spans="1:3" x14ac:dyDescent="0.35">
      <c r="A10">
        <v>60610</v>
      </c>
      <c r="B10">
        <v>11.9</v>
      </c>
      <c r="C10" t="s">
        <v>64</v>
      </c>
    </row>
    <row r="11" spans="1:3" x14ac:dyDescent="0.35">
      <c r="A11">
        <v>60613</v>
      </c>
      <c r="B11">
        <v>12.9</v>
      </c>
      <c r="C11" t="s">
        <v>64</v>
      </c>
    </row>
    <row r="12" spans="1:3" x14ac:dyDescent="0.35">
      <c r="A12">
        <v>60606</v>
      </c>
      <c r="B12">
        <v>13.1</v>
      </c>
      <c r="C12" t="s">
        <v>64</v>
      </c>
    </row>
    <row r="13" spans="1:3" x14ac:dyDescent="0.35">
      <c r="A13">
        <v>60654</v>
      </c>
      <c r="B13">
        <v>13.6</v>
      </c>
      <c r="C13" t="s">
        <v>64</v>
      </c>
    </row>
    <row r="14" spans="1:3" x14ac:dyDescent="0.35">
      <c r="A14">
        <v>60642</v>
      </c>
      <c r="B14">
        <v>17</v>
      </c>
      <c r="C14" t="s">
        <v>64</v>
      </c>
    </row>
    <row r="15" spans="1:3" x14ac:dyDescent="0.35">
      <c r="A15">
        <v>60660</v>
      </c>
      <c r="B15">
        <v>19.5</v>
      </c>
      <c r="C15" t="s">
        <v>64</v>
      </c>
    </row>
    <row r="16" spans="1:3" x14ac:dyDescent="0.35">
      <c r="A16">
        <v>60607</v>
      </c>
      <c r="B16">
        <v>19.5</v>
      </c>
      <c r="C16" t="s">
        <v>64</v>
      </c>
    </row>
    <row r="17" spans="1:3" x14ac:dyDescent="0.35">
      <c r="A17">
        <v>60622</v>
      </c>
      <c r="B17">
        <v>19.8</v>
      </c>
      <c r="C17" t="s">
        <v>64</v>
      </c>
    </row>
    <row r="18" spans="1:3" x14ac:dyDescent="0.35">
      <c r="A18">
        <v>60661</v>
      </c>
      <c r="B18">
        <v>20</v>
      </c>
      <c r="C18" t="s">
        <v>64</v>
      </c>
    </row>
    <row r="19" spans="1:3" x14ac:dyDescent="0.35">
      <c r="A19">
        <v>60640</v>
      </c>
      <c r="B19">
        <v>21.2</v>
      </c>
      <c r="C19" t="s">
        <v>64</v>
      </c>
    </row>
    <row r="20" spans="1:3" x14ac:dyDescent="0.35">
      <c r="A20">
        <v>60618</v>
      </c>
      <c r="B20">
        <v>21.5</v>
      </c>
      <c r="C20" t="s">
        <v>64</v>
      </c>
    </row>
    <row r="21" spans="1:3" x14ac:dyDescent="0.35">
      <c r="A21">
        <v>60646</v>
      </c>
      <c r="B21">
        <v>24.6</v>
      </c>
      <c r="C21" t="s">
        <v>64</v>
      </c>
    </row>
    <row r="22" spans="1:3" x14ac:dyDescent="0.35">
      <c r="A22">
        <v>60625</v>
      </c>
      <c r="B22">
        <v>25.5</v>
      </c>
      <c r="C22" t="s">
        <v>64</v>
      </c>
    </row>
    <row r="23" spans="1:3" x14ac:dyDescent="0.35">
      <c r="A23">
        <v>60656</v>
      </c>
      <c r="B23">
        <v>25.5</v>
      </c>
      <c r="C23" t="s">
        <v>64</v>
      </c>
    </row>
    <row r="24" spans="1:3" x14ac:dyDescent="0.35">
      <c r="A24">
        <v>60631</v>
      </c>
      <c r="B24">
        <v>27.7</v>
      </c>
      <c r="C24" t="s">
        <v>64</v>
      </c>
    </row>
    <row r="25" spans="1:3" x14ac:dyDescent="0.35">
      <c r="A25">
        <v>60616</v>
      </c>
      <c r="B25">
        <v>27.7</v>
      </c>
      <c r="C25" t="s">
        <v>64</v>
      </c>
    </row>
    <row r="26" spans="1:3" x14ac:dyDescent="0.35">
      <c r="A26">
        <v>60615</v>
      </c>
      <c r="B26">
        <v>28.7</v>
      </c>
      <c r="C26" t="s">
        <v>64</v>
      </c>
    </row>
    <row r="27" spans="1:3" x14ac:dyDescent="0.35">
      <c r="A27">
        <v>60647</v>
      </c>
      <c r="B27">
        <v>28.8</v>
      </c>
      <c r="C27" t="s">
        <v>64</v>
      </c>
    </row>
    <row r="28" spans="1:3" x14ac:dyDescent="0.35">
      <c r="A28">
        <v>60630</v>
      </c>
      <c r="B28">
        <v>30.8</v>
      </c>
      <c r="C28" t="s">
        <v>64</v>
      </c>
    </row>
    <row r="29" spans="1:3" x14ac:dyDescent="0.35">
      <c r="A29">
        <v>60626</v>
      </c>
      <c r="B29">
        <v>31</v>
      </c>
      <c r="C29" t="s">
        <v>64</v>
      </c>
    </row>
    <row r="30" spans="1:3" x14ac:dyDescent="0.35">
      <c r="A30">
        <v>60612</v>
      </c>
      <c r="B30">
        <v>31.7</v>
      </c>
      <c r="C30" t="s">
        <v>65</v>
      </c>
    </row>
    <row r="31" spans="1:3" x14ac:dyDescent="0.35">
      <c r="A31">
        <v>60655</v>
      </c>
      <c r="B31">
        <v>32.200000000000003</v>
      </c>
      <c r="C31" t="s">
        <v>65</v>
      </c>
    </row>
    <row r="32" spans="1:3" x14ac:dyDescent="0.35">
      <c r="A32">
        <v>60653</v>
      </c>
      <c r="B32">
        <v>34.9</v>
      </c>
      <c r="C32" t="s">
        <v>65</v>
      </c>
    </row>
    <row r="33" spans="1:3" x14ac:dyDescent="0.35">
      <c r="A33">
        <v>60634</v>
      </c>
      <c r="B33">
        <v>34.9</v>
      </c>
      <c r="C33" t="s">
        <v>65</v>
      </c>
    </row>
    <row r="34" spans="1:3" x14ac:dyDescent="0.35">
      <c r="A34">
        <v>60827</v>
      </c>
      <c r="B34">
        <v>35.6</v>
      </c>
      <c r="C34" t="s">
        <v>65</v>
      </c>
    </row>
    <row r="35" spans="1:3" x14ac:dyDescent="0.35">
      <c r="A35">
        <v>60645</v>
      </c>
      <c r="B35">
        <v>35.700000000000003</v>
      </c>
      <c r="C35" t="s">
        <v>65</v>
      </c>
    </row>
    <row r="36" spans="1:3" x14ac:dyDescent="0.35">
      <c r="A36">
        <v>60641</v>
      </c>
      <c r="B36">
        <v>36.1</v>
      </c>
      <c r="C36" t="s">
        <v>65</v>
      </c>
    </row>
    <row r="37" spans="1:3" x14ac:dyDescent="0.35">
      <c r="A37">
        <v>60637</v>
      </c>
      <c r="B37">
        <v>36.4</v>
      </c>
      <c r="C37" t="s">
        <v>65</v>
      </c>
    </row>
    <row r="38" spans="1:3" x14ac:dyDescent="0.35">
      <c r="A38">
        <v>60659</v>
      </c>
      <c r="B38">
        <v>37.4</v>
      </c>
      <c r="C38" t="s">
        <v>65</v>
      </c>
    </row>
    <row r="39" spans="1:3" x14ac:dyDescent="0.35">
      <c r="A39">
        <v>60608</v>
      </c>
      <c r="B39">
        <v>40.1</v>
      </c>
      <c r="C39" t="s">
        <v>65</v>
      </c>
    </row>
    <row r="40" spans="1:3" x14ac:dyDescent="0.35">
      <c r="A40">
        <v>60643</v>
      </c>
      <c r="B40">
        <v>40.5</v>
      </c>
      <c r="C40" t="s">
        <v>65</v>
      </c>
    </row>
    <row r="41" spans="1:3" x14ac:dyDescent="0.35">
      <c r="A41">
        <v>60649</v>
      </c>
      <c r="B41">
        <v>44.6</v>
      </c>
      <c r="C41" t="s">
        <v>65</v>
      </c>
    </row>
    <row r="42" spans="1:3" x14ac:dyDescent="0.35">
      <c r="A42">
        <v>60633</v>
      </c>
      <c r="B42">
        <v>44.8</v>
      </c>
      <c r="C42" t="s">
        <v>65</v>
      </c>
    </row>
    <row r="43" spans="1:3" x14ac:dyDescent="0.35">
      <c r="A43">
        <v>60652</v>
      </c>
      <c r="B43">
        <v>45.6</v>
      </c>
      <c r="C43" t="s">
        <v>65</v>
      </c>
    </row>
    <row r="44" spans="1:3" x14ac:dyDescent="0.35">
      <c r="A44">
        <v>60619</v>
      </c>
      <c r="B44">
        <v>46.5</v>
      </c>
      <c r="C44" t="s">
        <v>65</v>
      </c>
    </row>
    <row r="45" spans="1:3" x14ac:dyDescent="0.35">
      <c r="A45">
        <v>60638</v>
      </c>
      <c r="B45">
        <v>46.6</v>
      </c>
      <c r="C45" t="s">
        <v>65</v>
      </c>
    </row>
    <row r="46" spans="1:3" x14ac:dyDescent="0.35">
      <c r="A46">
        <v>60617</v>
      </c>
      <c r="B46">
        <v>47</v>
      </c>
      <c r="C46" t="s">
        <v>65</v>
      </c>
    </row>
    <row r="47" spans="1:3" x14ac:dyDescent="0.35">
      <c r="A47">
        <v>60620</v>
      </c>
      <c r="B47">
        <v>48.1</v>
      </c>
      <c r="C47" t="s">
        <v>66</v>
      </c>
    </row>
    <row r="48" spans="1:3" x14ac:dyDescent="0.35">
      <c r="A48">
        <v>60628</v>
      </c>
      <c r="B48">
        <v>48.8</v>
      </c>
      <c r="C48" t="s">
        <v>66</v>
      </c>
    </row>
    <row r="49" spans="1:3" x14ac:dyDescent="0.35">
      <c r="A49">
        <v>60624</v>
      </c>
      <c r="B49">
        <v>50.1</v>
      </c>
      <c r="C49" t="s">
        <v>66</v>
      </c>
    </row>
    <row r="50" spans="1:3" x14ac:dyDescent="0.35">
      <c r="A50">
        <v>60639</v>
      </c>
      <c r="B50">
        <v>51.3</v>
      </c>
      <c r="C50" t="s">
        <v>66</v>
      </c>
    </row>
    <row r="51" spans="1:3" x14ac:dyDescent="0.35">
      <c r="A51">
        <v>60707</v>
      </c>
      <c r="B51">
        <v>51.7</v>
      </c>
      <c r="C51" t="s">
        <v>66</v>
      </c>
    </row>
    <row r="52" spans="1:3" x14ac:dyDescent="0.35">
      <c r="A52">
        <v>60609</v>
      </c>
      <c r="B52">
        <v>51.9</v>
      </c>
      <c r="C52" t="s">
        <v>66</v>
      </c>
    </row>
    <row r="53" spans="1:3" x14ac:dyDescent="0.35">
      <c r="A53">
        <v>60632</v>
      </c>
      <c r="B53">
        <v>52.3</v>
      </c>
      <c r="C53" t="s">
        <v>66</v>
      </c>
    </row>
    <row r="54" spans="1:3" x14ac:dyDescent="0.35">
      <c r="A54">
        <v>60651</v>
      </c>
      <c r="B54">
        <v>52.5</v>
      </c>
      <c r="C54" t="s">
        <v>66</v>
      </c>
    </row>
    <row r="55" spans="1:3" x14ac:dyDescent="0.35">
      <c r="A55">
        <v>60644</v>
      </c>
      <c r="B55">
        <v>52.9</v>
      </c>
      <c r="C55" t="s">
        <v>66</v>
      </c>
    </row>
    <row r="56" spans="1:3" x14ac:dyDescent="0.35">
      <c r="A56">
        <v>60621</v>
      </c>
      <c r="B56">
        <v>53.3</v>
      </c>
      <c r="C56" t="s">
        <v>66</v>
      </c>
    </row>
    <row r="57" spans="1:3" x14ac:dyDescent="0.35">
      <c r="A57">
        <v>60629</v>
      </c>
      <c r="B57">
        <v>53.4</v>
      </c>
      <c r="C57" t="s">
        <v>66</v>
      </c>
    </row>
    <row r="58" spans="1:3" x14ac:dyDescent="0.35">
      <c r="A58">
        <v>60623</v>
      </c>
      <c r="B58">
        <v>58.3</v>
      </c>
      <c r="C58" t="s">
        <v>66</v>
      </c>
    </row>
    <row r="59" spans="1:3" x14ac:dyDescent="0.35">
      <c r="A59">
        <v>60636</v>
      </c>
      <c r="B59">
        <v>62.5</v>
      </c>
      <c r="C59" t="s">
        <v>66</v>
      </c>
    </row>
  </sheetData>
  <sortState xmlns:xlrd2="http://schemas.microsoft.com/office/spreadsheetml/2017/richdata2" ref="A2:C59">
    <sortCondition ref="B2:B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8987-2A1F-48E8-94C9-872FDFB38BE5}">
  <dimension ref="A1:AH38"/>
  <sheetViews>
    <sheetView topLeftCell="A28" workbookViewId="0">
      <selection activeCell="B5" sqref="B5:B38"/>
    </sheetView>
  </sheetViews>
  <sheetFormatPr defaultRowHeight="14.5" x14ac:dyDescent="0.35"/>
  <sheetData>
    <row r="1" spans="1:34" x14ac:dyDescent="0.3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39" x14ac:dyDescent="0.35">
      <c r="A2" s="1" t="s">
        <v>2</v>
      </c>
      <c r="B2" s="1" t="s">
        <v>3</v>
      </c>
      <c r="C2" s="2" t="s">
        <v>4</v>
      </c>
      <c r="D2" s="1" t="s">
        <v>5</v>
      </c>
      <c r="E2" s="2" t="s">
        <v>6</v>
      </c>
      <c r="F2" s="1" t="s">
        <v>7</v>
      </c>
      <c r="G2" s="2" t="s">
        <v>8</v>
      </c>
      <c r="H2" s="1" t="s">
        <v>9</v>
      </c>
      <c r="I2" s="2" t="s">
        <v>10</v>
      </c>
      <c r="J2" s="1" t="s">
        <v>11</v>
      </c>
      <c r="K2" s="2" t="s">
        <v>12</v>
      </c>
      <c r="L2" s="1" t="s">
        <v>13</v>
      </c>
      <c r="M2" s="2" t="s">
        <v>14</v>
      </c>
      <c r="N2" s="2" t="s">
        <v>15</v>
      </c>
      <c r="O2" s="2" t="s">
        <v>16</v>
      </c>
      <c r="P2" s="1" t="s">
        <v>17</v>
      </c>
      <c r="Q2" s="2" t="s">
        <v>18</v>
      </c>
      <c r="R2" s="1" t="s">
        <v>19</v>
      </c>
      <c r="S2" s="2" t="s">
        <v>20</v>
      </c>
      <c r="T2" s="1" t="s">
        <v>43</v>
      </c>
      <c r="U2" s="2" t="s">
        <v>48</v>
      </c>
      <c r="V2" s="1" t="s">
        <v>44</v>
      </c>
      <c r="W2" s="2" t="s">
        <v>22</v>
      </c>
      <c r="X2" s="1" t="s">
        <v>45</v>
      </c>
      <c r="Y2" s="2" t="s">
        <v>24</v>
      </c>
      <c r="Z2" s="1" t="s">
        <v>33</v>
      </c>
      <c r="AA2" s="2" t="s">
        <v>23</v>
      </c>
      <c r="AB2" s="1" t="s">
        <v>49</v>
      </c>
      <c r="AC2" s="2" t="s">
        <v>21</v>
      </c>
      <c r="AD2" s="1" t="s">
        <v>50</v>
      </c>
      <c r="AE2" s="2" t="s">
        <v>27</v>
      </c>
      <c r="AF2" s="1" t="s">
        <v>51</v>
      </c>
      <c r="AG2" s="1" t="s">
        <v>52</v>
      </c>
      <c r="AH2" s="1" t="s">
        <v>53</v>
      </c>
    </row>
    <row r="3" spans="1:34" x14ac:dyDescent="0.35">
      <c r="A3" s="5">
        <v>2764238</v>
      </c>
      <c r="B3" s="5">
        <v>2185387</v>
      </c>
      <c r="C3" s="6">
        <v>79.099999999999994</v>
      </c>
      <c r="D3" s="5">
        <v>344677</v>
      </c>
      <c r="E3" s="6">
        <v>12.5</v>
      </c>
      <c r="F3" s="5">
        <v>574980</v>
      </c>
      <c r="G3" s="6">
        <v>41.7</v>
      </c>
      <c r="H3" s="5">
        <v>271365</v>
      </c>
      <c r="I3" s="6">
        <v>98.17</v>
      </c>
      <c r="J3" s="5">
        <v>5253</v>
      </c>
      <c r="K3" s="6">
        <v>1.9</v>
      </c>
      <c r="L3" s="5">
        <v>3786816</v>
      </c>
      <c r="M3" s="6">
        <v>137</v>
      </c>
      <c r="N3" s="6">
        <v>7.1660000000000004</v>
      </c>
      <c r="O3" s="6">
        <v>35.74</v>
      </c>
      <c r="P3" s="5">
        <v>1210421</v>
      </c>
      <c r="Q3" s="6">
        <v>55.4</v>
      </c>
      <c r="R3" s="5">
        <v>849541</v>
      </c>
      <c r="S3" s="6">
        <v>38.9</v>
      </c>
      <c r="T3" s="5">
        <v>178281</v>
      </c>
      <c r="U3" s="6">
        <v>6.45</v>
      </c>
      <c r="V3" s="5">
        <v>812654</v>
      </c>
      <c r="W3" s="6">
        <v>29.4</v>
      </c>
      <c r="X3" s="5">
        <v>920226</v>
      </c>
      <c r="Y3" s="6">
        <v>33.299999999999997</v>
      </c>
      <c r="Z3" s="5">
        <v>792610</v>
      </c>
      <c r="AA3" s="6">
        <v>28.7</v>
      </c>
      <c r="AB3" s="5">
        <v>495994</v>
      </c>
      <c r="AC3" s="6">
        <v>18.3</v>
      </c>
      <c r="AD3" s="5">
        <v>264186</v>
      </c>
      <c r="AE3" s="6">
        <v>9.65</v>
      </c>
      <c r="AF3" s="5">
        <v>1380480</v>
      </c>
      <c r="AG3" s="5">
        <v>2709058</v>
      </c>
      <c r="AH3" s="5">
        <v>2737375</v>
      </c>
    </row>
    <row r="5" spans="1:34" ht="26" x14ac:dyDescent="0.35">
      <c r="A5" s="1" t="s">
        <v>2</v>
      </c>
      <c r="B5" s="5">
        <v>2764238</v>
      </c>
    </row>
    <row r="6" spans="1:34" x14ac:dyDescent="0.35">
      <c r="A6" s="1" t="s">
        <v>3</v>
      </c>
      <c r="B6" s="5">
        <v>2185387</v>
      </c>
    </row>
    <row r="7" spans="1:34" ht="26" x14ac:dyDescent="0.35">
      <c r="A7" s="2" t="s">
        <v>4</v>
      </c>
      <c r="B7" s="6">
        <v>79.099999999999994</v>
      </c>
    </row>
    <row r="8" spans="1:34" x14ac:dyDescent="0.35">
      <c r="A8" s="1" t="s">
        <v>5</v>
      </c>
      <c r="B8" s="5">
        <v>344677</v>
      </c>
    </row>
    <row r="9" spans="1:34" ht="26" x14ac:dyDescent="0.35">
      <c r="A9" s="2" t="s">
        <v>6</v>
      </c>
      <c r="B9" s="6">
        <v>12.5</v>
      </c>
    </row>
    <row r="10" spans="1:34" x14ac:dyDescent="0.35">
      <c r="A10" s="1" t="s">
        <v>7</v>
      </c>
      <c r="B10" s="5">
        <v>574980</v>
      </c>
    </row>
    <row r="11" spans="1:34" ht="26" x14ac:dyDescent="0.35">
      <c r="A11" s="2" t="s">
        <v>8</v>
      </c>
      <c r="B11" s="6">
        <v>41.7</v>
      </c>
    </row>
    <row r="12" spans="1:34" x14ac:dyDescent="0.35">
      <c r="A12" s="1" t="s">
        <v>9</v>
      </c>
      <c r="B12" s="5">
        <v>271365</v>
      </c>
    </row>
    <row r="13" spans="1:34" x14ac:dyDescent="0.35">
      <c r="A13" s="2" t="s">
        <v>10</v>
      </c>
      <c r="B13" s="6">
        <v>98.17</v>
      </c>
    </row>
    <row r="14" spans="1:34" x14ac:dyDescent="0.35">
      <c r="A14" s="1" t="s">
        <v>11</v>
      </c>
      <c r="B14" s="5">
        <v>5253</v>
      </c>
    </row>
    <row r="15" spans="1:34" ht="26" x14ac:dyDescent="0.35">
      <c r="A15" s="2" t="s">
        <v>12</v>
      </c>
      <c r="B15" s="6">
        <v>1.9</v>
      </c>
    </row>
    <row r="16" spans="1:34" x14ac:dyDescent="0.35">
      <c r="A16" s="1" t="s">
        <v>13</v>
      </c>
      <c r="B16" s="5">
        <v>3786816</v>
      </c>
    </row>
    <row r="17" spans="1:2" x14ac:dyDescent="0.35">
      <c r="A17" s="2" t="s">
        <v>14</v>
      </c>
      <c r="B17" s="6">
        <v>137</v>
      </c>
    </row>
    <row r="18" spans="1:2" ht="26" x14ac:dyDescent="0.35">
      <c r="A18" s="2" t="s">
        <v>15</v>
      </c>
      <c r="B18" s="6">
        <v>7.1660000000000004</v>
      </c>
    </row>
    <row r="19" spans="1:2" ht="26" x14ac:dyDescent="0.35">
      <c r="A19" s="2" t="s">
        <v>16</v>
      </c>
      <c r="B19" s="6">
        <v>35.74</v>
      </c>
    </row>
    <row r="20" spans="1:2" ht="26" x14ac:dyDescent="0.35">
      <c r="A20" s="1" t="s">
        <v>17</v>
      </c>
      <c r="B20" s="5">
        <v>1210421</v>
      </c>
    </row>
    <row r="21" spans="1:2" ht="26" x14ac:dyDescent="0.35">
      <c r="A21" s="2" t="s">
        <v>18</v>
      </c>
      <c r="B21" s="6">
        <v>55.4</v>
      </c>
    </row>
    <row r="22" spans="1:2" ht="26" x14ac:dyDescent="0.35">
      <c r="A22" s="1" t="s">
        <v>19</v>
      </c>
      <c r="B22" s="5">
        <v>849541</v>
      </c>
    </row>
    <row r="23" spans="1:2" ht="39" x14ac:dyDescent="0.35">
      <c r="A23" s="2" t="s">
        <v>20</v>
      </c>
      <c r="B23" s="6">
        <v>38.9</v>
      </c>
    </row>
    <row r="24" spans="1:2" ht="26" x14ac:dyDescent="0.35">
      <c r="A24" s="1" t="s">
        <v>43</v>
      </c>
      <c r="B24" s="5">
        <v>178281</v>
      </c>
    </row>
    <row r="25" spans="1:2" x14ac:dyDescent="0.35">
      <c r="A25" s="2" t="s">
        <v>48</v>
      </c>
      <c r="B25" s="6">
        <v>6.45</v>
      </c>
    </row>
    <row r="26" spans="1:2" ht="26" x14ac:dyDescent="0.35">
      <c r="A26" s="1" t="s">
        <v>44</v>
      </c>
      <c r="B26" s="5">
        <v>812654</v>
      </c>
    </row>
    <row r="27" spans="1:2" x14ac:dyDescent="0.35">
      <c r="A27" s="2" t="s">
        <v>22</v>
      </c>
      <c r="B27" s="6">
        <v>29.4</v>
      </c>
    </row>
    <row r="28" spans="1:2" ht="26" x14ac:dyDescent="0.35">
      <c r="A28" s="1" t="s">
        <v>45</v>
      </c>
      <c r="B28" s="5">
        <v>920226</v>
      </c>
    </row>
    <row r="29" spans="1:2" x14ac:dyDescent="0.35">
      <c r="A29" s="2" t="s">
        <v>24</v>
      </c>
      <c r="B29" s="6">
        <v>33.299999999999997</v>
      </c>
    </row>
    <row r="30" spans="1:2" x14ac:dyDescent="0.35">
      <c r="A30" s="1" t="s">
        <v>33</v>
      </c>
      <c r="B30" s="5">
        <v>792610</v>
      </c>
    </row>
    <row r="31" spans="1:2" x14ac:dyDescent="0.35">
      <c r="A31" s="2" t="s">
        <v>23</v>
      </c>
      <c r="B31" s="6">
        <v>28.7</v>
      </c>
    </row>
    <row r="32" spans="1:2" ht="26" x14ac:dyDescent="0.35">
      <c r="A32" s="1" t="s">
        <v>49</v>
      </c>
      <c r="B32" s="5">
        <v>495994</v>
      </c>
    </row>
    <row r="33" spans="1:2" ht="26" x14ac:dyDescent="0.35">
      <c r="A33" s="2" t="s">
        <v>21</v>
      </c>
      <c r="B33" s="6">
        <v>18.3</v>
      </c>
    </row>
    <row r="34" spans="1:2" ht="39" x14ac:dyDescent="0.35">
      <c r="A34" s="1" t="s">
        <v>50</v>
      </c>
      <c r="B34" s="5">
        <v>264186</v>
      </c>
    </row>
    <row r="35" spans="1:2" ht="39" x14ac:dyDescent="0.35">
      <c r="A35" s="2" t="s">
        <v>27</v>
      </c>
      <c r="B35" s="6">
        <v>9.65</v>
      </c>
    </row>
    <row r="36" spans="1:2" x14ac:dyDescent="0.35">
      <c r="A36" s="1" t="s">
        <v>51</v>
      </c>
      <c r="B36" s="5">
        <v>1380480</v>
      </c>
    </row>
    <row r="37" spans="1:2" ht="26" x14ac:dyDescent="0.35">
      <c r="A37" s="1" t="s">
        <v>52</v>
      </c>
      <c r="B37" s="5">
        <v>2709058</v>
      </c>
    </row>
    <row r="38" spans="1:2" ht="39" x14ac:dyDescent="0.35">
      <c r="A38" s="1" t="s">
        <v>53</v>
      </c>
      <c r="B38" s="5">
        <v>2737375</v>
      </c>
    </row>
  </sheetData>
  <mergeCells count="1">
    <mergeCell ref="A1:A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1E6F5-54DB-4E2B-B16D-B69CB2AEE889}">
  <dimension ref="A3:B6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3.90625" bestFit="1" customWidth="1"/>
  </cols>
  <sheetData>
    <row r="3" spans="1:2" x14ac:dyDescent="0.35">
      <c r="A3" s="15" t="s">
        <v>57</v>
      </c>
      <c r="B3" t="s">
        <v>59</v>
      </c>
    </row>
    <row r="4" spans="1:2" x14ac:dyDescent="0.35">
      <c r="A4" s="16" t="s">
        <v>25</v>
      </c>
      <c r="B4" s="17">
        <v>47</v>
      </c>
    </row>
    <row r="5" spans="1:2" x14ac:dyDescent="0.35">
      <c r="A5" s="16" t="s">
        <v>26</v>
      </c>
      <c r="B5" s="17">
        <v>11</v>
      </c>
    </row>
    <row r="6" spans="1:2" x14ac:dyDescent="0.35">
      <c r="A6" s="16" t="s">
        <v>58</v>
      </c>
      <c r="B6" s="17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69D4-0FCD-4F6A-8084-F432C7983B17}">
  <sheetPr filterMode="1"/>
  <dimension ref="A1:AO59"/>
  <sheetViews>
    <sheetView topLeftCell="G1" workbookViewId="0">
      <selection activeCell="G18" sqref="G18"/>
    </sheetView>
  </sheetViews>
  <sheetFormatPr defaultRowHeight="14.5" x14ac:dyDescent="0.35"/>
  <sheetData>
    <row r="1" spans="1:41" x14ac:dyDescent="0.35">
      <c r="A1" t="s">
        <v>55</v>
      </c>
      <c r="B1" t="s">
        <v>56</v>
      </c>
      <c r="G1" s="7" t="s">
        <v>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39" hidden="1" x14ac:dyDescent="0.35">
      <c r="A2">
        <v>60601</v>
      </c>
      <c r="B2" t="s">
        <v>25</v>
      </c>
      <c r="G2" s="1" t="s">
        <v>1</v>
      </c>
      <c r="H2" s="1" t="s">
        <v>2</v>
      </c>
      <c r="I2" s="1" t="s">
        <v>3</v>
      </c>
      <c r="J2" s="2" t="s">
        <v>4</v>
      </c>
      <c r="K2" s="1" t="s">
        <v>5</v>
      </c>
      <c r="L2" s="2" t="s">
        <v>6</v>
      </c>
      <c r="M2" s="1" t="s">
        <v>7</v>
      </c>
      <c r="N2" s="2" t="s">
        <v>8</v>
      </c>
      <c r="O2" s="1" t="s">
        <v>9</v>
      </c>
      <c r="P2" s="2" t="s">
        <v>10</v>
      </c>
      <c r="Q2" s="1" t="s">
        <v>11</v>
      </c>
      <c r="R2" s="2" t="s">
        <v>12</v>
      </c>
      <c r="S2" s="1" t="s">
        <v>13</v>
      </c>
      <c r="T2" s="2" t="s">
        <v>14</v>
      </c>
      <c r="U2" s="2" t="s">
        <v>15</v>
      </c>
      <c r="V2" s="2" t="s">
        <v>16</v>
      </c>
      <c r="W2" s="1" t="s">
        <v>17</v>
      </c>
      <c r="X2" s="2" t="s">
        <v>18</v>
      </c>
      <c r="Y2" s="1" t="s">
        <v>19</v>
      </c>
      <c r="Z2" s="2" t="s">
        <v>20</v>
      </c>
      <c r="AA2" s="1" t="s">
        <v>43</v>
      </c>
      <c r="AB2" s="2" t="s">
        <v>48</v>
      </c>
      <c r="AC2" s="1" t="s">
        <v>44</v>
      </c>
      <c r="AD2" s="2" t="s">
        <v>22</v>
      </c>
      <c r="AE2" s="1" t="s">
        <v>45</v>
      </c>
      <c r="AF2" s="2" t="s">
        <v>24</v>
      </c>
      <c r="AG2" s="1" t="s">
        <v>33</v>
      </c>
      <c r="AH2" s="2" t="s">
        <v>23</v>
      </c>
      <c r="AI2" s="1" t="s">
        <v>49</v>
      </c>
      <c r="AJ2" s="2" t="s">
        <v>21</v>
      </c>
      <c r="AK2" s="1" t="s">
        <v>50</v>
      </c>
      <c r="AL2" s="2" t="s">
        <v>27</v>
      </c>
      <c r="AM2" s="1" t="s">
        <v>51</v>
      </c>
      <c r="AN2" s="1" t="s">
        <v>52</v>
      </c>
      <c r="AO2" s="1" t="s">
        <v>53</v>
      </c>
    </row>
    <row r="3" spans="1:41" hidden="1" x14ac:dyDescent="0.35">
      <c r="A3">
        <v>60602</v>
      </c>
      <c r="B3" t="s">
        <v>25</v>
      </c>
      <c r="G3" s="3" t="s">
        <v>25</v>
      </c>
      <c r="H3" s="5">
        <v>1955851</v>
      </c>
      <c r="I3" s="5">
        <v>1589133</v>
      </c>
      <c r="J3" s="6">
        <v>81.3</v>
      </c>
      <c r="K3" s="5">
        <v>240686</v>
      </c>
      <c r="L3" s="6">
        <v>12.3</v>
      </c>
      <c r="M3" s="5">
        <v>381144</v>
      </c>
      <c r="N3" s="6">
        <v>36.1</v>
      </c>
      <c r="O3" s="5">
        <v>175903</v>
      </c>
      <c r="P3" s="6">
        <v>89.94</v>
      </c>
      <c r="Q3" s="5">
        <v>3308</v>
      </c>
      <c r="R3" s="6">
        <v>1.7</v>
      </c>
      <c r="S3" s="5">
        <v>2925814</v>
      </c>
      <c r="T3" s="6">
        <v>149.6</v>
      </c>
      <c r="U3" s="6">
        <v>6.0119999999999996</v>
      </c>
      <c r="V3" s="6">
        <v>28.76</v>
      </c>
      <c r="W3" s="5">
        <v>924146</v>
      </c>
      <c r="X3" s="6">
        <v>58.2</v>
      </c>
      <c r="Y3" s="5">
        <v>650283</v>
      </c>
      <c r="Z3" s="6">
        <v>40.9</v>
      </c>
      <c r="AA3" s="5">
        <v>164040</v>
      </c>
      <c r="AB3" s="6">
        <v>8.39</v>
      </c>
      <c r="AC3" s="5">
        <v>455820</v>
      </c>
      <c r="AD3" s="6">
        <v>23.3</v>
      </c>
      <c r="AE3" s="5">
        <v>856503</v>
      </c>
      <c r="AF3" s="6">
        <v>43.8</v>
      </c>
      <c r="AG3" s="5">
        <v>427528</v>
      </c>
      <c r="AH3" s="6">
        <v>21.9</v>
      </c>
      <c r="AI3" s="5">
        <v>300723</v>
      </c>
      <c r="AJ3" s="6">
        <v>15.8</v>
      </c>
      <c r="AK3" s="5">
        <v>156004</v>
      </c>
      <c r="AL3" s="6">
        <v>8.07</v>
      </c>
      <c r="AM3" s="5">
        <v>1055681</v>
      </c>
      <c r="AN3" s="5">
        <v>1907073</v>
      </c>
      <c r="AO3" s="5">
        <v>1932655</v>
      </c>
    </row>
    <row r="4" spans="1:41" hidden="1" x14ac:dyDescent="0.35">
      <c r="A4">
        <v>60603</v>
      </c>
      <c r="B4" t="s">
        <v>25</v>
      </c>
      <c r="G4" s="3" t="s">
        <v>26</v>
      </c>
      <c r="H4" s="5">
        <v>808387</v>
      </c>
      <c r="I4" s="5">
        <v>596254</v>
      </c>
      <c r="J4" s="6">
        <v>73.8</v>
      </c>
      <c r="K4" s="5">
        <v>103991</v>
      </c>
      <c r="L4" s="6">
        <v>12.9</v>
      </c>
      <c r="M4" s="5">
        <v>193836</v>
      </c>
      <c r="N4" s="6">
        <v>59.7</v>
      </c>
      <c r="O4" s="5">
        <v>95462</v>
      </c>
      <c r="P4" s="6">
        <v>118.1</v>
      </c>
      <c r="Q4" s="5">
        <v>1945</v>
      </c>
      <c r="R4" s="6">
        <v>2.4</v>
      </c>
      <c r="S4" s="5">
        <v>861002</v>
      </c>
      <c r="T4" s="6">
        <v>106.5</v>
      </c>
      <c r="U4" s="6">
        <v>11.09</v>
      </c>
      <c r="V4" s="6">
        <v>52.62</v>
      </c>
      <c r="W4" s="5">
        <v>286275</v>
      </c>
      <c r="X4" s="6">
        <v>48</v>
      </c>
      <c r="Y4" s="5">
        <v>199258</v>
      </c>
      <c r="Z4" s="6">
        <v>33.4</v>
      </c>
      <c r="AA4" s="5">
        <v>14241</v>
      </c>
      <c r="AB4" s="6">
        <v>1.76</v>
      </c>
      <c r="AC4" s="5">
        <v>356834</v>
      </c>
      <c r="AD4" s="6">
        <v>44.1</v>
      </c>
      <c r="AE4" s="5">
        <v>63723</v>
      </c>
      <c r="AF4" s="6">
        <v>7.88</v>
      </c>
      <c r="AG4" s="5">
        <v>365082</v>
      </c>
      <c r="AH4" s="6">
        <v>45.2</v>
      </c>
      <c r="AI4" s="5">
        <v>195271</v>
      </c>
      <c r="AJ4" s="6">
        <v>24.3</v>
      </c>
      <c r="AK4" s="5">
        <v>108182</v>
      </c>
      <c r="AL4" s="6">
        <v>13.4</v>
      </c>
      <c r="AM4" s="5">
        <v>324799</v>
      </c>
      <c r="AN4" s="5">
        <v>801985</v>
      </c>
      <c r="AO4" s="5">
        <v>804720</v>
      </c>
    </row>
    <row r="5" spans="1:41" hidden="1" x14ac:dyDescent="0.35">
      <c r="A5">
        <v>60604</v>
      </c>
      <c r="B5" t="s">
        <v>25</v>
      </c>
    </row>
    <row r="6" spans="1:41" hidden="1" x14ac:dyDescent="0.35">
      <c r="A6">
        <v>60605</v>
      </c>
      <c r="B6" t="s">
        <v>25</v>
      </c>
    </row>
    <row r="7" spans="1:41" hidden="1" x14ac:dyDescent="0.35">
      <c r="A7">
        <v>60606</v>
      </c>
      <c r="B7" t="s">
        <v>25</v>
      </c>
    </row>
    <row r="8" spans="1:41" hidden="1" x14ac:dyDescent="0.35">
      <c r="A8">
        <v>60607</v>
      </c>
      <c r="B8" t="s">
        <v>25</v>
      </c>
    </row>
    <row r="9" spans="1:41" hidden="1" x14ac:dyDescent="0.35">
      <c r="A9">
        <v>60608</v>
      </c>
      <c r="B9" t="s">
        <v>25</v>
      </c>
    </row>
    <row r="10" spans="1:41" x14ac:dyDescent="0.35">
      <c r="A10">
        <v>60609</v>
      </c>
      <c r="B10" t="s">
        <v>26</v>
      </c>
    </row>
    <row r="11" spans="1:41" hidden="1" x14ac:dyDescent="0.35">
      <c r="A11">
        <v>60610</v>
      </c>
      <c r="B11" t="s">
        <v>25</v>
      </c>
    </row>
    <row r="12" spans="1:41" hidden="1" x14ac:dyDescent="0.35">
      <c r="A12">
        <v>60611</v>
      </c>
      <c r="B12" t="s">
        <v>25</v>
      </c>
    </row>
    <row r="13" spans="1:41" hidden="1" x14ac:dyDescent="0.35">
      <c r="A13">
        <v>60612</v>
      </c>
      <c r="B13" t="s">
        <v>25</v>
      </c>
    </row>
    <row r="14" spans="1:41" hidden="1" x14ac:dyDescent="0.35">
      <c r="A14">
        <v>60613</v>
      </c>
      <c r="B14" t="s">
        <v>25</v>
      </c>
    </row>
    <row r="15" spans="1:41" hidden="1" x14ac:dyDescent="0.35">
      <c r="A15">
        <v>60614</v>
      </c>
      <c r="B15" t="s">
        <v>25</v>
      </c>
    </row>
    <row r="16" spans="1:41" hidden="1" x14ac:dyDescent="0.35">
      <c r="A16">
        <v>60615</v>
      </c>
      <c r="B16" t="s">
        <v>25</v>
      </c>
    </row>
    <row r="17" spans="1:2" hidden="1" x14ac:dyDescent="0.35">
      <c r="A17">
        <v>60616</v>
      </c>
      <c r="B17" t="s">
        <v>25</v>
      </c>
    </row>
    <row r="18" spans="1:2" x14ac:dyDescent="0.35">
      <c r="A18">
        <v>60617</v>
      </c>
      <c r="B18" t="s">
        <v>26</v>
      </c>
    </row>
    <row r="19" spans="1:2" hidden="1" x14ac:dyDescent="0.35">
      <c r="A19">
        <v>60618</v>
      </c>
      <c r="B19" t="s">
        <v>25</v>
      </c>
    </row>
    <row r="20" spans="1:2" hidden="1" x14ac:dyDescent="0.35">
      <c r="A20">
        <v>60619</v>
      </c>
      <c r="B20" t="s">
        <v>25</v>
      </c>
    </row>
    <row r="21" spans="1:2" x14ac:dyDescent="0.35">
      <c r="A21">
        <v>60620</v>
      </c>
      <c r="B21" t="s">
        <v>26</v>
      </c>
    </row>
    <row r="22" spans="1:2" x14ac:dyDescent="0.35">
      <c r="A22">
        <v>60621</v>
      </c>
      <c r="B22" t="s">
        <v>26</v>
      </c>
    </row>
    <row r="23" spans="1:2" hidden="1" x14ac:dyDescent="0.35">
      <c r="A23">
        <v>60622</v>
      </c>
      <c r="B23" t="s">
        <v>25</v>
      </c>
    </row>
    <row r="24" spans="1:2" x14ac:dyDescent="0.35">
      <c r="A24">
        <v>60623</v>
      </c>
      <c r="B24" t="s">
        <v>26</v>
      </c>
    </row>
    <row r="25" spans="1:2" hidden="1" x14ac:dyDescent="0.35">
      <c r="A25">
        <v>60624</v>
      </c>
      <c r="B25" t="s">
        <v>25</v>
      </c>
    </row>
    <row r="26" spans="1:2" hidden="1" x14ac:dyDescent="0.35">
      <c r="A26">
        <v>60625</v>
      </c>
      <c r="B26" t="s">
        <v>25</v>
      </c>
    </row>
    <row r="27" spans="1:2" hidden="1" x14ac:dyDescent="0.35">
      <c r="A27">
        <v>60626</v>
      </c>
      <c r="B27" t="s">
        <v>25</v>
      </c>
    </row>
    <row r="28" spans="1:2" x14ac:dyDescent="0.35">
      <c r="A28">
        <v>60628</v>
      </c>
      <c r="B28" t="s">
        <v>26</v>
      </c>
    </row>
    <row r="29" spans="1:2" x14ac:dyDescent="0.35">
      <c r="A29">
        <v>60629</v>
      </c>
      <c r="B29" t="s">
        <v>26</v>
      </c>
    </row>
    <row r="30" spans="1:2" hidden="1" x14ac:dyDescent="0.35">
      <c r="A30">
        <v>60630</v>
      </c>
      <c r="B30" t="s">
        <v>25</v>
      </c>
    </row>
    <row r="31" spans="1:2" hidden="1" x14ac:dyDescent="0.35">
      <c r="A31">
        <v>60631</v>
      </c>
      <c r="B31" t="s">
        <v>25</v>
      </c>
    </row>
    <row r="32" spans="1:2" x14ac:dyDescent="0.35">
      <c r="A32">
        <v>60632</v>
      </c>
      <c r="B32" t="s">
        <v>26</v>
      </c>
    </row>
    <row r="33" spans="1:2" hidden="1" x14ac:dyDescent="0.35">
      <c r="A33">
        <v>60633</v>
      </c>
      <c r="B33" t="s">
        <v>25</v>
      </c>
    </row>
    <row r="34" spans="1:2" hidden="1" x14ac:dyDescent="0.35">
      <c r="A34">
        <v>60634</v>
      </c>
      <c r="B34" t="s">
        <v>25</v>
      </c>
    </row>
    <row r="35" spans="1:2" x14ac:dyDescent="0.35">
      <c r="A35">
        <v>60636</v>
      </c>
      <c r="B35" t="s">
        <v>26</v>
      </c>
    </row>
    <row r="36" spans="1:2" hidden="1" x14ac:dyDescent="0.35">
      <c r="A36">
        <v>60637</v>
      </c>
      <c r="B36" t="s">
        <v>25</v>
      </c>
    </row>
    <row r="37" spans="1:2" hidden="1" x14ac:dyDescent="0.35">
      <c r="A37">
        <v>60638</v>
      </c>
      <c r="B37" t="s">
        <v>25</v>
      </c>
    </row>
    <row r="38" spans="1:2" x14ac:dyDescent="0.35">
      <c r="A38">
        <v>60639</v>
      </c>
      <c r="B38" t="s">
        <v>26</v>
      </c>
    </row>
    <row r="39" spans="1:2" hidden="1" x14ac:dyDescent="0.35">
      <c r="A39">
        <v>60640</v>
      </c>
      <c r="B39" t="s">
        <v>25</v>
      </c>
    </row>
    <row r="40" spans="1:2" hidden="1" x14ac:dyDescent="0.35">
      <c r="A40">
        <v>60641</v>
      </c>
      <c r="B40" t="s">
        <v>25</v>
      </c>
    </row>
    <row r="41" spans="1:2" hidden="1" x14ac:dyDescent="0.35">
      <c r="A41">
        <v>60642</v>
      </c>
      <c r="B41" t="s">
        <v>25</v>
      </c>
    </row>
    <row r="42" spans="1:2" hidden="1" x14ac:dyDescent="0.35">
      <c r="A42">
        <v>60643</v>
      </c>
      <c r="B42" t="s">
        <v>25</v>
      </c>
    </row>
    <row r="43" spans="1:2" x14ac:dyDescent="0.35">
      <c r="A43">
        <v>60644</v>
      </c>
      <c r="B43" t="s">
        <v>26</v>
      </c>
    </row>
    <row r="44" spans="1:2" hidden="1" x14ac:dyDescent="0.35">
      <c r="A44">
        <v>60645</v>
      </c>
      <c r="B44" t="s">
        <v>25</v>
      </c>
    </row>
    <row r="45" spans="1:2" hidden="1" x14ac:dyDescent="0.35">
      <c r="A45">
        <v>60646</v>
      </c>
      <c r="B45" t="s">
        <v>25</v>
      </c>
    </row>
    <row r="46" spans="1:2" hidden="1" x14ac:dyDescent="0.35">
      <c r="A46">
        <v>60647</v>
      </c>
      <c r="B46" t="s">
        <v>25</v>
      </c>
    </row>
    <row r="47" spans="1:2" hidden="1" x14ac:dyDescent="0.35">
      <c r="A47">
        <v>60649</v>
      </c>
      <c r="B47" t="s">
        <v>25</v>
      </c>
    </row>
    <row r="48" spans="1:2" hidden="1" x14ac:dyDescent="0.35">
      <c r="A48">
        <v>60651</v>
      </c>
      <c r="B48" t="s">
        <v>25</v>
      </c>
    </row>
    <row r="49" spans="1:2" hidden="1" x14ac:dyDescent="0.35">
      <c r="A49">
        <v>60652</v>
      </c>
      <c r="B49" t="s">
        <v>25</v>
      </c>
    </row>
    <row r="50" spans="1:2" hidden="1" x14ac:dyDescent="0.35">
      <c r="A50">
        <v>60653</v>
      </c>
      <c r="B50" t="s">
        <v>25</v>
      </c>
    </row>
    <row r="51" spans="1:2" hidden="1" x14ac:dyDescent="0.35">
      <c r="A51">
        <v>60654</v>
      </c>
      <c r="B51" t="s">
        <v>25</v>
      </c>
    </row>
    <row r="52" spans="1:2" hidden="1" x14ac:dyDescent="0.35">
      <c r="A52">
        <v>60655</v>
      </c>
      <c r="B52" t="s">
        <v>25</v>
      </c>
    </row>
    <row r="53" spans="1:2" hidden="1" x14ac:dyDescent="0.35">
      <c r="A53">
        <v>60656</v>
      </c>
      <c r="B53" t="s">
        <v>25</v>
      </c>
    </row>
    <row r="54" spans="1:2" hidden="1" x14ac:dyDescent="0.35">
      <c r="A54">
        <v>60657</v>
      </c>
      <c r="B54" t="s">
        <v>25</v>
      </c>
    </row>
    <row r="55" spans="1:2" hidden="1" x14ac:dyDescent="0.35">
      <c r="A55">
        <v>60659</v>
      </c>
      <c r="B55" t="s">
        <v>25</v>
      </c>
    </row>
    <row r="56" spans="1:2" hidden="1" x14ac:dyDescent="0.35">
      <c r="A56">
        <v>60660</v>
      </c>
      <c r="B56" t="s">
        <v>25</v>
      </c>
    </row>
    <row r="57" spans="1:2" hidden="1" x14ac:dyDescent="0.35">
      <c r="A57">
        <v>60661</v>
      </c>
      <c r="B57" t="s">
        <v>25</v>
      </c>
    </row>
    <row r="58" spans="1:2" hidden="1" x14ac:dyDescent="0.35">
      <c r="A58">
        <v>60707</v>
      </c>
      <c r="B58" t="s">
        <v>25</v>
      </c>
    </row>
    <row r="59" spans="1:2" hidden="1" x14ac:dyDescent="0.35">
      <c r="A59">
        <v>60827</v>
      </c>
      <c r="B59" t="s">
        <v>25</v>
      </c>
    </row>
  </sheetData>
  <autoFilter ref="A1:B59" xr:uid="{4F72E8E8-B0D2-4F47-9B1C-B1BF0C345871}">
    <filterColumn colId="1">
      <filters>
        <filter val="YES"/>
      </filters>
    </filterColumn>
  </autoFilter>
  <sortState xmlns:xlrd2="http://schemas.microsoft.com/office/spreadsheetml/2017/richdata2" ref="A2:B59">
    <sortCondition ref="A2:A59"/>
  </sortState>
  <mergeCells count="1">
    <mergeCell ref="G1:A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8DBB-4316-4E23-A55F-1FBFB5909B8F}">
  <dimension ref="A1:AI3"/>
  <sheetViews>
    <sheetView topLeftCell="W1" workbookViewId="0">
      <selection sqref="A1:AI3"/>
    </sheetView>
  </sheetViews>
  <sheetFormatPr defaultRowHeight="14.5" x14ac:dyDescent="0.35"/>
  <cols>
    <col min="1" max="1" width="16.453125" bestFit="1" customWidth="1"/>
    <col min="2" max="2" width="9.81640625" bestFit="1" customWidth="1"/>
    <col min="4" max="4" width="9.36328125" bestFit="1" customWidth="1"/>
    <col min="5" max="5" width="7.453125" bestFit="1" customWidth="1"/>
    <col min="6" max="6" width="9.36328125" bestFit="1" customWidth="1"/>
    <col min="7" max="7" width="8.08984375" bestFit="1" customWidth="1"/>
    <col min="8" max="8" width="10" bestFit="1" customWidth="1"/>
    <col min="9" max="9" width="7.26953125" bestFit="1" customWidth="1"/>
    <col min="10" max="10" width="8.90625" bestFit="1" customWidth="1"/>
    <col min="11" max="11" width="6.6328125" bestFit="1" customWidth="1"/>
    <col min="12" max="12" width="10" bestFit="1" customWidth="1"/>
    <col min="14" max="14" width="8.453125" bestFit="1" customWidth="1"/>
    <col min="15" max="15" width="12.36328125" bestFit="1" customWidth="1"/>
    <col min="16" max="16" width="9.90625" bestFit="1" customWidth="1"/>
    <col min="17" max="17" width="9.81640625" bestFit="1" customWidth="1"/>
    <col min="18" max="18" width="16.453125" bestFit="1" customWidth="1"/>
    <col min="19" max="19" width="12.26953125" bestFit="1" customWidth="1"/>
    <col min="20" max="20" width="19" bestFit="1" customWidth="1"/>
    <col min="21" max="21" width="14.54296875" bestFit="1" customWidth="1"/>
    <col min="22" max="22" width="7.26953125" bestFit="1" customWidth="1"/>
    <col min="23" max="23" width="14.26953125" bestFit="1" customWidth="1"/>
    <col min="24" max="24" width="7" bestFit="1" customWidth="1"/>
    <col min="25" max="25" width="15" bestFit="1" customWidth="1"/>
    <col min="26" max="26" width="7.7265625" bestFit="1" customWidth="1"/>
    <col min="27" max="27" width="7.26953125" bestFit="1" customWidth="1"/>
    <col min="28" max="28" width="7.6328125" bestFit="1" customWidth="1"/>
    <col min="29" max="29" width="12.6328125" bestFit="1" customWidth="1"/>
    <col min="30" max="30" width="14.6328125" bestFit="1" customWidth="1"/>
    <col min="31" max="31" width="18.54296875" bestFit="1" customWidth="1"/>
    <col min="32" max="32" width="19.81640625" bestFit="1" customWidth="1"/>
    <col min="34" max="34" width="12.54296875" bestFit="1" customWidth="1"/>
    <col min="35" max="35" width="20.6328125" bestFit="1" customWidth="1"/>
  </cols>
  <sheetData>
    <row r="1" spans="1:3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43</v>
      </c>
      <c r="V1" t="s">
        <v>48</v>
      </c>
      <c r="W1" t="s">
        <v>44</v>
      </c>
      <c r="X1" t="s">
        <v>22</v>
      </c>
      <c r="Y1" t="s">
        <v>45</v>
      </c>
      <c r="Z1" t="s">
        <v>24</v>
      </c>
      <c r="AA1" t="s">
        <v>33</v>
      </c>
      <c r="AB1" t="s">
        <v>23</v>
      </c>
      <c r="AC1" t="s">
        <v>49</v>
      </c>
      <c r="AD1" t="s">
        <v>21</v>
      </c>
      <c r="AE1" t="s">
        <v>50</v>
      </c>
      <c r="AF1" t="s">
        <v>27</v>
      </c>
      <c r="AG1" t="s">
        <v>51</v>
      </c>
      <c r="AH1" t="s">
        <v>52</v>
      </c>
      <c r="AI1" t="s">
        <v>53</v>
      </c>
    </row>
    <row r="2" spans="1:35" x14ac:dyDescent="0.35">
      <c r="A2" t="s">
        <v>25</v>
      </c>
      <c r="B2" s="4">
        <v>1955851</v>
      </c>
      <c r="C2" s="4">
        <v>1589133</v>
      </c>
      <c r="D2">
        <v>81.3</v>
      </c>
      <c r="E2" s="4">
        <v>240686</v>
      </c>
      <c r="F2">
        <v>12.3</v>
      </c>
      <c r="G2" s="4">
        <v>381144</v>
      </c>
      <c r="H2">
        <v>36.1</v>
      </c>
      <c r="I2" s="4">
        <v>175903</v>
      </c>
      <c r="J2">
        <v>89.94</v>
      </c>
      <c r="K2" s="4">
        <v>3308</v>
      </c>
      <c r="L2">
        <v>1.7</v>
      </c>
      <c r="M2" s="4">
        <v>2925814</v>
      </c>
      <c r="N2">
        <v>149.6</v>
      </c>
      <c r="O2">
        <v>6.0119999999999996</v>
      </c>
      <c r="P2">
        <v>28.76</v>
      </c>
      <c r="Q2" s="4">
        <v>924146</v>
      </c>
      <c r="R2">
        <v>58.2</v>
      </c>
      <c r="S2" s="4">
        <v>650283</v>
      </c>
      <c r="T2">
        <v>40.9</v>
      </c>
      <c r="U2" s="4">
        <v>164040</v>
      </c>
      <c r="V2">
        <v>8.39</v>
      </c>
      <c r="W2" s="4">
        <v>455820</v>
      </c>
      <c r="X2">
        <v>23.3</v>
      </c>
      <c r="Y2" s="4">
        <v>856503</v>
      </c>
      <c r="Z2">
        <v>43.8</v>
      </c>
      <c r="AA2" s="4">
        <v>427528</v>
      </c>
      <c r="AB2">
        <v>21.9</v>
      </c>
      <c r="AC2" s="4">
        <v>300723</v>
      </c>
      <c r="AD2">
        <v>15.8</v>
      </c>
      <c r="AE2" s="4">
        <v>156004</v>
      </c>
      <c r="AF2">
        <v>8.07</v>
      </c>
      <c r="AG2" s="4">
        <v>1055681</v>
      </c>
      <c r="AH2" s="4">
        <v>1907073</v>
      </c>
      <c r="AI2" s="4">
        <v>1932655</v>
      </c>
    </row>
    <row r="3" spans="1:35" x14ac:dyDescent="0.35">
      <c r="A3" t="s">
        <v>26</v>
      </c>
      <c r="B3" s="4">
        <v>808387</v>
      </c>
      <c r="C3" s="4">
        <v>596254</v>
      </c>
      <c r="D3">
        <v>73.8</v>
      </c>
      <c r="E3" s="4">
        <v>103991</v>
      </c>
      <c r="F3">
        <v>12.9</v>
      </c>
      <c r="G3" s="4">
        <v>193836</v>
      </c>
      <c r="H3">
        <v>59.7</v>
      </c>
      <c r="I3" s="4">
        <v>95462</v>
      </c>
      <c r="J3">
        <v>118.1</v>
      </c>
      <c r="K3" s="4">
        <v>1945</v>
      </c>
      <c r="L3">
        <v>2.4</v>
      </c>
      <c r="M3" s="4">
        <v>861002</v>
      </c>
      <c r="N3">
        <v>106.5</v>
      </c>
      <c r="O3">
        <v>11.09</v>
      </c>
      <c r="P3">
        <v>52.62</v>
      </c>
      <c r="Q3" s="4">
        <v>286275</v>
      </c>
      <c r="R3">
        <v>48</v>
      </c>
      <c r="S3" s="4">
        <v>199258</v>
      </c>
      <c r="T3">
        <v>33.4</v>
      </c>
      <c r="U3" s="4">
        <v>14241</v>
      </c>
      <c r="V3">
        <v>1.76</v>
      </c>
      <c r="W3" s="4">
        <v>356834</v>
      </c>
      <c r="X3">
        <v>44.1</v>
      </c>
      <c r="Y3" s="4">
        <v>63723</v>
      </c>
      <c r="Z3">
        <v>7.88</v>
      </c>
      <c r="AA3" s="4">
        <v>365082</v>
      </c>
      <c r="AB3">
        <v>45.2</v>
      </c>
      <c r="AC3" s="4">
        <v>195271</v>
      </c>
      <c r="AD3">
        <v>24.3</v>
      </c>
      <c r="AE3" s="4">
        <v>108182</v>
      </c>
      <c r="AF3">
        <v>13.4</v>
      </c>
      <c r="AG3" s="4">
        <v>324799</v>
      </c>
      <c r="AH3" s="4">
        <v>801985</v>
      </c>
      <c r="AI3" s="4">
        <v>804720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Sheet8</vt:lpstr>
      <vt:lpstr>Sheet4</vt:lpstr>
      <vt:lpstr>Sheet6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Scott Smith</dc:creator>
  <cp:lastModifiedBy>C. Scott Smith</cp:lastModifiedBy>
  <dcterms:created xsi:type="dcterms:W3CDTF">2021-05-03T11:08:17Z</dcterms:created>
  <dcterms:modified xsi:type="dcterms:W3CDTF">2021-05-04T17:31:10Z</dcterms:modified>
</cp:coreProperties>
</file>