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U10" i="1" l="1"/>
  <c r="U9" i="1"/>
  <c r="D111" i="1"/>
  <c r="B111" i="1"/>
  <c r="B101" i="1" l="1"/>
  <c r="D101" i="1" l="1"/>
  <c r="T10" i="1" l="1"/>
  <c r="T9" i="1"/>
  <c r="K91" i="1" l="1"/>
  <c r="F90" i="1" l="1"/>
  <c r="F91" i="1"/>
  <c r="S12" i="1" l="1"/>
  <c r="S11" i="1"/>
  <c r="K81" i="1" l="1"/>
  <c r="P12" i="1" s="1"/>
  <c r="P11" i="1"/>
  <c r="F80" i="1" l="1"/>
  <c r="F81" i="1"/>
  <c r="H9" i="1" l="1"/>
  <c r="B40" i="1"/>
  <c r="AK13" i="1" l="1"/>
  <c r="D48" i="1" l="1"/>
  <c r="I10" i="1" s="1"/>
  <c r="F72" i="1"/>
  <c r="K72" i="1"/>
  <c r="M12" i="1" l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J10" i="1" s="1"/>
  <c r="AK10" i="1" s="1"/>
  <c r="B56" i="1"/>
  <c r="J9" i="1" s="1"/>
  <c r="AJ9" i="1" s="1"/>
  <c r="AK9" i="1" s="1"/>
  <c r="B48" i="1"/>
  <c r="AJ12" i="1"/>
  <c r="AK12" i="1" s="1"/>
  <c r="AJ11" i="1"/>
  <c r="AK11" i="1" s="1"/>
</calcChain>
</file>

<file path=xl/sharedStrings.xml><?xml version="1.0" encoding="utf-8"?>
<sst xmlns="http://schemas.openxmlformats.org/spreadsheetml/2006/main" count="68" uniqueCount="44">
  <si>
    <t>SPESIFIKASI</t>
  </si>
  <si>
    <t>0,127 A</t>
  </si>
  <si>
    <t>W01-03000027</t>
  </si>
  <si>
    <t>0,12 A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</si>
  <si>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</si>
  <si>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</si>
  <si>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</si>
  <si>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</si>
  <si>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</si>
  <si>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</si>
  <si>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</si>
  <si>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0,16 A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</si>
  <si>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</si>
  <si>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</si>
  <si>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</si>
  <si>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</si>
  <si>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</si>
  <si>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</si>
  <si>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</si>
  <si>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</si>
  <si>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</si>
  <si>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</si>
  <si>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</si>
  <si>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</si>
  <si>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</si>
  <si>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</si>
  <si>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</si>
  <si>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</si>
  <si>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</si>
  <si>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</si>
  <si>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0,20 A</t>
  </si>
  <si>
    <t>1,42 + 1,72 + 1,78 + 0,68 + 2,34 + 0,46 + 1,02 + 1,12 + 5,58 + 1,28 + 3,24 + 0,56 + 0,56 + 8,48 + 0,46 + 1,18 + 8,10</t>
  </si>
  <si>
    <t>0,08 A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</si>
  <si>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FF0000"/>
        <rFont val="Calibri"/>
        <family val="2"/>
        <scheme val="minor"/>
      </rPr>
      <t xml:space="preserve">1,84 (NG) </t>
    </r>
    <r>
      <rPr>
        <sz val="11"/>
        <rFont val="Calibri"/>
        <family val="2"/>
        <scheme val="minor"/>
      </rPr>
      <t xml:space="preserve">+ 3,76 + 5,24 + </t>
    </r>
    <r>
      <rPr>
        <sz val="11"/>
        <color rgb="FFFF0000"/>
        <rFont val="Calibri"/>
        <family val="2"/>
        <scheme val="minor"/>
      </rPr>
      <t xml:space="preserve">2,60 (NG)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</si>
  <si>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FF0000"/>
        <rFont val="Calibri"/>
        <family val="2"/>
        <scheme val="minor"/>
      </rPr>
      <t>3,84(NG)</t>
    </r>
    <r>
      <rPr>
        <sz val="11"/>
        <color theme="1"/>
        <rFont val="Calibri"/>
        <family val="2"/>
        <scheme val="minor"/>
      </rPr>
      <t xml:space="preserve"> + 4,28 + 6,14 + 8,78</t>
    </r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</si>
  <si>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</si>
  <si>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FF0000"/>
        <rFont val="Calibri"/>
        <family val="2"/>
        <scheme val="minor"/>
      </rPr>
      <t xml:space="preserve">7,70 (NG) </t>
    </r>
    <r>
      <rPr>
        <sz val="11"/>
        <rFont val="Calibri"/>
        <family val="2"/>
        <scheme val="minor"/>
      </rPr>
      <t xml:space="preserve">+ 7,68 + </t>
    </r>
    <r>
      <rPr>
        <sz val="11"/>
        <color rgb="FFFF0000"/>
        <rFont val="Calibri"/>
        <family val="2"/>
        <scheme val="minor"/>
      </rPr>
      <t>7,58(NG)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</si>
  <si>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FF0000"/>
        <rFont val="Calibri"/>
        <family val="2"/>
        <scheme val="minor"/>
      </rPr>
      <t>4,78 (NG)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</si>
  <si>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</si>
  <si>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</si>
  <si>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</si>
  <si>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</si>
  <si>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</t>
  </si>
  <si>
    <t>3,50 + 3,42 + 3,42 + 3,38 + 3,36 + 3,36 + 3,30 + 3,22 + 2,84 + 3,10 + 3,10 + 3,02 + 3,04 + 3,06 + 3,02 + 2,54 + 2,52 + 2,22 + 2,28 + 2,80 + 3,40 + 3,22 + 3,62 + 3,70 + 3,56 + 3,58 + 3,60 + 3,58 + 3,58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</si>
</sst>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tabSelected="1" zoomScale="85" zoomScaleNormal="85" workbookViewId="0">
      <selection activeCell="U11" sqref="U11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5" width="8" bestFit="1" customWidth="1"/>
    <col min="36" max="36" width="14.5703125" customWidth="1"/>
    <col min="37" max="37" width="11.42578125" customWidth="1"/>
  </cols>
  <sheetData>
    <row r="1" spans="1:37" ht="15" customHeight="1" x14ac:dyDescent="0.25">
      <c r="A1" s="43" t="s">
        <v>35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7" ht="1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 spans="1:37" ht="1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 spans="1:37" ht="15" customHeight="1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</row>
    <row r="5" spans="1:37" ht="1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 spans="1:37" ht="1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</row>
    <row r="7" spans="1:37" x14ac:dyDescent="0.25">
      <c r="A7" s="53" t="s">
        <v>0</v>
      </c>
      <c r="B7" s="48" t="s">
        <v>41</v>
      </c>
      <c r="C7" s="53" t="s">
        <v>40</v>
      </c>
      <c r="D7" s="53" t="s">
        <v>8</v>
      </c>
      <c r="E7" s="53" t="s">
        <v>7</v>
      </c>
      <c r="F7" s="50" t="s">
        <v>6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2"/>
      <c r="AJ7" s="48" t="s">
        <v>9</v>
      </c>
      <c r="AK7" s="21" t="s">
        <v>29</v>
      </c>
    </row>
    <row r="8" spans="1:37" x14ac:dyDescent="0.25">
      <c r="A8" s="54"/>
      <c r="B8" s="49"/>
      <c r="C8" s="54"/>
      <c r="D8" s="54"/>
      <c r="E8" s="54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49"/>
      <c r="AK8" s="21"/>
    </row>
    <row r="9" spans="1:37" x14ac:dyDescent="0.25">
      <c r="A9" s="1" t="s">
        <v>1</v>
      </c>
      <c r="B9" s="1" t="s">
        <v>2</v>
      </c>
      <c r="C9" s="1">
        <v>20230727004</v>
      </c>
      <c r="D9" s="1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72.460000000000008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7">
        <f>SUM(G9:AI9)</f>
        <v>457.37000000000012</v>
      </c>
      <c r="AK9" s="11">
        <f>SUM(AJ9-E9)</f>
        <v>-345.42999999999984</v>
      </c>
    </row>
    <row r="10" spans="1:37" x14ac:dyDescent="0.25">
      <c r="A10" s="2" t="s">
        <v>3</v>
      </c>
      <c r="B10" s="2" t="s">
        <v>10</v>
      </c>
      <c r="C10" s="2">
        <v>20230727003</v>
      </c>
      <c r="D10" s="2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92.34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7">
        <f>SUM(F10:AI10)</f>
        <v>350.55000000000007</v>
      </c>
      <c r="AK10" s="11">
        <f t="shared" ref="AK10:AK13" si="0">SUM(AJ10-E10)</f>
        <v>-452.24999999999989</v>
      </c>
    </row>
    <row r="11" spans="1:37" x14ac:dyDescent="0.25">
      <c r="A11" s="2" t="s">
        <v>30</v>
      </c>
      <c r="B11" s="2" t="s">
        <v>4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>
        <f>F81</f>
        <v>296.04000000000002</v>
      </c>
      <c r="Q11" s="2"/>
      <c r="R11" s="2"/>
      <c r="S11" s="14">
        <f>F91</f>
        <v>306.96000000000004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7">
        <f>SUM(F11:AI11)</f>
        <v>800.26</v>
      </c>
      <c r="AK11" s="11">
        <f t="shared" si="0"/>
        <v>-102.44000000000005</v>
      </c>
    </row>
    <row r="12" spans="1:37" x14ac:dyDescent="0.25">
      <c r="A12" s="2" t="s">
        <v>11</v>
      </c>
      <c r="B12" s="2" t="s">
        <v>5</v>
      </c>
      <c r="C12" s="2">
        <v>20230727002</v>
      </c>
      <c r="D12" s="2">
        <v>500</v>
      </c>
      <c r="E12" s="16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177.08</v>
      </c>
      <c r="Q12" s="2"/>
      <c r="R12" s="2"/>
      <c r="S12" s="2">
        <f>K91</f>
        <v>187.08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17">
        <f>SUM(F12:AI12)</f>
        <v>571.22</v>
      </c>
      <c r="AK12" s="11">
        <f t="shared" si="0"/>
        <v>69.720000000000027</v>
      </c>
    </row>
    <row r="13" spans="1:37" x14ac:dyDescent="0.25">
      <c r="A13" s="8" t="s">
        <v>32</v>
      </c>
      <c r="B13" s="2" t="s">
        <v>28</v>
      </c>
      <c r="C13" s="8">
        <v>20230809001</v>
      </c>
      <c r="D13" s="2">
        <v>500</v>
      </c>
      <c r="E13" s="2">
        <v>502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">
        <f t="shared" si="0"/>
        <v>-502</v>
      </c>
    </row>
    <row r="16" spans="1:37" x14ac:dyDescent="0.25">
      <c r="D16" s="10"/>
    </row>
    <row r="19" spans="1:20" ht="15" customHeight="1" x14ac:dyDescent="0.25">
      <c r="A19" s="57" t="s">
        <v>12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1:20" ht="15" customHeight="1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</row>
    <row r="21" spans="1:20" ht="15" customHeight="1" x14ac:dyDescent="0.2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</row>
    <row r="22" spans="1:20" x14ac:dyDescent="0.25">
      <c r="A22" s="55" t="s">
        <v>13</v>
      </c>
      <c r="B22" s="55" t="s">
        <v>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25">
      <c r="A23" s="55"/>
      <c r="B23" s="56" t="s">
        <v>1</v>
      </c>
      <c r="C23" s="56"/>
      <c r="D23" s="56" t="s">
        <v>3</v>
      </c>
      <c r="E23" s="56"/>
      <c r="F23" s="56" t="s">
        <v>30</v>
      </c>
      <c r="G23" s="56"/>
      <c r="H23" s="56"/>
      <c r="I23" s="56"/>
      <c r="J23" s="56"/>
      <c r="K23" s="56" t="s">
        <v>11</v>
      </c>
      <c r="L23" s="56"/>
      <c r="M23" s="56"/>
      <c r="N23" s="56"/>
      <c r="O23" s="56"/>
      <c r="P23" s="66" t="s">
        <v>32</v>
      </c>
      <c r="Q23" s="66"/>
      <c r="R23" s="66"/>
      <c r="S23" s="66"/>
      <c r="T23" s="66"/>
    </row>
    <row r="24" spans="1:20" x14ac:dyDescent="0.25">
      <c r="A24" s="55"/>
      <c r="B24" s="55" t="s">
        <v>14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25">
      <c r="A25" s="41">
        <v>45140</v>
      </c>
      <c r="B25" s="42" t="s">
        <v>15</v>
      </c>
      <c r="C25" s="42"/>
      <c r="D25" s="25"/>
      <c r="E25" s="26"/>
      <c r="F25" s="25"/>
      <c r="G25" s="31"/>
      <c r="H25" s="31"/>
      <c r="I25" s="31"/>
      <c r="J25" s="26"/>
      <c r="K25" s="25"/>
      <c r="L25" s="31"/>
      <c r="M25" s="31"/>
      <c r="N25" s="31"/>
      <c r="O25" s="26"/>
      <c r="P25" s="42"/>
      <c r="Q25" s="42"/>
      <c r="R25" s="42"/>
      <c r="S25" s="42"/>
      <c r="T25" s="42"/>
    </row>
    <row r="26" spans="1:20" x14ac:dyDescent="0.25">
      <c r="A26" s="41"/>
      <c r="B26" s="42"/>
      <c r="C26" s="42"/>
      <c r="D26" s="27"/>
      <c r="E26" s="28"/>
      <c r="F26" s="27"/>
      <c r="G26" s="32"/>
      <c r="H26" s="32"/>
      <c r="I26" s="32"/>
      <c r="J26" s="28"/>
      <c r="K26" s="27"/>
      <c r="L26" s="32"/>
      <c r="M26" s="32"/>
      <c r="N26" s="32"/>
      <c r="O26" s="28"/>
      <c r="P26" s="42"/>
      <c r="Q26" s="42"/>
      <c r="R26" s="42"/>
      <c r="S26" s="42"/>
      <c r="T26" s="42"/>
    </row>
    <row r="27" spans="1:20" x14ac:dyDescent="0.25">
      <c r="A27" s="41"/>
      <c r="B27" s="42"/>
      <c r="C27" s="42"/>
      <c r="D27" s="27"/>
      <c r="E27" s="28"/>
      <c r="F27" s="27"/>
      <c r="G27" s="32"/>
      <c r="H27" s="32"/>
      <c r="I27" s="32"/>
      <c r="J27" s="28"/>
      <c r="K27" s="27"/>
      <c r="L27" s="32"/>
      <c r="M27" s="32"/>
      <c r="N27" s="32"/>
      <c r="O27" s="28"/>
      <c r="P27" s="42"/>
      <c r="Q27" s="42"/>
      <c r="R27" s="42"/>
      <c r="S27" s="42"/>
      <c r="T27" s="42"/>
    </row>
    <row r="28" spans="1:20" x14ac:dyDescent="0.25">
      <c r="A28" s="41"/>
      <c r="B28" s="42"/>
      <c r="C28" s="42"/>
      <c r="D28" s="27"/>
      <c r="E28" s="28"/>
      <c r="F28" s="27"/>
      <c r="G28" s="32"/>
      <c r="H28" s="32"/>
      <c r="I28" s="32"/>
      <c r="J28" s="28"/>
      <c r="K28" s="27"/>
      <c r="L28" s="32"/>
      <c r="M28" s="32"/>
      <c r="N28" s="32"/>
      <c r="O28" s="28"/>
      <c r="P28" s="42"/>
      <c r="Q28" s="42"/>
      <c r="R28" s="42"/>
      <c r="S28" s="42"/>
      <c r="T28" s="42"/>
    </row>
    <row r="29" spans="1:20" x14ac:dyDescent="0.25">
      <c r="A29" s="41"/>
      <c r="B29" s="42"/>
      <c r="C29" s="42"/>
      <c r="D29" s="27"/>
      <c r="E29" s="28"/>
      <c r="F29" s="27"/>
      <c r="G29" s="32"/>
      <c r="H29" s="32"/>
      <c r="I29" s="32"/>
      <c r="J29" s="28"/>
      <c r="K29" s="27"/>
      <c r="L29" s="32"/>
      <c r="M29" s="32"/>
      <c r="N29" s="32"/>
      <c r="O29" s="28"/>
      <c r="P29" s="42"/>
      <c r="Q29" s="42"/>
      <c r="R29" s="42"/>
      <c r="S29" s="42"/>
      <c r="T29" s="42"/>
    </row>
    <row r="30" spans="1:20" x14ac:dyDescent="0.25">
      <c r="A30" s="41"/>
      <c r="B30" s="42"/>
      <c r="C30" s="42"/>
      <c r="D30" s="29"/>
      <c r="E30" s="30"/>
      <c r="F30" s="29"/>
      <c r="G30" s="33"/>
      <c r="H30" s="33"/>
      <c r="I30" s="33"/>
      <c r="J30" s="30"/>
      <c r="K30" s="29"/>
      <c r="L30" s="33"/>
      <c r="M30" s="33"/>
      <c r="N30" s="33"/>
      <c r="O30" s="30"/>
      <c r="P30" s="42"/>
      <c r="Q30" s="42"/>
      <c r="R30" s="42"/>
      <c r="S30" s="42"/>
      <c r="T30" s="42"/>
    </row>
    <row r="31" spans="1:20" x14ac:dyDescent="0.25">
      <c r="A31" s="5" t="s">
        <v>24</v>
      </c>
      <c r="B31" s="45">
        <v>0</v>
      </c>
      <c r="C31" s="46"/>
      <c r="D31" s="45"/>
      <c r="E31" s="46"/>
      <c r="F31" s="45"/>
      <c r="G31" s="47"/>
      <c r="H31" s="47"/>
      <c r="I31" s="47"/>
      <c r="J31" s="46"/>
      <c r="K31" s="45"/>
      <c r="L31" s="47"/>
      <c r="M31" s="47"/>
      <c r="N31" s="47"/>
      <c r="O31" s="46"/>
      <c r="P31" s="40"/>
      <c r="Q31" s="40"/>
      <c r="R31" s="40"/>
      <c r="S31" s="40"/>
      <c r="T31" s="40"/>
    </row>
    <row r="32" spans="1:20" x14ac:dyDescent="0.25">
      <c r="A32" s="4" t="s">
        <v>16</v>
      </c>
      <c r="B32" s="59">
        <f>SUM(2.18 + 0.8 + 5.66 + 5.46 + 6.21 + 0.3 + 2.38 + 0.76 + 0.86 + 3.44 + 4.8 + 2.14 + 1.52 + 1.82 + 1.56 + 1.84 + 3.96 + 0.66 + 5.88 + 5.94 + 1.08 + 0.08 + 0.1 + 0.14)</f>
        <v>59.570000000000007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21"/>
      <c r="Q32" s="21"/>
      <c r="R32" s="21"/>
      <c r="S32" s="21"/>
      <c r="T32" s="21"/>
    </row>
    <row r="33" spans="1:20" x14ac:dyDescent="0.25">
      <c r="A33" s="41">
        <v>45141</v>
      </c>
      <c r="B33" s="42" t="s">
        <v>31</v>
      </c>
      <c r="C33" s="42"/>
      <c r="D33" s="25"/>
      <c r="E33" s="26"/>
      <c r="F33" s="25"/>
      <c r="G33" s="31"/>
      <c r="H33" s="31"/>
      <c r="I33" s="31"/>
      <c r="J33" s="26"/>
      <c r="K33" s="25"/>
      <c r="L33" s="31"/>
      <c r="M33" s="31"/>
      <c r="N33" s="31"/>
      <c r="O33" s="26"/>
      <c r="P33" s="42"/>
      <c r="Q33" s="42"/>
      <c r="R33" s="42"/>
      <c r="S33" s="42"/>
      <c r="T33" s="42"/>
    </row>
    <row r="34" spans="1:20" x14ac:dyDescent="0.25">
      <c r="A34" s="41"/>
      <c r="B34" s="42"/>
      <c r="C34" s="42"/>
      <c r="D34" s="27"/>
      <c r="E34" s="28"/>
      <c r="F34" s="27"/>
      <c r="G34" s="32"/>
      <c r="H34" s="32"/>
      <c r="I34" s="32"/>
      <c r="J34" s="28"/>
      <c r="K34" s="27"/>
      <c r="L34" s="32"/>
      <c r="M34" s="32"/>
      <c r="N34" s="32"/>
      <c r="O34" s="28"/>
      <c r="P34" s="42"/>
      <c r="Q34" s="42"/>
      <c r="R34" s="42"/>
      <c r="S34" s="42"/>
      <c r="T34" s="42"/>
    </row>
    <row r="35" spans="1:20" x14ac:dyDescent="0.25">
      <c r="A35" s="41"/>
      <c r="B35" s="42"/>
      <c r="C35" s="42"/>
      <c r="D35" s="27"/>
      <c r="E35" s="28"/>
      <c r="F35" s="27"/>
      <c r="G35" s="32"/>
      <c r="H35" s="32"/>
      <c r="I35" s="32"/>
      <c r="J35" s="28"/>
      <c r="K35" s="27"/>
      <c r="L35" s="32"/>
      <c r="M35" s="32"/>
      <c r="N35" s="32"/>
      <c r="O35" s="28"/>
      <c r="P35" s="42"/>
      <c r="Q35" s="42"/>
      <c r="R35" s="42"/>
      <c r="S35" s="42"/>
      <c r="T35" s="42"/>
    </row>
    <row r="36" spans="1:20" x14ac:dyDescent="0.25">
      <c r="A36" s="41"/>
      <c r="B36" s="42"/>
      <c r="C36" s="42"/>
      <c r="D36" s="27"/>
      <c r="E36" s="28"/>
      <c r="F36" s="27"/>
      <c r="G36" s="32"/>
      <c r="H36" s="32"/>
      <c r="I36" s="32"/>
      <c r="J36" s="28"/>
      <c r="K36" s="27"/>
      <c r="L36" s="32"/>
      <c r="M36" s="32"/>
      <c r="N36" s="32"/>
      <c r="O36" s="28"/>
      <c r="P36" s="42"/>
      <c r="Q36" s="42"/>
      <c r="R36" s="42"/>
      <c r="S36" s="42"/>
      <c r="T36" s="42"/>
    </row>
    <row r="37" spans="1:20" x14ac:dyDescent="0.25">
      <c r="A37" s="41"/>
      <c r="B37" s="42"/>
      <c r="C37" s="42"/>
      <c r="D37" s="27"/>
      <c r="E37" s="28"/>
      <c r="F37" s="27"/>
      <c r="G37" s="32"/>
      <c r="H37" s="32"/>
      <c r="I37" s="32"/>
      <c r="J37" s="28"/>
      <c r="K37" s="27"/>
      <c r="L37" s="32"/>
      <c r="M37" s="32"/>
      <c r="N37" s="32"/>
      <c r="O37" s="28"/>
      <c r="P37" s="42"/>
      <c r="Q37" s="42"/>
      <c r="R37" s="42"/>
      <c r="S37" s="42"/>
      <c r="T37" s="42"/>
    </row>
    <row r="38" spans="1:20" x14ac:dyDescent="0.25">
      <c r="A38" s="41"/>
      <c r="B38" s="42"/>
      <c r="C38" s="42"/>
      <c r="D38" s="29"/>
      <c r="E38" s="30"/>
      <c r="F38" s="29"/>
      <c r="G38" s="33"/>
      <c r="H38" s="33"/>
      <c r="I38" s="33"/>
      <c r="J38" s="30"/>
      <c r="K38" s="29"/>
      <c r="L38" s="33"/>
      <c r="M38" s="33"/>
      <c r="N38" s="33"/>
      <c r="O38" s="30"/>
      <c r="P38" s="42"/>
      <c r="Q38" s="42"/>
      <c r="R38" s="42"/>
      <c r="S38" s="42"/>
      <c r="T38" s="42"/>
    </row>
    <row r="39" spans="1:20" x14ac:dyDescent="0.25">
      <c r="A39" s="6" t="s">
        <v>24</v>
      </c>
      <c r="B39" s="34">
        <v>0</v>
      </c>
      <c r="C39" s="35"/>
      <c r="D39" s="34"/>
      <c r="E39" s="35"/>
      <c r="F39" s="34"/>
      <c r="G39" s="39"/>
      <c r="H39" s="39"/>
      <c r="I39" s="39"/>
      <c r="J39" s="35"/>
      <c r="K39" s="34"/>
      <c r="L39" s="39"/>
      <c r="M39" s="39"/>
      <c r="N39" s="39"/>
      <c r="O39" s="35"/>
      <c r="P39" s="40"/>
      <c r="Q39" s="40"/>
      <c r="R39" s="40"/>
      <c r="S39" s="40"/>
      <c r="T39" s="40"/>
    </row>
    <row r="40" spans="1:20" x14ac:dyDescent="0.25">
      <c r="A40" s="4" t="s">
        <v>16</v>
      </c>
      <c r="B40" s="19">
        <f>SUM(1.42 + 1.72 + 1.78 + 0.68 + 2.34 + 0.46 + 1.02 + 1.12 + 5.58 + 1.28 + 3.24 + 0.56 + 0.56 + 8.48 + 0.46 + 1.18 + 8.1)</f>
        <v>39.979999999999997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1"/>
      <c r="Q40" s="21"/>
      <c r="R40" s="21"/>
      <c r="S40" s="21"/>
      <c r="T40" s="21"/>
    </row>
    <row r="41" spans="1:20" x14ac:dyDescent="0.25">
      <c r="A41" s="41">
        <v>45142</v>
      </c>
      <c r="B41" s="42" t="s">
        <v>17</v>
      </c>
      <c r="C41" s="42"/>
      <c r="D41" s="25" t="s">
        <v>27</v>
      </c>
      <c r="E41" s="26"/>
      <c r="F41" s="25"/>
      <c r="G41" s="31"/>
      <c r="H41" s="31"/>
      <c r="I41" s="31"/>
      <c r="J41" s="26"/>
      <c r="K41" s="25"/>
      <c r="L41" s="31"/>
      <c r="M41" s="31"/>
      <c r="N41" s="31"/>
      <c r="O41" s="26"/>
      <c r="P41" s="42"/>
      <c r="Q41" s="42"/>
      <c r="R41" s="42"/>
      <c r="S41" s="42"/>
      <c r="T41" s="42"/>
    </row>
    <row r="42" spans="1:20" x14ac:dyDescent="0.25">
      <c r="A42" s="41"/>
      <c r="B42" s="42"/>
      <c r="C42" s="42"/>
      <c r="D42" s="27"/>
      <c r="E42" s="28"/>
      <c r="F42" s="27"/>
      <c r="G42" s="32"/>
      <c r="H42" s="32"/>
      <c r="I42" s="32"/>
      <c r="J42" s="28"/>
      <c r="K42" s="27"/>
      <c r="L42" s="32"/>
      <c r="M42" s="32"/>
      <c r="N42" s="32"/>
      <c r="O42" s="28"/>
      <c r="P42" s="42"/>
      <c r="Q42" s="42"/>
      <c r="R42" s="42"/>
      <c r="S42" s="42"/>
      <c r="T42" s="42"/>
    </row>
    <row r="43" spans="1:20" x14ac:dyDescent="0.25">
      <c r="A43" s="41"/>
      <c r="B43" s="42"/>
      <c r="C43" s="42"/>
      <c r="D43" s="27"/>
      <c r="E43" s="28"/>
      <c r="F43" s="27"/>
      <c r="G43" s="32"/>
      <c r="H43" s="32"/>
      <c r="I43" s="32"/>
      <c r="J43" s="28"/>
      <c r="K43" s="27"/>
      <c r="L43" s="32"/>
      <c r="M43" s="32"/>
      <c r="N43" s="32"/>
      <c r="O43" s="28"/>
      <c r="P43" s="42"/>
      <c r="Q43" s="42"/>
      <c r="R43" s="42"/>
      <c r="S43" s="42"/>
      <c r="T43" s="42"/>
    </row>
    <row r="44" spans="1:20" x14ac:dyDescent="0.25">
      <c r="A44" s="41"/>
      <c r="B44" s="42"/>
      <c r="C44" s="42"/>
      <c r="D44" s="27"/>
      <c r="E44" s="28"/>
      <c r="F44" s="27"/>
      <c r="G44" s="32"/>
      <c r="H44" s="32"/>
      <c r="I44" s="32"/>
      <c r="J44" s="28"/>
      <c r="K44" s="27"/>
      <c r="L44" s="32"/>
      <c r="M44" s="32"/>
      <c r="N44" s="32"/>
      <c r="O44" s="28"/>
      <c r="P44" s="42"/>
      <c r="Q44" s="42"/>
      <c r="R44" s="42"/>
      <c r="S44" s="42"/>
      <c r="T44" s="42"/>
    </row>
    <row r="45" spans="1:20" x14ac:dyDescent="0.25">
      <c r="A45" s="41"/>
      <c r="B45" s="42"/>
      <c r="C45" s="42"/>
      <c r="D45" s="27"/>
      <c r="E45" s="28"/>
      <c r="F45" s="27"/>
      <c r="G45" s="32"/>
      <c r="H45" s="32"/>
      <c r="I45" s="32"/>
      <c r="J45" s="28"/>
      <c r="K45" s="27"/>
      <c r="L45" s="32"/>
      <c r="M45" s="32"/>
      <c r="N45" s="32"/>
      <c r="O45" s="28"/>
      <c r="P45" s="42"/>
      <c r="Q45" s="42"/>
      <c r="R45" s="42"/>
      <c r="S45" s="42"/>
      <c r="T45" s="42"/>
    </row>
    <row r="46" spans="1:20" x14ac:dyDescent="0.25">
      <c r="A46" s="41"/>
      <c r="B46" s="42"/>
      <c r="C46" s="42"/>
      <c r="D46" s="29"/>
      <c r="E46" s="30"/>
      <c r="F46" s="29"/>
      <c r="G46" s="33"/>
      <c r="H46" s="33"/>
      <c r="I46" s="33"/>
      <c r="J46" s="30"/>
      <c r="K46" s="29"/>
      <c r="L46" s="33"/>
      <c r="M46" s="33"/>
      <c r="N46" s="33"/>
      <c r="O46" s="30"/>
      <c r="P46" s="42"/>
      <c r="Q46" s="42"/>
      <c r="R46" s="42"/>
      <c r="S46" s="42"/>
      <c r="T46" s="42"/>
    </row>
    <row r="47" spans="1:20" x14ac:dyDescent="0.25">
      <c r="A47" s="6" t="s">
        <v>24</v>
      </c>
      <c r="B47" s="34">
        <v>0</v>
      </c>
      <c r="C47" s="35"/>
      <c r="D47" s="34">
        <v>0.38</v>
      </c>
      <c r="E47" s="35"/>
      <c r="F47" s="34"/>
      <c r="G47" s="39"/>
      <c r="H47" s="39"/>
      <c r="I47" s="39"/>
      <c r="J47" s="35"/>
      <c r="K47" s="34"/>
      <c r="L47" s="39"/>
      <c r="M47" s="39"/>
      <c r="N47" s="39"/>
      <c r="O47" s="35"/>
      <c r="P47" s="40"/>
      <c r="Q47" s="40"/>
      <c r="R47" s="40"/>
      <c r="S47" s="40"/>
      <c r="T47" s="40"/>
    </row>
    <row r="48" spans="1:20" x14ac:dyDescent="0.25">
      <c r="A48" s="4" t="s">
        <v>16</v>
      </c>
      <c r="B48" s="19">
        <f>SUM(3.88 + 0.24 + 3.32 + 0.8 + 4.7 + 3.59 + 3.98 + 0.7 + 0.32 + 2.68 + 0.98 + 0.84 + 2.94 + 7.4 + 4.7 + 3.64 + 3.98 + 3.28 + 7.52)</f>
        <v>59.490000000000009</v>
      </c>
      <c r="C48" s="19"/>
      <c r="D48" s="19">
        <f>SUM(0.32 + 0.32 + 0.34 + 0.34 + 6.46 + 6.28 + 6.22 + 6.44 + 1.26)</f>
        <v>27.980000000000004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21"/>
      <c r="Q48" s="21"/>
      <c r="R48" s="21"/>
      <c r="S48" s="21"/>
      <c r="T48" s="21"/>
    </row>
    <row r="49" spans="1:20" x14ac:dyDescent="0.25">
      <c r="A49" s="41">
        <v>45143</v>
      </c>
      <c r="B49" s="42" t="s">
        <v>18</v>
      </c>
      <c r="C49" s="42"/>
      <c r="D49" s="25" t="s">
        <v>19</v>
      </c>
      <c r="E49" s="26"/>
      <c r="F49" s="25"/>
      <c r="G49" s="31"/>
      <c r="H49" s="31"/>
      <c r="I49" s="31"/>
      <c r="J49" s="26"/>
      <c r="K49" s="25"/>
      <c r="L49" s="31"/>
      <c r="M49" s="31"/>
      <c r="N49" s="31"/>
      <c r="O49" s="26"/>
      <c r="P49" s="42"/>
      <c r="Q49" s="42"/>
      <c r="R49" s="42"/>
      <c r="S49" s="42"/>
      <c r="T49" s="42"/>
    </row>
    <row r="50" spans="1:20" x14ac:dyDescent="0.25">
      <c r="A50" s="41"/>
      <c r="B50" s="42"/>
      <c r="C50" s="42"/>
      <c r="D50" s="27"/>
      <c r="E50" s="28"/>
      <c r="F50" s="27"/>
      <c r="G50" s="32"/>
      <c r="H50" s="32"/>
      <c r="I50" s="32"/>
      <c r="J50" s="28"/>
      <c r="K50" s="27"/>
      <c r="L50" s="32"/>
      <c r="M50" s="32"/>
      <c r="N50" s="32"/>
      <c r="O50" s="28"/>
      <c r="P50" s="42"/>
      <c r="Q50" s="42"/>
      <c r="R50" s="42"/>
      <c r="S50" s="42"/>
      <c r="T50" s="42"/>
    </row>
    <row r="51" spans="1:20" x14ac:dyDescent="0.25">
      <c r="A51" s="41"/>
      <c r="B51" s="42"/>
      <c r="C51" s="42"/>
      <c r="D51" s="27"/>
      <c r="E51" s="28"/>
      <c r="F51" s="27"/>
      <c r="G51" s="32"/>
      <c r="H51" s="32"/>
      <c r="I51" s="32"/>
      <c r="J51" s="28"/>
      <c r="K51" s="27"/>
      <c r="L51" s="32"/>
      <c r="M51" s="32"/>
      <c r="N51" s="32"/>
      <c r="O51" s="28"/>
      <c r="P51" s="42"/>
      <c r="Q51" s="42"/>
      <c r="R51" s="42"/>
      <c r="S51" s="42"/>
      <c r="T51" s="42"/>
    </row>
    <row r="52" spans="1:20" x14ac:dyDescent="0.25">
      <c r="A52" s="41"/>
      <c r="B52" s="42"/>
      <c r="C52" s="42"/>
      <c r="D52" s="27"/>
      <c r="E52" s="28"/>
      <c r="F52" s="27"/>
      <c r="G52" s="32"/>
      <c r="H52" s="32"/>
      <c r="I52" s="32"/>
      <c r="J52" s="28"/>
      <c r="K52" s="27"/>
      <c r="L52" s="32"/>
      <c r="M52" s="32"/>
      <c r="N52" s="32"/>
      <c r="O52" s="28"/>
      <c r="P52" s="42"/>
      <c r="Q52" s="42"/>
      <c r="R52" s="42"/>
      <c r="S52" s="42"/>
      <c r="T52" s="42"/>
    </row>
    <row r="53" spans="1:20" x14ac:dyDescent="0.25">
      <c r="A53" s="41"/>
      <c r="B53" s="42"/>
      <c r="C53" s="42"/>
      <c r="D53" s="27"/>
      <c r="E53" s="28"/>
      <c r="F53" s="27"/>
      <c r="G53" s="32"/>
      <c r="H53" s="32"/>
      <c r="I53" s="32"/>
      <c r="J53" s="28"/>
      <c r="K53" s="27"/>
      <c r="L53" s="32"/>
      <c r="M53" s="32"/>
      <c r="N53" s="32"/>
      <c r="O53" s="28"/>
      <c r="P53" s="42"/>
      <c r="Q53" s="42"/>
      <c r="R53" s="42"/>
      <c r="S53" s="42"/>
      <c r="T53" s="42"/>
    </row>
    <row r="54" spans="1:20" x14ac:dyDescent="0.25">
      <c r="A54" s="41"/>
      <c r="B54" s="42"/>
      <c r="C54" s="42"/>
      <c r="D54" s="29"/>
      <c r="E54" s="30"/>
      <c r="F54" s="29"/>
      <c r="G54" s="33"/>
      <c r="H54" s="33"/>
      <c r="I54" s="33"/>
      <c r="J54" s="30"/>
      <c r="K54" s="29"/>
      <c r="L54" s="33"/>
      <c r="M54" s="33"/>
      <c r="N54" s="33"/>
      <c r="O54" s="30"/>
      <c r="P54" s="42"/>
      <c r="Q54" s="42"/>
      <c r="R54" s="42"/>
      <c r="S54" s="42"/>
      <c r="T54" s="42"/>
    </row>
    <row r="55" spans="1:20" x14ac:dyDescent="0.25">
      <c r="A55" s="6" t="s">
        <v>24</v>
      </c>
      <c r="B55" s="34">
        <v>0</v>
      </c>
      <c r="C55" s="35"/>
      <c r="D55" s="34">
        <v>0</v>
      </c>
      <c r="E55" s="35"/>
      <c r="F55" s="34"/>
      <c r="G55" s="39"/>
      <c r="H55" s="39"/>
      <c r="I55" s="39"/>
      <c r="J55" s="35"/>
      <c r="K55" s="34"/>
      <c r="L55" s="39"/>
      <c r="M55" s="39"/>
      <c r="N55" s="39"/>
      <c r="O55" s="35"/>
      <c r="P55" s="40"/>
      <c r="Q55" s="40"/>
      <c r="R55" s="40"/>
      <c r="S55" s="40"/>
      <c r="T55" s="40"/>
    </row>
    <row r="56" spans="1:20" x14ac:dyDescent="0.25">
      <c r="A56" s="4" t="s">
        <v>16</v>
      </c>
      <c r="B56" s="19">
        <f>SUM(1.78 + 8.46 + 3.42 + 1.74 + 3.46 + 7.74 + 3.7 + 6.58 + 1.82)</f>
        <v>38.700000000000003</v>
      </c>
      <c r="C56" s="19"/>
      <c r="D56" s="19">
        <f>SUM(0.46 + 0.54 + 2.8 + 2.74 + 0.72 + 1.58 + 4.98 + 8.54 + 7.08 + 7.72 + 6.1 + 3 + 3.06 + 1.66 + 1.18 + 1.58 + 0.32)</f>
        <v>54.059999999999995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21"/>
      <c r="Q56" s="21"/>
      <c r="R56" s="21"/>
      <c r="S56" s="21"/>
      <c r="T56" s="21"/>
    </row>
    <row r="57" spans="1:20" x14ac:dyDescent="0.25">
      <c r="A57" s="41">
        <v>45145</v>
      </c>
      <c r="B57" s="42" t="s">
        <v>20</v>
      </c>
      <c r="C57" s="42"/>
      <c r="D57" s="60" t="s">
        <v>21</v>
      </c>
      <c r="E57" s="61"/>
      <c r="F57" s="25"/>
      <c r="G57" s="31"/>
      <c r="H57" s="31"/>
      <c r="I57" s="31"/>
      <c r="J57" s="26"/>
      <c r="K57" s="25"/>
      <c r="L57" s="31"/>
      <c r="M57" s="31"/>
      <c r="N57" s="31"/>
      <c r="O57" s="26"/>
      <c r="P57" s="42"/>
      <c r="Q57" s="42"/>
      <c r="R57" s="42"/>
      <c r="S57" s="42"/>
      <c r="T57" s="42"/>
    </row>
    <row r="58" spans="1:20" x14ac:dyDescent="0.25">
      <c r="A58" s="41"/>
      <c r="B58" s="42"/>
      <c r="C58" s="42"/>
      <c r="D58" s="62"/>
      <c r="E58" s="63"/>
      <c r="F58" s="27"/>
      <c r="G58" s="32"/>
      <c r="H58" s="32"/>
      <c r="I58" s="32"/>
      <c r="J58" s="28"/>
      <c r="K58" s="27"/>
      <c r="L58" s="32"/>
      <c r="M58" s="32"/>
      <c r="N58" s="32"/>
      <c r="O58" s="28"/>
      <c r="P58" s="42"/>
      <c r="Q58" s="42"/>
      <c r="R58" s="42"/>
      <c r="S58" s="42"/>
      <c r="T58" s="42"/>
    </row>
    <row r="59" spans="1:20" x14ac:dyDescent="0.25">
      <c r="A59" s="41"/>
      <c r="B59" s="42"/>
      <c r="C59" s="42"/>
      <c r="D59" s="62"/>
      <c r="E59" s="63"/>
      <c r="F59" s="27"/>
      <c r="G59" s="32"/>
      <c r="H59" s="32"/>
      <c r="I59" s="32"/>
      <c r="J59" s="28"/>
      <c r="K59" s="27"/>
      <c r="L59" s="32"/>
      <c r="M59" s="32"/>
      <c r="N59" s="32"/>
      <c r="O59" s="28"/>
      <c r="P59" s="42"/>
      <c r="Q59" s="42"/>
      <c r="R59" s="42"/>
      <c r="S59" s="42"/>
      <c r="T59" s="42"/>
    </row>
    <row r="60" spans="1:20" x14ac:dyDescent="0.25">
      <c r="A60" s="41"/>
      <c r="B60" s="42"/>
      <c r="C60" s="42"/>
      <c r="D60" s="62"/>
      <c r="E60" s="63"/>
      <c r="F60" s="27"/>
      <c r="G60" s="32"/>
      <c r="H60" s="32"/>
      <c r="I60" s="32"/>
      <c r="J60" s="28"/>
      <c r="K60" s="27"/>
      <c r="L60" s="32"/>
      <c r="M60" s="32"/>
      <c r="N60" s="32"/>
      <c r="O60" s="28"/>
      <c r="P60" s="42"/>
      <c r="Q60" s="42"/>
      <c r="R60" s="42"/>
      <c r="S60" s="42"/>
      <c r="T60" s="42"/>
    </row>
    <row r="61" spans="1:20" x14ac:dyDescent="0.25">
      <c r="A61" s="41"/>
      <c r="B61" s="42"/>
      <c r="C61" s="42"/>
      <c r="D61" s="62"/>
      <c r="E61" s="63"/>
      <c r="F61" s="27"/>
      <c r="G61" s="32"/>
      <c r="H61" s="32"/>
      <c r="I61" s="32"/>
      <c r="J61" s="28"/>
      <c r="K61" s="27"/>
      <c r="L61" s="32"/>
      <c r="M61" s="32"/>
      <c r="N61" s="32"/>
      <c r="O61" s="28"/>
      <c r="P61" s="42"/>
      <c r="Q61" s="42"/>
      <c r="R61" s="42"/>
      <c r="S61" s="42"/>
      <c r="T61" s="42"/>
    </row>
    <row r="62" spans="1:20" x14ac:dyDescent="0.25">
      <c r="A62" s="41"/>
      <c r="B62" s="42"/>
      <c r="C62" s="42"/>
      <c r="D62" s="64"/>
      <c r="E62" s="65"/>
      <c r="F62" s="29"/>
      <c r="G62" s="33"/>
      <c r="H62" s="33"/>
      <c r="I62" s="33"/>
      <c r="J62" s="30"/>
      <c r="K62" s="29"/>
      <c r="L62" s="33"/>
      <c r="M62" s="33"/>
      <c r="N62" s="33"/>
      <c r="O62" s="30"/>
      <c r="P62" s="42"/>
      <c r="Q62" s="42"/>
      <c r="R62" s="42"/>
      <c r="S62" s="42"/>
      <c r="T62" s="42"/>
    </row>
    <row r="63" spans="1:20" x14ac:dyDescent="0.25">
      <c r="A63" s="6" t="s">
        <v>24</v>
      </c>
      <c r="B63" s="34">
        <v>0</v>
      </c>
      <c r="C63" s="35"/>
      <c r="D63" s="34">
        <v>0</v>
      </c>
      <c r="E63" s="35"/>
      <c r="F63" s="34"/>
      <c r="G63" s="39"/>
      <c r="H63" s="39"/>
      <c r="I63" s="39"/>
      <c r="J63" s="35"/>
      <c r="K63" s="34"/>
      <c r="L63" s="39"/>
      <c r="M63" s="39"/>
      <c r="N63" s="39"/>
      <c r="O63" s="35"/>
      <c r="P63" s="40"/>
      <c r="Q63" s="40"/>
      <c r="R63" s="40"/>
      <c r="S63" s="40"/>
      <c r="T63" s="40"/>
    </row>
    <row r="64" spans="1:20" x14ac:dyDescent="0.25">
      <c r="A64" s="4" t="s">
        <v>16</v>
      </c>
      <c r="B64" s="19">
        <f>SUM(0.6 + 3.42 + 3 + 3.74 + 3.82 + 3.78 + 3.82 + 3.3 + 4.24 + 7.73 + 7.66 + 6.76)</f>
        <v>51.87</v>
      </c>
      <c r="C64" s="19"/>
      <c r="D64" s="19">
        <f>SUM(0.98 + 1.04 + 1.08 + 1.44 + 0.88 + 2.74 + 2.28 + 1.2 + 2.72 + 1.36 + 2.76 + 2.34 + 2.74 + 1.12 + 1.9 + 3.06 + 3.14 + 3.38 + 5.32 + 5.68 + 5.59)</f>
        <v>52.75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21"/>
      <c r="Q64" s="21"/>
      <c r="R64" s="21"/>
      <c r="S64" s="21"/>
      <c r="T64" s="21"/>
    </row>
    <row r="65" spans="1:20" x14ac:dyDescent="0.25">
      <c r="A65" s="41">
        <v>45146</v>
      </c>
      <c r="B65" s="42" t="s">
        <v>22</v>
      </c>
      <c r="C65" s="42"/>
      <c r="D65" s="25" t="s">
        <v>23</v>
      </c>
      <c r="E65" s="26"/>
      <c r="F65" s="25" t="s">
        <v>26</v>
      </c>
      <c r="G65" s="31"/>
      <c r="H65" s="31"/>
      <c r="I65" s="31"/>
      <c r="J65" s="26"/>
      <c r="K65" s="25" t="s">
        <v>25</v>
      </c>
      <c r="L65" s="31"/>
      <c r="M65" s="31"/>
      <c r="N65" s="31"/>
      <c r="O65" s="26"/>
      <c r="P65" s="42"/>
      <c r="Q65" s="42"/>
      <c r="R65" s="42"/>
      <c r="S65" s="42"/>
      <c r="T65" s="42"/>
    </row>
    <row r="66" spans="1:20" x14ac:dyDescent="0.25">
      <c r="A66" s="41"/>
      <c r="B66" s="42"/>
      <c r="C66" s="42"/>
      <c r="D66" s="27"/>
      <c r="E66" s="28"/>
      <c r="F66" s="27"/>
      <c r="G66" s="32"/>
      <c r="H66" s="32"/>
      <c r="I66" s="32"/>
      <c r="J66" s="28"/>
      <c r="K66" s="27"/>
      <c r="L66" s="32"/>
      <c r="M66" s="32"/>
      <c r="N66" s="32"/>
      <c r="O66" s="28"/>
      <c r="P66" s="42"/>
      <c r="Q66" s="42"/>
      <c r="R66" s="42"/>
      <c r="S66" s="42"/>
      <c r="T66" s="42"/>
    </row>
    <row r="67" spans="1:20" x14ac:dyDescent="0.25">
      <c r="A67" s="41"/>
      <c r="B67" s="42"/>
      <c r="C67" s="42"/>
      <c r="D67" s="27"/>
      <c r="E67" s="28"/>
      <c r="F67" s="27"/>
      <c r="G67" s="32"/>
      <c r="H67" s="32"/>
      <c r="I67" s="32"/>
      <c r="J67" s="28"/>
      <c r="K67" s="27"/>
      <c r="L67" s="32"/>
      <c r="M67" s="32"/>
      <c r="N67" s="32"/>
      <c r="O67" s="28"/>
      <c r="P67" s="42"/>
      <c r="Q67" s="42"/>
      <c r="R67" s="42"/>
      <c r="S67" s="42"/>
      <c r="T67" s="42"/>
    </row>
    <row r="68" spans="1:20" x14ac:dyDescent="0.25">
      <c r="A68" s="41"/>
      <c r="B68" s="42"/>
      <c r="C68" s="42"/>
      <c r="D68" s="27"/>
      <c r="E68" s="28"/>
      <c r="F68" s="27"/>
      <c r="G68" s="32"/>
      <c r="H68" s="32"/>
      <c r="I68" s="32"/>
      <c r="J68" s="28"/>
      <c r="K68" s="27"/>
      <c r="L68" s="32"/>
      <c r="M68" s="32"/>
      <c r="N68" s="32"/>
      <c r="O68" s="28"/>
      <c r="P68" s="42"/>
      <c r="Q68" s="42"/>
      <c r="R68" s="42"/>
      <c r="S68" s="42"/>
      <c r="T68" s="42"/>
    </row>
    <row r="69" spans="1:20" x14ac:dyDescent="0.25">
      <c r="A69" s="41"/>
      <c r="B69" s="42"/>
      <c r="C69" s="42"/>
      <c r="D69" s="27"/>
      <c r="E69" s="28"/>
      <c r="F69" s="27"/>
      <c r="G69" s="32"/>
      <c r="H69" s="32"/>
      <c r="I69" s="32"/>
      <c r="J69" s="28"/>
      <c r="K69" s="27"/>
      <c r="L69" s="32"/>
      <c r="M69" s="32"/>
      <c r="N69" s="32"/>
      <c r="O69" s="28"/>
      <c r="P69" s="42"/>
      <c r="Q69" s="42"/>
      <c r="R69" s="42"/>
      <c r="S69" s="42"/>
      <c r="T69" s="42"/>
    </row>
    <row r="70" spans="1:20" x14ac:dyDescent="0.25">
      <c r="A70" s="41"/>
      <c r="B70" s="42"/>
      <c r="C70" s="42"/>
      <c r="D70" s="29"/>
      <c r="E70" s="30"/>
      <c r="F70" s="29"/>
      <c r="G70" s="33"/>
      <c r="H70" s="33"/>
      <c r="I70" s="33"/>
      <c r="J70" s="30"/>
      <c r="K70" s="29"/>
      <c r="L70" s="33"/>
      <c r="M70" s="33"/>
      <c r="N70" s="33"/>
      <c r="O70" s="30"/>
      <c r="P70" s="42"/>
      <c r="Q70" s="42"/>
      <c r="R70" s="42"/>
      <c r="S70" s="42"/>
      <c r="T70" s="42"/>
    </row>
    <row r="71" spans="1:20" x14ac:dyDescent="0.25">
      <c r="A71" s="6" t="s">
        <v>24</v>
      </c>
      <c r="B71" s="34">
        <v>0</v>
      </c>
      <c r="C71" s="35"/>
      <c r="D71" s="34">
        <v>0</v>
      </c>
      <c r="E71" s="35"/>
      <c r="F71" s="34">
        <v>2.34</v>
      </c>
      <c r="G71" s="39"/>
      <c r="H71" s="39"/>
      <c r="I71" s="39"/>
      <c r="J71" s="35"/>
      <c r="K71" s="34">
        <v>0</v>
      </c>
      <c r="L71" s="39"/>
      <c r="M71" s="39"/>
      <c r="N71" s="39"/>
      <c r="O71" s="35"/>
      <c r="P71" s="40"/>
      <c r="Q71" s="40"/>
      <c r="R71" s="40"/>
      <c r="S71" s="40"/>
      <c r="T71" s="40"/>
    </row>
    <row r="72" spans="1:20" x14ac:dyDescent="0.25">
      <c r="A72" s="4" t="s">
        <v>16</v>
      </c>
      <c r="B72" s="19">
        <f>SUM(2.22 + 2.08)</f>
        <v>4.3000000000000007</v>
      </c>
      <c r="C72" s="19"/>
      <c r="D72" s="19">
        <f>SUM(2.36 + 5.6 + 0.8 + 1.64)</f>
        <v>10.4</v>
      </c>
      <c r="E72" s="19"/>
      <c r="F72" s="19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19"/>
      <c r="H72" s="19"/>
      <c r="I72" s="19"/>
      <c r="J72" s="19"/>
      <c r="K72" s="19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19"/>
      <c r="M72" s="19"/>
      <c r="N72" s="19"/>
      <c r="O72" s="19"/>
      <c r="P72" s="21"/>
      <c r="Q72" s="21"/>
      <c r="R72" s="21"/>
      <c r="S72" s="21"/>
      <c r="T72" s="21"/>
    </row>
    <row r="73" spans="1:20" ht="15" customHeight="1" x14ac:dyDescent="0.25">
      <c r="A73" s="22">
        <v>45149</v>
      </c>
      <c r="B73" s="25"/>
      <c r="C73" s="26"/>
      <c r="D73" s="25"/>
      <c r="E73" s="26"/>
      <c r="F73" s="25" t="s">
        <v>33</v>
      </c>
      <c r="G73" s="31"/>
      <c r="H73" s="31"/>
      <c r="I73" s="31"/>
      <c r="J73" s="26"/>
      <c r="K73" s="25" t="s">
        <v>34</v>
      </c>
      <c r="L73" s="31"/>
      <c r="M73" s="31"/>
      <c r="N73" s="31"/>
      <c r="O73" s="26"/>
      <c r="P73" s="25"/>
      <c r="Q73" s="31"/>
      <c r="R73" s="31"/>
      <c r="S73" s="31"/>
      <c r="T73" s="26"/>
    </row>
    <row r="74" spans="1:20" x14ac:dyDescent="0.25">
      <c r="A74" s="23"/>
      <c r="B74" s="27"/>
      <c r="C74" s="28"/>
      <c r="D74" s="27"/>
      <c r="E74" s="28"/>
      <c r="F74" s="27"/>
      <c r="G74" s="32"/>
      <c r="H74" s="32"/>
      <c r="I74" s="32"/>
      <c r="J74" s="28"/>
      <c r="K74" s="27"/>
      <c r="L74" s="32"/>
      <c r="M74" s="32"/>
      <c r="N74" s="32"/>
      <c r="O74" s="28"/>
      <c r="P74" s="27"/>
      <c r="Q74" s="32"/>
      <c r="R74" s="32"/>
      <c r="S74" s="32"/>
      <c r="T74" s="28"/>
    </row>
    <row r="75" spans="1:20" x14ac:dyDescent="0.25">
      <c r="A75" s="23"/>
      <c r="B75" s="27"/>
      <c r="C75" s="28"/>
      <c r="D75" s="27"/>
      <c r="E75" s="28"/>
      <c r="F75" s="27"/>
      <c r="G75" s="32"/>
      <c r="H75" s="32"/>
      <c r="I75" s="32"/>
      <c r="J75" s="28"/>
      <c r="K75" s="27"/>
      <c r="L75" s="32"/>
      <c r="M75" s="32"/>
      <c r="N75" s="32"/>
      <c r="O75" s="28"/>
      <c r="P75" s="27"/>
      <c r="Q75" s="32"/>
      <c r="R75" s="32"/>
      <c r="S75" s="32"/>
      <c r="T75" s="28"/>
    </row>
    <row r="76" spans="1:20" x14ac:dyDescent="0.25">
      <c r="A76" s="23"/>
      <c r="B76" s="27"/>
      <c r="C76" s="28"/>
      <c r="D76" s="27"/>
      <c r="E76" s="28"/>
      <c r="F76" s="27"/>
      <c r="G76" s="32"/>
      <c r="H76" s="32"/>
      <c r="I76" s="32"/>
      <c r="J76" s="28"/>
      <c r="K76" s="27"/>
      <c r="L76" s="32"/>
      <c r="M76" s="32"/>
      <c r="N76" s="32"/>
      <c r="O76" s="28"/>
      <c r="P76" s="27"/>
      <c r="Q76" s="32"/>
      <c r="R76" s="32"/>
      <c r="S76" s="32"/>
      <c r="T76" s="28"/>
    </row>
    <row r="77" spans="1:20" x14ac:dyDescent="0.25">
      <c r="A77" s="23"/>
      <c r="B77" s="27"/>
      <c r="C77" s="28"/>
      <c r="D77" s="27"/>
      <c r="E77" s="28"/>
      <c r="F77" s="27"/>
      <c r="G77" s="32"/>
      <c r="H77" s="32"/>
      <c r="I77" s="32"/>
      <c r="J77" s="28"/>
      <c r="K77" s="27"/>
      <c r="L77" s="32"/>
      <c r="M77" s="32"/>
      <c r="N77" s="32"/>
      <c r="O77" s="28"/>
      <c r="P77" s="27"/>
      <c r="Q77" s="32"/>
      <c r="R77" s="32"/>
      <c r="S77" s="32"/>
      <c r="T77" s="28"/>
    </row>
    <row r="78" spans="1:20" x14ac:dyDescent="0.25">
      <c r="A78" s="23"/>
      <c r="B78" s="27"/>
      <c r="C78" s="28"/>
      <c r="D78" s="27"/>
      <c r="E78" s="28"/>
      <c r="F78" s="27"/>
      <c r="G78" s="32"/>
      <c r="H78" s="32"/>
      <c r="I78" s="32"/>
      <c r="J78" s="28"/>
      <c r="K78" s="27"/>
      <c r="L78" s="32"/>
      <c r="M78" s="32"/>
      <c r="N78" s="32"/>
      <c r="O78" s="28"/>
      <c r="P78" s="27"/>
      <c r="Q78" s="32"/>
      <c r="R78" s="32"/>
      <c r="S78" s="32"/>
      <c r="T78" s="28"/>
    </row>
    <row r="79" spans="1:20" x14ac:dyDescent="0.25">
      <c r="A79" s="24"/>
      <c r="B79" s="29"/>
      <c r="C79" s="30"/>
      <c r="D79" s="29"/>
      <c r="E79" s="30"/>
      <c r="F79" s="29"/>
      <c r="G79" s="33"/>
      <c r="H79" s="33"/>
      <c r="I79" s="33"/>
      <c r="J79" s="30"/>
      <c r="K79" s="29"/>
      <c r="L79" s="33"/>
      <c r="M79" s="33"/>
      <c r="N79" s="33"/>
      <c r="O79" s="30"/>
      <c r="P79" s="29"/>
      <c r="Q79" s="33"/>
      <c r="R79" s="33"/>
      <c r="S79" s="33"/>
      <c r="T79" s="30"/>
    </row>
    <row r="80" spans="1:20" x14ac:dyDescent="0.25">
      <c r="A80" s="6" t="s">
        <v>24</v>
      </c>
      <c r="B80" s="34"/>
      <c r="C80" s="35"/>
      <c r="D80" s="34"/>
      <c r="E80" s="35"/>
      <c r="F80" s="34">
        <f>SUM(1.84 + 2.6)</f>
        <v>4.4400000000000004</v>
      </c>
      <c r="G80" s="39"/>
      <c r="H80" s="39"/>
      <c r="I80" s="39"/>
      <c r="J80" s="35"/>
      <c r="K80" s="34">
        <v>3.84</v>
      </c>
      <c r="L80" s="39"/>
      <c r="M80" s="39"/>
      <c r="N80" s="39"/>
      <c r="O80" s="35"/>
      <c r="P80" s="40"/>
      <c r="Q80" s="40"/>
      <c r="R80" s="40"/>
      <c r="S80" s="40"/>
      <c r="T80" s="40"/>
    </row>
    <row r="81" spans="1:20" x14ac:dyDescent="0.25">
      <c r="A81" s="12" t="s">
        <v>16</v>
      </c>
      <c r="B81" s="19"/>
      <c r="C81" s="19"/>
      <c r="D81" s="19"/>
      <c r="E81" s="19"/>
      <c r="F81" s="19">
        <f>SUM(6.76 + 7.2 + 7.62 + 7.7 + 7.88 + 8.04 + 7.82 + 8 + 6.98 + 7.98 + 7.88 + 8.22 + 6.96 + 7.3 + 7.22 + 5.92 + 7.74 + 7.4 + 7.48 + 5.96 + 7.4 + 7 + 8.58 + 6.9 + 7.32 + 3.16 + 3.1 + 2.2 + 3.3 + 3.76 + 5.24 + 6.72 + 9.82 + 7.58 + 7.96 + 7.62 + 8.56 + 7.64 + 9.02 + 7.04 + 9.34 + 8.72)</f>
        <v>296.04000000000002</v>
      </c>
      <c r="G81" s="19"/>
      <c r="H81" s="19"/>
      <c r="I81" s="19"/>
      <c r="J81" s="19"/>
      <c r="K81" s="19">
        <f>SUM(4.22 + 4.24 + 5.5 + 6.42 + 6.08 + 7.3 + 8.54 + 7.74 + 8.38 + 7.36 + 1.4 + 8.26 + 1.5 + 7.24 + 8.02 + 7.68 + 1.4 + 1.94 + 6.5 + 6.76 + 4.04 + 7.7 + 7.18 + 6.8 + 3.16 + 7.86 + 4.66 + 4.28 + 6.14 + 8.78)</f>
        <v>177.08</v>
      </c>
      <c r="L81" s="19"/>
      <c r="M81" s="19"/>
      <c r="N81" s="19"/>
      <c r="O81" s="19"/>
      <c r="P81" s="21"/>
      <c r="Q81" s="21"/>
      <c r="R81" s="21"/>
      <c r="S81" s="21"/>
      <c r="T81" s="21"/>
    </row>
    <row r="82" spans="1:20" ht="15" customHeight="1" x14ac:dyDescent="0.25">
      <c r="A82" s="22">
        <v>45152</v>
      </c>
      <c r="B82" s="25"/>
      <c r="C82" s="26"/>
      <c r="D82" s="25"/>
      <c r="E82" s="26"/>
      <c r="F82" s="25" t="s">
        <v>36</v>
      </c>
      <c r="G82" s="31"/>
      <c r="H82" s="31"/>
      <c r="I82" s="31"/>
      <c r="J82" s="26"/>
      <c r="K82" s="25" t="s">
        <v>37</v>
      </c>
      <c r="L82" s="31"/>
      <c r="M82" s="31"/>
      <c r="N82" s="31"/>
      <c r="O82" s="26"/>
      <c r="P82" s="25"/>
      <c r="Q82" s="31"/>
      <c r="R82" s="31"/>
      <c r="S82" s="31"/>
      <c r="T82" s="26"/>
    </row>
    <row r="83" spans="1:20" x14ac:dyDescent="0.25">
      <c r="A83" s="23"/>
      <c r="B83" s="27"/>
      <c r="C83" s="28"/>
      <c r="D83" s="27"/>
      <c r="E83" s="28"/>
      <c r="F83" s="27"/>
      <c r="G83" s="32"/>
      <c r="H83" s="32"/>
      <c r="I83" s="32"/>
      <c r="J83" s="28"/>
      <c r="K83" s="27"/>
      <c r="L83" s="32"/>
      <c r="M83" s="32"/>
      <c r="N83" s="32"/>
      <c r="O83" s="28"/>
      <c r="P83" s="27"/>
      <c r="Q83" s="32"/>
      <c r="R83" s="32"/>
      <c r="S83" s="32"/>
      <c r="T83" s="28"/>
    </row>
    <row r="84" spans="1:20" x14ac:dyDescent="0.25">
      <c r="A84" s="23"/>
      <c r="B84" s="27"/>
      <c r="C84" s="28"/>
      <c r="D84" s="27"/>
      <c r="E84" s="28"/>
      <c r="F84" s="27"/>
      <c r="G84" s="32"/>
      <c r="H84" s="32"/>
      <c r="I84" s="32"/>
      <c r="J84" s="28"/>
      <c r="K84" s="27"/>
      <c r="L84" s="32"/>
      <c r="M84" s="32"/>
      <c r="N84" s="32"/>
      <c r="O84" s="28"/>
      <c r="P84" s="27"/>
      <c r="Q84" s="32"/>
      <c r="R84" s="32"/>
      <c r="S84" s="32"/>
      <c r="T84" s="28"/>
    </row>
    <row r="85" spans="1:20" x14ac:dyDescent="0.25">
      <c r="A85" s="23"/>
      <c r="B85" s="27"/>
      <c r="C85" s="28"/>
      <c r="D85" s="27"/>
      <c r="E85" s="28"/>
      <c r="F85" s="27"/>
      <c r="G85" s="32"/>
      <c r="H85" s="32"/>
      <c r="I85" s="32"/>
      <c r="J85" s="28"/>
      <c r="K85" s="27"/>
      <c r="L85" s="32"/>
      <c r="M85" s="32"/>
      <c r="N85" s="32"/>
      <c r="O85" s="28"/>
      <c r="P85" s="27"/>
      <c r="Q85" s="32"/>
      <c r="R85" s="32"/>
      <c r="S85" s="32"/>
      <c r="T85" s="28"/>
    </row>
    <row r="86" spans="1:20" x14ac:dyDescent="0.25">
      <c r="A86" s="23"/>
      <c r="B86" s="27"/>
      <c r="C86" s="28"/>
      <c r="D86" s="27"/>
      <c r="E86" s="28"/>
      <c r="F86" s="27"/>
      <c r="G86" s="32"/>
      <c r="H86" s="32"/>
      <c r="I86" s="32"/>
      <c r="J86" s="28"/>
      <c r="K86" s="27"/>
      <c r="L86" s="32"/>
      <c r="M86" s="32"/>
      <c r="N86" s="32"/>
      <c r="O86" s="28"/>
      <c r="P86" s="27"/>
      <c r="Q86" s="32"/>
      <c r="R86" s="32"/>
      <c r="S86" s="32"/>
      <c r="T86" s="28"/>
    </row>
    <row r="87" spans="1:20" x14ac:dyDescent="0.25">
      <c r="A87" s="23"/>
      <c r="B87" s="27"/>
      <c r="C87" s="28"/>
      <c r="D87" s="27"/>
      <c r="E87" s="28"/>
      <c r="F87" s="27"/>
      <c r="G87" s="32"/>
      <c r="H87" s="32"/>
      <c r="I87" s="32"/>
      <c r="J87" s="28"/>
      <c r="K87" s="27"/>
      <c r="L87" s="32"/>
      <c r="M87" s="32"/>
      <c r="N87" s="32"/>
      <c r="O87" s="28"/>
      <c r="P87" s="27"/>
      <c r="Q87" s="32"/>
      <c r="R87" s="32"/>
      <c r="S87" s="32"/>
      <c r="T87" s="28"/>
    </row>
    <row r="88" spans="1:20" x14ac:dyDescent="0.25">
      <c r="A88" s="23"/>
      <c r="B88" s="27"/>
      <c r="C88" s="28"/>
      <c r="D88" s="27"/>
      <c r="E88" s="28"/>
      <c r="F88" s="27"/>
      <c r="G88" s="32"/>
      <c r="H88" s="32"/>
      <c r="I88" s="32"/>
      <c r="J88" s="28"/>
      <c r="K88" s="27"/>
      <c r="L88" s="32"/>
      <c r="M88" s="32"/>
      <c r="N88" s="32"/>
      <c r="O88" s="28"/>
      <c r="P88" s="27"/>
      <c r="Q88" s="32"/>
      <c r="R88" s="32"/>
      <c r="S88" s="32"/>
      <c r="T88" s="28"/>
    </row>
    <row r="89" spans="1:20" x14ac:dyDescent="0.25">
      <c r="A89" s="24"/>
      <c r="B89" s="29"/>
      <c r="C89" s="30"/>
      <c r="D89" s="29"/>
      <c r="E89" s="30"/>
      <c r="F89" s="29"/>
      <c r="G89" s="33"/>
      <c r="H89" s="33"/>
      <c r="I89" s="33"/>
      <c r="J89" s="30"/>
      <c r="K89" s="29"/>
      <c r="L89" s="33"/>
      <c r="M89" s="33"/>
      <c r="N89" s="33"/>
      <c r="O89" s="30"/>
      <c r="P89" s="29"/>
      <c r="Q89" s="33"/>
      <c r="R89" s="33"/>
      <c r="S89" s="33"/>
      <c r="T89" s="30"/>
    </row>
    <row r="90" spans="1:20" x14ac:dyDescent="0.25">
      <c r="A90" s="6" t="s">
        <v>24</v>
      </c>
      <c r="B90" s="34"/>
      <c r="C90" s="35"/>
      <c r="D90" s="34"/>
      <c r="E90" s="35"/>
      <c r="F90" s="36">
        <f>SUM(7.7 + 7.58)</f>
        <v>15.280000000000001</v>
      </c>
      <c r="G90" s="37"/>
      <c r="H90" s="37"/>
      <c r="I90" s="37"/>
      <c r="J90" s="38"/>
      <c r="K90" s="34">
        <v>4.78</v>
      </c>
      <c r="L90" s="39"/>
      <c r="M90" s="39"/>
      <c r="N90" s="39"/>
      <c r="O90" s="35"/>
      <c r="P90" s="40"/>
      <c r="Q90" s="40"/>
      <c r="R90" s="40"/>
      <c r="S90" s="40"/>
      <c r="T90" s="40"/>
    </row>
    <row r="91" spans="1:20" x14ac:dyDescent="0.25">
      <c r="A91" s="13" t="s">
        <v>16</v>
      </c>
      <c r="B91" s="19"/>
      <c r="C91" s="19"/>
      <c r="D91" s="19"/>
      <c r="E91" s="19"/>
      <c r="F91" s="20">
        <f>SUM(3.54 + 3.04 + 1.8 + 2.76 + 6.84 + 7.42 + 7.38 + 7.5 + 7.54 + 6.8 + 7.06 + 7.84 + 7.64 + 7.62 + 7.46 + 8.58 + 7.7 + 8.28 + 7.4 + 5.16 + 9.66 + 8.48 + 8.32 + 9.18 + 7.68 + 7.98 + 7.66 + 8.02 + 1.64 + 5.58 + 1.52 + 3.04 + 7.5 + 7.88 + 7.8 + 4.3 + 7.8 + 5.78 + 5.28 + 8.3 + 7.5 + 9.84 + 6.86 + 5.08 + 6.72 + 8.2)</f>
        <v>306.96000000000004</v>
      </c>
      <c r="G91" s="20"/>
      <c r="H91" s="20"/>
      <c r="I91" s="20"/>
      <c r="J91" s="20"/>
      <c r="K91" s="19">
        <f>SUM(1.82 + 1.76 + 6.6 + 4.5 + 7.22 + 5.92 + 6.8 + 7.88 + 7.88 + 7.76 + 6.9 + 7.58 + 7.76 + 7.64 + 7.64 + 4.58 + 1.7 + 5.72 + 6.04 + 5.44 + 5.76 + 5.64 + 5.86 + 6.66 + 2.74+ 5.84 + 5.42 + 5.56 + 5.38 + 5.4 + 5.76 + 7.92)</f>
        <v>187.08</v>
      </c>
      <c r="L91" s="19"/>
      <c r="M91" s="19"/>
      <c r="N91" s="19"/>
      <c r="O91" s="19"/>
      <c r="P91" s="21"/>
      <c r="Q91" s="21"/>
      <c r="R91" s="21"/>
      <c r="S91" s="21"/>
      <c r="T91" s="21"/>
    </row>
    <row r="92" spans="1:20" ht="15" customHeight="1" x14ac:dyDescent="0.25">
      <c r="A92" s="22">
        <v>45153</v>
      </c>
      <c r="B92" s="25" t="s">
        <v>39</v>
      </c>
      <c r="C92" s="26"/>
      <c r="D92" s="25" t="s">
        <v>38</v>
      </c>
      <c r="E92" s="26"/>
      <c r="F92" s="25"/>
      <c r="G92" s="31"/>
      <c r="H92" s="31"/>
      <c r="I92" s="31"/>
      <c r="J92" s="26"/>
      <c r="K92" s="25"/>
      <c r="L92" s="31"/>
      <c r="M92" s="31"/>
      <c r="N92" s="31"/>
      <c r="O92" s="26"/>
      <c r="P92" s="25"/>
      <c r="Q92" s="31"/>
      <c r="R92" s="31"/>
      <c r="S92" s="31"/>
      <c r="T92" s="26"/>
    </row>
    <row r="93" spans="1:20" x14ac:dyDescent="0.25">
      <c r="A93" s="23"/>
      <c r="B93" s="27"/>
      <c r="C93" s="28"/>
      <c r="D93" s="27"/>
      <c r="E93" s="28"/>
      <c r="F93" s="27"/>
      <c r="G93" s="32"/>
      <c r="H93" s="32"/>
      <c r="I93" s="32"/>
      <c r="J93" s="28"/>
      <c r="K93" s="27"/>
      <c r="L93" s="32"/>
      <c r="M93" s="32"/>
      <c r="N93" s="32"/>
      <c r="O93" s="28"/>
      <c r="P93" s="27"/>
      <c r="Q93" s="32"/>
      <c r="R93" s="32"/>
      <c r="S93" s="32"/>
      <c r="T93" s="28"/>
    </row>
    <row r="94" spans="1:20" x14ac:dyDescent="0.25">
      <c r="A94" s="23"/>
      <c r="B94" s="27"/>
      <c r="C94" s="28"/>
      <c r="D94" s="27"/>
      <c r="E94" s="28"/>
      <c r="F94" s="27"/>
      <c r="G94" s="32"/>
      <c r="H94" s="32"/>
      <c r="I94" s="32"/>
      <c r="J94" s="28"/>
      <c r="K94" s="27"/>
      <c r="L94" s="32"/>
      <c r="M94" s="32"/>
      <c r="N94" s="32"/>
      <c r="O94" s="28"/>
      <c r="P94" s="27"/>
      <c r="Q94" s="32"/>
      <c r="R94" s="32"/>
      <c r="S94" s="32"/>
      <c r="T94" s="28"/>
    </row>
    <row r="95" spans="1:20" x14ac:dyDescent="0.25">
      <c r="A95" s="23"/>
      <c r="B95" s="27"/>
      <c r="C95" s="28"/>
      <c r="D95" s="27"/>
      <c r="E95" s="28"/>
      <c r="F95" s="27"/>
      <c r="G95" s="32"/>
      <c r="H95" s="32"/>
      <c r="I95" s="32"/>
      <c r="J95" s="28"/>
      <c r="K95" s="27"/>
      <c r="L95" s="32"/>
      <c r="M95" s="32"/>
      <c r="N95" s="32"/>
      <c r="O95" s="28"/>
      <c r="P95" s="27"/>
      <c r="Q95" s="32"/>
      <c r="R95" s="32"/>
      <c r="S95" s="32"/>
      <c r="T95" s="28"/>
    </row>
    <row r="96" spans="1:20" x14ac:dyDescent="0.25">
      <c r="A96" s="23"/>
      <c r="B96" s="27"/>
      <c r="C96" s="28"/>
      <c r="D96" s="27"/>
      <c r="E96" s="28"/>
      <c r="F96" s="27"/>
      <c r="G96" s="32"/>
      <c r="H96" s="32"/>
      <c r="I96" s="32"/>
      <c r="J96" s="28"/>
      <c r="K96" s="27"/>
      <c r="L96" s="32"/>
      <c r="M96" s="32"/>
      <c r="N96" s="32"/>
      <c r="O96" s="28"/>
      <c r="P96" s="27"/>
      <c r="Q96" s="32"/>
      <c r="R96" s="32"/>
      <c r="S96" s="32"/>
      <c r="T96" s="28"/>
    </row>
    <row r="97" spans="1:20" x14ac:dyDescent="0.25">
      <c r="A97" s="23"/>
      <c r="B97" s="27"/>
      <c r="C97" s="28"/>
      <c r="D97" s="27"/>
      <c r="E97" s="28"/>
      <c r="F97" s="27"/>
      <c r="G97" s="32"/>
      <c r="H97" s="32"/>
      <c r="I97" s="32"/>
      <c r="J97" s="28"/>
      <c r="K97" s="27"/>
      <c r="L97" s="32"/>
      <c r="M97" s="32"/>
      <c r="N97" s="32"/>
      <c r="O97" s="28"/>
      <c r="P97" s="27"/>
      <c r="Q97" s="32"/>
      <c r="R97" s="32"/>
      <c r="S97" s="32"/>
      <c r="T97" s="28"/>
    </row>
    <row r="98" spans="1:20" x14ac:dyDescent="0.25">
      <c r="A98" s="23"/>
      <c r="B98" s="27"/>
      <c r="C98" s="28"/>
      <c r="D98" s="27"/>
      <c r="E98" s="28"/>
      <c r="F98" s="27"/>
      <c r="G98" s="32"/>
      <c r="H98" s="32"/>
      <c r="I98" s="32"/>
      <c r="J98" s="28"/>
      <c r="K98" s="27"/>
      <c r="L98" s="32"/>
      <c r="M98" s="32"/>
      <c r="N98" s="32"/>
      <c r="O98" s="28"/>
      <c r="P98" s="27"/>
      <c r="Q98" s="32"/>
      <c r="R98" s="32"/>
      <c r="S98" s="32"/>
      <c r="T98" s="28"/>
    </row>
    <row r="99" spans="1:20" x14ac:dyDescent="0.25">
      <c r="A99" s="24"/>
      <c r="B99" s="29"/>
      <c r="C99" s="30"/>
      <c r="D99" s="29"/>
      <c r="E99" s="30"/>
      <c r="F99" s="29"/>
      <c r="G99" s="33"/>
      <c r="H99" s="33"/>
      <c r="I99" s="33"/>
      <c r="J99" s="30"/>
      <c r="K99" s="29"/>
      <c r="L99" s="33"/>
      <c r="M99" s="33"/>
      <c r="N99" s="33"/>
      <c r="O99" s="30"/>
      <c r="P99" s="29"/>
      <c r="Q99" s="33"/>
      <c r="R99" s="33"/>
      <c r="S99" s="33"/>
      <c r="T99" s="30"/>
    </row>
    <row r="100" spans="1:20" x14ac:dyDescent="0.25">
      <c r="A100" s="6" t="s">
        <v>24</v>
      </c>
      <c r="B100" s="34"/>
      <c r="C100" s="35"/>
      <c r="D100" s="34"/>
      <c r="E100" s="35"/>
      <c r="F100" s="36"/>
      <c r="G100" s="37"/>
      <c r="H100" s="37"/>
      <c r="I100" s="37"/>
      <c r="J100" s="38"/>
      <c r="K100" s="34"/>
      <c r="L100" s="39"/>
      <c r="M100" s="39"/>
      <c r="N100" s="39"/>
      <c r="O100" s="35"/>
      <c r="P100" s="40"/>
      <c r="Q100" s="40"/>
      <c r="R100" s="40"/>
      <c r="S100" s="40"/>
      <c r="T100" s="40"/>
    </row>
    <row r="101" spans="1:20" x14ac:dyDescent="0.25">
      <c r="A101" s="15" t="s">
        <v>16</v>
      </c>
      <c r="B101" s="19">
        <f>SUM(3.42 + 3.74 + 3.58 + 1.12 + 3.4 + 3.52 + 3.22 + 3.72 + 2.62 + 3.34 + 3.32 + 2.78 + 2.56 + 2.96 + 2.64 + 2.92 + 3.02 + 3.16 + 3.36 + 3.44 + 3.4 + 3.06 + 3.3 + 3.68 + 3.34 + 3.24 + 3.24 + 3.62 + 3.64 + 3.86 + 3.62 + 3.6 + 3.34 + 3.8 + 3.26 + 3.64 + 3.34 + 3.2 + 3.54 + 3.44)</f>
        <v>131.00000000000003</v>
      </c>
      <c r="C101" s="19"/>
      <c r="D101" s="19">
        <f>SUM(3.24 + 2.72 + 2.82 + 2.98 + 2.82 + 3.28 + 3.36 + 2.26 + 2.16 + 2.08 + 3.44 + 3.32 + 2.9 + 3.84 + 3.8 + 3 + 3.06 + 2.6 + 3.7 + 3.02 + 3.32 + 3.18 + 3.2 + 3.7 + 3.04 + 2.98 + 2.88 + 3.78 + 3.26 + 3.66 + 3.74 + 2.14 + 3.06 + 3.5 + 3.48 + 3.7)</f>
        <v>113.02000000000002</v>
      </c>
      <c r="E101" s="19"/>
      <c r="F101" s="20"/>
      <c r="G101" s="20"/>
      <c r="H101" s="20"/>
      <c r="I101" s="20"/>
      <c r="J101" s="20"/>
      <c r="K101" s="19"/>
      <c r="L101" s="19"/>
      <c r="M101" s="19"/>
      <c r="N101" s="19"/>
      <c r="O101" s="19"/>
      <c r="P101" s="21"/>
      <c r="Q101" s="21"/>
      <c r="R101" s="21"/>
      <c r="S101" s="21"/>
      <c r="T101" s="21"/>
    </row>
    <row r="102" spans="1:20" ht="15" customHeight="1" x14ac:dyDescent="0.25">
      <c r="A102" s="22">
        <v>45154</v>
      </c>
      <c r="B102" s="25" t="s">
        <v>42</v>
      </c>
      <c r="C102" s="26"/>
      <c r="D102" s="25" t="s">
        <v>43</v>
      </c>
      <c r="E102" s="26"/>
      <c r="F102" s="25"/>
      <c r="G102" s="31"/>
      <c r="H102" s="31"/>
      <c r="I102" s="31"/>
      <c r="J102" s="26"/>
      <c r="K102" s="25"/>
      <c r="L102" s="31"/>
      <c r="M102" s="31"/>
      <c r="N102" s="31"/>
      <c r="O102" s="26"/>
      <c r="P102" s="25"/>
      <c r="Q102" s="31"/>
      <c r="R102" s="31"/>
      <c r="S102" s="31"/>
      <c r="T102" s="26"/>
    </row>
    <row r="103" spans="1:20" x14ac:dyDescent="0.25">
      <c r="A103" s="23"/>
      <c r="B103" s="27"/>
      <c r="C103" s="28"/>
      <c r="D103" s="27"/>
      <c r="E103" s="28"/>
      <c r="F103" s="27"/>
      <c r="G103" s="32"/>
      <c r="H103" s="32"/>
      <c r="I103" s="32"/>
      <c r="J103" s="28"/>
      <c r="K103" s="27"/>
      <c r="L103" s="32"/>
      <c r="M103" s="32"/>
      <c r="N103" s="32"/>
      <c r="O103" s="28"/>
      <c r="P103" s="27"/>
      <c r="Q103" s="32"/>
      <c r="R103" s="32"/>
      <c r="S103" s="32"/>
      <c r="T103" s="28"/>
    </row>
    <row r="104" spans="1:20" x14ac:dyDescent="0.25">
      <c r="A104" s="23"/>
      <c r="B104" s="27"/>
      <c r="C104" s="28"/>
      <c r="D104" s="27"/>
      <c r="E104" s="28"/>
      <c r="F104" s="27"/>
      <c r="G104" s="32"/>
      <c r="H104" s="32"/>
      <c r="I104" s="32"/>
      <c r="J104" s="28"/>
      <c r="K104" s="27"/>
      <c r="L104" s="32"/>
      <c r="M104" s="32"/>
      <c r="N104" s="32"/>
      <c r="O104" s="28"/>
      <c r="P104" s="27"/>
      <c r="Q104" s="32"/>
      <c r="R104" s="32"/>
      <c r="S104" s="32"/>
      <c r="T104" s="28"/>
    </row>
    <row r="105" spans="1:20" x14ac:dyDescent="0.25">
      <c r="A105" s="23"/>
      <c r="B105" s="27"/>
      <c r="C105" s="28"/>
      <c r="D105" s="27"/>
      <c r="E105" s="28"/>
      <c r="F105" s="27"/>
      <c r="G105" s="32"/>
      <c r="H105" s="32"/>
      <c r="I105" s="32"/>
      <c r="J105" s="28"/>
      <c r="K105" s="27"/>
      <c r="L105" s="32"/>
      <c r="M105" s="32"/>
      <c r="N105" s="32"/>
      <c r="O105" s="28"/>
      <c r="P105" s="27"/>
      <c r="Q105" s="32"/>
      <c r="R105" s="32"/>
      <c r="S105" s="32"/>
      <c r="T105" s="28"/>
    </row>
    <row r="106" spans="1:20" x14ac:dyDescent="0.25">
      <c r="A106" s="23"/>
      <c r="B106" s="27"/>
      <c r="C106" s="28"/>
      <c r="D106" s="27"/>
      <c r="E106" s="28"/>
      <c r="F106" s="27"/>
      <c r="G106" s="32"/>
      <c r="H106" s="32"/>
      <c r="I106" s="32"/>
      <c r="J106" s="28"/>
      <c r="K106" s="27"/>
      <c r="L106" s="32"/>
      <c r="M106" s="32"/>
      <c r="N106" s="32"/>
      <c r="O106" s="28"/>
      <c r="P106" s="27"/>
      <c r="Q106" s="32"/>
      <c r="R106" s="32"/>
      <c r="S106" s="32"/>
      <c r="T106" s="28"/>
    </row>
    <row r="107" spans="1:20" x14ac:dyDescent="0.25">
      <c r="A107" s="23"/>
      <c r="B107" s="27"/>
      <c r="C107" s="28"/>
      <c r="D107" s="27"/>
      <c r="E107" s="28"/>
      <c r="F107" s="27"/>
      <c r="G107" s="32"/>
      <c r="H107" s="32"/>
      <c r="I107" s="32"/>
      <c r="J107" s="28"/>
      <c r="K107" s="27"/>
      <c r="L107" s="32"/>
      <c r="M107" s="32"/>
      <c r="N107" s="32"/>
      <c r="O107" s="28"/>
      <c r="P107" s="27"/>
      <c r="Q107" s="32"/>
      <c r="R107" s="32"/>
      <c r="S107" s="32"/>
      <c r="T107" s="28"/>
    </row>
    <row r="108" spans="1:20" x14ac:dyDescent="0.25">
      <c r="A108" s="23"/>
      <c r="B108" s="27"/>
      <c r="C108" s="28"/>
      <c r="D108" s="27"/>
      <c r="E108" s="28"/>
      <c r="F108" s="27"/>
      <c r="G108" s="32"/>
      <c r="H108" s="32"/>
      <c r="I108" s="32"/>
      <c r="J108" s="28"/>
      <c r="K108" s="27"/>
      <c r="L108" s="32"/>
      <c r="M108" s="32"/>
      <c r="N108" s="32"/>
      <c r="O108" s="28"/>
      <c r="P108" s="27"/>
      <c r="Q108" s="32"/>
      <c r="R108" s="32"/>
      <c r="S108" s="32"/>
      <c r="T108" s="28"/>
    </row>
    <row r="109" spans="1:20" x14ac:dyDescent="0.25">
      <c r="A109" s="24"/>
      <c r="B109" s="29"/>
      <c r="C109" s="30"/>
      <c r="D109" s="29"/>
      <c r="E109" s="30"/>
      <c r="F109" s="29"/>
      <c r="G109" s="33"/>
      <c r="H109" s="33"/>
      <c r="I109" s="33"/>
      <c r="J109" s="30"/>
      <c r="K109" s="29"/>
      <c r="L109" s="33"/>
      <c r="M109" s="33"/>
      <c r="N109" s="33"/>
      <c r="O109" s="30"/>
      <c r="P109" s="29"/>
      <c r="Q109" s="33"/>
      <c r="R109" s="33"/>
      <c r="S109" s="33"/>
      <c r="T109" s="30"/>
    </row>
    <row r="110" spans="1:20" x14ac:dyDescent="0.25">
      <c r="A110" s="6" t="s">
        <v>24</v>
      </c>
      <c r="B110" s="34"/>
      <c r="C110" s="35"/>
      <c r="D110" s="34"/>
      <c r="E110" s="35"/>
      <c r="F110" s="36"/>
      <c r="G110" s="37"/>
      <c r="H110" s="37"/>
      <c r="I110" s="37"/>
      <c r="J110" s="38"/>
      <c r="K110" s="34"/>
      <c r="L110" s="39"/>
      <c r="M110" s="39"/>
      <c r="N110" s="39"/>
      <c r="O110" s="35"/>
      <c r="P110" s="40"/>
      <c r="Q110" s="40"/>
      <c r="R110" s="40"/>
      <c r="S110" s="40"/>
      <c r="T110" s="40"/>
    </row>
    <row r="111" spans="1:20" x14ac:dyDescent="0.25">
      <c r="A111" s="18" t="s">
        <v>16</v>
      </c>
      <c r="B111" s="19">
        <f>SUM(3.62 + 3.66 + 3.78 + 3.18 + 3.24 + 3.28 + 3.56 + 3.96 + 3.38 + 3.48 + 3.1 + 2.9 + 4.02 + 3.56 + 3.52 + 2.18 + 2.14 + 3.2 + 2.66 + 3.56 + 3.22 + 3.26)</f>
        <v>72.460000000000008</v>
      </c>
      <c r="C111" s="19"/>
      <c r="D111" s="19">
        <f>SUM(3.5 + 3.42 + 3.42 + 3.38 + 3.36 + 3.36 + 3.3 + 3.22 + 2.84 + 3.1 + 3.1 + 3.02 + 3.04 + 3.06 + 3.02 + 2.54 + 2.52 + 2.22 + 2.28 + 2.8 + 3.4 + 3.22 + 3.62 + 3.7 + 3.56 + 3.58 + 3.6 + 3.58 + 3.58)</f>
        <v>92.34</v>
      </c>
      <c r="E111" s="19"/>
      <c r="F111" s="20"/>
      <c r="G111" s="20"/>
      <c r="H111" s="20"/>
      <c r="I111" s="20"/>
      <c r="J111" s="20"/>
      <c r="K111" s="19"/>
      <c r="L111" s="19"/>
      <c r="M111" s="19"/>
      <c r="N111" s="19"/>
      <c r="O111" s="19"/>
      <c r="P111" s="21"/>
      <c r="Q111" s="21"/>
      <c r="R111" s="21"/>
      <c r="S111" s="21"/>
      <c r="T111" s="21"/>
    </row>
  </sheetData>
  <autoFilter ref="A7:C12"/>
  <mergeCells count="178"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K7:AK8"/>
    <mergeCell ref="A1:AK6"/>
    <mergeCell ref="B31:C31"/>
    <mergeCell ref="D31:E31"/>
    <mergeCell ref="F31:J31"/>
    <mergeCell ref="K31:O31"/>
    <mergeCell ref="AJ7:AJ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Agustus 2023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2023-08-16T08:49:02Z</dcterms:modified>
</cp:coreProperties>
</file>