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9" i="1" l="1"/>
  <c r="L8" i="1"/>
  <c r="J67" i="1"/>
  <c r="O67" i="1"/>
  <c r="E53" i="1" l="1"/>
  <c r="J8" i="1"/>
  <c r="J9" i="1"/>
  <c r="J60" i="1"/>
  <c r="O60" i="1"/>
  <c r="O53" i="1"/>
  <c r="B53" i="1"/>
  <c r="B46" i="1"/>
  <c r="E32" i="1"/>
  <c r="O46" i="1"/>
  <c r="O39" i="1"/>
  <c r="B39" i="1"/>
  <c r="E46" i="1"/>
  <c r="E39" i="1"/>
  <c r="AJ9" i="1" l="1"/>
  <c r="AJ8" i="1"/>
  <c r="AJ7" i="1"/>
  <c r="AJ6" i="1"/>
</calcChain>
</file>

<file path=xl/sharedStrings.xml><?xml version="1.0" encoding="utf-8"?>
<sst xmlns="http://schemas.openxmlformats.org/spreadsheetml/2006/main" count="35" uniqueCount="30">
  <si>
    <t>KODE</t>
  </si>
  <si>
    <t>NO ORDER</t>
  </si>
  <si>
    <t>JUMLAH HARIAN (kg)</t>
  </si>
  <si>
    <t>TOTAL PRODUKSI (kg)</t>
  </si>
  <si>
    <t>W01-03000027</t>
  </si>
  <si>
    <t>W01-03000013</t>
  </si>
  <si>
    <t>W01-03000026</t>
  </si>
  <si>
    <t>W01-03000020</t>
  </si>
  <si>
    <t>LAPORAN HASIL PRODUKSI FINE WIRE DRAWING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</si>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</sst>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abSelected="1" zoomScaleNormal="100" workbookViewId="0">
      <selection activeCell="I19" sqref="I19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5" width="7.42578125" style="1" bestFit="1" customWidth="1"/>
    <col min="6" max="7" width="7.42578125" bestFit="1" customWidth="1"/>
    <col min="10" max="10" width="9.140625" customWidth="1"/>
    <col min="38" max="38" width="14.140625" customWidth="1"/>
  </cols>
  <sheetData>
    <row r="1" spans="1:39" ht="15" customHeight="1" x14ac:dyDescent="0.2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5"/>
      <c r="AL1" s="5"/>
      <c r="AM1" s="6"/>
    </row>
    <row r="2" spans="1:3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5"/>
      <c r="AL2" s="5"/>
      <c r="AM2" s="6"/>
    </row>
    <row r="3" spans="1:39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5"/>
      <c r="AL3" s="5"/>
      <c r="AM3" s="6"/>
    </row>
    <row r="4" spans="1:39" x14ac:dyDescent="0.25">
      <c r="A4" s="26" t="s">
        <v>9</v>
      </c>
      <c r="B4" s="28" t="s">
        <v>0</v>
      </c>
      <c r="C4" s="28" t="s">
        <v>1</v>
      </c>
      <c r="D4" s="30" t="s">
        <v>2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2"/>
      <c r="AJ4" s="26" t="s">
        <v>3</v>
      </c>
    </row>
    <row r="5" spans="1:39" x14ac:dyDescent="0.25">
      <c r="A5" s="27"/>
      <c r="B5" s="29"/>
      <c r="C5" s="29"/>
      <c r="D5" s="7">
        <v>47328</v>
      </c>
      <c r="E5" s="7">
        <v>11535</v>
      </c>
      <c r="F5" s="8">
        <v>45139</v>
      </c>
      <c r="G5" s="8">
        <v>45140</v>
      </c>
      <c r="H5" s="8">
        <v>45141</v>
      </c>
      <c r="I5" s="8">
        <v>45142</v>
      </c>
      <c r="J5" s="8">
        <v>45143</v>
      </c>
      <c r="K5" s="8">
        <v>45144</v>
      </c>
      <c r="L5" s="8">
        <v>45145</v>
      </c>
      <c r="M5" s="8">
        <v>45146</v>
      </c>
      <c r="N5" s="8">
        <v>45147</v>
      </c>
      <c r="O5" s="8">
        <v>45148</v>
      </c>
      <c r="P5" s="8">
        <v>45149</v>
      </c>
      <c r="Q5" s="8">
        <v>45150</v>
      </c>
      <c r="R5" s="8">
        <v>45151</v>
      </c>
      <c r="S5" s="8">
        <v>45152</v>
      </c>
      <c r="T5" s="8">
        <v>45153</v>
      </c>
      <c r="U5" s="8">
        <v>45154</v>
      </c>
      <c r="V5" s="8">
        <v>45155</v>
      </c>
      <c r="W5" s="8">
        <v>45156</v>
      </c>
      <c r="X5" s="8">
        <v>45157</v>
      </c>
      <c r="Y5" s="8">
        <v>45158</v>
      </c>
      <c r="Z5" s="8">
        <v>45159</v>
      </c>
      <c r="AA5" s="8">
        <v>45160</v>
      </c>
      <c r="AB5" s="8">
        <v>45161</v>
      </c>
      <c r="AC5" s="8">
        <v>45162</v>
      </c>
      <c r="AD5" s="8">
        <v>45163</v>
      </c>
      <c r="AE5" s="8">
        <v>45164</v>
      </c>
      <c r="AF5" s="8">
        <v>45165</v>
      </c>
      <c r="AG5" s="8">
        <v>45166</v>
      </c>
      <c r="AH5" s="8">
        <v>45167</v>
      </c>
      <c r="AI5" s="8">
        <v>45168</v>
      </c>
      <c r="AJ5" s="27"/>
    </row>
    <row r="6" spans="1:39" x14ac:dyDescent="0.25">
      <c r="A6" s="2">
        <v>0.127</v>
      </c>
      <c r="B6" s="2" t="s">
        <v>4</v>
      </c>
      <c r="C6" s="2">
        <v>20230727004</v>
      </c>
      <c r="D6" s="2">
        <v>70.2</v>
      </c>
      <c r="E6" s="2">
        <v>54.72</v>
      </c>
      <c r="F6" s="3"/>
      <c r="G6" s="3">
        <v>12.64</v>
      </c>
      <c r="H6" s="3">
        <v>41.91</v>
      </c>
      <c r="I6" s="3">
        <v>71.81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>
        <f>SUM(D6:AI6)</f>
        <v>251.28</v>
      </c>
    </row>
    <row r="7" spans="1:39" x14ac:dyDescent="0.25">
      <c r="A7" s="3">
        <v>0.12</v>
      </c>
      <c r="B7" s="3" t="s">
        <v>5</v>
      </c>
      <c r="C7" s="3">
        <v>20230727003</v>
      </c>
      <c r="D7" s="3"/>
      <c r="E7" s="3"/>
      <c r="F7" s="3">
        <v>60.14</v>
      </c>
      <c r="G7" s="3">
        <v>7.61</v>
      </c>
      <c r="H7" s="3">
        <v>20.43</v>
      </c>
      <c r="I7" s="3">
        <v>55.57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>
        <f>SUM(D7:AI7)</f>
        <v>143.75</v>
      </c>
    </row>
    <row r="8" spans="1:39" x14ac:dyDescent="0.25">
      <c r="A8" s="3">
        <v>0.20300000000000001</v>
      </c>
      <c r="B8" s="3" t="s">
        <v>6</v>
      </c>
      <c r="C8" s="3">
        <v>20230727005</v>
      </c>
      <c r="D8" s="3"/>
      <c r="E8" s="3"/>
      <c r="F8" s="3"/>
      <c r="G8" s="3"/>
      <c r="H8" s="3"/>
      <c r="J8" s="13">
        <f>$B16*$J60/1000</f>
        <v>97.91592</v>
      </c>
      <c r="K8" s="13"/>
      <c r="L8" s="13">
        <f>$B16*$J67/1000</f>
        <v>135.24252000000001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>
        <f>SUM(D8:AI8)</f>
        <v>233.15844000000001</v>
      </c>
    </row>
    <row r="9" spans="1:39" x14ac:dyDescent="0.25">
      <c r="A9" s="3">
        <v>0.16</v>
      </c>
      <c r="B9" s="3" t="s">
        <v>7</v>
      </c>
      <c r="C9" s="3">
        <v>20230727002</v>
      </c>
      <c r="D9" s="3"/>
      <c r="E9" s="3"/>
      <c r="F9" s="3"/>
      <c r="G9" s="3">
        <v>14.47</v>
      </c>
      <c r="H9" s="3">
        <v>53.67</v>
      </c>
      <c r="I9" s="3">
        <v>90.93</v>
      </c>
      <c r="J9" s="13">
        <f>$B17*$O60/1000</f>
        <v>75.817820000000012</v>
      </c>
      <c r="K9" s="13"/>
      <c r="L9" s="13">
        <f>$B17*$O67/1000</f>
        <v>161.54670000000002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>
        <f>SUM(D9:AI9)</f>
        <v>396.43452000000002</v>
      </c>
    </row>
    <row r="12" spans="1:39" s="1" customFormat="1" x14ac:dyDescent="0.25"/>
    <row r="13" spans="1:39" s="1" customFormat="1" x14ac:dyDescent="0.25">
      <c r="A13" s="11" t="s">
        <v>12</v>
      </c>
      <c r="B13" s="11" t="s">
        <v>26</v>
      </c>
    </row>
    <row r="14" spans="1:39" s="1" customFormat="1" x14ac:dyDescent="0.25">
      <c r="A14" s="10">
        <v>0.127</v>
      </c>
      <c r="B14" s="10">
        <v>0.11269999999999999</v>
      </c>
    </row>
    <row r="15" spans="1:39" x14ac:dyDescent="0.25">
      <c r="A15" s="10">
        <v>0.12</v>
      </c>
      <c r="B15" s="10">
        <v>0.10059999999999999</v>
      </c>
    </row>
    <row r="16" spans="1:39" x14ac:dyDescent="0.25">
      <c r="A16" s="10">
        <v>0.20300000000000001</v>
      </c>
      <c r="B16" s="10">
        <v>0.27960000000000002</v>
      </c>
    </row>
    <row r="17" spans="1:19" x14ac:dyDescent="0.25">
      <c r="A17" s="10">
        <v>0.16</v>
      </c>
      <c r="B17" s="10">
        <v>0.1789</v>
      </c>
      <c r="I17" s="4"/>
    </row>
    <row r="18" spans="1:19" s="1" customFormat="1" x14ac:dyDescent="0.25">
      <c r="A18" s="12"/>
      <c r="B18" s="12"/>
      <c r="I18" s="4"/>
    </row>
    <row r="19" spans="1:19" s="1" customFormat="1" x14ac:dyDescent="0.25">
      <c r="A19" s="12"/>
      <c r="B19" s="12"/>
      <c r="I19" s="4"/>
    </row>
    <row r="20" spans="1:19" s="1" customFormat="1" x14ac:dyDescent="0.25">
      <c r="A20" s="12"/>
      <c r="B20" s="12"/>
      <c r="I20" s="4"/>
    </row>
    <row r="21" spans="1:19" ht="15" customHeight="1" x14ac:dyDescent="0.25">
      <c r="A21" s="15" t="s">
        <v>10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x14ac:dyDescent="0.25">
      <c r="A23" s="14" t="s">
        <v>11</v>
      </c>
      <c r="B23" s="14" t="s">
        <v>14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5">
      <c r="A24" s="14"/>
      <c r="B24" s="21">
        <v>0.127</v>
      </c>
      <c r="C24" s="22"/>
      <c r="D24" s="23"/>
      <c r="E24" s="21">
        <v>0.12</v>
      </c>
      <c r="F24" s="22"/>
      <c r="G24" s="22"/>
      <c r="H24" s="22"/>
      <c r="I24" s="23"/>
      <c r="J24" s="21">
        <v>0.20300000000000001</v>
      </c>
      <c r="K24" s="22"/>
      <c r="L24" s="22"/>
      <c r="M24" s="22"/>
      <c r="N24" s="23"/>
      <c r="O24" s="21">
        <v>0.16</v>
      </c>
      <c r="P24" s="22"/>
      <c r="Q24" s="22"/>
      <c r="R24" s="22"/>
      <c r="S24" s="23"/>
    </row>
    <row r="25" spans="1:19" x14ac:dyDescent="0.25">
      <c r="A25" s="14"/>
      <c r="B25" s="14" t="s">
        <v>15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x14ac:dyDescent="0.25">
      <c r="A26" s="17">
        <v>45139</v>
      </c>
      <c r="B26" s="19"/>
      <c r="C26" s="19"/>
      <c r="D26" s="19"/>
      <c r="E26" s="19" t="s">
        <v>20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A32" s="9" t="s">
        <v>13</v>
      </c>
      <c r="B32" s="20"/>
      <c r="C32" s="20"/>
      <c r="D32" s="20"/>
      <c r="E32" s="20">
        <f>SUM(150000 + 61300 + 1900 + 150000 + 150000 + 60700 + 3000 + 5800 + 2500 + 12700)</f>
        <v>597900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s="1" customFormat="1" x14ac:dyDescent="0.25">
      <c r="A33" s="17">
        <v>45140</v>
      </c>
      <c r="B33" s="19" t="s">
        <v>18</v>
      </c>
      <c r="C33" s="19"/>
      <c r="D33" s="19"/>
      <c r="E33" s="19" t="s">
        <v>16</v>
      </c>
      <c r="F33" s="19"/>
      <c r="G33" s="19"/>
      <c r="H33" s="19"/>
      <c r="I33" s="19"/>
      <c r="J33" s="19"/>
      <c r="K33" s="19"/>
      <c r="L33" s="19"/>
      <c r="M33" s="19"/>
      <c r="N33" s="19"/>
      <c r="O33" s="19">
        <v>80900</v>
      </c>
      <c r="P33" s="19"/>
      <c r="Q33" s="19"/>
      <c r="R33" s="19"/>
      <c r="S33" s="19"/>
    </row>
    <row r="34" spans="1:19" s="1" customFormat="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s="1" customFormat="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s="1" customFormat="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s="1" customFormat="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s="1" customFormat="1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s="1" customFormat="1" x14ac:dyDescent="0.25">
      <c r="A39" s="9" t="s">
        <v>13</v>
      </c>
      <c r="B39" s="20">
        <f>SUM(43400 + 74200 + 4600)</f>
        <v>122200</v>
      </c>
      <c r="C39" s="20"/>
      <c r="D39" s="20"/>
      <c r="E39" s="20">
        <f>SUM(3400 + 72300)</f>
        <v>75700</v>
      </c>
      <c r="F39" s="20"/>
      <c r="G39" s="20"/>
      <c r="H39" s="20"/>
      <c r="I39" s="20"/>
      <c r="J39" s="20"/>
      <c r="K39" s="20"/>
      <c r="L39" s="20"/>
      <c r="M39" s="20"/>
      <c r="N39" s="20"/>
      <c r="O39" s="20">
        <f>SUM(80900)</f>
        <v>80900</v>
      </c>
      <c r="P39" s="20"/>
      <c r="Q39" s="20"/>
      <c r="R39" s="20"/>
      <c r="S39" s="20"/>
    </row>
    <row r="40" spans="1:19" s="1" customFormat="1" x14ac:dyDescent="0.25">
      <c r="A40" s="17">
        <v>45141</v>
      </c>
      <c r="B40" s="19" t="s">
        <v>21</v>
      </c>
      <c r="C40" s="19"/>
      <c r="D40" s="19"/>
      <c r="E40" s="19" t="s">
        <v>17</v>
      </c>
      <c r="F40" s="19"/>
      <c r="G40" s="19"/>
      <c r="H40" s="19"/>
      <c r="I40" s="19"/>
      <c r="J40" s="19"/>
      <c r="K40" s="19"/>
      <c r="L40" s="19"/>
      <c r="M40" s="19"/>
      <c r="N40" s="19"/>
      <c r="O40" s="19" t="s">
        <v>19</v>
      </c>
      <c r="P40" s="19"/>
      <c r="Q40" s="19"/>
      <c r="R40" s="19"/>
      <c r="S40" s="19"/>
    </row>
    <row r="41" spans="1:19" s="1" customFormat="1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1" customFormat="1" x14ac:dyDescent="0.25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s="1" customFormat="1" x14ac:dyDescent="0.2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s="1" customFormat="1" x14ac:dyDescent="0.25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s="1" customFormat="1" x14ac:dyDescent="0.2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s="1" customFormat="1" x14ac:dyDescent="0.25">
      <c r="A46" s="9" t="s">
        <v>13</v>
      </c>
      <c r="B46" s="20">
        <f>SUM(46800 + 150200 + 150000 + 24900)</f>
        <v>371900</v>
      </c>
      <c r="C46" s="20"/>
      <c r="D46" s="20"/>
      <c r="E46" s="20">
        <f>SUM(150000 + 51800 + 1390)</f>
        <v>203190</v>
      </c>
      <c r="F46" s="20"/>
      <c r="G46" s="20"/>
      <c r="H46" s="20"/>
      <c r="I46" s="20"/>
      <c r="J46" s="20"/>
      <c r="K46" s="20"/>
      <c r="L46" s="20"/>
      <c r="M46" s="20"/>
      <c r="N46" s="20"/>
      <c r="O46" s="20">
        <f>SUM(150000 + 150000)</f>
        <v>300000</v>
      </c>
      <c r="P46" s="20"/>
      <c r="Q46" s="20"/>
      <c r="R46" s="20"/>
      <c r="S46" s="20"/>
    </row>
    <row r="47" spans="1:19" s="1" customFormat="1" x14ac:dyDescent="0.25">
      <c r="A47" s="17">
        <v>45142</v>
      </c>
      <c r="B47" s="19" t="s">
        <v>22</v>
      </c>
      <c r="C47" s="19"/>
      <c r="D47" s="19"/>
      <c r="E47" s="19" t="s">
        <v>27</v>
      </c>
      <c r="F47" s="19"/>
      <c r="G47" s="19"/>
      <c r="H47" s="19"/>
      <c r="I47" s="19"/>
      <c r="J47" s="19"/>
      <c r="K47" s="19"/>
      <c r="L47" s="19"/>
      <c r="M47" s="19"/>
      <c r="N47" s="19"/>
      <c r="O47" s="19" t="s">
        <v>23</v>
      </c>
      <c r="P47" s="19"/>
      <c r="Q47" s="19"/>
      <c r="R47" s="19"/>
      <c r="S47" s="19"/>
    </row>
    <row r="48" spans="1:19" s="1" customFormat="1" x14ac:dyDescent="0.2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s="1" customFormat="1" x14ac:dyDescent="0.25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s="1" customFormat="1" x14ac:dyDescent="0.25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s="1" customFormat="1" x14ac:dyDescent="0.25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s="1" customFormat="1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s="1" customFormat="1" x14ac:dyDescent="0.25">
      <c r="A53" s="9" t="s">
        <v>13</v>
      </c>
      <c r="B53" s="14">
        <f>SUM(9400 + 150000 + 27800 + 150000 + 150000 + 150000)</f>
        <v>637200</v>
      </c>
      <c r="C53" s="14"/>
      <c r="D53" s="14"/>
      <c r="E53" s="20">
        <f>SUM(144500 + 28700 + 4100 + 3300 + 150200 + 3400 + 68200 + 150000)</f>
        <v>552400</v>
      </c>
      <c r="F53" s="20"/>
      <c r="G53" s="20"/>
      <c r="H53" s="20"/>
      <c r="I53" s="20"/>
      <c r="J53" s="20"/>
      <c r="K53" s="20"/>
      <c r="L53" s="20"/>
      <c r="M53" s="20"/>
      <c r="N53" s="20"/>
      <c r="O53" s="20">
        <f>SUM(150000 + 57800 + 150200 + 150300)</f>
        <v>508300</v>
      </c>
      <c r="P53" s="20"/>
      <c r="Q53" s="20"/>
      <c r="R53" s="20"/>
      <c r="S53" s="20"/>
    </row>
    <row r="54" spans="1:19" s="1" customFormat="1" x14ac:dyDescent="0.25">
      <c r="A54" s="17">
        <v>45143</v>
      </c>
      <c r="B54" s="19"/>
      <c r="C54" s="19"/>
      <c r="D54" s="19"/>
      <c r="E54" s="19"/>
      <c r="F54" s="19"/>
      <c r="G54" s="19"/>
      <c r="H54" s="19"/>
      <c r="I54" s="19"/>
      <c r="J54" s="19" t="s">
        <v>25</v>
      </c>
      <c r="K54" s="19"/>
      <c r="L54" s="19"/>
      <c r="M54" s="19"/>
      <c r="N54" s="19"/>
      <c r="O54" s="19" t="s">
        <v>24</v>
      </c>
      <c r="P54" s="19"/>
      <c r="Q54" s="19"/>
      <c r="R54" s="19"/>
      <c r="S54" s="19"/>
    </row>
    <row r="55" spans="1:19" s="1" customFormat="1" x14ac:dyDescent="0.2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s="1" customFormat="1" x14ac:dyDescent="0.2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s="1" customFormat="1" x14ac:dyDescent="0.2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s="1" customFormat="1" x14ac:dyDescent="0.2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s="1" customFormat="1" x14ac:dyDescent="0.2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s="1" customFormat="1" x14ac:dyDescent="0.25">
      <c r="A60" s="9" t="s">
        <v>13</v>
      </c>
      <c r="B60" s="20"/>
      <c r="C60" s="20"/>
      <c r="D60" s="20"/>
      <c r="E60" s="20"/>
      <c r="F60" s="20"/>
      <c r="G60" s="20"/>
      <c r="H60" s="20"/>
      <c r="I60" s="20"/>
      <c r="J60" s="20">
        <f>SUM(6900 + 150000 + 43300 + 150000)</f>
        <v>350200</v>
      </c>
      <c r="K60" s="20"/>
      <c r="L60" s="20"/>
      <c r="M60" s="20"/>
      <c r="N60" s="20"/>
      <c r="O60" s="20">
        <f>SUM(150000 + 150000 + 123800)</f>
        <v>423800</v>
      </c>
      <c r="P60" s="20"/>
      <c r="Q60" s="20"/>
      <c r="R60" s="20"/>
      <c r="S60" s="20"/>
    </row>
    <row r="61" spans="1:19" s="1" customFormat="1" x14ac:dyDescent="0.25">
      <c r="A61" s="17">
        <v>45145</v>
      </c>
      <c r="B61" s="19"/>
      <c r="C61" s="19"/>
      <c r="D61" s="19"/>
      <c r="E61" s="19"/>
      <c r="F61" s="19"/>
      <c r="G61" s="19"/>
      <c r="H61" s="19"/>
      <c r="I61" s="19"/>
      <c r="J61" s="19" t="s">
        <v>29</v>
      </c>
      <c r="K61" s="19"/>
      <c r="L61" s="19"/>
      <c r="M61" s="19"/>
      <c r="N61" s="19"/>
      <c r="O61" s="19" t="s">
        <v>28</v>
      </c>
      <c r="P61" s="19"/>
      <c r="Q61" s="19"/>
      <c r="R61" s="19"/>
      <c r="S61" s="19"/>
    </row>
    <row r="62" spans="1:19" s="1" customFormat="1" x14ac:dyDescent="0.2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s="1" customFormat="1" x14ac:dyDescent="0.2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s="1" customFormat="1" x14ac:dyDescent="0.2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s="1" customFormat="1" x14ac:dyDescent="0.2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s="1" customFormat="1" x14ac:dyDescent="0.2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1:19" s="1" customFormat="1" x14ac:dyDescent="0.25">
      <c r="A67" s="9" t="s">
        <v>13</v>
      </c>
      <c r="B67" s="20"/>
      <c r="C67" s="20"/>
      <c r="D67" s="20"/>
      <c r="E67" s="20"/>
      <c r="F67" s="20"/>
      <c r="G67" s="20"/>
      <c r="H67" s="20"/>
      <c r="I67" s="20"/>
      <c r="J67" s="20">
        <f>SUM(25000 + 150000 + 3000 + 150000 + 5700 + 150000)</f>
        <v>483700</v>
      </c>
      <c r="K67" s="20"/>
      <c r="L67" s="20"/>
      <c r="M67" s="20"/>
      <c r="N67" s="20"/>
      <c r="O67" s="20">
        <f>SUM(150000 + 150000 + 150000 + 3000 + 150000 + 150000 + 150000)</f>
        <v>903000</v>
      </c>
      <c r="P67" s="20"/>
      <c r="Q67" s="20"/>
      <c r="R67" s="20"/>
      <c r="S67" s="20"/>
    </row>
  </sheetData>
  <mergeCells count="68">
    <mergeCell ref="B67:D67"/>
    <mergeCell ref="E67:I67"/>
    <mergeCell ref="J67:N67"/>
    <mergeCell ref="O67:S67"/>
    <mergeCell ref="A61:A66"/>
    <mergeCell ref="B61:D66"/>
    <mergeCell ref="E61:I66"/>
    <mergeCell ref="J61:N66"/>
    <mergeCell ref="O61:S66"/>
    <mergeCell ref="A33:A38"/>
    <mergeCell ref="A26:A31"/>
    <mergeCell ref="A1:AJ3"/>
    <mergeCell ref="AJ4:AJ5"/>
    <mergeCell ref="A4:A5"/>
    <mergeCell ref="B4:B5"/>
    <mergeCell ref="C4:C5"/>
    <mergeCell ref="D4:AI4"/>
    <mergeCell ref="A40:A45"/>
    <mergeCell ref="B39:D39"/>
    <mergeCell ref="E39:I39"/>
    <mergeCell ref="J39:N39"/>
    <mergeCell ref="O39:S39"/>
    <mergeCell ref="B40:D45"/>
    <mergeCell ref="E40:I45"/>
    <mergeCell ref="J40:N45"/>
    <mergeCell ref="A47:A52"/>
    <mergeCell ref="B47:D52"/>
    <mergeCell ref="E47:I52"/>
    <mergeCell ref="J47:N52"/>
    <mergeCell ref="O47:S52"/>
    <mergeCell ref="B33:D38"/>
    <mergeCell ref="E33:I38"/>
    <mergeCell ref="J33:N38"/>
    <mergeCell ref="O33:S38"/>
    <mergeCell ref="A23:A25"/>
    <mergeCell ref="B26:D31"/>
    <mergeCell ref="E26:I31"/>
    <mergeCell ref="J26:N31"/>
    <mergeCell ref="O26:S31"/>
    <mergeCell ref="B23:S23"/>
    <mergeCell ref="B25:S25"/>
    <mergeCell ref="B32:D32"/>
    <mergeCell ref="E32:I32"/>
    <mergeCell ref="J32:N32"/>
    <mergeCell ref="O32:S32"/>
    <mergeCell ref="B24:D24"/>
    <mergeCell ref="E46:I46"/>
    <mergeCell ref="J46:N46"/>
    <mergeCell ref="O46:S46"/>
    <mergeCell ref="E24:I24"/>
    <mergeCell ref="J24:N24"/>
    <mergeCell ref="O24:S24"/>
    <mergeCell ref="B60:D60"/>
    <mergeCell ref="E60:I60"/>
    <mergeCell ref="J60:N60"/>
    <mergeCell ref="O60:S60"/>
    <mergeCell ref="A21:S22"/>
    <mergeCell ref="B53:D53"/>
    <mergeCell ref="E53:I53"/>
    <mergeCell ref="J53:N53"/>
    <mergeCell ref="O53:S53"/>
    <mergeCell ref="A54:A59"/>
    <mergeCell ref="B54:D59"/>
    <mergeCell ref="E54:I59"/>
    <mergeCell ref="J54:N59"/>
    <mergeCell ref="O54:S59"/>
    <mergeCell ref="O40:S45"/>
    <mergeCell ref="B46:D46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2023-08-08T01:22:06Z</dcterms:modified>
</cp:coreProperties>
</file>