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2"/>
  </bookViews>
  <sheets>
    <sheet name="09" sheetId="1" r:id="rId1"/>
    <sheet name="10" sheetId="5" r:id="rId2"/>
    <sheet name="11" sheetId="6" r:id="rId3"/>
    <sheet name="Material" sheetId="3" r:id="rId4"/>
  </sheets>
  <calcPr calcId="144525"/>
</workbook>
</file>

<file path=xl/calcChain.xml><?xml version="1.0" encoding="utf-8"?>
<calcChain xmlns="http://schemas.openxmlformats.org/spreadsheetml/2006/main">
  <c r="O8" i="6" l="1"/>
  <c r="O7" i="6"/>
  <c r="O6" i="6"/>
  <c r="O5" i="6"/>
  <c r="O4" i="6"/>
  <c r="D6" i="6"/>
  <c r="D47" i="6"/>
  <c r="F47" i="6" s="1"/>
  <c r="D19" i="6"/>
  <c r="D20" i="6"/>
  <c r="F25" i="6"/>
  <c r="F46" i="6"/>
  <c r="F45" i="6"/>
  <c r="F44" i="6"/>
  <c r="F43" i="6"/>
  <c r="F42" i="6"/>
  <c r="F37" i="6"/>
  <c r="F36" i="6"/>
  <c r="F35" i="6"/>
  <c r="F34" i="6"/>
  <c r="F33" i="6"/>
  <c r="F32" i="6"/>
  <c r="F31" i="6"/>
  <c r="F30" i="6"/>
  <c r="F16" i="6"/>
  <c r="F14" i="6"/>
  <c r="F12" i="6"/>
  <c r="F20" i="6"/>
  <c r="F19" i="6"/>
  <c r="F18" i="6"/>
  <c r="F17" i="6"/>
  <c r="F15" i="6"/>
  <c r="F13" i="6"/>
  <c r="O6" i="5"/>
  <c r="O7" i="5"/>
  <c r="O8" i="5"/>
  <c r="O9" i="5"/>
  <c r="O5" i="5"/>
  <c r="O4" i="5"/>
  <c r="F36" i="5" l="1"/>
  <c r="D30" i="5"/>
  <c r="F30" i="5" s="1"/>
  <c r="D29" i="5"/>
  <c r="F28" i="5"/>
  <c r="F13" i="5"/>
  <c r="F12" i="5"/>
  <c r="D51" i="5"/>
  <c r="F51" i="5" s="1"/>
  <c r="F49" i="5"/>
  <c r="F50" i="5"/>
  <c r="F48" i="5"/>
  <c r="F47" i="5"/>
  <c r="F46" i="5"/>
  <c r="F45" i="5"/>
  <c r="F44" i="5"/>
  <c r="F43" i="5"/>
  <c r="F42" i="5"/>
  <c r="F41" i="5"/>
  <c r="F27" i="5"/>
  <c r="F29" i="5"/>
  <c r="F31" i="5"/>
  <c r="F26" i="5"/>
  <c r="F25" i="5"/>
  <c r="F24" i="5"/>
  <c r="F23" i="5"/>
  <c r="D18" i="5"/>
  <c r="F18" i="5" s="1"/>
  <c r="D24" i="1"/>
  <c r="F24" i="1" s="1"/>
  <c r="F16" i="1"/>
  <c r="F17" i="1"/>
  <c r="F18" i="1"/>
  <c r="F19" i="1"/>
  <c r="F15" i="1"/>
  <c r="F14" i="1"/>
  <c r="F13" i="1"/>
  <c r="F12" i="1"/>
  <c r="F7" i="6" l="1"/>
  <c r="F6" i="6"/>
  <c r="E4" i="5"/>
  <c r="F4" i="5" s="1"/>
  <c r="E4" i="6" s="1"/>
  <c r="F4" i="6" s="1"/>
  <c r="F7" i="5"/>
  <c r="F6" i="5"/>
  <c r="F5" i="1"/>
  <c r="E5" i="5" s="1"/>
  <c r="F5" i="5" s="1"/>
  <c r="E5" i="6" s="1"/>
  <c r="F5" i="6" s="1"/>
  <c r="F6" i="1"/>
  <c r="F7" i="1"/>
  <c r="F4" i="1"/>
</calcChain>
</file>

<file path=xl/sharedStrings.xml><?xml version="1.0" encoding="utf-8"?>
<sst xmlns="http://schemas.openxmlformats.org/spreadsheetml/2006/main" count="502" uniqueCount="121">
  <si>
    <t>28 + 24</t>
  </si>
  <si>
    <t>28 + 28</t>
  </si>
  <si>
    <t>No Material</t>
  </si>
  <si>
    <t xml:space="preserve">Description </t>
  </si>
  <si>
    <t>M02-01035010-KTY</t>
  </si>
  <si>
    <t>PVC CORE HITAM</t>
  </si>
  <si>
    <t>M02-01055004-KTY</t>
  </si>
  <si>
    <t>PVC HITAM</t>
  </si>
  <si>
    <t>M02-01235003-KTY</t>
  </si>
  <si>
    <t>PVC CORE MERAH</t>
  </si>
  <si>
    <t>M02-02000003</t>
  </si>
  <si>
    <t>HDPE</t>
  </si>
  <si>
    <t>M13-05300004</t>
  </si>
  <si>
    <t>MASTER PUTIH</t>
  </si>
  <si>
    <t>M13-05600001</t>
  </si>
  <si>
    <t>MASTER HIJAU</t>
  </si>
  <si>
    <t>M14-07012001</t>
  </si>
  <si>
    <t>MYLAR</t>
  </si>
  <si>
    <t>W01-03000013</t>
  </si>
  <si>
    <t>0,120A</t>
  </si>
  <si>
    <t>W01-03000026</t>
  </si>
  <si>
    <t>0,200A</t>
  </si>
  <si>
    <t>W01-03000027</t>
  </si>
  <si>
    <t>0,127A</t>
  </si>
  <si>
    <t>W01-04040043</t>
  </si>
  <si>
    <t>Alumunium Magnesium</t>
  </si>
  <si>
    <t>MM38 (W03-00040033-Y)</t>
  </si>
  <si>
    <t>MK09C (W03-00030005-Y)</t>
  </si>
  <si>
    <t>M02-01965005</t>
  </si>
  <si>
    <t>PVC PUTIH</t>
  </si>
  <si>
    <t>M02-03900004</t>
  </si>
  <si>
    <t>PP</t>
  </si>
  <si>
    <t>M02-08900001</t>
  </si>
  <si>
    <t>KS EVA</t>
  </si>
  <si>
    <t>M13-05100004</t>
  </si>
  <si>
    <t>MASTER HITAM</t>
  </si>
  <si>
    <t>M13-05200006</t>
  </si>
  <si>
    <t>MASTER MERAH</t>
  </si>
  <si>
    <t>M13-05700001</t>
  </si>
  <si>
    <t>M13-05400001</t>
  </si>
  <si>
    <t>MASTER KUNING</t>
  </si>
  <si>
    <t>M14-02020007</t>
  </si>
  <si>
    <t>BENANG</t>
  </si>
  <si>
    <t>M14-02020009</t>
  </si>
  <si>
    <t>M14-03010003</t>
  </si>
  <si>
    <t>KERTAS 10mm</t>
  </si>
  <si>
    <t>M14-05013001</t>
  </si>
  <si>
    <t>NYLON 200D</t>
  </si>
  <si>
    <t>W01-03000004</t>
  </si>
  <si>
    <t>0,08A</t>
  </si>
  <si>
    <t>SONY HDMI (W03-27601194-Y)</t>
  </si>
  <si>
    <t>MK83</t>
  </si>
  <si>
    <t>M02-01060009</t>
  </si>
  <si>
    <t>PVC</t>
  </si>
  <si>
    <t>M02-01865001-KTY</t>
  </si>
  <si>
    <t>M02-02000009</t>
  </si>
  <si>
    <t>PE</t>
  </si>
  <si>
    <t>M02-02000028</t>
  </si>
  <si>
    <t>M14-02020004</t>
  </si>
  <si>
    <t>M14-03010001</t>
  </si>
  <si>
    <t>KERTAS 12mm</t>
  </si>
  <si>
    <t>M13-05500001</t>
  </si>
  <si>
    <t>M14-04015001</t>
  </si>
  <si>
    <t>NYLON 150D</t>
  </si>
  <si>
    <t>M13-05800001</t>
  </si>
  <si>
    <t>M14-02020010</t>
  </si>
  <si>
    <t>POLYESTER</t>
  </si>
  <si>
    <t>M14-07006003</t>
  </si>
  <si>
    <t>MYLAR BIRU</t>
  </si>
  <si>
    <t>AX88 / AY01</t>
  </si>
  <si>
    <t>M14-07006005</t>
  </si>
  <si>
    <t>MYLAR EMAS</t>
  </si>
  <si>
    <t>M14-07006006</t>
  </si>
  <si>
    <t>MYLAR MERAH</t>
  </si>
  <si>
    <t>M02-01055065-KTY</t>
  </si>
  <si>
    <t>M14-07006007</t>
  </si>
  <si>
    <t>MYLAR HIJAU</t>
  </si>
  <si>
    <t>M02-05935005-KTY</t>
  </si>
  <si>
    <t>PVC CORE PUTIH</t>
  </si>
  <si>
    <t>M14-07006008</t>
  </si>
  <si>
    <t>MYLAR PERAK</t>
  </si>
  <si>
    <t>M14-07017001</t>
  </si>
  <si>
    <t>Mylar Alumunium Foil</t>
  </si>
  <si>
    <t>W01-03000020</t>
  </si>
  <si>
    <t>0,160A</t>
  </si>
  <si>
    <t>M14-07080001</t>
  </si>
  <si>
    <t>W01-03000034</t>
  </si>
  <si>
    <t>0,08 UEW</t>
  </si>
  <si>
    <t>W01-04040011</t>
  </si>
  <si>
    <t>0,08 T</t>
  </si>
  <si>
    <t>W01-04040013</t>
  </si>
  <si>
    <t>Jumlah Sebenarnya</t>
  </si>
  <si>
    <t>Jumlah Pengambilan</t>
  </si>
  <si>
    <t>Note</t>
  </si>
  <si>
    <t>Sisa</t>
  </si>
  <si>
    <t>Sisa masuk ke bulan berikutnya</t>
  </si>
  <si>
    <t>JO :</t>
  </si>
  <si>
    <t>Return No. :</t>
  </si>
  <si>
    <t>NG Incoming</t>
  </si>
  <si>
    <t>NG Process</t>
  </si>
  <si>
    <t>20231013001 / 20231004001</t>
  </si>
  <si>
    <t xml:space="preserve">MM38 </t>
  </si>
  <si>
    <t>M02-01965005-KTY</t>
  </si>
  <si>
    <t>20231031008 / 20231025012</t>
  </si>
  <si>
    <t>11,11 (20231025012)</t>
  </si>
  <si>
    <t>20231031005 / 20231025011</t>
  </si>
  <si>
    <t>0,38 kg (20231025011)</t>
  </si>
  <si>
    <t>3,44 kg (20231025011)</t>
  </si>
  <si>
    <t>0,13 kg (20231025011)</t>
  </si>
  <si>
    <t>M02-01955003-KTY</t>
  </si>
  <si>
    <t>M16-00000002</t>
  </si>
  <si>
    <t>2,6 mm</t>
  </si>
  <si>
    <t>0,080A</t>
  </si>
  <si>
    <t>No JO</t>
  </si>
  <si>
    <t>2,62 kg (20231204013)</t>
  </si>
  <si>
    <t>2,24 kg (20231204006)</t>
  </si>
  <si>
    <t>20231204004 / 20231204013 / 20231204006</t>
  </si>
  <si>
    <t>20231204001 / 20231204005</t>
  </si>
  <si>
    <t>1,04 kg (20231204005)</t>
  </si>
  <si>
    <t>20231204003 / 20231204007</t>
  </si>
  <si>
    <t>4,94 kg (20231204007)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</si>
</sst>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0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0" fontId="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workbookViewId="0">
      <selection activeCell="C12" sqref="C12"/>
    </sheetView>
  </sheetViews>
  <sheetFormatPr defaultRowHeight="15" x14ac:dyDescent="0.25"/>
  <cols>
    <col min="1" max="1" width="3.42578125" style="9" customWidth="1"/>
    <col min="2" max="2" width="19" style="9" bestFit="1" customWidth="1"/>
    <col min="3" max="3" width="18.85546875" style="9" bestFit="1" customWidth="1"/>
    <col min="4" max="4" width="13.85546875" style="9" customWidth="1"/>
    <col min="5" max="5" width="13.28515625" style="9" customWidth="1"/>
    <col min="6" max="6" width="8" style="9" customWidth="1"/>
    <col min="7" max="7" width="25.28515625" style="9" bestFit="1" customWidth="1"/>
    <col min="8" max="16384" width="9.140625" style="9"/>
  </cols>
  <sheetData>
    <row r="2" spans="2:7" x14ac:dyDescent="0.25">
      <c r="B2" s="8" t="s">
        <v>69</v>
      </c>
      <c r="C2" s="17" t="s">
        <v>99</v>
      </c>
      <c r="D2" s="13" t="s">
        <v>97</v>
      </c>
      <c r="E2" s="14">
        <v>20230930001</v>
      </c>
      <c r="F2" s="13" t="s">
        <v>96</v>
      </c>
      <c r="G2" s="14">
        <v>20230809004</v>
      </c>
    </row>
    <row r="3" spans="2:7" ht="28.5" x14ac:dyDescent="0.25">
      <c r="B3" s="7" t="s">
        <v>2</v>
      </c>
      <c r="C3" s="4" t="s">
        <v>3</v>
      </c>
      <c r="D3" s="10" t="s">
        <v>91</v>
      </c>
      <c r="E3" s="10" t="s">
        <v>92</v>
      </c>
      <c r="F3" s="10" t="s">
        <v>94</v>
      </c>
      <c r="G3" s="4" t="s">
        <v>93</v>
      </c>
    </row>
    <row r="4" spans="2:7" x14ac:dyDescent="0.25">
      <c r="B4" s="2" t="s">
        <v>74</v>
      </c>
      <c r="C4" s="2" t="s">
        <v>7</v>
      </c>
      <c r="D4" s="2">
        <v>41.08</v>
      </c>
      <c r="E4" s="2">
        <v>100</v>
      </c>
      <c r="F4" s="11">
        <f>E4-D4</f>
        <v>58.92</v>
      </c>
      <c r="G4" s="12" t="s">
        <v>95</v>
      </c>
    </row>
    <row r="5" spans="2:7" x14ac:dyDescent="0.25">
      <c r="B5" s="2" t="s">
        <v>77</v>
      </c>
      <c r="C5" s="2" t="s">
        <v>78</v>
      </c>
      <c r="D5" s="2">
        <v>26.48</v>
      </c>
      <c r="E5" s="2">
        <v>50</v>
      </c>
      <c r="F5" s="11">
        <f t="shared" ref="F5:F7" si="0">E5-D5</f>
        <v>23.52</v>
      </c>
      <c r="G5" s="12" t="s">
        <v>95</v>
      </c>
    </row>
    <row r="6" spans="2:7" x14ac:dyDescent="0.25">
      <c r="B6" s="2" t="s">
        <v>18</v>
      </c>
      <c r="C6" s="2" t="s">
        <v>19</v>
      </c>
      <c r="D6" s="2">
        <v>18.690000000000001</v>
      </c>
      <c r="E6" s="2"/>
      <c r="F6" s="11">
        <f t="shared" si="0"/>
        <v>-18.690000000000001</v>
      </c>
      <c r="G6" s="2"/>
    </row>
    <row r="7" spans="2:7" x14ac:dyDescent="0.25">
      <c r="B7" s="2" t="s">
        <v>83</v>
      </c>
      <c r="C7" s="2" t="s">
        <v>84</v>
      </c>
      <c r="D7" s="2">
        <v>36.049999999999997</v>
      </c>
      <c r="E7" s="2"/>
      <c r="F7" s="11">
        <f t="shared" si="0"/>
        <v>-36.049999999999997</v>
      </c>
      <c r="G7" s="2"/>
    </row>
    <row r="10" spans="2:7" x14ac:dyDescent="0.25">
      <c r="B10" s="8" t="s">
        <v>0</v>
      </c>
      <c r="C10" s="17" t="s">
        <v>99</v>
      </c>
      <c r="D10" s="13" t="s">
        <v>97</v>
      </c>
      <c r="E10" s="14">
        <v>20230930002</v>
      </c>
      <c r="F10" s="13" t="s">
        <v>96</v>
      </c>
      <c r="G10" s="14">
        <v>20230927006</v>
      </c>
    </row>
    <row r="11" spans="2:7" ht="28.5" x14ac:dyDescent="0.25">
      <c r="B11" s="3" t="s">
        <v>2</v>
      </c>
      <c r="C11" s="4" t="s">
        <v>3</v>
      </c>
      <c r="D11" s="10" t="s">
        <v>91</v>
      </c>
      <c r="E11" s="10" t="s">
        <v>92</v>
      </c>
      <c r="F11" s="10" t="s">
        <v>94</v>
      </c>
      <c r="G11" s="4" t="s">
        <v>93</v>
      </c>
    </row>
    <row r="12" spans="2:7" x14ac:dyDescent="0.25">
      <c r="B12" s="5" t="s">
        <v>4</v>
      </c>
      <c r="C12" s="5" t="s">
        <v>5</v>
      </c>
      <c r="D12" s="2">
        <v>6.58</v>
      </c>
      <c r="E12" s="2"/>
      <c r="F12" s="11">
        <f>E12-D12</f>
        <v>-6.58</v>
      </c>
      <c r="G12" s="12"/>
    </row>
    <row r="13" spans="2:7" x14ac:dyDescent="0.25">
      <c r="B13" s="5" t="s">
        <v>6</v>
      </c>
      <c r="C13" s="5" t="s">
        <v>7</v>
      </c>
      <c r="D13" s="2">
        <v>19.829999999999998</v>
      </c>
      <c r="E13" s="2"/>
      <c r="F13" s="11">
        <f t="shared" ref="F13:F19" si="1">E13-D13</f>
        <v>-19.829999999999998</v>
      </c>
      <c r="G13" s="12"/>
    </row>
    <row r="14" spans="2:7" x14ac:dyDescent="0.25">
      <c r="B14" s="5" t="s">
        <v>8</v>
      </c>
      <c r="C14" s="5" t="s">
        <v>9</v>
      </c>
      <c r="D14" s="2">
        <v>6.55</v>
      </c>
      <c r="E14" s="2"/>
      <c r="F14" s="11">
        <f t="shared" si="1"/>
        <v>-6.55</v>
      </c>
      <c r="G14" s="2"/>
    </row>
    <row r="15" spans="2:7" x14ac:dyDescent="0.25">
      <c r="B15" s="5" t="s">
        <v>10</v>
      </c>
      <c r="C15" s="5" t="s">
        <v>11</v>
      </c>
      <c r="D15" s="2">
        <v>9.06</v>
      </c>
      <c r="E15" s="2"/>
      <c r="F15" s="11">
        <f t="shared" si="1"/>
        <v>-9.06</v>
      </c>
      <c r="G15" s="2"/>
    </row>
    <row r="16" spans="2:7" x14ac:dyDescent="0.25">
      <c r="B16" s="2" t="s">
        <v>16</v>
      </c>
      <c r="C16" s="2" t="s">
        <v>17</v>
      </c>
      <c r="D16" s="2">
        <v>3.27</v>
      </c>
      <c r="E16" s="2"/>
      <c r="F16" s="11">
        <f t="shared" si="1"/>
        <v>-3.27</v>
      </c>
      <c r="G16" s="2"/>
    </row>
    <row r="17" spans="2:7" x14ac:dyDescent="0.25">
      <c r="B17" s="2" t="s">
        <v>20</v>
      </c>
      <c r="C17" s="2" t="s">
        <v>21</v>
      </c>
      <c r="D17" s="2">
        <v>24.24</v>
      </c>
      <c r="E17" s="2"/>
      <c r="F17" s="11">
        <f t="shared" si="1"/>
        <v>-24.24</v>
      </c>
      <c r="G17" s="2"/>
    </row>
    <row r="18" spans="2:7" x14ac:dyDescent="0.25">
      <c r="B18" s="2" t="s">
        <v>22</v>
      </c>
      <c r="C18" s="2" t="s">
        <v>23</v>
      </c>
      <c r="D18" s="2">
        <v>14.12</v>
      </c>
      <c r="E18" s="2"/>
      <c r="F18" s="11">
        <f t="shared" si="1"/>
        <v>-14.12</v>
      </c>
      <c r="G18" s="2"/>
    </row>
    <row r="19" spans="2:7" x14ac:dyDescent="0.25">
      <c r="B19" s="2" t="s">
        <v>24</v>
      </c>
      <c r="C19" s="6" t="s">
        <v>25</v>
      </c>
      <c r="D19" s="2">
        <v>3.21</v>
      </c>
      <c r="E19" s="2"/>
      <c r="F19" s="11">
        <f t="shared" si="1"/>
        <v>-3.21</v>
      </c>
      <c r="G19" s="2"/>
    </row>
    <row r="22" spans="2:7" x14ac:dyDescent="0.25">
      <c r="B22" s="8" t="s">
        <v>0</v>
      </c>
      <c r="C22" s="16" t="s">
        <v>98</v>
      </c>
      <c r="D22" s="13" t="s">
        <v>97</v>
      </c>
      <c r="E22" s="14">
        <v>20230911008</v>
      </c>
      <c r="F22" s="13" t="s">
        <v>96</v>
      </c>
      <c r="G22" s="14">
        <v>20230825003</v>
      </c>
    </row>
    <row r="23" spans="2:7" ht="28.5" x14ac:dyDescent="0.25">
      <c r="B23" s="3" t="s">
        <v>2</v>
      </c>
      <c r="C23" s="4" t="s">
        <v>3</v>
      </c>
      <c r="D23" s="10" t="s">
        <v>91</v>
      </c>
      <c r="E23" s="10" t="s">
        <v>92</v>
      </c>
      <c r="F23" s="10" t="s">
        <v>94</v>
      </c>
      <c r="G23" s="4" t="s">
        <v>93</v>
      </c>
    </row>
    <row r="24" spans="2:7" x14ac:dyDescent="0.25">
      <c r="B24" s="2" t="s">
        <v>24</v>
      </c>
      <c r="C24" s="6" t="s">
        <v>25</v>
      </c>
      <c r="D24" s="2">
        <f>15.29 + 21.75 + 4.58</f>
        <v>41.62</v>
      </c>
      <c r="E24" s="2"/>
      <c r="F24" s="11">
        <f t="shared" ref="F24" si="2">E24-D24</f>
        <v>-41.62</v>
      </c>
      <c r="G24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1"/>
  <sheetViews>
    <sheetView workbookViewId="0">
      <selection activeCell="L17" sqref="L17"/>
    </sheetView>
  </sheetViews>
  <sheetFormatPr defaultRowHeight="15" x14ac:dyDescent="0.25"/>
  <cols>
    <col min="1" max="1" width="3.42578125" style="9" customWidth="1"/>
    <col min="2" max="2" width="19" style="9" bestFit="1" customWidth="1"/>
    <col min="3" max="3" width="18.85546875" style="9" bestFit="1" customWidth="1"/>
    <col min="4" max="4" width="13.85546875" style="9" customWidth="1"/>
    <col min="5" max="5" width="13.28515625" style="9" customWidth="1"/>
    <col min="6" max="6" width="8" style="9" customWidth="1"/>
    <col min="7" max="7" width="25.28515625" style="9" bestFit="1" customWidth="1"/>
    <col min="8" max="8" width="9.140625" style="9"/>
    <col min="9" max="9" width="9.140625" style="21"/>
    <col min="10" max="10" width="14.28515625" style="18" customWidth="1"/>
    <col min="11" max="11" width="19" style="9" bestFit="1" customWidth="1"/>
    <col min="12" max="12" width="18.85546875" style="9" customWidth="1"/>
    <col min="13" max="13" width="13.85546875" style="9" customWidth="1"/>
    <col min="14" max="14" width="13.28515625" style="9" customWidth="1"/>
    <col min="15" max="15" width="8" style="9" customWidth="1"/>
    <col min="16" max="16" width="25.28515625" style="9" customWidth="1"/>
    <col min="17" max="17" width="12" style="9" bestFit="1" customWidth="1"/>
    <col min="18" max="16384" width="9.140625" style="9"/>
  </cols>
  <sheetData>
    <row r="2" spans="2:17" x14ac:dyDescent="0.25">
      <c r="B2" s="8" t="s">
        <v>69</v>
      </c>
      <c r="C2" s="17" t="s">
        <v>99</v>
      </c>
      <c r="D2" s="13" t="s">
        <v>97</v>
      </c>
      <c r="E2" s="14">
        <v>20231031006</v>
      </c>
      <c r="F2" s="13" t="s">
        <v>96</v>
      </c>
      <c r="G2" s="14">
        <v>20231007001</v>
      </c>
    </row>
    <row r="3" spans="2:17" ht="28.5" customHeight="1" x14ac:dyDescent="0.25">
      <c r="B3" s="7" t="s">
        <v>2</v>
      </c>
      <c r="C3" s="4" t="s">
        <v>3</v>
      </c>
      <c r="D3" s="10" t="s">
        <v>91</v>
      </c>
      <c r="E3" s="10" t="s">
        <v>92</v>
      </c>
      <c r="F3" s="10" t="s">
        <v>94</v>
      </c>
      <c r="G3" s="4" t="s">
        <v>93</v>
      </c>
      <c r="J3" s="4" t="s">
        <v>113</v>
      </c>
      <c r="K3" s="7" t="s">
        <v>2</v>
      </c>
      <c r="L3" s="4" t="s">
        <v>3</v>
      </c>
      <c r="M3" s="10" t="s">
        <v>91</v>
      </c>
      <c r="N3" s="10" t="s">
        <v>92</v>
      </c>
      <c r="O3" s="10" t="s">
        <v>94</v>
      </c>
      <c r="P3" s="4" t="s">
        <v>93</v>
      </c>
    </row>
    <row r="4" spans="2:17" x14ac:dyDescent="0.25">
      <c r="B4" s="2" t="s">
        <v>74</v>
      </c>
      <c r="C4" s="2" t="s">
        <v>7</v>
      </c>
      <c r="D4" s="2">
        <v>19.350000000000001</v>
      </c>
      <c r="E4" s="11">
        <f>'09'!F4</f>
        <v>58.92</v>
      </c>
      <c r="F4" s="11">
        <f t="shared" ref="F4:F7" si="0">E4-D4</f>
        <v>39.57</v>
      </c>
      <c r="G4" s="12" t="s">
        <v>95</v>
      </c>
      <c r="J4" s="2">
        <v>20230926003</v>
      </c>
      <c r="K4" s="2" t="s">
        <v>110</v>
      </c>
      <c r="L4" s="2" t="s">
        <v>111</v>
      </c>
      <c r="M4" s="2">
        <v>1.22</v>
      </c>
      <c r="N4" s="2"/>
      <c r="O4" s="11">
        <f t="shared" ref="O4:O9" si="1">N4-M4</f>
        <v>-1.22</v>
      </c>
      <c r="P4" s="2"/>
      <c r="Q4" s="9">
        <v>20231028022</v>
      </c>
    </row>
    <row r="5" spans="2:17" x14ac:dyDescent="0.25">
      <c r="B5" s="2" t="s">
        <v>77</v>
      </c>
      <c r="C5" s="2" t="s">
        <v>78</v>
      </c>
      <c r="D5" s="2">
        <v>9.67</v>
      </c>
      <c r="E5" s="11">
        <f>'09'!F5</f>
        <v>23.52</v>
      </c>
      <c r="F5" s="11">
        <f t="shared" si="0"/>
        <v>13.85</v>
      </c>
      <c r="G5" s="12" t="s">
        <v>95</v>
      </c>
      <c r="J5" s="2">
        <v>20230926003</v>
      </c>
      <c r="K5" s="2" t="s">
        <v>22</v>
      </c>
      <c r="L5" s="2" t="s">
        <v>23</v>
      </c>
      <c r="M5" s="2">
        <v>1.18</v>
      </c>
      <c r="N5" s="2"/>
      <c r="O5" s="11">
        <f t="shared" si="1"/>
        <v>-1.18</v>
      </c>
      <c r="P5" s="2"/>
      <c r="Q5" s="9">
        <v>20231023008</v>
      </c>
    </row>
    <row r="6" spans="2:17" x14ac:dyDescent="0.25">
      <c r="B6" s="2" t="s">
        <v>18</v>
      </c>
      <c r="C6" s="2" t="s">
        <v>19</v>
      </c>
      <c r="D6" s="2">
        <v>5.33</v>
      </c>
      <c r="E6" s="2"/>
      <c r="F6" s="11">
        <f t="shared" si="0"/>
        <v>-5.33</v>
      </c>
      <c r="G6" s="2"/>
      <c r="J6" s="2">
        <v>20230926002</v>
      </c>
      <c r="K6" s="2" t="s">
        <v>18</v>
      </c>
      <c r="L6" s="2" t="s">
        <v>19</v>
      </c>
      <c r="M6" s="2">
        <v>2.5</v>
      </c>
      <c r="N6" s="2"/>
      <c r="O6" s="11">
        <f t="shared" si="1"/>
        <v>-2.5</v>
      </c>
      <c r="P6" s="2"/>
      <c r="Q6" s="9">
        <v>20231028021</v>
      </c>
    </row>
    <row r="7" spans="2:17" x14ac:dyDescent="0.25">
      <c r="B7" s="2" t="s">
        <v>83</v>
      </c>
      <c r="C7" s="2" t="s">
        <v>84</v>
      </c>
      <c r="D7" s="2">
        <v>7.97</v>
      </c>
      <c r="E7" s="2"/>
      <c r="F7" s="11">
        <f t="shared" si="0"/>
        <v>-7.97</v>
      </c>
      <c r="G7" s="2"/>
      <c r="J7" s="2">
        <v>20231020001</v>
      </c>
      <c r="K7" s="2" t="s">
        <v>20</v>
      </c>
      <c r="L7" s="2" t="s">
        <v>21</v>
      </c>
      <c r="M7" s="2">
        <v>9.2799999999999994</v>
      </c>
      <c r="N7" s="2"/>
      <c r="O7" s="11">
        <f t="shared" si="1"/>
        <v>-9.2799999999999994</v>
      </c>
      <c r="P7" s="2"/>
      <c r="Q7" s="9">
        <v>20231023007</v>
      </c>
    </row>
    <row r="8" spans="2:17" x14ac:dyDescent="0.25">
      <c r="B8" s="18"/>
      <c r="C8" s="18"/>
      <c r="D8" s="18"/>
      <c r="E8" s="18"/>
      <c r="F8" s="19"/>
      <c r="G8" s="18"/>
      <c r="J8" s="2">
        <v>20230926001</v>
      </c>
      <c r="K8" s="2" t="s">
        <v>83</v>
      </c>
      <c r="L8" s="2" t="s">
        <v>84</v>
      </c>
      <c r="M8" s="2">
        <v>0.14000000000000001</v>
      </c>
      <c r="N8" s="2"/>
      <c r="O8" s="11">
        <f t="shared" si="1"/>
        <v>-0.14000000000000001</v>
      </c>
      <c r="P8" s="2"/>
      <c r="Q8" s="9">
        <v>20231028023</v>
      </c>
    </row>
    <row r="9" spans="2:17" x14ac:dyDescent="0.25">
      <c r="B9" s="18"/>
      <c r="C9" s="18"/>
      <c r="D9" s="18"/>
      <c r="E9" s="18"/>
      <c r="F9" s="19"/>
      <c r="G9" s="18"/>
      <c r="J9" s="2">
        <v>20230926005</v>
      </c>
      <c r="K9" s="2" t="s">
        <v>48</v>
      </c>
      <c r="L9" s="2" t="s">
        <v>112</v>
      </c>
      <c r="M9" s="2">
        <v>14.82</v>
      </c>
      <c r="N9" s="2"/>
      <c r="O9" s="11">
        <f t="shared" si="1"/>
        <v>-14.82</v>
      </c>
      <c r="P9" s="2"/>
      <c r="Q9" s="9">
        <v>20231028019</v>
      </c>
    </row>
    <row r="10" spans="2:17" x14ac:dyDescent="0.25">
      <c r="B10" s="8" t="s">
        <v>69</v>
      </c>
      <c r="C10" s="17" t="s">
        <v>99</v>
      </c>
      <c r="D10" s="13" t="s">
        <v>97</v>
      </c>
      <c r="E10" s="14">
        <v>20231025010</v>
      </c>
      <c r="F10" s="13" t="s">
        <v>96</v>
      </c>
      <c r="G10" s="14">
        <v>20230814001</v>
      </c>
    </row>
    <row r="11" spans="2:17" ht="28.5" x14ac:dyDescent="0.25">
      <c r="B11" s="7" t="s">
        <v>2</v>
      </c>
      <c r="C11" s="4" t="s">
        <v>3</v>
      </c>
      <c r="D11" s="10" t="s">
        <v>91</v>
      </c>
      <c r="E11" s="10" t="s">
        <v>92</v>
      </c>
      <c r="F11" s="10" t="s">
        <v>94</v>
      </c>
      <c r="G11" s="4" t="s">
        <v>93</v>
      </c>
    </row>
    <row r="12" spans="2:17" x14ac:dyDescent="0.25">
      <c r="B12" s="2" t="s">
        <v>18</v>
      </c>
      <c r="C12" s="2" t="s">
        <v>19</v>
      </c>
      <c r="D12" s="2">
        <v>1.43</v>
      </c>
      <c r="E12" s="2"/>
      <c r="F12" s="11">
        <f t="shared" ref="F12:F13" si="2">E12-D12</f>
        <v>-1.43</v>
      </c>
      <c r="G12" s="2"/>
    </row>
    <row r="13" spans="2:17" x14ac:dyDescent="0.25">
      <c r="B13" s="2" t="s">
        <v>83</v>
      </c>
      <c r="C13" s="2" t="s">
        <v>84</v>
      </c>
      <c r="D13" s="2">
        <v>0.1</v>
      </c>
      <c r="E13" s="2"/>
      <c r="F13" s="11">
        <f t="shared" si="2"/>
        <v>-0.1</v>
      </c>
      <c r="G13" s="2"/>
    </row>
    <row r="16" spans="2:17" x14ac:dyDescent="0.25">
      <c r="B16" s="8" t="s">
        <v>69</v>
      </c>
      <c r="C16" s="16" t="s">
        <v>98</v>
      </c>
      <c r="D16" s="13" t="s">
        <v>97</v>
      </c>
      <c r="E16" s="14" t="s">
        <v>100</v>
      </c>
      <c r="F16" s="13" t="s">
        <v>96</v>
      </c>
      <c r="G16" s="14">
        <v>20230809004</v>
      </c>
    </row>
    <row r="17" spans="2:7" ht="28.5" x14ac:dyDescent="0.25">
      <c r="B17" s="7" t="s">
        <v>2</v>
      </c>
      <c r="C17" s="4" t="s">
        <v>3</v>
      </c>
      <c r="D17" s="10" t="s">
        <v>91</v>
      </c>
      <c r="E17" s="10" t="s">
        <v>92</v>
      </c>
      <c r="F17" s="10" t="s">
        <v>94</v>
      </c>
      <c r="G17" s="4" t="s">
        <v>93</v>
      </c>
    </row>
    <row r="18" spans="2:7" x14ac:dyDescent="0.25">
      <c r="B18" s="2" t="s">
        <v>74</v>
      </c>
      <c r="C18" s="2" t="s">
        <v>7</v>
      </c>
      <c r="D18" s="2">
        <f>166.6 + 11.52</f>
        <v>178.12</v>
      </c>
      <c r="E18" s="11">
        <v>175</v>
      </c>
      <c r="F18" s="11">
        <f t="shared" ref="F18" si="3">E18-D18</f>
        <v>-3.1200000000000045</v>
      </c>
      <c r="G18" s="12"/>
    </row>
    <row r="21" spans="2:7" x14ac:dyDescent="0.25">
      <c r="B21" s="8" t="s">
        <v>0</v>
      </c>
      <c r="C21" s="17" t="s">
        <v>99</v>
      </c>
      <c r="D21" s="13" t="s">
        <v>97</v>
      </c>
      <c r="E21" s="14" t="s">
        <v>105</v>
      </c>
      <c r="F21" s="13" t="s">
        <v>96</v>
      </c>
      <c r="G21" s="14">
        <v>20230927006</v>
      </c>
    </row>
    <row r="22" spans="2:7" ht="28.5" x14ac:dyDescent="0.25">
      <c r="B22" s="3" t="s">
        <v>2</v>
      </c>
      <c r="C22" s="4" t="s">
        <v>3</v>
      </c>
      <c r="D22" s="10" t="s">
        <v>91</v>
      </c>
      <c r="E22" s="10" t="s">
        <v>92</v>
      </c>
      <c r="F22" s="10" t="s">
        <v>94</v>
      </c>
      <c r="G22" s="4" t="s">
        <v>93</v>
      </c>
    </row>
    <row r="23" spans="2:7" x14ac:dyDescent="0.25">
      <c r="B23" s="5" t="s">
        <v>4</v>
      </c>
      <c r="C23" s="5" t="s">
        <v>5</v>
      </c>
      <c r="D23" s="2">
        <v>10.09</v>
      </c>
      <c r="E23" s="11"/>
      <c r="F23" s="11">
        <f t="shared" ref="F23:F31" si="4">E23-D23</f>
        <v>-10.09</v>
      </c>
      <c r="G23" s="12"/>
    </row>
    <row r="24" spans="2:7" x14ac:dyDescent="0.25">
      <c r="B24" s="5" t="s">
        <v>6</v>
      </c>
      <c r="C24" s="5" t="s">
        <v>7</v>
      </c>
      <c r="D24" s="2">
        <v>30.99</v>
      </c>
      <c r="E24" s="11"/>
      <c r="F24" s="11">
        <f t="shared" si="4"/>
        <v>-30.99</v>
      </c>
      <c r="G24" s="12"/>
    </row>
    <row r="25" spans="2:7" x14ac:dyDescent="0.25">
      <c r="B25" s="5" t="s">
        <v>8</v>
      </c>
      <c r="C25" s="5" t="s">
        <v>9</v>
      </c>
      <c r="D25" s="2">
        <v>9.4</v>
      </c>
      <c r="E25" s="2"/>
      <c r="F25" s="11">
        <f t="shared" si="4"/>
        <v>-9.4</v>
      </c>
      <c r="G25" s="12"/>
    </row>
    <row r="26" spans="2:7" x14ac:dyDescent="0.25">
      <c r="B26" s="5" t="s">
        <v>10</v>
      </c>
      <c r="C26" s="5" t="s">
        <v>11</v>
      </c>
      <c r="D26" s="2">
        <v>13.96</v>
      </c>
      <c r="E26" s="2"/>
      <c r="F26" s="11">
        <f t="shared" si="4"/>
        <v>-13.96</v>
      </c>
      <c r="G26" s="12"/>
    </row>
    <row r="27" spans="2:7" x14ac:dyDescent="0.25">
      <c r="B27" s="2" t="s">
        <v>16</v>
      </c>
      <c r="C27" s="2" t="s">
        <v>17</v>
      </c>
      <c r="D27" s="2">
        <v>0.84</v>
      </c>
      <c r="E27" s="2"/>
      <c r="F27" s="11">
        <f t="shared" si="4"/>
        <v>-0.84</v>
      </c>
      <c r="G27" s="12"/>
    </row>
    <row r="28" spans="2:7" x14ac:dyDescent="0.25">
      <c r="B28" s="2" t="s">
        <v>18</v>
      </c>
      <c r="C28" s="2" t="s">
        <v>19</v>
      </c>
      <c r="D28" s="2">
        <v>0.38</v>
      </c>
      <c r="E28" s="2"/>
      <c r="F28" s="11">
        <f t="shared" si="4"/>
        <v>-0.38</v>
      </c>
      <c r="G28" s="12" t="s">
        <v>106</v>
      </c>
    </row>
    <row r="29" spans="2:7" x14ac:dyDescent="0.25">
      <c r="B29" s="2" t="s">
        <v>20</v>
      </c>
      <c r="C29" s="2" t="s">
        <v>21</v>
      </c>
      <c r="D29" s="2">
        <f>19.82 + 3.44</f>
        <v>23.26</v>
      </c>
      <c r="E29" s="2"/>
      <c r="F29" s="11">
        <f t="shared" si="4"/>
        <v>-23.26</v>
      </c>
      <c r="G29" s="12" t="s">
        <v>107</v>
      </c>
    </row>
    <row r="30" spans="2:7" x14ac:dyDescent="0.25">
      <c r="B30" s="2" t="s">
        <v>22</v>
      </c>
      <c r="C30" s="2" t="s">
        <v>23</v>
      </c>
      <c r="D30" s="2">
        <f>15.54 + 0.13</f>
        <v>15.67</v>
      </c>
      <c r="E30" s="2"/>
      <c r="F30" s="11">
        <f t="shared" si="4"/>
        <v>-15.67</v>
      </c>
      <c r="G30" s="12" t="s">
        <v>108</v>
      </c>
    </row>
    <row r="31" spans="2:7" x14ac:dyDescent="0.25">
      <c r="B31" s="2" t="s">
        <v>24</v>
      </c>
      <c r="C31" s="6" t="s">
        <v>25</v>
      </c>
      <c r="D31" s="2">
        <v>2.06</v>
      </c>
      <c r="E31" s="2"/>
      <c r="F31" s="11">
        <f t="shared" si="4"/>
        <v>-2.06</v>
      </c>
      <c r="G31" s="12"/>
    </row>
    <row r="32" spans="2:7" x14ac:dyDescent="0.25">
      <c r="B32" s="18"/>
      <c r="C32" s="20"/>
      <c r="D32" s="18"/>
      <c r="E32" s="18"/>
      <c r="F32" s="19"/>
      <c r="G32" s="20"/>
    </row>
    <row r="33" spans="2:7" x14ac:dyDescent="0.25">
      <c r="B33" s="18"/>
      <c r="C33" s="20"/>
      <c r="D33" s="18"/>
      <c r="E33" s="18"/>
      <c r="F33" s="19"/>
      <c r="G33" s="20"/>
    </row>
    <row r="34" spans="2:7" x14ac:dyDescent="0.25">
      <c r="B34" s="8" t="s">
        <v>0</v>
      </c>
      <c r="C34" s="17" t="s">
        <v>99</v>
      </c>
      <c r="D34" s="13" t="s">
        <v>97</v>
      </c>
      <c r="E34" s="14">
        <v>20231031007</v>
      </c>
      <c r="F34" s="13" t="s">
        <v>96</v>
      </c>
      <c r="G34" s="14">
        <v>20230927001</v>
      </c>
    </row>
    <row r="35" spans="2:7" ht="28.5" x14ac:dyDescent="0.25">
      <c r="B35" s="3" t="s">
        <v>2</v>
      </c>
      <c r="C35" s="4" t="s">
        <v>3</v>
      </c>
      <c r="D35" s="10" t="s">
        <v>91</v>
      </c>
      <c r="E35" s="10" t="s">
        <v>92</v>
      </c>
      <c r="F35" s="10" t="s">
        <v>94</v>
      </c>
      <c r="G35" s="4" t="s">
        <v>93</v>
      </c>
    </row>
    <row r="36" spans="2:7" x14ac:dyDescent="0.25">
      <c r="B36" s="5" t="s">
        <v>109</v>
      </c>
      <c r="C36" s="5" t="s">
        <v>29</v>
      </c>
      <c r="D36" s="2">
        <v>12.24</v>
      </c>
      <c r="E36" s="11"/>
      <c r="F36" s="11">
        <f t="shared" ref="F36" si="5">E36-D36</f>
        <v>-12.24</v>
      </c>
      <c r="G36" s="12"/>
    </row>
    <row r="39" spans="2:7" x14ac:dyDescent="0.25">
      <c r="B39" s="8" t="s">
        <v>101</v>
      </c>
      <c r="C39" s="17" t="s">
        <v>99</v>
      </c>
      <c r="D39" s="13" t="s">
        <v>97</v>
      </c>
      <c r="E39" s="14" t="s">
        <v>103</v>
      </c>
      <c r="F39" s="13" t="s">
        <v>96</v>
      </c>
      <c r="G39" s="14">
        <v>20230922001</v>
      </c>
    </row>
    <row r="40" spans="2:7" ht="28.5" x14ac:dyDescent="0.25">
      <c r="B40" s="3" t="s">
        <v>2</v>
      </c>
      <c r="C40" s="4" t="s">
        <v>3</v>
      </c>
      <c r="D40" s="10" t="s">
        <v>91</v>
      </c>
      <c r="E40" s="10" t="s">
        <v>92</v>
      </c>
      <c r="F40" s="10" t="s">
        <v>94</v>
      </c>
      <c r="G40" s="4" t="s">
        <v>93</v>
      </c>
    </row>
    <row r="41" spans="2:7" x14ac:dyDescent="0.25">
      <c r="B41" s="5" t="s">
        <v>102</v>
      </c>
      <c r="C41" s="5" t="s">
        <v>29</v>
      </c>
      <c r="D41" s="11">
        <v>10.210000000000001</v>
      </c>
      <c r="E41" s="11"/>
      <c r="F41" s="11">
        <f t="shared" ref="F41:F48" si="6">E41-D41</f>
        <v>-10.210000000000001</v>
      </c>
      <c r="G41" s="12"/>
    </row>
    <row r="42" spans="2:7" x14ac:dyDescent="0.25">
      <c r="B42" s="5" t="s">
        <v>30</v>
      </c>
      <c r="C42" s="5" t="s">
        <v>31</v>
      </c>
      <c r="D42" s="11">
        <v>6.2</v>
      </c>
      <c r="E42" s="11"/>
      <c r="F42" s="11">
        <f t="shared" si="6"/>
        <v>-6.2</v>
      </c>
      <c r="G42" s="12"/>
    </row>
    <row r="43" spans="2:7" x14ac:dyDescent="0.25">
      <c r="B43" s="5" t="s">
        <v>32</v>
      </c>
      <c r="C43" s="5" t="s">
        <v>33</v>
      </c>
      <c r="D43" s="2">
        <v>2.38</v>
      </c>
      <c r="E43" s="2"/>
      <c r="F43" s="11">
        <f t="shared" si="6"/>
        <v>-2.38</v>
      </c>
      <c r="G43" s="12"/>
    </row>
    <row r="44" spans="2:7" x14ac:dyDescent="0.25">
      <c r="B44" s="2" t="s">
        <v>34</v>
      </c>
      <c r="C44" s="2" t="s">
        <v>35</v>
      </c>
      <c r="D44" s="2">
        <v>0.1</v>
      </c>
      <c r="E44" s="2"/>
      <c r="F44" s="11">
        <f t="shared" si="6"/>
        <v>-0.1</v>
      </c>
      <c r="G44" s="12"/>
    </row>
    <row r="45" spans="2:7" x14ac:dyDescent="0.25">
      <c r="B45" s="2" t="s">
        <v>36</v>
      </c>
      <c r="C45" s="2" t="s">
        <v>37</v>
      </c>
      <c r="D45" s="2">
        <v>0.1</v>
      </c>
      <c r="E45" s="2"/>
      <c r="F45" s="11">
        <f t="shared" si="6"/>
        <v>-0.1</v>
      </c>
      <c r="G45" s="12"/>
    </row>
    <row r="46" spans="2:7" x14ac:dyDescent="0.25">
      <c r="B46" s="2" t="s">
        <v>12</v>
      </c>
      <c r="C46" s="2" t="s">
        <v>13</v>
      </c>
      <c r="D46" s="2">
        <v>0.05</v>
      </c>
      <c r="E46" s="2"/>
      <c r="F46" s="11">
        <f t="shared" si="6"/>
        <v>-0.05</v>
      </c>
      <c r="G46" s="12"/>
    </row>
    <row r="47" spans="2:7" x14ac:dyDescent="0.25">
      <c r="B47" s="2" t="s">
        <v>39</v>
      </c>
      <c r="C47" s="2" t="s">
        <v>40</v>
      </c>
      <c r="D47" s="2">
        <v>0.05</v>
      </c>
      <c r="E47" s="2"/>
      <c r="F47" s="11">
        <f t="shared" si="6"/>
        <v>-0.05</v>
      </c>
      <c r="G47" s="12"/>
    </row>
    <row r="48" spans="2:7" x14ac:dyDescent="0.25">
      <c r="B48" s="2" t="s">
        <v>43</v>
      </c>
      <c r="C48" s="2" t="s">
        <v>42</v>
      </c>
      <c r="D48" s="2">
        <v>0.84</v>
      </c>
      <c r="E48" s="2"/>
      <c r="F48" s="11">
        <f t="shared" si="6"/>
        <v>-0.84</v>
      </c>
      <c r="G48" s="12"/>
    </row>
    <row r="49" spans="2:7" x14ac:dyDescent="0.25">
      <c r="B49" s="2" t="s">
        <v>44</v>
      </c>
      <c r="C49" s="2" t="s">
        <v>45</v>
      </c>
      <c r="D49" s="2">
        <v>0.45</v>
      </c>
      <c r="E49" s="2"/>
      <c r="F49" s="11">
        <f t="shared" ref="F49:F51" si="7">E49-D49</f>
        <v>-0.45</v>
      </c>
      <c r="G49" s="12"/>
    </row>
    <row r="50" spans="2:7" x14ac:dyDescent="0.25">
      <c r="B50" s="2" t="s">
        <v>46</v>
      </c>
      <c r="C50" s="2" t="s">
        <v>47</v>
      </c>
      <c r="D50" s="2">
        <v>0.1</v>
      </c>
      <c r="E50" s="2"/>
      <c r="F50" s="11">
        <f t="shared" si="7"/>
        <v>-0.1</v>
      </c>
      <c r="G50" s="12"/>
    </row>
    <row r="51" spans="2:7" x14ac:dyDescent="0.25">
      <c r="B51" s="2" t="s">
        <v>48</v>
      </c>
      <c r="C51" s="2" t="s">
        <v>49</v>
      </c>
      <c r="D51" s="2">
        <f>25.96 + 11.11</f>
        <v>37.07</v>
      </c>
      <c r="E51" s="2"/>
      <c r="F51" s="11">
        <f t="shared" si="7"/>
        <v>-37.07</v>
      </c>
      <c r="G51" s="12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7"/>
  <sheetViews>
    <sheetView tabSelected="1" workbookViewId="0">
      <selection activeCell="K13" sqref="K13"/>
    </sheetView>
  </sheetViews>
  <sheetFormatPr defaultRowHeight="15" x14ac:dyDescent="0.25"/>
  <cols>
    <col min="1" max="1" width="3.42578125" style="9" customWidth="1"/>
    <col min="2" max="2" width="19" style="9" bestFit="1" customWidth="1"/>
    <col min="3" max="3" width="18.85546875" style="9" bestFit="1" customWidth="1"/>
    <col min="4" max="4" width="13.85546875" style="9" customWidth="1"/>
    <col min="5" max="5" width="13.28515625" style="9" customWidth="1"/>
    <col min="6" max="6" width="8" style="9" customWidth="1"/>
    <col min="7" max="7" width="25.28515625" style="9" bestFit="1" customWidth="1"/>
    <col min="8" max="8" width="9.140625" style="9"/>
    <col min="9" max="9" width="9.140625" style="21"/>
    <col min="10" max="10" width="14.28515625" style="18" customWidth="1"/>
    <col min="11" max="11" width="19" style="9" bestFit="1" customWidth="1"/>
    <col min="12" max="12" width="18.85546875" style="9" customWidth="1"/>
    <col min="13" max="13" width="13.85546875" style="9" customWidth="1"/>
    <col min="14" max="14" width="13.28515625" style="9" customWidth="1"/>
    <col min="15" max="15" width="8" style="9" customWidth="1"/>
    <col min="16" max="16" width="25.28515625" style="9" customWidth="1"/>
    <col min="17" max="17" width="12" style="9" bestFit="1" customWidth="1"/>
    <col min="18" max="16384" width="9.140625" style="9"/>
  </cols>
  <sheetData>
    <row r="2" spans="2:17" x14ac:dyDescent="0.25">
      <c r="B2" s="8" t="s">
        <v>69</v>
      </c>
      <c r="C2" s="17" t="s">
        <v>99</v>
      </c>
      <c r="D2" s="13" t="s">
        <v>97</v>
      </c>
      <c r="E2" s="14" t="s">
        <v>119</v>
      </c>
      <c r="F2" s="13" t="s">
        <v>96</v>
      </c>
      <c r="G2" s="14">
        <v>20231007001</v>
      </c>
    </row>
    <row r="3" spans="2:17" ht="28.5" x14ac:dyDescent="0.25">
      <c r="B3" s="7" t="s">
        <v>2</v>
      </c>
      <c r="C3" s="4" t="s">
        <v>3</v>
      </c>
      <c r="D3" s="10" t="s">
        <v>91</v>
      </c>
      <c r="E3" s="10" t="s">
        <v>92</v>
      </c>
      <c r="F3" s="10" t="s">
        <v>94</v>
      </c>
      <c r="G3" s="4" t="s">
        <v>93</v>
      </c>
      <c r="J3" s="4" t="s">
        <v>113</v>
      </c>
      <c r="K3" s="7" t="s">
        <v>2</v>
      </c>
      <c r="L3" s="4" t="s">
        <v>3</v>
      </c>
      <c r="M3" s="10" t="s">
        <v>91</v>
      </c>
      <c r="N3" s="10" t="s">
        <v>92</v>
      </c>
      <c r="O3" s="10" t="s">
        <v>94</v>
      </c>
      <c r="P3" s="4" t="s">
        <v>93</v>
      </c>
    </row>
    <row r="4" spans="2:17" x14ac:dyDescent="0.25">
      <c r="B4" s="2" t="s">
        <v>74</v>
      </c>
      <c r="C4" s="2" t="s">
        <v>7</v>
      </c>
      <c r="D4" s="2">
        <v>18.73</v>
      </c>
      <c r="E4" s="11">
        <f>'10'!F4</f>
        <v>39.57</v>
      </c>
      <c r="F4" s="11">
        <f t="shared" ref="F4:F7" si="0">E4-D4</f>
        <v>20.84</v>
      </c>
      <c r="G4" s="12" t="s">
        <v>95</v>
      </c>
      <c r="J4" s="2">
        <v>20231101009</v>
      </c>
      <c r="K4" s="2" t="s">
        <v>22</v>
      </c>
      <c r="L4" s="2" t="s">
        <v>23</v>
      </c>
      <c r="M4" s="2">
        <v>1.08</v>
      </c>
      <c r="N4" s="2"/>
      <c r="O4" s="11">
        <f t="shared" ref="O4:O8" si="1">N4-M4</f>
        <v>-1.08</v>
      </c>
      <c r="P4" s="2"/>
      <c r="Q4" s="9">
        <v>20231204011</v>
      </c>
    </row>
    <row r="5" spans="2:17" x14ac:dyDescent="0.25">
      <c r="B5" s="2" t="s">
        <v>77</v>
      </c>
      <c r="C5" s="2" t="s">
        <v>78</v>
      </c>
      <c r="D5" s="2">
        <v>16.899999999999999</v>
      </c>
      <c r="E5" s="11">
        <f>'10'!F5</f>
        <v>13.85</v>
      </c>
      <c r="F5" s="11">
        <f t="shared" si="0"/>
        <v>-3.0499999999999989</v>
      </c>
      <c r="G5" s="12" t="s">
        <v>95</v>
      </c>
      <c r="J5" s="2">
        <v>20231101008</v>
      </c>
      <c r="K5" s="2" t="s">
        <v>18</v>
      </c>
      <c r="L5" s="2" t="s">
        <v>19</v>
      </c>
      <c r="M5" s="2">
        <v>1.68</v>
      </c>
      <c r="N5" s="2"/>
      <c r="O5" s="11">
        <f t="shared" si="1"/>
        <v>-1.68</v>
      </c>
      <c r="P5" s="2"/>
      <c r="Q5" s="9">
        <v>20231204012</v>
      </c>
    </row>
    <row r="6" spans="2:17" x14ac:dyDescent="0.25">
      <c r="B6" s="2" t="s">
        <v>18</v>
      </c>
      <c r="C6" s="2" t="s">
        <v>19</v>
      </c>
      <c r="D6" s="2">
        <f>9.35 + 4.94</f>
        <v>14.29</v>
      </c>
      <c r="E6" s="2"/>
      <c r="F6" s="11">
        <f t="shared" si="0"/>
        <v>-14.29</v>
      </c>
      <c r="G6" s="12" t="s">
        <v>120</v>
      </c>
      <c r="J6" s="2">
        <v>20231101010</v>
      </c>
      <c r="K6" s="2" t="s">
        <v>20</v>
      </c>
      <c r="L6" s="2" t="s">
        <v>21</v>
      </c>
      <c r="M6" s="2">
        <v>2.58</v>
      </c>
      <c r="N6" s="2"/>
      <c r="O6" s="11">
        <f t="shared" si="1"/>
        <v>-2.58</v>
      </c>
      <c r="P6" s="2"/>
      <c r="Q6" s="9">
        <v>20231204009</v>
      </c>
    </row>
    <row r="7" spans="2:17" x14ac:dyDescent="0.25">
      <c r="B7" s="2" t="s">
        <v>83</v>
      </c>
      <c r="C7" s="2" t="s">
        <v>84</v>
      </c>
      <c r="D7" s="2">
        <v>10.18</v>
      </c>
      <c r="E7" s="2"/>
      <c r="F7" s="11">
        <f t="shared" si="0"/>
        <v>-10.18</v>
      </c>
      <c r="G7" s="12"/>
      <c r="J7" s="2">
        <v>20230926001</v>
      </c>
      <c r="K7" s="2" t="s">
        <v>83</v>
      </c>
      <c r="L7" s="2" t="s">
        <v>84</v>
      </c>
      <c r="M7" s="2">
        <v>0.1</v>
      </c>
      <c r="N7" s="2"/>
      <c r="O7" s="11">
        <f t="shared" si="1"/>
        <v>-0.1</v>
      </c>
      <c r="P7" s="2"/>
      <c r="Q7" s="9">
        <v>20231204010</v>
      </c>
    </row>
    <row r="8" spans="2:17" x14ac:dyDescent="0.25">
      <c r="J8" s="2">
        <v>20231101011</v>
      </c>
      <c r="K8" s="2" t="s">
        <v>48</v>
      </c>
      <c r="L8" s="2" t="s">
        <v>112</v>
      </c>
      <c r="M8" s="2">
        <v>4.24</v>
      </c>
      <c r="N8" s="2"/>
      <c r="O8" s="11">
        <f t="shared" si="1"/>
        <v>-4.24</v>
      </c>
      <c r="P8" s="2"/>
      <c r="Q8" s="9">
        <v>20231204008</v>
      </c>
    </row>
    <row r="10" spans="2:17" x14ac:dyDescent="0.25">
      <c r="B10" s="8" t="s">
        <v>0</v>
      </c>
      <c r="C10" s="17" t="s">
        <v>99</v>
      </c>
      <c r="D10" s="13" t="s">
        <v>97</v>
      </c>
      <c r="E10" s="14" t="s">
        <v>116</v>
      </c>
      <c r="F10" s="13" t="s">
        <v>96</v>
      </c>
      <c r="G10" s="14">
        <v>20231027007</v>
      </c>
    </row>
    <row r="11" spans="2:17" ht="28.5" x14ac:dyDescent="0.25">
      <c r="B11" s="3" t="s">
        <v>2</v>
      </c>
      <c r="C11" s="4" t="s">
        <v>3</v>
      </c>
      <c r="D11" s="10" t="s">
        <v>91</v>
      </c>
      <c r="E11" s="10" t="s">
        <v>92</v>
      </c>
      <c r="F11" s="10" t="s">
        <v>94</v>
      </c>
      <c r="G11" s="4" t="s">
        <v>93</v>
      </c>
    </row>
    <row r="12" spans="2:17" x14ac:dyDescent="0.25">
      <c r="B12" s="5" t="s">
        <v>4</v>
      </c>
      <c r="C12" s="5" t="s">
        <v>5</v>
      </c>
      <c r="D12" s="2">
        <v>13.87</v>
      </c>
      <c r="E12" s="11"/>
      <c r="F12" s="11">
        <f t="shared" ref="F12:F20" si="2">E12-D12</f>
        <v>-13.87</v>
      </c>
      <c r="G12" s="12"/>
    </row>
    <row r="13" spans="2:17" x14ac:dyDescent="0.25">
      <c r="B13" s="5" t="s">
        <v>6</v>
      </c>
      <c r="C13" s="5" t="s">
        <v>7</v>
      </c>
      <c r="D13" s="2">
        <v>56.85</v>
      </c>
      <c r="E13" s="11"/>
      <c r="F13" s="11">
        <f t="shared" si="2"/>
        <v>-56.85</v>
      </c>
      <c r="G13" s="12"/>
    </row>
    <row r="14" spans="2:17" x14ac:dyDescent="0.25">
      <c r="B14" s="5" t="s">
        <v>8</v>
      </c>
      <c r="C14" s="5" t="s">
        <v>9</v>
      </c>
      <c r="D14" s="2">
        <v>11.39</v>
      </c>
      <c r="E14" s="2"/>
      <c r="F14" s="11">
        <f t="shared" si="2"/>
        <v>-11.39</v>
      </c>
      <c r="G14" s="12"/>
    </row>
    <row r="15" spans="2:17" x14ac:dyDescent="0.25">
      <c r="B15" s="5" t="s">
        <v>10</v>
      </c>
      <c r="C15" s="5" t="s">
        <v>11</v>
      </c>
      <c r="D15" s="2">
        <v>5.3</v>
      </c>
      <c r="E15" s="2"/>
      <c r="F15" s="11">
        <f t="shared" si="2"/>
        <v>-5.3</v>
      </c>
      <c r="G15" s="12"/>
    </row>
    <row r="16" spans="2:17" x14ac:dyDescent="0.25">
      <c r="B16" s="2" t="s">
        <v>16</v>
      </c>
      <c r="C16" s="2" t="s">
        <v>17</v>
      </c>
      <c r="D16" s="2">
        <v>2</v>
      </c>
      <c r="E16" s="2"/>
      <c r="F16" s="11">
        <f t="shared" si="2"/>
        <v>-2</v>
      </c>
      <c r="G16" s="12"/>
    </row>
    <row r="17" spans="2:7" x14ac:dyDescent="0.25">
      <c r="B17" s="2" t="s">
        <v>18</v>
      </c>
      <c r="C17" s="2" t="s">
        <v>19</v>
      </c>
      <c r="D17" s="2">
        <v>1.38</v>
      </c>
      <c r="E17" s="2"/>
      <c r="F17" s="11">
        <f t="shared" si="2"/>
        <v>-1.38</v>
      </c>
      <c r="G17" s="12"/>
    </row>
    <row r="18" spans="2:7" x14ac:dyDescent="0.25">
      <c r="B18" s="2" t="s">
        <v>20</v>
      </c>
      <c r="C18" s="2" t="s">
        <v>21</v>
      </c>
      <c r="D18" s="2">
        <v>16.3</v>
      </c>
      <c r="E18" s="2"/>
      <c r="F18" s="11">
        <f t="shared" si="2"/>
        <v>-16.3</v>
      </c>
      <c r="G18" s="12"/>
    </row>
    <row r="19" spans="2:7" x14ac:dyDescent="0.25">
      <c r="B19" s="2" t="s">
        <v>22</v>
      </c>
      <c r="C19" s="2" t="s">
        <v>23</v>
      </c>
      <c r="D19" s="2">
        <f>7.62 + 2.24</f>
        <v>9.86</v>
      </c>
      <c r="E19" s="2"/>
      <c r="F19" s="11">
        <f t="shared" si="2"/>
        <v>-9.86</v>
      </c>
      <c r="G19" s="12" t="s">
        <v>115</v>
      </c>
    </row>
    <row r="20" spans="2:7" x14ac:dyDescent="0.25">
      <c r="B20" s="2" t="s">
        <v>24</v>
      </c>
      <c r="C20" s="6" t="s">
        <v>25</v>
      </c>
      <c r="D20" s="2">
        <f>10.31 + 2.62</f>
        <v>12.93</v>
      </c>
      <c r="E20" s="2"/>
      <c r="F20" s="11">
        <f t="shared" si="2"/>
        <v>-12.93</v>
      </c>
      <c r="G20" s="12" t="s">
        <v>114</v>
      </c>
    </row>
    <row r="23" spans="2:7" x14ac:dyDescent="0.25">
      <c r="B23" s="8" t="s">
        <v>0</v>
      </c>
      <c r="C23" s="16" t="s">
        <v>98</v>
      </c>
      <c r="D23" s="13" t="s">
        <v>97</v>
      </c>
      <c r="E23" s="14">
        <v>20231120008</v>
      </c>
      <c r="F23" s="13" t="s">
        <v>96</v>
      </c>
      <c r="G23" s="14">
        <v>20231027005</v>
      </c>
    </row>
    <row r="24" spans="2:7" ht="28.5" x14ac:dyDescent="0.25">
      <c r="B24" s="3" t="s">
        <v>2</v>
      </c>
      <c r="C24" s="4" t="s">
        <v>3</v>
      </c>
      <c r="D24" s="10" t="s">
        <v>91</v>
      </c>
      <c r="E24" s="10" t="s">
        <v>92</v>
      </c>
      <c r="F24" s="10" t="s">
        <v>94</v>
      </c>
      <c r="G24" s="4" t="s">
        <v>93</v>
      </c>
    </row>
    <row r="25" spans="2:7" x14ac:dyDescent="0.25">
      <c r="B25" s="2" t="s">
        <v>24</v>
      </c>
      <c r="C25" s="6" t="s">
        <v>25</v>
      </c>
      <c r="D25" s="2">
        <v>3.57</v>
      </c>
      <c r="E25" s="2"/>
      <c r="F25" s="11">
        <f t="shared" ref="F25" si="3">E25-D25</f>
        <v>-3.57</v>
      </c>
      <c r="G25" s="12"/>
    </row>
    <row r="28" spans="2:7" x14ac:dyDescent="0.25">
      <c r="B28" s="8" t="s">
        <v>1</v>
      </c>
      <c r="C28" s="17" t="s">
        <v>99</v>
      </c>
      <c r="D28" s="13" t="s">
        <v>97</v>
      </c>
      <c r="E28" s="14">
        <v>20231204002</v>
      </c>
      <c r="F28" s="13" t="s">
        <v>96</v>
      </c>
      <c r="G28" s="14">
        <v>20231027001</v>
      </c>
    </row>
    <row r="29" spans="2:7" ht="28.5" x14ac:dyDescent="0.25">
      <c r="B29" s="3" t="s">
        <v>2</v>
      </c>
      <c r="C29" s="4" t="s">
        <v>3</v>
      </c>
      <c r="D29" s="10" t="s">
        <v>91</v>
      </c>
      <c r="E29" s="10" t="s">
        <v>92</v>
      </c>
      <c r="F29" s="10" t="s">
        <v>94</v>
      </c>
      <c r="G29" s="4" t="s">
        <v>93</v>
      </c>
    </row>
    <row r="30" spans="2:7" x14ac:dyDescent="0.25">
      <c r="B30" s="5" t="s">
        <v>4</v>
      </c>
      <c r="C30" s="5" t="s">
        <v>5</v>
      </c>
      <c r="D30" s="2">
        <v>0.14000000000000001</v>
      </c>
      <c r="E30" s="11"/>
      <c r="F30" s="11">
        <f t="shared" ref="F30:F37" si="4">E30-D30</f>
        <v>-0.14000000000000001</v>
      </c>
      <c r="G30" s="12"/>
    </row>
    <row r="31" spans="2:7" x14ac:dyDescent="0.25">
      <c r="B31" s="5" t="s">
        <v>6</v>
      </c>
      <c r="C31" s="5" t="s">
        <v>7</v>
      </c>
      <c r="D31" s="2">
        <v>3.81</v>
      </c>
      <c r="E31" s="11"/>
      <c r="F31" s="11">
        <f t="shared" si="4"/>
        <v>-3.81</v>
      </c>
      <c r="G31" s="12"/>
    </row>
    <row r="32" spans="2:7" x14ac:dyDescent="0.25">
      <c r="B32" s="5" t="s">
        <v>8</v>
      </c>
      <c r="C32" s="5" t="s">
        <v>9</v>
      </c>
      <c r="D32" s="2">
        <v>0.14000000000000001</v>
      </c>
      <c r="E32" s="2"/>
      <c r="F32" s="11">
        <f t="shared" si="4"/>
        <v>-0.14000000000000001</v>
      </c>
      <c r="G32" s="12"/>
    </row>
    <row r="33" spans="2:7" x14ac:dyDescent="0.25">
      <c r="B33" s="5" t="s">
        <v>10</v>
      </c>
      <c r="C33" s="5" t="s">
        <v>11</v>
      </c>
      <c r="D33" s="2">
        <v>0.28000000000000003</v>
      </c>
      <c r="E33" s="2"/>
      <c r="F33" s="11">
        <f t="shared" si="4"/>
        <v>-0.28000000000000003</v>
      </c>
      <c r="G33" s="12"/>
    </row>
    <row r="34" spans="2:7" x14ac:dyDescent="0.25">
      <c r="B34" s="2" t="s">
        <v>16</v>
      </c>
      <c r="C34" s="2" t="s">
        <v>17</v>
      </c>
      <c r="D34" s="2">
        <v>0.09</v>
      </c>
      <c r="E34" s="2"/>
      <c r="F34" s="11">
        <f t="shared" si="4"/>
        <v>-0.09</v>
      </c>
      <c r="G34" s="12"/>
    </row>
    <row r="35" spans="2:7" x14ac:dyDescent="0.25">
      <c r="B35" s="2" t="s">
        <v>18</v>
      </c>
      <c r="C35" s="2" t="s">
        <v>19</v>
      </c>
      <c r="D35" s="2">
        <v>0.24</v>
      </c>
      <c r="E35" s="2"/>
      <c r="F35" s="11">
        <f t="shared" si="4"/>
        <v>-0.24</v>
      </c>
      <c r="G35" s="12"/>
    </row>
    <row r="36" spans="2:7" x14ac:dyDescent="0.25">
      <c r="B36" s="2" t="s">
        <v>22</v>
      </c>
      <c r="C36" s="2" t="s">
        <v>23</v>
      </c>
      <c r="D36" s="2">
        <v>1.08</v>
      </c>
      <c r="E36" s="2"/>
      <c r="F36" s="11">
        <f t="shared" si="4"/>
        <v>-1.08</v>
      </c>
      <c r="G36" s="12"/>
    </row>
    <row r="37" spans="2:7" x14ac:dyDescent="0.25">
      <c r="B37" s="2" t="s">
        <v>24</v>
      </c>
      <c r="C37" s="6" t="s">
        <v>25</v>
      </c>
      <c r="D37" s="2">
        <v>0.57999999999999996</v>
      </c>
      <c r="E37" s="2"/>
      <c r="F37" s="11">
        <f t="shared" si="4"/>
        <v>-0.57999999999999996</v>
      </c>
      <c r="G37" s="12"/>
    </row>
    <row r="40" spans="2:7" x14ac:dyDescent="0.25">
      <c r="B40" s="8" t="s">
        <v>101</v>
      </c>
      <c r="C40" s="17" t="s">
        <v>99</v>
      </c>
      <c r="D40" s="13" t="s">
        <v>97</v>
      </c>
      <c r="E40" s="14" t="s">
        <v>117</v>
      </c>
      <c r="F40" s="13" t="s">
        <v>96</v>
      </c>
      <c r="G40" s="14">
        <v>20230922001</v>
      </c>
    </row>
    <row r="41" spans="2:7" ht="28.5" x14ac:dyDescent="0.25">
      <c r="B41" s="3" t="s">
        <v>2</v>
      </c>
      <c r="C41" s="4" t="s">
        <v>3</v>
      </c>
      <c r="D41" s="10" t="s">
        <v>91</v>
      </c>
      <c r="E41" s="10" t="s">
        <v>92</v>
      </c>
      <c r="F41" s="10" t="s">
        <v>94</v>
      </c>
      <c r="G41" s="4" t="s">
        <v>93</v>
      </c>
    </row>
    <row r="42" spans="2:7" x14ac:dyDescent="0.25">
      <c r="B42" s="5" t="s">
        <v>102</v>
      </c>
      <c r="C42" s="5" t="s">
        <v>29</v>
      </c>
      <c r="D42" s="11">
        <v>12.88</v>
      </c>
      <c r="E42" s="11"/>
      <c r="F42" s="11">
        <f t="shared" ref="F42:F47" si="5">E42-D42</f>
        <v>-12.88</v>
      </c>
      <c r="G42" s="12"/>
    </row>
    <row r="43" spans="2:7" x14ac:dyDescent="0.25">
      <c r="B43" s="5" t="s">
        <v>30</v>
      </c>
      <c r="C43" s="5" t="s">
        <v>31</v>
      </c>
      <c r="D43" s="11">
        <v>3</v>
      </c>
      <c r="E43" s="11"/>
      <c r="F43" s="11">
        <f t="shared" si="5"/>
        <v>-3</v>
      </c>
      <c r="G43" s="12"/>
    </row>
    <row r="44" spans="2:7" x14ac:dyDescent="0.25">
      <c r="B44" s="5" t="s">
        <v>32</v>
      </c>
      <c r="C44" s="5" t="s">
        <v>33</v>
      </c>
      <c r="D44" s="2">
        <v>0.98</v>
      </c>
      <c r="E44" s="2"/>
      <c r="F44" s="11">
        <f t="shared" si="5"/>
        <v>-0.98</v>
      </c>
      <c r="G44" s="12"/>
    </row>
    <row r="45" spans="2:7" x14ac:dyDescent="0.25">
      <c r="B45" s="2" t="s">
        <v>43</v>
      </c>
      <c r="C45" s="2" t="s">
        <v>42</v>
      </c>
      <c r="D45" s="2">
        <v>0.68</v>
      </c>
      <c r="E45" s="2"/>
      <c r="F45" s="11">
        <f t="shared" si="5"/>
        <v>-0.68</v>
      </c>
      <c r="G45" s="12"/>
    </row>
    <row r="46" spans="2:7" x14ac:dyDescent="0.25">
      <c r="B46" s="2" t="s">
        <v>44</v>
      </c>
      <c r="C46" s="2" t="s">
        <v>45</v>
      </c>
      <c r="D46" s="2">
        <v>0.34</v>
      </c>
      <c r="E46" s="2"/>
      <c r="F46" s="11">
        <f t="shared" si="5"/>
        <v>-0.34</v>
      </c>
      <c r="G46" s="12"/>
    </row>
    <row r="47" spans="2:7" x14ac:dyDescent="0.25">
      <c r="B47" s="2" t="s">
        <v>48</v>
      </c>
      <c r="C47" s="2" t="s">
        <v>49</v>
      </c>
      <c r="D47" s="2">
        <f>15.86 + 1.04</f>
        <v>16.899999999999999</v>
      </c>
      <c r="E47" s="2"/>
      <c r="F47" s="11">
        <f t="shared" si="5"/>
        <v>-16.899999999999999</v>
      </c>
      <c r="G47" s="1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"/>
  <sheetViews>
    <sheetView workbookViewId="0">
      <selection activeCell="B10" sqref="B10:C10"/>
    </sheetView>
  </sheetViews>
  <sheetFormatPr defaultRowHeight="15" x14ac:dyDescent="0.25"/>
  <cols>
    <col min="1" max="1" width="3" customWidth="1"/>
    <col min="2" max="2" width="19" bestFit="1" customWidth="1"/>
    <col min="3" max="3" width="20.140625" bestFit="1" customWidth="1"/>
    <col min="5" max="5" width="19" bestFit="1" customWidth="1"/>
    <col min="6" max="6" width="20.140625" bestFit="1" customWidth="1"/>
  </cols>
  <sheetData>
    <row r="1" spans="2:6" x14ac:dyDescent="0.25">
      <c r="B1" s="15" t="s">
        <v>0</v>
      </c>
      <c r="C1" s="15"/>
      <c r="D1" s="1"/>
      <c r="E1" s="15" t="s">
        <v>1</v>
      </c>
      <c r="F1" s="15"/>
    </row>
    <row r="2" spans="2:6" ht="15.75" x14ac:dyDescent="0.25">
      <c r="B2" s="3" t="s">
        <v>2</v>
      </c>
      <c r="C2" s="4" t="s">
        <v>3</v>
      </c>
      <c r="D2" s="1"/>
      <c r="E2" s="3" t="s">
        <v>2</v>
      </c>
      <c r="F2" s="4" t="s">
        <v>3</v>
      </c>
    </row>
    <row r="3" spans="2:6" x14ac:dyDescent="0.25">
      <c r="B3" s="5" t="s">
        <v>4</v>
      </c>
      <c r="C3" s="5" t="s">
        <v>5</v>
      </c>
      <c r="D3" s="1"/>
      <c r="E3" s="5" t="s">
        <v>4</v>
      </c>
      <c r="F3" s="5" t="s">
        <v>5</v>
      </c>
    </row>
    <row r="4" spans="2:6" x14ac:dyDescent="0.25">
      <c r="B4" s="5" t="s">
        <v>6</v>
      </c>
      <c r="C4" s="5" t="s">
        <v>7</v>
      </c>
      <c r="D4" s="1"/>
      <c r="E4" s="5" t="s">
        <v>6</v>
      </c>
      <c r="F4" s="5" t="s">
        <v>7</v>
      </c>
    </row>
    <row r="5" spans="2:6" x14ac:dyDescent="0.25">
      <c r="B5" s="5" t="s">
        <v>8</v>
      </c>
      <c r="C5" s="5" t="s">
        <v>9</v>
      </c>
      <c r="D5" s="1"/>
      <c r="E5" s="5" t="s">
        <v>8</v>
      </c>
      <c r="F5" s="5" t="s">
        <v>9</v>
      </c>
    </row>
    <row r="6" spans="2:6" x14ac:dyDescent="0.25">
      <c r="B6" s="5" t="s">
        <v>10</v>
      </c>
      <c r="C6" s="5" t="s">
        <v>11</v>
      </c>
      <c r="D6" s="1"/>
      <c r="E6" s="5" t="s">
        <v>10</v>
      </c>
      <c r="F6" s="5" t="s">
        <v>11</v>
      </c>
    </row>
    <row r="7" spans="2:6" x14ac:dyDescent="0.25">
      <c r="B7" s="2" t="s">
        <v>12</v>
      </c>
      <c r="C7" s="2" t="s">
        <v>13</v>
      </c>
      <c r="D7" s="1"/>
      <c r="E7" s="2" t="s">
        <v>12</v>
      </c>
      <c r="F7" s="2" t="s">
        <v>13</v>
      </c>
    </row>
    <row r="8" spans="2:6" x14ac:dyDescent="0.25">
      <c r="B8" s="2" t="s">
        <v>14</v>
      </c>
      <c r="C8" s="2" t="s">
        <v>15</v>
      </c>
      <c r="D8" s="1"/>
      <c r="E8" s="2" t="s">
        <v>14</v>
      </c>
      <c r="F8" s="2" t="s">
        <v>15</v>
      </c>
    </row>
    <row r="9" spans="2:6" x14ac:dyDescent="0.25">
      <c r="B9" s="2" t="s">
        <v>16</v>
      </c>
      <c r="C9" s="2" t="s">
        <v>17</v>
      </c>
      <c r="D9" s="1"/>
      <c r="E9" s="2" t="s">
        <v>16</v>
      </c>
      <c r="F9" s="2" t="s">
        <v>17</v>
      </c>
    </row>
    <row r="10" spans="2:6" x14ac:dyDescent="0.25">
      <c r="B10" s="2" t="s">
        <v>18</v>
      </c>
      <c r="C10" s="2" t="s">
        <v>19</v>
      </c>
      <c r="D10" s="1"/>
      <c r="E10" s="2" t="s">
        <v>18</v>
      </c>
      <c r="F10" s="2" t="s">
        <v>19</v>
      </c>
    </row>
    <row r="11" spans="2:6" x14ac:dyDescent="0.25">
      <c r="B11" s="2" t="s">
        <v>20</v>
      </c>
      <c r="C11" s="2" t="s">
        <v>21</v>
      </c>
      <c r="D11" s="1"/>
      <c r="E11" s="2" t="s">
        <v>22</v>
      </c>
      <c r="F11" s="2" t="s">
        <v>23</v>
      </c>
    </row>
    <row r="12" spans="2:6" x14ac:dyDescent="0.25">
      <c r="B12" s="2" t="s">
        <v>22</v>
      </c>
      <c r="C12" s="2" t="s">
        <v>23</v>
      </c>
      <c r="D12" s="1"/>
      <c r="E12" s="2" t="s">
        <v>24</v>
      </c>
      <c r="F12" s="6" t="s">
        <v>25</v>
      </c>
    </row>
    <row r="13" spans="2:6" x14ac:dyDescent="0.25">
      <c r="B13" s="2" t="s">
        <v>24</v>
      </c>
      <c r="C13" s="6" t="s">
        <v>25</v>
      </c>
      <c r="D13" s="1"/>
      <c r="E13" s="1"/>
      <c r="F13" s="1"/>
    </row>
    <row r="15" spans="2:6" x14ac:dyDescent="0.25">
      <c r="B15" s="15" t="s">
        <v>26</v>
      </c>
      <c r="C15" s="15"/>
      <c r="D15" s="1"/>
      <c r="E15" s="15" t="s">
        <v>27</v>
      </c>
      <c r="F15" s="15"/>
    </row>
    <row r="16" spans="2:6" ht="15.75" x14ac:dyDescent="0.25">
      <c r="B16" s="3" t="s">
        <v>2</v>
      </c>
      <c r="C16" s="4" t="s">
        <v>3</v>
      </c>
      <c r="D16" s="1"/>
      <c r="E16" s="3" t="s">
        <v>2</v>
      </c>
      <c r="F16" s="4" t="s">
        <v>3</v>
      </c>
    </row>
    <row r="17" spans="2:6" x14ac:dyDescent="0.25">
      <c r="B17" s="5" t="s">
        <v>28</v>
      </c>
      <c r="C17" s="5" t="s">
        <v>29</v>
      </c>
      <c r="D17" s="1"/>
      <c r="E17" s="5" t="s">
        <v>28</v>
      </c>
      <c r="F17" s="5" t="s">
        <v>29</v>
      </c>
    </row>
    <row r="18" spans="2:6" x14ac:dyDescent="0.25">
      <c r="B18" s="5" t="s">
        <v>30</v>
      </c>
      <c r="C18" s="5" t="s">
        <v>31</v>
      </c>
      <c r="D18" s="1"/>
      <c r="E18" s="5" t="s">
        <v>30</v>
      </c>
      <c r="F18" s="5" t="s">
        <v>31</v>
      </c>
    </row>
    <row r="19" spans="2:6" x14ac:dyDescent="0.25">
      <c r="B19" s="5" t="s">
        <v>32</v>
      </c>
      <c r="C19" s="5" t="s">
        <v>33</v>
      </c>
      <c r="D19" s="1"/>
      <c r="E19" s="5" t="s">
        <v>32</v>
      </c>
      <c r="F19" s="5" t="s">
        <v>33</v>
      </c>
    </row>
    <row r="20" spans="2:6" x14ac:dyDescent="0.25">
      <c r="B20" s="2" t="s">
        <v>34</v>
      </c>
      <c r="C20" s="2" t="s">
        <v>35</v>
      </c>
      <c r="D20" s="1"/>
      <c r="E20" s="2" t="s">
        <v>36</v>
      </c>
      <c r="F20" s="2"/>
    </row>
    <row r="21" spans="2:6" x14ac:dyDescent="0.25">
      <c r="B21" s="2" t="s">
        <v>36</v>
      </c>
      <c r="C21" s="2" t="s">
        <v>37</v>
      </c>
      <c r="D21" s="1"/>
      <c r="E21" s="2" t="s">
        <v>12</v>
      </c>
      <c r="F21" s="2"/>
    </row>
    <row r="22" spans="2:6" x14ac:dyDescent="0.25">
      <c r="B22" s="2" t="s">
        <v>12</v>
      </c>
      <c r="C22" s="2" t="s">
        <v>13</v>
      </c>
      <c r="D22" s="1"/>
      <c r="E22" s="2" t="s">
        <v>38</v>
      </c>
      <c r="F22" s="2"/>
    </row>
    <row r="23" spans="2:6" x14ac:dyDescent="0.25">
      <c r="B23" s="2" t="s">
        <v>39</v>
      </c>
      <c r="C23" s="2" t="s">
        <v>40</v>
      </c>
      <c r="D23" s="1"/>
      <c r="E23" s="2" t="s">
        <v>41</v>
      </c>
      <c r="F23" s="2" t="s">
        <v>42</v>
      </c>
    </row>
    <row r="24" spans="2:6" x14ac:dyDescent="0.25">
      <c r="B24" s="2" t="s">
        <v>43</v>
      </c>
      <c r="C24" s="2" t="s">
        <v>42</v>
      </c>
      <c r="D24" s="1"/>
      <c r="E24" s="2" t="s">
        <v>44</v>
      </c>
      <c r="F24" s="2" t="s">
        <v>45</v>
      </c>
    </row>
    <row r="25" spans="2:6" x14ac:dyDescent="0.25">
      <c r="B25" s="2" t="s">
        <v>44</v>
      </c>
      <c r="C25" s="2" t="s">
        <v>45</v>
      </c>
      <c r="D25" s="1"/>
      <c r="E25" s="2" t="s">
        <v>46</v>
      </c>
      <c r="F25" s="2" t="s">
        <v>47</v>
      </c>
    </row>
    <row r="26" spans="2:6" x14ac:dyDescent="0.25">
      <c r="B26" s="2" t="s">
        <v>46</v>
      </c>
      <c r="C26" s="2" t="s">
        <v>47</v>
      </c>
      <c r="D26" s="1"/>
      <c r="E26" s="2" t="s">
        <v>48</v>
      </c>
      <c r="F26" s="2" t="s">
        <v>49</v>
      </c>
    </row>
    <row r="27" spans="2:6" x14ac:dyDescent="0.25">
      <c r="B27" s="2" t="s">
        <v>48</v>
      </c>
      <c r="C27" s="2" t="s">
        <v>49</v>
      </c>
      <c r="D27" s="1"/>
      <c r="E27" s="1"/>
      <c r="F27" s="1"/>
    </row>
    <row r="29" spans="2:6" x14ac:dyDescent="0.25">
      <c r="B29" s="15" t="s">
        <v>50</v>
      </c>
      <c r="C29" s="15"/>
      <c r="D29" s="1"/>
      <c r="E29" s="15" t="s">
        <v>51</v>
      </c>
      <c r="F29" s="15"/>
    </row>
    <row r="30" spans="2:6" ht="15.75" x14ac:dyDescent="0.25">
      <c r="B30" s="3" t="s">
        <v>2</v>
      </c>
      <c r="C30" s="4" t="s">
        <v>3</v>
      </c>
      <c r="D30" s="1"/>
      <c r="E30" s="3" t="s">
        <v>2</v>
      </c>
      <c r="F30" s="4" t="s">
        <v>3</v>
      </c>
    </row>
    <row r="31" spans="2:6" x14ac:dyDescent="0.25">
      <c r="B31" s="5" t="s">
        <v>52</v>
      </c>
      <c r="C31" s="5" t="s">
        <v>53</v>
      </c>
      <c r="D31" s="1"/>
      <c r="E31" s="5" t="s">
        <v>54</v>
      </c>
      <c r="F31" s="5" t="s">
        <v>53</v>
      </c>
    </row>
    <row r="32" spans="2:6" x14ac:dyDescent="0.25">
      <c r="B32" s="5" t="s">
        <v>10</v>
      </c>
      <c r="C32" s="5" t="s">
        <v>11</v>
      </c>
      <c r="D32" s="1"/>
      <c r="E32" s="5" t="s">
        <v>30</v>
      </c>
      <c r="F32" s="5" t="s">
        <v>31</v>
      </c>
    </row>
    <row r="33" spans="2:6" x14ac:dyDescent="0.25">
      <c r="B33" s="5" t="s">
        <v>55</v>
      </c>
      <c r="C33" s="5" t="s">
        <v>56</v>
      </c>
      <c r="D33" s="1"/>
      <c r="E33" s="5" t="s">
        <v>32</v>
      </c>
      <c r="F33" s="5" t="s">
        <v>33</v>
      </c>
    </row>
    <row r="34" spans="2:6" x14ac:dyDescent="0.25">
      <c r="B34" s="5" t="s">
        <v>57</v>
      </c>
      <c r="C34" s="5"/>
      <c r="D34" s="1"/>
      <c r="E34" s="2" t="s">
        <v>34</v>
      </c>
      <c r="F34" s="2" t="s">
        <v>35</v>
      </c>
    </row>
    <row r="35" spans="2:6" x14ac:dyDescent="0.25">
      <c r="B35" s="5" t="s">
        <v>30</v>
      </c>
      <c r="C35" s="5" t="s">
        <v>31</v>
      </c>
      <c r="D35" s="1"/>
      <c r="E35" s="2" t="s">
        <v>36</v>
      </c>
      <c r="F35" s="2" t="s">
        <v>37</v>
      </c>
    </row>
    <row r="36" spans="2:6" x14ac:dyDescent="0.25">
      <c r="B36" s="2" t="s">
        <v>36</v>
      </c>
      <c r="C36" s="2" t="s">
        <v>37</v>
      </c>
      <c r="D36" s="1"/>
      <c r="E36" s="2" t="s">
        <v>12</v>
      </c>
      <c r="F36" s="2" t="s">
        <v>13</v>
      </c>
    </row>
    <row r="37" spans="2:6" x14ac:dyDescent="0.25">
      <c r="B37" s="2" t="s">
        <v>12</v>
      </c>
      <c r="C37" s="2" t="s">
        <v>13</v>
      </c>
      <c r="D37" s="1"/>
      <c r="E37" s="5" t="s">
        <v>58</v>
      </c>
      <c r="F37" s="5" t="s">
        <v>42</v>
      </c>
    </row>
    <row r="38" spans="2:6" x14ac:dyDescent="0.25">
      <c r="B38" s="2" t="s">
        <v>39</v>
      </c>
      <c r="C38" s="2" t="s">
        <v>40</v>
      </c>
      <c r="D38" s="1"/>
      <c r="E38" s="2" t="s">
        <v>59</v>
      </c>
      <c r="F38" s="2" t="s">
        <v>60</v>
      </c>
    </row>
    <row r="39" spans="2:6" x14ac:dyDescent="0.25">
      <c r="B39" s="2" t="s">
        <v>61</v>
      </c>
      <c r="C39" s="2"/>
      <c r="D39" s="1"/>
      <c r="E39" s="2" t="s">
        <v>62</v>
      </c>
      <c r="F39" s="2" t="s">
        <v>63</v>
      </c>
    </row>
    <row r="40" spans="2:6" x14ac:dyDescent="0.25">
      <c r="B40" s="2" t="s">
        <v>64</v>
      </c>
      <c r="C40" s="2"/>
      <c r="D40" s="1"/>
      <c r="E40" s="2" t="s">
        <v>48</v>
      </c>
      <c r="F40" s="2" t="s">
        <v>49</v>
      </c>
    </row>
    <row r="41" spans="2:6" x14ac:dyDescent="0.25">
      <c r="B41" s="2" t="s">
        <v>65</v>
      </c>
      <c r="C41" s="2" t="s">
        <v>66</v>
      </c>
      <c r="D41" s="1"/>
      <c r="E41" s="1"/>
      <c r="F41" s="1"/>
    </row>
    <row r="42" spans="2:6" x14ac:dyDescent="0.25">
      <c r="B42" s="2" t="s">
        <v>67</v>
      </c>
      <c r="C42" s="2" t="s">
        <v>68</v>
      </c>
      <c r="D42" s="1"/>
      <c r="E42" s="15" t="s">
        <v>69</v>
      </c>
      <c r="F42" s="15"/>
    </row>
    <row r="43" spans="2:6" ht="15.75" x14ac:dyDescent="0.25">
      <c r="B43" s="2" t="s">
        <v>70</v>
      </c>
      <c r="C43" s="2" t="s">
        <v>71</v>
      </c>
      <c r="D43" s="1"/>
      <c r="E43" s="3" t="s">
        <v>2</v>
      </c>
      <c r="F43" s="4" t="s">
        <v>3</v>
      </c>
    </row>
    <row r="44" spans="2:6" x14ac:dyDescent="0.25">
      <c r="B44" s="2" t="s">
        <v>72</v>
      </c>
      <c r="C44" s="2" t="s">
        <v>73</v>
      </c>
      <c r="D44" s="1"/>
      <c r="E44" s="2" t="s">
        <v>74</v>
      </c>
      <c r="F44" s="2" t="s">
        <v>7</v>
      </c>
    </row>
    <row r="45" spans="2:6" x14ac:dyDescent="0.25">
      <c r="B45" s="2" t="s">
        <v>75</v>
      </c>
      <c r="C45" s="2" t="s">
        <v>76</v>
      </c>
      <c r="D45" s="1"/>
      <c r="E45" s="5" t="s">
        <v>77</v>
      </c>
      <c r="F45" s="5" t="s">
        <v>78</v>
      </c>
    </row>
    <row r="46" spans="2:6" x14ac:dyDescent="0.25">
      <c r="B46" s="2" t="s">
        <v>79</v>
      </c>
      <c r="C46" s="2" t="s">
        <v>80</v>
      </c>
      <c r="D46" s="1"/>
      <c r="E46" s="2" t="s">
        <v>18</v>
      </c>
      <c r="F46" s="2" t="s">
        <v>19</v>
      </c>
    </row>
    <row r="47" spans="2:6" x14ac:dyDescent="0.25">
      <c r="B47" s="2" t="s">
        <v>81</v>
      </c>
      <c r="C47" s="2" t="s">
        <v>82</v>
      </c>
      <c r="D47" s="1"/>
      <c r="E47" s="2" t="s">
        <v>83</v>
      </c>
      <c r="F47" s="5" t="s">
        <v>84</v>
      </c>
    </row>
    <row r="48" spans="2:6" x14ac:dyDescent="0.25">
      <c r="B48" s="5" t="s">
        <v>85</v>
      </c>
      <c r="C48" s="2" t="s">
        <v>82</v>
      </c>
      <c r="D48" s="1"/>
      <c r="E48" s="1"/>
      <c r="F48" s="1"/>
    </row>
    <row r="49" spans="2:3" x14ac:dyDescent="0.25">
      <c r="B49" s="5" t="s">
        <v>86</v>
      </c>
      <c r="C49" s="5" t="s">
        <v>87</v>
      </c>
    </row>
    <row r="50" spans="2:3" x14ac:dyDescent="0.25">
      <c r="B50" s="5" t="s">
        <v>88</v>
      </c>
      <c r="C50" s="5" t="s">
        <v>89</v>
      </c>
    </row>
    <row r="51" spans="2:3" x14ac:dyDescent="0.25">
      <c r="B51" s="5" t="s">
        <v>90</v>
      </c>
      <c r="C51" s="5">
        <v>0.254</v>
      </c>
    </row>
  </sheetData>
  <mergeCells count="7">
    <mergeCell ref="B1:C1"/>
    <mergeCell ref="E1:F1"/>
    <mergeCell ref="E42:F42"/>
    <mergeCell ref="B15:C15"/>
    <mergeCell ref="E15:F15"/>
    <mergeCell ref="E29:F29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09</vt:lpstr>
      <vt:lpstr>10</vt:lpstr>
      <vt:lpstr>11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2024-01-11T04:19:18Z</dcterms:created>
  <dcterms:modified xsi:type="dcterms:W3CDTF">2024-01-11T07:37:18Z</dcterms:modified>
</cp:coreProperties>
</file>