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2" activeTab="4"/>
  </bookViews>
  <sheets>
    <sheet name="08" sheetId="1" r:id="rId1"/>
    <sheet name="09" sheetId="2" r:id="rId2"/>
    <sheet name="10" sheetId="3" r:id="rId3"/>
    <sheet name="11" sheetId="4" r:id="rId4"/>
    <sheet name="12" sheetId="5" r:id="rId5"/>
    <sheet name="Rekapan" sheetId="6" r:id="rId6"/>
  </sheets>
  <definedNames>
    <definedName name="_xlnm._FilterDatabase" localSheetId="0" hidden="1">'08'!$A$7:$AL$25</definedName>
    <definedName name="_xlnm._FilterDatabase" localSheetId="1" hidden="1">'09'!$A$7:$AM$28</definedName>
    <definedName name="_xlnm._FilterDatabase" localSheetId="2" hidden="1">'10'!$A$7:$AM$27</definedName>
    <definedName name="_xlnm._FilterDatabase" localSheetId="3" hidden="1">'11'!$A$7:$F$31</definedName>
    <definedName name="_xlnm._FilterDatabase" localSheetId="4" hidden="1">'12'!$A$7:$F$34</definedName>
    <definedName name="_xlnm.Print_Area" localSheetId="5">Rekapan!$A$1:$J$69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5" i="6"/>
  <c r="I30" i="6"/>
  <c r="I37" i="6"/>
  <c r="I43" i="6"/>
  <c r="I44" i="6"/>
  <c r="I59" i="6"/>
  <c r="H11" i="6" l="1"/>
  <c r="I11" i="6" s="1"/>
  <c r="C34" i="5" l="1"/>
  <c r="AL29" i="5"/>
  <c r="AM29" i="5" s="1"/>
  <c r="AL30" i="5"/>
  <c r="AM30" i="5" s="1"/>
  <c r="AL31" i="5"/>
  <c r="AM31" i="5" s="1"/>
  <c r="AL32" i="5"/>
  <c r="AM32" i="5" s="1"/>
  <c r="C27" i="1" l="1"/>
  <c r="C30" i="2"/>
  <c r="C29" i="3"/>
  <c r="C33" i="4"/>
  <c r="AL28" i="5" l="1"/>
  <c r="AM28" i="5" s="1"/>
  <c r="AL27" i="5" l="1"/>
  <c r="AM27" i="5" s="1"/>
  <c r="AL26" i="5"/>
  <c r="AL25" i="5"/>
  <c r="AM25" i="5" s="1"/>
  <c r="AL24" i="5"/>
  <c r="AM26" i="5" l="1"/>
  <c r="H38" i="6"/>
  <c r="I38" i="6" s="1"/>
  <c r="AM24" i="5"/>
  <c r="H65" i="6"/>
  <c r="I65" i="6" s="1"/>
  <c r="AL23" i="5"/>
  <c r="AL22" i="5"/>
  <c r="AL21" i="5"/>
  <c r="AL20" i="5"/>
  <c r="AM20" i="5" s="1"/>
  <c r="AL19" i="5"/>
  <c r="AM19" i="5" s="1"/>
  <c r="AL18" i="5"/>
  <c r="AL17" i="5"/>
  <c r="AL16" i="5"/>
  <c r="AL15" i="5"/>
  <c r="AM15" i="5" s="1"/>
  <c r="AL31" i="4"/>
  <c r="AM31" i="4" s="1"/>
  <c r="AL30" i="4"/>
  <c r="AM30" i="4" s="1"/>
  <c r="AL29" i="4"/>
  <c r="AM29" i="4" s="1"/>
  <c r="AL28" i="4"/>
  <c r="AM28" i="4" s="1"/>
  <c r="AL27" i="4"/>
  <c r="AM27" i="4" s="1"/>
  <c r="AL26" i="4"/>
  <c r="AM26" i="4" s="1"/>
  <c r="AL25" i="4"/>
  <c r="AM25" i="4" s="1"/>
  <c r="AL24" i="4"/>
  <c r="AM24" i="4" s="1"/>
  <c r="AL23" i="4"/>
  <c r="AM23" i="4" s="1"/>
  <c r="AL22" i="4"/>
  <c r="AM22" i="4" s="1"/>
  <c r="AL21" i="4"/>
  <c r="G13" i="5" s="1"/>
  <c r="AL13" i="5" s="1"/>
  <c r="AL20" i="4"/>
  <c r="G12" i="5" s="1"/>
  <c r="AL12" i="5" s="1"/>
  <c r="AL19" i="4"/>
  <c r="H17" i="6" s="1"/>
  <c r="I17" i="6" s="1"/>
  <c r="AL18" i="4"/>
  <c r="AL17" i="4"/>
  <c r="AL16" i="4"/>
  <c r="G11" i="5" s="1"/>
  <c r="AL11" i="5" s="1"/>
  <c r="AL14" i="4"/>
  <c r="AL11" i="4"/>
  <c r="H20" i="6" s="1"/>
  <c r="I20" i="6" s="1"/>
  <c r="AL10" i="4"/>
  <c r="H16" i="6" s="1"/>
  <c r="I16" i="6" s="1"/>
  <c r="AL27" i="3"/>
  <c r="AL26" i="3"/>
  <c r="AM26" i="3" s="1"/>
  <c r="AL25" i="3"/>
  <c r="AL24" i="3"/>
  <c r="AM24" i="3" s="1"/>
  <c r="AL23" i="3"/>
  <c r="G13" i="4" s="1"/>
  <c r="AL13" i="4" s="1"/>
  <c r="AD23" i="3"/>
  <c r="AL22" i="3"/>
  <c r="AL21" i="3"/>
  <c r="AL20" i="3"/>
  <c r="AM20" i="3" s="1"/>
  <c r="AL19" i="3"/>
  <c r="AM19" i="3" s="1"/>
  <c r="AL18" i="3"/>
  <c r="AM18" i="3" s="1"/>
  <c r="AL17" i="3"/>
  <c r="H14" i="6" s="1"/>
  <c r="I14" i="6" s="1"/>
  <c r="AL16" i="3"/>
  <c r="AM16" i="3" s="1"/>
  <c r="AL14" i="3"/>
  <c r="H13" i="6" s="1"/>
  <c r="I13" i="6" s="1"/>
  <c r="AL13" i="3"/>
  <c r="H10" i="6" s="1"/>
  <c r="I10" i="6" s="1"/>
  <c r="AL12" i="3"/>
  <c r="H8" i="6" s="1"/>
  <c r="I8" i="6" s="1"/>
  <c r="AL11" i="3"/>
  <c r="AM11" i="3" s="1"/>
  <c r="AL10" i="3"/>
  <c r="AL9" i="3"/>
  <c r="AL28" i="2"/>
  <c r="AM28" i="2" s="1"/>
  <c r="AL26" i="2"/>
  <c r="AM26" i="2" s="1"/>
  <c r="AL25" i="2"/>
  <c r="AM25" i="2" s="1"/>
  <c r="AL24" i="2"/>
  <c r="AM24" i="2" s="1"/>
  <c r="AL23" i="2"/>
  <c r="AL22" i="2"/>
  <c r="AL21" i="2"/>
  <c r="AL20" i="2"/>
  <c r="AL19" i="2"/>
  <c r="AM19" i="2" s="1"/>
  <c r="AL18" i="2"/>
  <c r="AL17" i="2"/>
  <c r="AL16" i="2"/>
  <c r="AL15" i="2"/>
  <c r="AL14" i="2"/>
  <c r="AM14" i="2" s="1"/>
  <c r="AL13" i="2"/>
  <c r="AL12" i="2"/>
  <c r="AL11" i="2"/>
  <c r="AM11" i="2" s="1"/>
  <c r="AL10" i="2"/>
  <c r="AM10" i="2" s="1"/>
  <c r="AL9" i="2"/>
  <c r="AK24" i="1"/>
  <c r="AL24" i="1" s="1"/>
  <c r="AK20" i="1"/>
  <c r="AK17" i="1"/>
  <c r="AL17" i="1" s="1"/>
  <c r="AK16" i="1"/>
  <c r="AL16" i="1" s="1"/>
  <c r="AK14" i="1"/>
  <c r="AM16" i="5" l="1"/>
  <c r="H6" i="6"/>
  <c r="I6" i="6" s="1"/>
  <c r="AM17" i="5"/>
  <c r="H18" i="6"/>
  <c r="I18" i="6" s="1"/>
  <c r="AM23" i="5"/>
  <c r="H64" i="6"/>
  <c r="I64" i="6" s="1"/>
  <c r="AM10" i="3"/>
  <c r="H68" i="6"/>
  <c r="I68" i="6" s="1"/>
  <c r="AM9" i="3"/>
  <c r="H67" i="6"/>
  <c r="I67" i="6" s="1"/>
  <c r="AM27" i="3"/>
  <c r="H63" i="6"/>
  <c r="I63" i="6" s="1"/>
  <c r="AM9" i="2"/>
  <c r="H62" i="6"/>
  <c r="I62" i="6" s="1"/>
  <c r="AM22" i="5"/>
  <c r="H58" i="6"/>
  <c r="I58" i="6" s="1"/>
  <c r="AM18" i="4"/>
  <c r="H57" i="6"/>
  <c r="I57" i="6" s="1"/>
  <c r="AM25" i="3"/>
  <c r="H53" i="6"/>
  <c r="I53" i="6" s="1"/>
  <c r="AM15" i="2"/>
  <c r="H60" i="6"/>
  <c r="I60" i="6" s="1"/>
  <c r="AM23" i="2"/>
  <c r="H56" i="6"/>
  <c r="I56" i="6" s="1"/>
  <c r="AM21" i="5"/>
  <c r="H49" i="6"/>
  <c r="I49" i="6" s="1"/>
  <c r="AM17" i="4"/>
  <c r="H54" i="6"/>
  <c r="I54" i="6" s="1"/>
  <c r="AM13" i="2"/>
  <c r="H52" i="6"/>
  <c r="I52" i="6" s="1"/>
  <c r="AM12" i="2"/>
  <c r="H51" i="6"/>
  <c r="I51" i="6" s="1"/>
  <c r="AM11" i="5"/>
  <c r="H48" i="6"/>
  <c r="I48" i="6" s="1"/>
  <c r="AM14" i="4"/>
  <c r="H47" i="6"/>
  <c r="I47" i="6" s="1"/>
  <c r="AM22" i="2"/>
  <c r="H46" i="6"/>
  <c r="I46" i="6" s="1"/>
  <c r="AM13" i="4"/>
  <c r="H41" i="6"/>
  <c r="I41" i="6" s="1"/>
  <c r="AM21" i="2"/>
  <c r="H40" i="6"/>
  <c r="I40" i="6" s="1"/>
  <c r="AM21" i="3"/>
  <c r="H33" i="6"/>
  <c r="I33" i="6" s="1"/>
  <c r="AM22" i="3"/>
  <c r="H35" i="6"/>
  <c r="I35" i="6" s="1"/>
  <c r="AM20" i="2"/>
  <c r="H34" i="6"/>
  <c r="I34" i="6" s="1"/>
  <c r="AL20" i="1"/>
  <c r="H32" i="6"/>
  <c r="I32" i="6" s="1"/>
  <c r="AM13" i="5"/>
  <c r="H36" i="6"/>
  <c r="I36" i="6" s="1"/>
  <c r="AM18" i="5"/>
  <c r="H29" i="6"/>
  <c r="I29" i="6" s="1"/>
  <c r="AM12" i="5"/>
  <c r="H28" i="6"/>
  <c r="I28" i="6" s="1"/>
  <c r="AM18" i="2"/>
  <c r="H26" i="6"/>
  <c r="I26" i="6" s="1"/>
  <c r="AM17" i="2"/>
  <c r="H25" i="6"/>
  <c r="I25" i="6" s="1"/>
  <c r="AM16" i="2"/>
  <c r="H24" i="6"/>
  <c r="I24" i="6" s="1"/>
  <c r="AM10" i="4"/>
  <c r="AM19" i="4"/>
  <c r="AM21" i="4"/>
  <c r="G14" i="5"/>
  <c r="AL14" i="5" s="1"/>
  <c r="AM11" i="4"/>
  <c r="AM16" i="4"/>
  <c r="AM20" i="4"/>
  <c r="G15" i="4"/>
  <c r="AL15" i="4" s="1"/>
  <c r="AM15" i="4" s="1"/>
  <c r="AM23" i="3"/>
  <c r="AL14" i="1"/>
  <c r="H22" i="6"/>
  <c r="I22" i="6" s="1"/>
  <c r="G9" i="4"/>
  <c r="AL9" i="4" s="1"/>
  <c r="G12" i="4"/>
  <c r="AL12" i="4" s="1"/>
  <c r="AM13" i="3"/>
  <c r="AM12" i="3"/>
  <c r="AM14" i="3"/>
  <c r="AM17" i="3"/>
  <c r="AM14" i="5" l="1"/>
  <c r="H42" i="6"/>
  <c r="I42" i="6" s="1"/>
  <c r="AM12" i="4"/>
  <c r="H27" i="6"/>
  <c r="I27" i="6" s="1"/>
  <c r="G10" i="5"/>
  <c r="AL10" i="5" s="1"/>
  <c r="AM9" i="4"/>
  <c r="G9" i="5"/>
  <c r="AL9" i="5" s="1"/>
  <c r="AM10" i="5" l="1"/>
  <c r="H69" i="6"/>
  <c r="I69" i="6" s="1"/>
  <c r="AM9" i="5"/>
  <c r="H2" i="6"/>
  <c r="I2" i="6" s="1"/>
</calcChain>
</file>

<file path=xl/comments1.xml><?xml version="1.0" encoding="utf-8"?>
<comments xmlns="http://schemas.openxmlformats.org/spreadsheetml/2006/main">
  <authors>
    <author>ADM-B1</author>
  </authors>
  <commentList>
    <comment ref="AE9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LOT : 20231103
</t>
        </r>
      </text>
    </comment>
    <comment ref="AE15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LOT : 20231101</t>
        </r>
      </text>
    </comment>
  </commentList>
</comments>
</file>

<file path=xl/sharedStrings.xml><?xml version="1.0" encoding="utf-8"?>
<sst xmlns="http://schemas.openxmlformats.org/spreadsheetml/2006/main" count="535" uniqueCount="57">
  <si>
    <t>LAPORAN PRODUK JADI KAWAT - 线材成品</t>
  </si>
  <si>
    <t>TYPE</t>
  </si>
  <si>
    <t>SPESIFIKASI</t>
  </si>
  <si>
    <t>KODE MATERIAL</t>
  </si>
  <si>
    <t>NO JO</t>
  </si>
  <si>
    <t>NO ORDER</t>
  </si>
  <si>
    <t>TOTAL</t>
  </si>
  <si>
    <t xml:space="preserve">JUMLAH PRODUKSI HARIAN </t>
  </si>
  <si>
    <t>TOTAL PRODUKSI</t>
  </si>
  <si>
    <t>KURANG</t>
  </si>
  <si>
    <t>AY01</t>
  </si>
  <si>
    <t>11/0,16A+22/0,12A</t>
  </si>
  <si>
    <t>W03-71010060-Y</t>
  </si>
  <si>
    <t>AX88</t>
  </si>
  <si>
    <t>W03-71010061-Y</t>
  </si>
  <si>
    <t>USB 28+28+D</t>
  </si>
  <si>
    <t>7/0,127A+7/0,127A</t>
  </si>
  <si>
    <t>W03-25040038-Y</t>
  </si>
  <si>
    <t>USB 28+24+D</t>
  </si>
  <si>
    <t>7/0,127A+7/0,20A</t>
  </si>
  <si>
    <t>W03-25040032-YM</t>
  </si>
  <si>
    <t>W03-25040027-YM</t>
  </si>
  <si>
    <t>W03-25040040-Y</t>
  </si>
  <si>
    <t>W03-25040033-Y</t>
  </si>
  <si>
    <t>W03-25040034-Y</t>
  </si>
  <si>
    <t>W03-25040035-Y</t>
  </si>
  <si>
    <t>W03-25040037-Y</t>
  </si>
  <si>
    <t>W03-25040039 - Y</t>
  </si>
  <si>
    <t>W03-25040039-Y</t>
  </si>
  <si>
    <t>W03-25040028-Y</t>
  </si>
  <si>
    <t>W03-25040029-Y</t>
  </si>
  <si>
    <t>W03-25040030-Y</t>
  </si>
  <si>
    <t>W03-25040031-Y</t>
  </si>
  <si>
    <t>首批培训员工补的损耗</t>
  </si>
  <si>
    <t>MM38 / MP98</t>
  </si>
  <si>
    <t>11/0,08A+200D+70/0,08A</t>
  </si>
  <si>
    <t>W03-00040033-Y</t>
  </si>
  <si>
    <t>W03-25040032-Y</t>
  </si>
  <si>
    <t>11/0,080A+200D+70/0,080A</t>
  </si>
  <si>
    <t>7/0,127A+7/0,200A</t>
  </si>
  <si>
    <t>11/0,160A+22/0,12A</t>
  </si>
  <si>
    <t xml:space="preserve"> </t>
  </si>
  <si>
    <t>MK83</t>
  </si>
  <si>
    <t>11/0,080A+150D+35/0,080A</t>
  </si>
  <si>
    <t>W03-25050003-Y</t>
  </si>
  <si>
    <t>W03-25040027-Y</t>
  </si>
  <si>
    <t>PRODUKSI BULAN INI :</t>
  </si>
  <si>
    <t>Tanggal Order</t>
  </si>
  <si>
    <t>Manufacture Order</t>
  </si>
  <si>
    <t>Material Issue</t>
  </si>
  <si>
    <t>Part Number</t>
  </si>
  <si>
    <t>Deskripsi</t>
  </si>
  <si>
    <t>QTY Order</t>
  </si>
  <si>
    <t>Satuan</t>
  </si>
  <si>
    <t>PCS</t>
  </si>
  <si>
    <t>Total Produksi</t>
  </si>
  <si>
    <t>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</si>
</sst>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;@"/>
    <numFmt numFmtId="165" formatCode="m/d;@"/>
    <numFmt numFmtId="166" formatCode="#\ &quot;PCS&quot;"/>
    <numFmt numFmtId="167" formatCode="#\ &quot;M&quot;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166" fontId="0" fillId="4" borderId="5" xfId="0" applyNumberFormat="1" applyFill="1" applyBorder="1" applyAlignment="1">
      <alignment horizontal="center"/>
    </xf>
    <xf numFmtId="0" fontId="3" fillId="0" borderId="5" xfId="0" applyFont="1" applyBorder="1"/>
    <xf numFmtId="166" fontId="0" fillId="0" borderId="5" xfId="0" applyNumberFormat="1" applyFill="1" applyBorder="1" applyAlignment="1">
      <alignment horizontal="center" vertical="center" wrapText="1"/>
    </xf>
    <xf numFmtId="0" fontId="3" fillId="0" borderId="0" xfId="0" applyFont="1"/>
    <xf numFmtId="166" fontId="3" fillId="0" borderId="0" xfId="0" applyNumberFormat="1" applyFont="1" applyAlignment="1">
      <alignment horizontal="left"/>
    </xf>
    <xf numFmtId="166" fontId="3" fillId="0" borderId="5" xfId="0" applyNumberFormat="1" applyFont="1" applyBorder="1" applyAlignment="1">
      <alignment horizontal="center"/>
    </xf>
    <xf numFmtId="166" fontId="3" fillId="0" borderId="5" xfId="0" applyNumberFormat="1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 vertical="center" wrapText="1"/>
    </xf>
    <xf numFmtId="166" fontId="0" fillId="4" borderId="5" xfId="0" applyNumberFormat="1" applyFill="1" applyBorder="1" applyAlignment="1">
      <alignment horizontal="center" vertical="center" wrapText="1"/>
    </xf>
    <xf numFmtId="166" fontId="5" fillId="4" borderId="5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166" fontId="6" fillId="4" borderId="5" xfId="0" applyNumberFormat="1" applyFon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7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3" fillId="4" borderId="5" xfId="0" applyNumberFormat="1" applyFont="1" applyFill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166963</xdr:colOff>
      <xdr:row>0</xdr:row>
      <xdr:rowOff>80186</xdr:rowOff>
    </xdr:from>
    <xdr:to>
      <xdr:col>12</xdr:col>
      <xdr:colOff>314882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9505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21</xdr:col>
      <xdr:colOff>193301</xdr:colOff>
      <xdr:row>0</xdr:row>
      <xdr:rowOff>57152</xdr:rowOff>
    </xdr:from>
    <xdr:to>
      <xdr:col>22</xdr:col>
      <xdr:colOff>355226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4175" y="57150"/>
          <a:ext cx="847725" cy="102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309838</xdr:colOff>
      <xdr:row>0</xdr:row>
      <xdr:rowOff>80186</xdr:rowOff>
    </xdr:from>
    <xdr:to>
      <xdr:col>12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0375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21</xdr:col>
      <xdr:colOff>490257</xdr:colOff>
      <xdr:row>0</xdr:row>
      <xdr:rowOff>57152</xdr:rowOff>
    </xdr:from>
    <xdr:to>
      <xdr:col>23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9350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309838</xdr:colOff>
      <xdr:row>0</xdr:row>
      <xdr:rowOff>80186</xdr:rowOff>
    </xdr:from>
    <xdr:to>
      <xdr:col>12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0375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21</xdr:col>
      <xdr:colOff>490257</xdr:colOff>
      <xdr:row>0</xdr:row>
      <xdr:rowOff>57152</xdr:rowOff>
    </xdr:from>
    <xdr:to>
      <xdr:col>23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9350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309838</xdr:colOff>
      <xdr:row>0</xdr:row>
      <xdr:rowOff>80186</xdr:rowOff>
    </xdr:from>
    <xdr:to>
      <xdr:col>12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1980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21</xdr:col>
      <xdr:colOff>490257</xdr:colOff>
      <xdr:row>0</xdr:row>
      <xdr:rowOff>57152</xdr:rowOff>
    </xdr:from>
    <xdr:to>
      <xdr:col>23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095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309838</xdr:colOff>
      <xdr:row>0</xdr:row>
      <xdr:rowOff>80186</xdr:rowOff>
    </xdr:from>
    <xdr:to>
      <xdr:col>12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1980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21</xdr:col>
      <xdr:colOff>490257</xdr:colOff>
      <xdr:row>0</xdr:row>
      <xdr:rowOff>57152</xdr:rowOff>
    </xdr:from>
    <xdr:to>
      <xdr:col>23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0955" y="57150"/>
          <a:ext cx="923925" cy="1024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workbookViewId="0">
      <pane xSplit="6" ySplit="8" topLeftCell="AC9" activePane="bottomRight" state="frozen"/>
      <selection pane="topRight"/>
      <selection pane="bottomLeft"/>
      <selection pane="bottomRight" activeCell="E17" sqref="E17"/>
    </sheetView>
  </sheetViews>
  <sheetFormatPr defaultColWidth="9" defaultRowHeight="1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ht="1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ht="1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ht="15" customHeight="1">
      <c r="A7" s="53" t="s">
        <v>1</v>
      </c>
      <c r="B7" s="53" t="s">
        <v>2</v>
      </c>
      <c r="C7" s="47" t="s">
        <v>3</v>
      </c>
      <c r="D7" s="53" t="s">
        <v>4</v>
      </c>
      <c r="E7" s="53" t="s">
        <v>5</v>
      </c>
      <c r="F7" s="53" t="s">
        <v>6</v>
      </c>
      <c r="G7" s="50" t="s">
        <v>7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2"/>
      <c r="AK7" s="47" t="s">
        <v>8</v>
      </c>
      <c r="AL7" s="47" t="s">
        <v>9</v>
      </c>
    </row>
    <row r="8" spans="1:38">
      <c r="A8" s="54"/>
      <c r="B8" s="54"/>
      <c r="C8" s="48"/>
      <c r="D8" s="54"/>
      <c r="E8" s="54"/>
      <c r="F8" s="54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48"/>
      <c r="AL8" s="48"/>
    </row>
    <row r="9" spans="1:38">
      <c r="A9" s="9" t="s">
        <v>10</v>
      </c>
      <c r="B9" s="14" t="s">
        <v>11</v>
      </c>
      <c r="C9" s="14" t="s">
        <v>12</v>
      </c>
      <c r="D9" s="14">
        <v>20230809005</v>
      </c>
      <c r="E9" s="14">
        <v>20230809033</v>
      </c>
      <c r="F9" s="36">
        <v>15000</v>
      </c>
      <c r="G9" s="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8"/>
      <c r="AL9" s="8"/>
    </row>
    <row r="10" spans="1:38">
      <c r="A10" s="10" t="s">
        <v>13</v>
      </c>
      <c r="B10" s="10" t="s">
        <v>11</v>
      </c>
      <c r="C10" s="10" t="s">
        <v>14</v>
      </c>
      <c r="D10" s="10">
        <v>20230809004</v>
      </c>
      <c r="E10" s="10">
        <v>20230809032</v>
      </c>
      <c r="F10" s="12">
        <v>35000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3"/>
      <c r="AL10" s="13"/>
    </row>
    <row r="11" spans="1:38">
      <c r="A11" s="10" t="s">
        <v>13</v>
      </c>
      <c r="B11" s="10" t="s">
        <v>11</v>
      </c>
      <c r="C11" s="10" t="s">
        <v>14</v>
      </c>
      <c r="D11" s="10">
        <v>20230814001</v>
      </c>
      <c r="E11" s="10">
        <v>20230815011</v>
      </c>
      <c r="F11" s="12">
        <v>26000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3"/>
      <c r="AL11" s="13"/>
    </row>
    <row r="12" spans="1:38">
      <c r="A12" s="10" t="s">
        <v>15</v>
      </c>
      <c r="B12" s="10" t="s">
        <v>16</v>
      </c>
      <c r="C12" s="10" t="s">
        <v>17</v>
      </c>
      <c r="D12" s="10">
        <v>20230809006</v>
      </c>
      <c r="E12" s="10">
        <v>20230809034</v>
      </c>
      <c r="F12" s="12">
        <v>2486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3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8"/>
      <c r="AL12" s="8"/>
    </row>
    <row r="13" spans="1:38">
      <c r="A13" s="10" t="s">
        <v>15</v>
      </c>
      <c r="B13" s="10" t="s">
        <v>16</v>
      </c>
      <c r="C13" s="10" t="s">
        <v>17</v>
      </c>
      <c r="D13" s="10">
        <v>20230825001</v>
      </c>
      <c r="E13" s="10">
        <v>20230825017</v>
      </c>
      <c r="F13" s="12">
        <v>5514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3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8"/>
      <c r="AL13" s="8"/>
    </row>
    <row r="14" spans="1:38">
      <c r="A14" s="10" t="s">
        <v>18</v>
      </c>
      <c r="B14" s="10" t="s">
        <v>19</v>
      </c>
      <c r="C14" s="10" t="s">
        <v>20</v>
      </c>
      <c r="D14" s="9">
        <v>20230809003</v>
      </c>
      <c r="E14" s="9">
        <v>20230809031</v>
      </c>
      <c r="F14" s="17">
        <v>10028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10028</v>
      </c>
      <c r="AJ14" s="9"/>
      <c r="AK14" s="22">
        <f>SUM(G14:AJ14)</f>
        <v>10028</v>
      </c>
      <c r="AL14" s="34">
        <f>AK14-F14</f>
        <v>0</v>
      </c>
    </row>
    <row r="15" spans="1:38">
      <c r="A15" s="10" t="s">
        <v>18</v>
      </c>
      <c r="B15" s="10" t="s">
        <v>19</v>
      </c>
      <c r="C15" s="10" t="s">
        <v>21</v>
      </c>
      <c r="D15" s="9">
        <v>20230809002</v>
      </c>
      <c r="E15" s="9">
        <v>20230809030</v>
      </c>
      <c r="F15" s="32">
        <v>1360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8"/>
      <c r="AL15" s="8"/>
    </row>
    <row r="16" spans="1:38">
      <c r="A16" s="10" t="s">
        <v>15</v>
      </c>
      <c r="B16" s="10" t="s">
        <v>16</v>
      </c>
      <c r="C16" s="10" t="s">
        <v>22</v>
      </c>
      <c r="D16" s="9">
        <v>20230805001</v>
      </c>
      <c r="E16" s="9">
        <v>20230805018</v>
      </c>
      <c r="F16" s="15">
        <v>5000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>
        <v>2469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22">
        <f>SUM(G16:AJ16)</f>
        <v>2469</v>
      </c>
      <c r="AL16" s="22">
        <f>AK16-F16</f>
        <v>-2531</v>
      </c>
    </row>
    <row r="17" spans="1:38">
      <c r="A17" s="10" t="s">
        <v>18</v>
      </c>
      <c r="B17" s="10" t="s">
        <v>19</v>
      </c>
      <c r="C17" s="9" t="s">
        <v>23</v>
      </c>
      <c r="D17" s="9">
        <v>20230816001</v>
      </c>
      <c r="E17" s="9">
        <v>20230816020</v>
      </c>
      <c r="F17" s="15">
        <v>10000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v>6294</v>
      </c>
      <c r="AJ17" s="9"/>
      <c r="AK17" s="22">
        <f>SUM(G17:AJ17)</f>
        <v>6294</v>
      </c>
      <c r="AL17" s="22">
        <f>AK17-F17</f>
        <v>-3706</v>
      </c>
    </row>
    <row r="18" spans="1:38">
      <c r="A18" s="10" t="s">
        <v>18</v>
      </c>
      <c r="B18" s="10" t="s">
        <v>19</v>
      </c>
      <c r="C18" s="9" t="s">
        <v>23</v>
      </c>
      <c r="D18" s="6">
        <v>20230825003</v>
      </c>
      <c r="E18" s="6">
        <v>20230825019</v>
      </c>
      <c r="F18" s="7">
        <v>22400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8"/>
      <c r="AL18" s="8"/>
    </row>
    <row r="19" spans="1:38">
      <c r="A19" s="10" t="s">
        <v>18</v>
      </c>
      <c r="B19" s="10" t="s">
        <v>19</v>
      </c>
      <c r="C19" s="9" t="s">
        <v>23</v>
      </c>
      <c r="D19" s="6">
        <v>20230904002</v>
      </c>
      <c r="E19" s="6">
        <v>20230904013</v>
      </c>
      <c r="F19" s="7">
        <v>5150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8"/>
      <c r="AL19" s="8"/>
    </row>
    <row r="20" spans="1:38">
      <c r="A20" s="10" t="s">
        <v>18</v>
      </c>
      <c r="B20" s="10" t="s">
        <v>19</v>
      </c>
      <c r="C20" s="9" t="s">
        <v>24</v>
      </c>
      <c r="D20" s="9">
        <v>20230816002</v>
      </c>
      <c r="E20" s="9">
        <v>20230816021</v>
      </c>
      <c r="F20" s="17">
        <v>1490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>
        <v>1490</v>
      </c>
      <c r="AJ20" s="9"/>
      <c r="AK20" s="22">
        <f>SUM(G20:AJ20)</f>
        <v>1490</v>
      </c>
      <c r="AL20" s="34">
        <f>AK20-F20</f>
        <v>0</v>
      </c>
    </row>
    <row r="21" spans="1:38">
      <c r="A21" s="10" t="s">
        <v>18</v>
      </c>
      <c r="B21" s="10" t="s">
        <v>19</v>
      </c>
      <c r="C21" s="9" t="s">
        <v>24</v>
      </c>
      <c r="D21" s="9">
        <v>20230825004</v>
      </c>
      <c r="E21" s="9">
        <v>20230825020</v>
      </c>
      <c r="F21" s="15">
        <v>1960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8"/>
      <c r="AL21" s="8"/>
    </row>
    <row r="22" spans="1:38">
      <c r="A22" s="10" t="s">
        <v>18</v>
      </c>
      <c r="B22" s="10" t="s">
        <v>19</v>
      </c>
      <c r="C22" s="9" t="s">
        <v>24</v>
      </c>
      <c r="D22" s="9">
        <v>20230904003</v>
      </c>
      <c r="E22" s="9">
        <v>20230904014</v>
      </c>
      <c r="F22" s="15">
        <v>5100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8"/>
      <c r="AL22" s="8"/>
    </row>
    <row r="23" spans="1:38">
      <c r="A23" s="10" t="s">
        <v>18</v>
      </c>
      <c r="B23" s="10" t="s">
        <v>19</v>
      </c>
      <c r="C23" s="9" t="s">
        <v>25</v>
      </c>
      <c r="D23" s="9">
        <v>20230816003</v>
      </c>
      <c r="E23" s="9">
        <v>20230816022</v>
      </c>
      <c r="F23" s="15">
        <v>3000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8"/>
      <c r="AL23" s="8"/>
    </row>
    <row r="24" spans="1:38" s="1" customFormat="1">
      <c r="A24" s="10" t="s">
        <v>15</v>
      </c>
      <c r="B24" s="10" t="s">
        <v>16</v>
      </c>
      <c r="C24" s="9" t="s">
        <v>26</v>
      </c>
      <c r="D24" s="9">
        <v>20230822003</v>
      </c>
      <c r="E24" s="9">
        <v>20230822016</v>
      </c>
      <c r="F24" s="15">
        <v>20000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8180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22">
        <f>SUM(G24:AJ24)</f>
        <v>8180</v>
      </c>
      <c r="AL24" s="22">
        <f>AK24-F24</f>
        <v>-11820</v>
      </c>
    </row>
    <row r="25" spans="1:38">
      <c r="A25" s="10" t="s">
        <v>15</v>
      </c>
      <c r="B25" s="10" t="s">
        <v>16</v>
      </c>
      <c r="C25" s="9" t="s">
        <v>27</v>
      </c>
      <c r="D25" s="6">
        <v>20230825002</v>
      </c>
      <c r="E25" s="6">
        <v>20230825018</v>
      </c>
      <c r="F25" s="7">
        <v>1000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7" spans="1:38">
      <c r="B27" s="43" t="s">
        <v>46</v>
      </c>
      <c r="C27" s="21">
        <f>SUM(G9:AJ25)</f>
        <v>28461</v>
      </c>
    </row>
  </sheetData>
  <autoFilter ref="A7:AL25"/>
  <mergeCells count="10">
    <mergeCell ref="AK7:AK8"/>
    <mergeCell ref="AL7:AL8"/>
    <mergeCell ref="A1:AL6"/>
    <mergeCell ref="G7:AJ7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/>
  <ignoredErrors>
    <ignoredError sqref="AK14 AK20 AK24 AK16:AK1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zoomScale="95" zoomScaleNormal="95" workbookViewId="0">
      <pane xSplit="6" ySplit="8" topLeftCell="G9" activePane="bottomRight" state="frozen"/>
      <selection pane="topRight"/>
      <selection pane="bottomLeft"/>
      <selection pane="bottomRight" activeCell="C19" sqref="C19"/>
    </sheetView>
  </sheetViews>
  <sheetFormatPr defaultColWidth="9" defaultRowHeight="15"/>
  <cols>
    <col min="1" max="1" width="14.5703125" customWidth="1"/>
    <col min="2" max="2" width="23.140625" customWidth="1"/>
    <col min="3" max="3" width="20.28515625" customWidth="1"/>
    <col min="4" max="4" width="15.42578125" customWidth="1"/>
    <col min="5" max="5" width="16" customWidth="1"/>
    <col min="6" max="6" width="17.5703125" customWidth="1"/>
    <col min="38" max="38" width="13" customWidth="1"/>
    <col min="39" max="39" width="13.7109375" customWidth="1"/>
  </cols>
  <sheetData>
    <row r="1" spans="1:39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</row>
    <row r="5" spans="1:39" ht="1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spans="1:39" ht="1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5" customHeight="1">
      <c r="A7" s="53" t="s">
        <v>1</v>
      </c>
      <c r="B7" s="53" t="s">
        <v>2</v>
      </c>
      <c r="C7" s="47" t="s">
        <v>3</v>
      </c>
      <c r="D7" s="53" t="s">
        <v>4</v>
      </c>
      <c r="E7" s="53" t="s">
        <v>5</v>
      </c>
      <c r="F7" s="53" t="s">
        <v>6</v>
      </c>
      <c r="G7" s="50" t="s">
        <v>7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2"/>
      <c r="AL7" s="47" t="s">
        <v>8</v>
      </c>
      <c r="AM7" s="47" t="s">
        <v>9</v>
      </c>
    </row>
    <row r="8" spans="1:39">
      <c r="A8" s="54"/>
      <c r="B8" s="54"/>
      <c r="C8" s="48"/>
      <c r="D8" s="54"/>
      <c r="E8" s="54"/>
      <c r="F8" s="54"/>
      <c r="G8" s="2">
        <v>45169</v>
      </c>
      <c r="H8" s="3">
        <v>45170</v>
      </c>
      <c r="I8" s="3">
        <v>45171</v>
      </c>
      <c r="J8" s="3">
        <v>45172</v>
      </c>
      <c r="K8" s="3">
        <v>45173</v>
      </c>
      <c r="L8" s="3">
        <v>45174</v>
      </c>
      <c r="M8" s="3">
        <v>45175</v>
      </c>
      <c r="N8" s="3">
        <v>45176</v>
      </c>
      <c r="O8" s="3">
        <v>45177</v>
      </c>
      <c r="P8" s="3">
        <v>45178</v>
      </c>
      <c r="Q8" s="3">
        <v>45179</v>
      </c>
      <c r="R8" s="3">
        <v>45180</v>
      </c>
      <c r="S8" s="3">
        <v>45181</v>
      </c>
      <c r="T8" s="3">
        <v>45182</v>
      </c>
      <c r="U8" s="3">
        <v>45183</v>
      </c>
      <c r="V8" s="3">
        <v>45184</v>
      </c>
      <c r="W8" s="3">
        <v>45185</v>
      </c>
      <c r="X8" s="3">
        <v>45186</v>
      </c>
      <c r="Y8" s="3">
        <v>45187</v>
      </c>
      <c r="Z8" s="3">
        <v>45188</v>
      </c>
      <c r="AA8" s="3">
        <v>45189</v>
      </c>
      <c r="AB8" s="3">
        <v>45190</v>
      </c>
      <c r="AC8" s="3">
        <v>45191</v>
      </c>
      <c r="AD8" s="3">
        <v>45192</v>
      </c>
      <c r="AE8" s="3">
        <v>45193</v>
      </c>
      <c r="AF8" s="3">
        <v>45194</v>
      </c>
      <c r="AG8" s="3">
        <v>45195</v>
      </c>
      <c r="AH8" s="3">
        <v>45196</v>
      </c>
      <c r="AI8" s="3">
        <v>45197</v>
      </c>
      <c r="AJ8" s="3">
        <v>45198</v>
      </c>
      <c r="AK8" s="3">
        <v>45199</v>
      </c>
      <c r="AL8" s="48"/>
      <c r="AM8" s="48"/>
    </row>
    <row r="9" spans="1:39">
      <c r="A9" s="9" t="s">
        <v>10</v>
      </c>
      <c r="B9" s="14" t="s">
        <v>11</v>
      </c>
      <c r="C9" s="14" t="s">
        <v>12</v>
      </c>
      <c r="D9" s="14">
        <v>20230809005</v>
      </c>
      <c r="E9" s="14">
        <v>20230809033</v>
      </c>
      <c r="F9" s="30">
        <v>15000</v>
      </c>
      <c r="G9" s="31"/>
      <c r="H9" s="9"/>
      <c r="I9" s="9"/>
      <c r="J9" s="9"/>
      <c r="K9" s="9"/>
      <c r="L9" s="9"/>
      <c r="M9" s="9"/>
      <c r="N9" s="9"/>
      <c r="O9" s="9"/>
      <c r="P9" s="9">
        <v>4683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10317</v>
      </c>
      <c r="AG9" s="9"/>
      <c r="AH9" s="9"/>
      <c r="AI9" s="9"/>
      <c r="AJ9" s="9"/>
      <c r="AK9" s="9"/>
      <c r="AL9" s="8">
        <f>SUM(G9:AK9)</f>
        <v>15000</v>
      </c>
      <c r="AM9" s="24">
        <f>AL9-F9</f>
        <v>0</v>
      </c>
    </row>
    <row r="10" spans="1:39">
      <c r="A10" s="10" t="s">
        <v>13</v>
      </c>
      <c r="B10" s="10" t="s">
        <v>11</v>
      </c>
      <c r="C10" s="10" t="s">
        <v>14</v>
      </c>
      <c r="D10" s="10">
        <v>20230809004</v>
      </c>
      <c r="E10" s="10">
        <v>20230809032</v>
      </c>
      <c r="F10" s="12">
        <v>35000</v>
      </c>
      <c r="G10" s="13"/>
      <c r="H10" s="14"/>
      <c r="I10" s="14"/>
      <c r="J10" s="14"/>
      <c r="K10" s="14"/>
      <c r="L10" s="14"/>
      <c r="M10" s="14"/>
      <c r="N10" s="14"/>
      <c r="O10" s="14"/>
      <c r="P10" s="14">
        <v>3000</v>
      </c>
      <c r="Q10" s="14"/>
      <c r="R10" s="14">
        <v>2774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>
        <v>11308</v>
      </c>
      <c r="AI10" s="14"/>
      <c r="AJ10" s="14"/>
      <c r="AK10" s="14"/>
      <c r="AL10" s="8">
        <f t="shared" ref="AL10:AL23" si="0">SUM(G10:AK10)</f>
        <v>17082</v>
      </c>
      <c r="AM10" s="22">
        <f t="shared" ref="AM10:AM23" si="1">AL10-F10</f>
        <v>-17918</v>
      </c>
    </row>
    <row r="11" spans="1:39">
      <c r="A11" s="10" t="s">
        <v>13</v>
      </c>
      <c r="B11" s="10" t="s">
        <v>11</v>
      </c>
      <c r="C11" s="10" t="s">
        <v>14</v>
      </c>
      <c r="D11" s="10">
        <v>20230814001</v>
      </c>
      <c r="E11" s="10">
        <v>20230815011</v>
      </c>
      <c r="F11" s="12">
        <v>26000</v>
      </c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8">
        <f t="shared" si="0"/>
        <v>0</v>
      </c>
      <c r="AM11" s="22">
        <f t="shared" si="1"/>
        <v>-26000</v>
      </c>
    </row>
    <row r="12" spans="1:39">
      <c r="A12" s="10" t="s">
        <v>15</v>
      </c>
      <c r="B12" s="10" t="s">
        <v>16</v>
      </c>
      <c r="C12" s="10" t="s">
        <v>17</v>
      </c>
      <c r="D12" s="10">
        <v>20230809006</v>
      </c>
      <c r="E12" s="10">
        <v>20230809034</v>
      </c>
      <c r="F12" s="26">
        <v>2486</v>
      </c>
      <c r="G12" s="8"/>
      <c r="H12" s="9"/>
      <c r="I12" s="9"/>
      <c r="J12" s="9"/>
      <c r="K12" s="9"/>
      <c r="L12" s="9">
        <v>2486</v>
      </c>
      <c r="M12" s="9"/>
      <c r="N12" s="9"/>
      <c r="O12" s="9"/>
      <c r="P12" s="9"/>
      <c r="Q12" s="9"/>
      <c r="R12" s="9"/>
      <c r="S12" s="9"/>
      <c r="T12" s="9"/>
      <c r="U12" s="33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8">
        <f t="shared" si="0"/>
        <v>2486</v>
      </c>
      <c r="AM12" s="34">
        <f t="shared" si="1"/>
        <v>0</v>
      </c>
    </row>
    <row r="13" spans="1:39">
      <c r="A13" s="10" t="s">
        <v>15</v>
      </c>
      <c r="B13" s="10" t="s">
        <v>16</v>
      </c>
      <c r="C13" s="10" t="s">
        <v>17</v>
      </c>
      <c r="D13" s="10">
        <v>20230825001</v>
      </c>
      <c r="E13" s="10">
        <v>20230825017</v>
      </c>
      <c r="F13" s="26">
        <v>5514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>
        <v>5514</v>
      </c>
      <c r="U13" s="33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8">
        <f t="shared" si="0"/>
        <v>5514</v>
      </c>
      <c r="AM13" s="24">
        <f t="shared" si="1"/>
        <v>0</v>
      </c>
    </row>
    <row r="14" spans="1:39">
      <c r="A14" s="10" t="s">
        <v>18</v>
      </c>
      <c r="B14" s="10" t="s">
        <v>19</v>
      </c>
      <c r="C14" s="10" t="s">
        <v>21</v>
      </c>
      <c r="D14" s="9">
        <v>20230809002</v>
      </c>
      <c r="E14" s="9">
        <v>20230809030</v>
      </c>
      <c r="F14" s="32">
        <v>1360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8">
        <f t="shared" si="0"/>
        <v>0</v>
      </c>
      <c r="AM14" s="35">
        <f t="shared" si="1"/>
        <v>-1360</v>
      </c>
    </row>
    <row r="15" spans="1:39">
      <c r="A15" s="10" t="s">
        <v>15</v>
      </c>
      <c r="B15" s="10" t="s">
        <v>16</v>
      </c>
      <c r="C15" s="10" t="s">
        <v>22</v>
      </c>
      <c r="D15" s="9">
        <v>20230805001</v>
      </c>
      <c r="E15" s="9">
        <v>20230805018</v>
      </c>
      <c r="F15" s="17">
        <v>5000</v>
      </c>
      <c r="G15" s="22">
        <v>2469</v>
      </c>
      <c r="H15" s="9"/>
      <c r="I15" s="9"/>
      <c r="J15" s="9"/>
      <c r="K15" s="9"/>
      <c r="L15" s="9">
        <v>1216</v>
      </c>
      <c r="M15" s="9"/>
      <c r="N15" s="9"/>
      <c r="O15" s="9"/>
      <c r="P15" s="9"/>
      <c r="Q15" s="9"/>
      <c r="R15" s="9"/>
      <c r="S15" s="9"/>
      <c r="T15" s="9">
        <v>1315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22">
        <f t="shared" si="0"/>
        <v>5000</v>
      </c>
      <c r="AM15" s="34">
        <f t="shared" si="1"/>
        <v>0</v>
      </c>
    </row>
    <row r="16" spans="1:39">
      <c r="A16" s="10" t="s">
        <v>18</v>
      </c>
      <c r="B16" s="10" t="s">
        <v>19</v>
      </c>
      <c r="C16" s="9" t="s">
        <v>23</v>
      </c>
      <c r="D16" s="9">
        <v>20230816001</v>
      </c>
      <c r="E16" s="9">
        <v>20230816020</v>
      </c>
      <c r="F16" s="17">
        <v>10000</v>
      </c>
      <c r="G16" s="22">
        <v>6294</v>
      </c>
      <c r="H16" s="9"/>
      <c r="I16" s="9"/>
      <c r="J16" s="9"/>
      <c r="K16" s="9"/>
      <c r="L16" s="9"/>
      <c r="M16" s="9">
        <v>3706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22">
        <f t="shared" si="0"/>
        <v>10000</v>
      </c>
      <c r="AM16" s="24">
        <f t="shared" si="1"/>
        <v>0</v>
      </c>
    </row>
    <row r="17" spans="1:39">
      <c r="A17" s="10" t="s">
        <v>18</v>
      </c>
      <c r="B17" s="10" t="s">
        <v>19</v>
      </c>
      <c r="C17" s="9" t="s">
        <v>23</v>
      </c>
      <c r="D17" s="6">
        <v>20230825003</v>
      </c>
      <c r="E17" s="6">
        <v>20230825019</v>
      </c>
      <c r="F17" s="17">
        <v>22400</v>
      </c>
      <c r="G17" s="8"/>
      <c r="H17" s="9"/>
      <c r="I17" s="9"/>
      <c r="J17" s="9"/>
      <c r="K17" s="9"/>
      <c r="L17" s="9"/>
      <c r="M17" s="9">
        <v>3511</v>
      </c>
      <c r="N17" s="9"/>
      <c r="O17" s="9"/>
      <c r="P17" s="9"/>
      <c r="Q17" s="9"/>
      <c r="R17" s="9"/>
      <c r="S17" s="9"/>
      <c r="T17" s="9"/>
      <c r="U17" s="9">
        <v>15883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>
        <v>3006</v>
      </c>
      <c r="AH17" s="9"/>
      <c r="AI17" s="9"/>
      <c r="AJ17" s="9"/>
      <c r="AK17" s="9"/>
      <c r="AL17" s="8">
        <f t="shared" si="0"/>
        <v>22400</v>
      </c>
      <c r="AM17" s="34">
        <f t="shared" si="1"/>
        <v>0</v>
      </c>
    </row>
    <row r="18" spans="1:39">
      <c r="A18" s="10" t="s">
        <v>18</v>
      </c>
      <c r="B18" s="10" t="s">
        <v>19</v>
      </c>
      <c r="C18" s="9" t="s">
        <v>23</v>
      </c>
      <c r="D18" s="6">
        <v>20230904002</v>
      </c>
      <c r="E18" s="6">
        <v>20230904013</v>
      </c>
      <c r="F18" s="17">
        <v>5150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>
        <v>5150</v>
      </c>
      <c r="AH18" s="9"/>
      <c r="AI18" s="9"/>
      <c r="AJ18" s="9"/>
      <c r="AK18" s="9"/>
      <c r="AL18" s="8">
        <f t="shared" si="0"/>
        <v>5150</v>
      </c>
      <c r="AM18" s="34">
        <f t="shared" si="1"/>
        <v>0</v>
      </c>
    </row>
    <row r="19" spans="1:39">
      <c r="A19" s="10" t="s">
        <v>18</v>
      </c>
      <c r="B19" s="10" t="s">
        <v>19</v>
      </c>
      <c r="C19" s="9" t="s">
        <v>24</v>
      </c>
      <c r="D19" s="9">
        <v>20230825004</v>
      </c>
      <c r="E19" s="9">
        <v>20230825020</v>
      </c>
      <c r="F19" s="7">
        <v>1960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>
        <v>1860</v>
      </c>
      <c r="AH19" s="9"/>
      <c r="AI19" s="9"/>
      <c r="AJ19" s="9"/>
      <c r="AK19" s="9"/>
      <c r="AL19" s="8">
        <f t="shared" si="0"/>
        <v>1860</v>
      </c>
      <c r="AM19" s="23">
        <f t="shared" si="1"/>
        <v>-100</v>
      </c>
    </row>
    <row r="20" spans="1:39">
      <c r="A20" s="10" t="s">
        <v>18</v>
      </c>
      <c r="B20" s="10" t="s">
        <v>19</v>
      </c>
      <c r="C20" s="6" t="s">
        <v>24</v>
      </c>
      <c r="D20" s="9">
        <v>20230904003</v>
      </c>
      <c r="E20" s="9">
        <v>20230904014</v>
      </c>
      <c r="F20" s="17">
        <v>5100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v>5100</v>
      </c>
      <c r="AH20" s="9"/>
      <c r="AI20" s="9"/>
      <c r="AJ20" s="9"/>
      <c r="AK20" s="9"/>
      <c r="AL20" s="8">
        <f t="shared" si="0"/>
        <v>5100</v>
      </c>
      <c r="AM20" s="34">
        <f t="shared" si="1"/>
        <v>0</v>
      </c>
    </row>
    <row r="21" spans="1:39">
      <c r="A21" s="10" t="s">
        <v>18</v>
      </c>
      <c r="B21" s="10" t="s">
        <v>19</v>
      </c>
      <c r="C21" s="9" t="s">
        <v>25</v>
      </c>
      <c r="D21" s="9">
        <v>20230816003</v>
      </c>
      <c r="E21" s="9">
        <v>20230816022</v>
      </c>
      <c r="F21" s="17">
        <v>3000</v>
      </c>
      <c r="G21" s="8"/>
      <c r="H21" s="9"/>
      <c r="I21" s="9"/>
      <c r="J21" s="9"/>
      <c r="K21" s="9"/>
      <c r="L21" s="9"/>
      <c r="M21" s="9">
        <v>3000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8">
        <f t="shared" si="0"/>
        <v>3000</v>
      </c>
      <c r="AM21" s="24">
        <f t="shared" si="1"/>
        <v>0</v>
      </c>
    </row>
    <row r="22" spans="1:39" s="1" customFormat="1">
      <c r="A22" s="10" t="s">
        <v>15</v>
      </c>
      <c r="B22" s="10" t="s">
        <v>16</v>
      </c>
      <c r="C22" s="9" t="s">
        <v>26</v>
      </c>
      <c r="D22" s="9">
        <v>20230822003</v>
      </c>
      <c r="E22" s="9">
        <v>20230822016</v>
      </c>
      <c r="F22" s="17">
        <v>20000</v>
      </c>
      <c r="G22" s="22">
        <v>8180</v>
      </c>
      <c r="H22" s="9"/>
      <c r="I22" s="9"/>
      <c r="J22" s="9"/>
      <c r="K22" s="9"/>
      <c r="L22" s="9">
        <v>11820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22">
        <f t="shared" si="0"/>
        <v>20000</v>
      </c>
      <c r="AM22" s="34">
        <f t="shared" si="1"/>
        <v>0</v>
      </c>
    </row>
    <row r="23" spans="1:39">
      <c r="A23" s="10" t="s">
        <v>15</v>
      </c>
      <c r="B23" s="10" t="s">
        <v>16</v>
      </c>
      <c r="C23" s="9" t="s">
        <v>28</v>
      </c>
      <c r="D23" s="6">
        <v>20230825002</v>
      </c>
      <c r="E23" s="6">
        <v>20230825018</v>
      </c>
      <c r="F23" s="17">
        <v>1000</v>
      </c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9">
        <v>1000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8">
        <f t="shared" si="0"/>
        <v>1000</v>
      </c>
      <c r="AM23" s="24">
        <f t="shared" si="1"/>
        <v>0</v>
      </c>
    </row>
    <row r="24" spans="1:39">
      <c r="A24" s="10" t="s">
        <v>18</v>
      </c>
      <c r="B24" s="10" t="s">
        <v>19</v>
      </c>
      <c r="C24" s="9" t="s">
        <v>29</v>
      </c>
      <c r="D24" s="6">
        <v>20230905048</v>
      </c>
      <c r="E24" s="6">
        <v>20230905026</v>
      </c>
      <c r="F24" s="7">
        <v>7000</v>
      </c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8">
        <f t="shared" ref="AL24" si="2">SUM(G24:AK24)</f>
        <v>0</v>
      </c>
      <c r="AM24" s="22">
        <f t="shared" ref="AM24" si="3">AL24-F24</f>
        <v>-7000</v>
      </c>
    </row>
    <row r="25" spans="1:39">
      <c r="A25" s="10" t="s">
        <v>18</v>
      </c>
      <c r="B25" s="10" t="s">
        <v>19</v>
      </c>
      <c r="C25" s="9" t="s">
        <v>30</v>
      </c>
      <c r="D25" s="6">
        <v>20230905049</v>
      </c>
      <c r="E25" s="6">
        <v>20230905027</v>
      </c>
      <c r="F25" s="7">
        <v>5000</v>
      </c>
      <c r="G25" s="1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8">
        <f t="shared" ref="AL25" si="4">SUM(G25:AK25)</f>
        <v>0</v>
      </c>
      <c r="AM25" s="22">
        <f t="shared" ref="AM25" si="5">AL25-F25</f>
        <v>-5000</v>
      </c>
    </row>
    <row r="26" spans="1:39">
      <c r="A26" s="10" t="s">
        <v>18</v>
      </c>
      <c r="B26" s="10" t="s">
        <v>19</v>
      </c>
      <c r="C26" s="9" t="s">
        <v>31</v>
      </c>
      <c r="D26" s="6">
        <v>20230905050</v>
      </c>
      <c r="E26" s="6">
        <v>20230905028</v>
      </c>
      <c r="F26" s="7">
        <v>2570</v>
      </c>
      <c r="G26" s="1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8">
        <f t="shared" ref="AL26:AL28" si="6">SUM(G26:AK26)</f>
        <v>0</v>
      </c>
      <c r="AM26" s="22">
        <f t="shared" ref="AM26:AM28" si="7">AL26-F26</f>
        <v>-2570</v>
      </c>
    </row>
    <row r="27" spans="1:39">
      <c r="A27" s="10" t="s">
        <v>18</v>
      </c>
      <c r="B27" s="10" t="s">
        <v>19</v>
      </c>
      <c r="C27" s="9" t="s">
        <v>32</v>
      </c>
      <c r="D27" s="6">
        <v>20230901001</v>
      </c>
      <c r="E27" s="6">
        <v>20230901027</v>
      </c>
      <c r="F27" s="27" t="s">
        <v>33</v>
      </c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8"/>
      <c r="AM27" s="29" t="s">
        <v>33</v>
      </c>
    </row>
    <row r="28" spans="1:39">
      <c r="A28" s="4" t="s">
        <v>34</v>
      </c>
      <c r="B28" s="9" t="s">
        <v>35</v>
      </c>
      <c r="C28" s="6" t="s">
        <v>36</v>
      </c>
      <c r="D28" s="6">
        <v>20230922001</v>
      </c>
      <c r="E28" s="6">
        <v>20230922013</v>
      </c>
      <c r="F28" s="7">
        <v>100000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8">
        <f t="shared" si="6"/>
        <v>0</v>
      </c>
      <c r="AM28" s="22">
        <f t="shared" si="7"/>
        <v>-100000</v>
      </c>
    </row>
    <row r="30" spans="1:39">
      <c r="B30" s="43" t="s">
        <v>46</v>
      </c>
      <c r="C30" s="21">
        <f>SUM(H9:AK28)</f>
        <v>96649</v>
      </c>
    </row>
  </sheetData>
  <autoFilter ref="A7:AM28">
    <filterColumn colId="11" hiddenButton="1"/>
  </autoFilter>
  <mergeCells count="10">
    <mergeCell ref="AL7:AL8"/>
    <mergeCell ref="AM7:AM8"/>
    <mergeCell ref="A1:AM6"/>
    <mergeCell ref="G7:AK7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/>
  <ignoredErrors>
    <ignoredError sqref="AL9:AL26 AL2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zoomScale="95" zoomScaleNormal="95" workbookViewId="0">
      <pane xSplit="6" ySplit="8" topLeftCell="G9" activePane="bottomRight" state="frozen"/>
      <selection pane="topRight"/>
      <selection pane="bottomLeft"/>
      <selection pane="bottomRight" activeCell="C18" sqref="C18"/>
    </sheetView>
  </sheetViews>
  <sheetFormatPr defaultColWidth="9" defaultRowHeight="15"/>
  <cols>
    <col min="1" max="1" width="14.5703125" customWidth="1"/>
    <col min="2" max="2" width="23.140625" customWidth="1"/>
    <col min="3" max="3" width="20.28515625" customWidth="1"/>
    <col min="4" max="4" width="15.42578125" customWidth="1"/>
    <col min="5" max="5" width="16" customWidth="1"/>
    <col min="6" max="6" width="17.5703125" customWidth="1"/>
    <col min="38" max="38" width="13" customWidth="1"/>
    <col min="39" max="39" width="13.7109375" customWidth="1"/>
  </cols>
  <sheetData>
    <row r="1" spans="1:39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</row>
    <row r="5" spans="1:39" ht="1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spans="1:39" ht="1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5" customHeight="1">
      <c r="A7" s="53" t="s">
        <v>1</v>
      </c>
      <c r="B7" s="53" t="s">
        <v>2</v>
      </c>
      <c r="C7" s="47" t="s">
        <v>3</v>
      </c>
      <c r="D7" s="53" t="s">
        <v>4</v>
      </c>
      <c r="E7" s="53" t="s">
        <v>5</v>
      </c>
      <c r="F7" s="53" t="s">
        <v>6</v>
      </c>
      <c r="G7" s="50" t="s">
        <v>7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2"/>
      <c r="AL7" s="47" t="s">
        <v>8</v>
      </c>
      <c r="AM7" s="47" t="s">
        <v>9</v>
      </c>
    </row>
    <row r="8" spans="1:39">
      <c r="A8" s="54"/>
      <c r="B8" s="54"/>
      <c r="C8" s="48"/>
      <c r="D8" s="54"/>
      <c r="E8" s="54"/>
      <c r="F8" s="54"/>
      <c r="G8" s="2">
        <v>45199</v>
      </c>
      <c r="H8" s="3">
        <v>45200</v>
      </c>
      <c r="I8" s="3">
        <v>45201</v>
      </c>
      <c r="J8" s="3">
        <v>45202</v>
      </c>
      <c r="K8" s="3">
        <v>45203</v>
      </c>
      <c r="L8" s="3">
        <v>45204</v>
      </c>
      <c r="M8" s="3">
        <v>45205</v>
      </c>
      <c r="N8" s="3">
        <v>45206</v>
      </c>
      <c r="O8" s="3">
        <v>45207</v>
      </c>
      <c r="P8" s="3">
        <v>45208</v>
      </c>
      <c r="Q8" s="3">
        <v>45209</v>
      </c>
      <c r="R8" s="3">
        <v>45210</v>
      </c>
      <c r="S8" s="3">
        <v>45211</v>
      </c>
      <c r="T8" s="3">
        <v>45212</v>
      </c>
      <c r="U8" s="3">
        <v>45213</v>
      </c>
      <c r="V8" s="3">
        <v>45214</v>
      </c>
      <c r="W8" s="3">
        <v>45215</v>
      </c>
      <c r="X8" s="3">
        <v>45216</v>
      </c>
      <c r="Y8" s="3">
        <v>45217</v>
      </c>
      <c r="Z8" s="3">
        <v>45218</v>
      </c>
      <c r="AA8" s="3">
        <v>45219</v>
      </c>
      <c r="AB8" s="3">
        <v>45220</v>
      </c>
      <c r="AC8" s="3">
        <v>45221</v>
      </c>
      <c r="AD8" s="3">
        <v>45222</v>
      </c>
      <c r="AE8" s="3">
        <v>45223</v>
      </c>
      <c r="AF8" s="3">
        <v>45224</v>
      </c>
      <c r="AG8" s="3">
        <v>45225</v>
      </c>
      <c r="AH8" s="3">
        <v>45226</v>
      </c>
      <c r="AI8" s="3">
        <v>45227</v>
      </c>
      <c r="AJ8" s="3">
        <v>45228</v>
      </c>
      <c r="AK8" s="3">
        <v>45229</v>
      </c>
      <c r="AL8" s="48"/>
      <c r="AM8" s="48"/>
    </row>
    <row r="9" spans="1:39">
      <c r="A9" s="10" t="s">
        <v>13</v>
      </c>
      <c r="B9" s="10" t="s">
        <v>11</v>
      </c>
      <c r="C9" s="10" t="s">
        <v>14</v>
      </c>
      <c r="D9" s="10">
        <v>20230809004</v>
      </c>
      <c r="E9" s="10">
        <v>20230809032</v>
      </c>
      <c r="F9" s="25">
        <v>35000</v>
      </c>
      <c r="G9" s="13">
        <v>17082</v>
      </c>
      <c r="H9" s="14"/>
      <c r="I9" s="14">
        <v>8286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>
        <v>9632</v>
      </c>
      <c r="AI9" s="14"/>
      <c r="AJ9" s="14"/>
      <c r="AK9" s="14"/>
      <c r="AL9" s="8">
        <f>SUM(G9:AK9)</f>
        <v>35000</v>
      </c>
      <c r="AM9" s="28">
        <f t="shared" ref="AM9:AM16" si="0">AL9-F9</f>
        <v>0</v>
      </c>
    </row>
    <row r="10" spans="1:39">
      <c r="A10" s="10" t="s">
        <v>13</v>
      </c>
      <c r="B10" s="10" t="s">
        <v>11</v>
      </c>
      <c r="C10" s="10" t="s">
        <v>14</v>
      </c>
      <c r="D10" s="10">
        <v>20230814001</v>
      </c>
      <c r="E10" s="10">
        <v>20230815011</v>
      </c>
      <c r="F10" s="26">
        <v>26000</v>
      </c>
      <c r="G10" s="1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>
        <v>11240</v>
      </c>
      <c r="AJ10" s="14"/>
      <c r="AK10" s="14">
        <v>14760</v>
      </c>
      <c r="AL10" s="8">
        <f t="shared" ref="AL10:AL16" si="1">SUM(G10:AK10)</f>
        <v>26000</v>
      </c>
      <c r="AM10" s="24">
        <f t="shared" si="0"/>
        <v>0</v>
      </c>
    </row>
    <row r="11" spans="1:39">
      <c r="A11" s="10" t="s">
        <v>18</v>
      </c>
      <c r="B11" s="10" t="s">
        <v>19</v>
      </c>
      <c r="C11" s="10" t="s">
        <v>21</v>
      </c>
      <c r="D11" s="9">
        <v>20230809002</v>
      </c>
      <c r="E11" s="9">
        <v>20230809030</v>
      </c>
      <c r="F11" s="17">
        <v>1503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>
        <v>1503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8">
        <f t="shared" si="1"/>
        <v>1503</v>
      </c>
      <c r="AM11" s="24">
        <f t="shared" si="0"/>
        <v>0</v>
      </c>
    </row>
    <row r="12" spans="1:39">
      <c r="A12" s="10" t="s">
        <v>18</v>
      </c>
      <c r="B12" s="10" t="s">
        <v>19</v>
      </c>
      <c r="C12" s="9" t="s">
        <v>29</v>
      </c>
      <c r="D12" s="6">
        <v>20230905048</v>
      </c>
      <c r="E12" s="6">
        <v>20230905026</v>
      </c>
      <c r="F12" s="17">
        <v>7000</v>
      </c>
      <c r="G12" s="18"/>
      <c r="H12" s="16"/>
      <c r="I12" s="16"/>
      <c r="J12" s="9">
        <v>7000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8">
        <f t="shared" si="1"/>
        <v>7000</v>
      </c>
      <c r="AM12" s="24">
        <f t="shared" si="0"/>
        <v>0</v>
      </c>
    </row>
    <row r="13" spans="1:39">
      <c r="A13" s="10" t="s">
        <v>18</v>
      </c>
      <c r="B13" s="10" t="s">
        <v>19</v>
      </c>
      <c r="C13" s="9" t="s">
        <v>30</v>
      </c>
      <c r="D13" s="6">
        <v>20230905049</v>
      </c>
      <c r="E13" s="6">
        <v>20230905027</v>
      </c>
      <c r="F13" s="17">
        <v>5000</v>
      </c>
      <c r="G13" s="18"/>
      <c r="H13" s="16"/>
      <c r="I13" s="16"/>
      <c r="J13" s="9">
        <v>5000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8">
        <f t="shared" si="1"/>
        <v>5000</v>
      </c>
      <c r="AM13" s="24">
        <f t="shared" si="0"/>
        <v>0</v>
      </c>
    </row>
    <row r="14" spans="1:39">
      <c r="A14" s="10" t="s">
        <v>18</v>
      </c>
      <c r="B14" s="10" t="s">
        <v>19</v>
      </c>
      <c r="C14" s="9" t="s">
        <v>31</v>
      </c>
      <c r="D14" s="6">
        <v>20230905050</v>
      </c>
      <c r="E14" s="6">
        <v>20230905028</v>
      </c>
      <c r="F14" s="17">
        <v>2570</v>
      </c>
      <c r="G14" s="18"/>
      <c r="H14" s="16"/>
      <c r="I14" s="16"/>
      <c r="J14" s="9"/>
      <c r="K14" s="16"/>
      <c r="L14" s="16"/>
      <c r="M14" s="16"/>
      <c r="N14" s="16"/>
      <c r="O14" s="16"/>
      <c r="P14" s="16"/>
      <c r="Q14" s="9">
        <v>2570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8">
        <f t="shared" si="1"/>
        <v>2570</v>
      </c>
      <c r="AM14" s="24">
        <f t="shared" si="0"/>
        <v>0</v>
      </c>
    </row>
    <row r="15" spans="1:39">
      <c r="A15" s="10" t="s">
        <v>18</v>
      </c>
      <c r="B15" s="10" t="s">
        <v>19</v>
      </c>
      <c r="C15" s="9" t="s">
        <v>32</v>
      </c>
      <c r="D15" s="6">
        <v>20230901001</v>
      </c>
      <c r="E15" s="6">
        <v>20230901027</v>
      </c>
      <c r="F15" s="27" t="s">
        <v>33</v>
      </c>
      <c r="G15" s="18"/>
      <c r="H15" s="16"/>
      <c r="I15" s="16"/>
      <c r="J15" s="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8"/>
      <c r="AM15" s="29" t="s">
        <v>33</v>
      </c>
    </row>
    <row r="16" spans="1:39">
      <c r="A16" s="4" t="s">
        <v>34</v>
      </c>
      <c r="B16" s="9" t="s">
        <v>35</v>
      </c>
      <c r="C16" s="6" t="s">
        <v>36</v>
      </c>
      <c r="D16" s="6">
        <v>20230922001</v>
      </c>
      <c r="E16" s="6">
        <v>20230922013</v>
      </c>
      <c r="F16" s="7">
        <v>100000</v>
      </c>
      <c r="G16" s="16"/>
      <c r="H16" s="16"/>
      <c r="I16" s="16"/>
      <c r="J16" s="9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9">
        <v>15173</v>
      </c>
      <c r="AI16" s="16"/>
      <c r="AJ16" s="16"/>
      <c r="AK16" s="16"/>
      <c r="AL16" s="8">
        <f t="shared" si="1"/>
        <v>15173</v>
      </c>
      <c r="AM16" s="22">
        <f t="shared" si="0"/>
        <v>-84827</v>
      </c>
    </row>
    <row r="17" spans="1:39">
      <c r="A17" s="10" t="s">
        <v>18</v>
      </c>
      <c r="B17" s="10" t="s">
        <v>19</v>
      </c>
      <c r="C17" s="9" t="s">
        <v>31</v>
      </c>
      <c r="D17" s="6">
        <v>20230927001</v>
      </c>
      <c r="E17" s="6">
        <v>20230927001</v>
      </c>
      <c r="F17" s="17">
        <v>1600</v>
      </c>
      <c r="G17" s="18"/>
      <c r="H17" s="16"/>
      <c r="I17" s="16"/>
      <c r="J17" s="9"/>
      <c r="K17" s="16"/>
      <c r="L17" s="16"/>
      <c r="M17" s="16"/>
      <c r="N17" s="16"/>
      <c r="O17" s="16"/>
      <c r="P17" s="16"/>
      <c r="Q17" s="9">
        <v>1600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8">
        <f t="shared" ref="AL17" si="2">SUM(G17:AK17)</f>
        <v>1600</v>
      </c>
      <c r="AM17" s="24">
        <f t="shared" ref="AM17" si="3">AL17-F17</f>
        <v>0</v>
      </c>
    </row>
    <row r="18" spans="1:39">
      <c r="A18" s="10" t="s">
        <v>18</v>
      </c>
      <c r="B18" s="10" t="s">
        <v>19</v>
      </c>
      <c r="C18" s="9" t="s">
        <v>32</v>
      </c>
      <c r="D18" s="6">
        <v>20230927002</v>
      </c>
      <c r="E18" s="6">
        <v>20230927002</v>
      </c>
      <c r="F18" s="7">
        <v>3200</v>
      </c>
      <c r="G18" s="18"/>
      <c r="H18" s="16"/>
      <c r="I18" s="16"/>
      <c r="J18" s="9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8">
        <f t="shared" ref="AL18" si="4">SUM(G18:AK18)</f>
        <v>0</v>
      </c>
      <c r="AM18" s="22">
        <f t="shared" ref="AM18" si="5">AL18-F18</f>
        <v>-3200</v>
      </c>
    </row>
    <row r="19" spans="1:39">
      <c r="A19" s="10" t="s">
        <v>18</v>
      </c>
      <c r="B19" s="10" t="s">
        <v>19</v>
      </c>
      <c r="C19" s="9" t="s">
        <v>37</v>
      </c>
      <c r="D19" s="6">
        <v>20230927003</v>
      </c>
      <c r="E19" s="6">
        <v>20230927003</v>
      </c>
      <c r="F19" s="7">
        <v>34480</v>
      </c>
      <c r="G19" s="18"/>
      <c r="H19" s="16"/>
      <c r="I19" s="16"/>
      <c r="J19" s="9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8">
        <f t="shared" ref="AL19" si="6">SUM(G19:AK19)</f>
        <v>0</v>
      </c>
      <c r="AM19" s="22">
        <f t="shared" ref="AM19" si="7">AL19-F19</f>
        <v>-34480</v>
      </c>
    </row>
    <row r="20" spans="1:39">
      <c r="A20" s="10" t="s">
        <v>18</v>
      </c>
      <c r="B20" s="10" t="s">
        <v>19</v>
      </c>
      <c r="C20" s="9" t="s">
        <v>23</v>
      </c>
      <c r="D20" s="6">
        <v>20230927004</v>
      </c>
      <c r="E20" s="6">
        <v>20230927004</v>
      </c>
      <c r="F20" s="7">
        <v>15000</v>
      </c>
      <c r="G20" s="18"/>
      <c r="H20" s="16"/>
      <c r="I20" s="16"/>
      <c r="J20" s="9">
        <v>1765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8">
        <f t="shared" ref="AL20:AL21" si="8">SUM(G20:AK20)</f>
        <v>1765</v>
      </c>
      <c r="AM20" s="22">
        <f t="shared" ref="AM20:AM21" si="9">AL20-F20</f>
        <v>-13235</v>
      </c>
    </row>
    <row r="21" spans="1:39">
      <c r="A21" s="10" t="s">
        <v>18</v>
      </c>
      <c r="B21" s="10" t="s">
        <v>19</v>
      </c>
      <c r="C21" s="9" t="s">
        <v>24</v>
      </c>
      <c r="D21" s="9">
        <v>20230825004</v>
      </c>
      <c r="E21" s="9">
        <v>20230825020</v>
      </c>
      <c r="F21" s="17">
        <v>1960</v>
      </c>
      <c r="G21" s="8">
        <v>1860</v>
      </c>
      <c r="H21" s="9"/>
      <c r="I21" s="9"/>
      <c r="J21" s="9"/>
      <c r="K21" s="9"/>
      <c r="L21" s="9"/>
      <c r="M21" s="9"/>
      <c r="N21" s="9"/>
      <c r="O21" s="9"/>
      <c r="P21" s="9"/>
      <c r="Q21" s="9">
        <v>100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8">
        <f t="shared" si="8"/>
        <v>1960</v>
      </c>
      <c r="AM21" s="24">
        <f t="shared" si="9"/>
        <v>0</v>
      </c>
    </row>
    <row r="22" spans="1:39">
      <c r="A22" s="10" t="s">
        <v>18</v>
      </c>
      <c r="B22" s="10" t="s">
        <v>19</v>
      </c>
      <c r="C22" s="9" t="s">
        <v>24</v>
      </c>
      <c r="D22" s="6">
        <v>20230927005</v>
      </c>
      <c r="E22" s="6">
        <v>20230927005</v>
      </c>
      <c r="F22" s="17">
        <v>1050</v>
      </c>
      <c r="G22" s="18"/>
      <c r="H22" s="16"/>
      <c r="I22" s="16"/>
      <c r="J22" s="9"/>
      <c r="K22" s="16"/>
      <c r="L22" s="16"/>
      <c r="M22" s="16"/>
      <c r="N22" s="16"/>
      <c r="O22" s="16"/>
      <c r="P22" s="16"/>
      <c r="Q22" s="9">
        <v>1050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8">
        <f t="shared" ref="AL22" si="10">SUM(G22:AK22)</f>
        <v>1050</v>
      </c>
      <c r="AM22" s="24">
        <f t="shared" ref="AM22" si="11">AL22-F22</f>
        <v>0</v>
      </c>
    </row>
    <row r="23" spans="1:39">
      <c r="A23" s="10" t="s">
        <v>18</v>
      </c>
      <c r="B23" s="10" t="s">
        <v>19</v>
      </c>
      <c r="C23" s="9" t="s">
        <v>25</v>
      </c>
      <c r="D23" s="6">
        <v>20230927006</v>
      </c>
      <c r="E23" s="6">
        <v>20230927006</v>
      </c>
      <c r="F23" s="7">
        <v>23400</v>
      </c>
      <c r="G23" s="18"/>
      <c r="H23" s="16"/>
      <c r="I23" s="16"/>
      <c r="J23" s="9"/>
      <c r="K23" s="16"/>
      <c r="L23" s="16"/>
      <c r="M23" s="16"/>
      <c r="N23" s="16"/>
      <c r="O23" s="16"/>
      <c r="P23" s="16"/>
      <c r="Q23" s="9">
        <v>2190</v>
      </c>
      <c r="R23" s="16"/>
      <c r="S23" s="16"/>
      <c r="T23" s="16"/>
      <c r="U23" s="16"/>
      <c r="V23" s="16"/>
      <c r="W23" s="16"/>
      <c r="X23" s="16"/>
      <c r="Y23" s="16"/>
      <c r="Z23" s="9">
        <v>8099</v>
      </c>
      <c r="AA23" s="16"/>
      <c r="AB23" s="16"/>
      <c r="AC23" s="16"/>
      <c r="AD23" s="9">
        <f>8750+839</f>
        <v>9589</v>
      </c>
      <c r="AE23" s="16"/>
      <c r="AF23" s="16"/>
      <c r="AG23" s="16"/>
      <c r="AH23" s="16"/>
      <c r="AI23" s="16"/>
      <c r="AJ23" s="16"/>
      <c r="AK23" s="16"/>
      <c r="AL23" s="8">
        <f t="shared" ref="AL23" si="12">SUM(G23:AK23)</f>
        <v>19878</v>
      </c>
      <c r="AM23" s="22">
        <f t="shared" ref="AM23" si="13">AL23-F23</f>
        <v>-3522</v>
      </c>
    </row>
    <row r="24" spans="1:39" s="1" customFormat="1">
      <c r="A24" s="10" t="s">
        <v>15</v>
      </c>
      <c r="B24" s="10" t="s">
        <v>16</v>
      </c>
      <c r="C24" s="9" t="s">
        <v>26</v>
      </c>
      <c r="D24" s="6">
        <v>20230927007</v>
      </c>
      <c r="E24" s="6">
        <v>20230927007</v>
      </c>
      <c r="F24" s="15">
        <v>7000</v>
      </c>
      <c r="G24" s="18"/>
      <c r="H24" s="16"/>
      <c r="I24" s="16"/>
      <c r="J24" s="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8">
        <f t="shared" ref="AL24" si="14">SUM(G24:AK24)</f>
        <v>0</v>
      </c>
      <c r="AM24" s="22">
        <f t="shared" ref="AM24" si="15">AL24-F24</f>
        <v>-7000</v>
      </c>
    </row>
    <row r="25" spans="1:39" s="1" customFormat="1">
      <c r="A25" s="10" t="s">
        <v>15</v>
      </c>
      <c r="B25" s="10" t="s">
        <v>16</v>
      </c>
      <c r="C25" s="9" t="s">
        <v>17</v>
      </c>
      <c r="D25" s="6">
        <v>20230927008</v>
      </c>
      <c r="E25" s="6">
        <v>20230927008</v>
      </c>
      <c r="F25" s="17">
        <v>1000</v>
      </c>
      <c r="G25" s="18"/>
      <c r="H25" s="16"/>
      <c r="I25" s="16"/>
      <c r="J25" s="9">
        <v>1000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8">
        <f t="shared" ref="AL25:AL26" si="16">SUM(G25:AK25)</f>
        <v>1000</v>
      </c>
      <c r="AM25" s="24">
        <f t="shared" ref="AM25:AM27" si="17">AL25-F25</f>
        <v>0</v>
      </c>
    </row>
    <row r="26" spans="1:39">
      <c r="A26" s="10" t="s">
        <v>13</v>
      </c>
      <c r="B26" s="10" t="s">
        <v>11</v>
      </c>
      <c r="C26" s="10" t="s">
        <v>14</v>
      </c>
      <c r="D26" s="10">
        <v>20231007001</v>
      </c>
      <c r="E26" s="10">
        <v>20231007012</v>
      </c>
      <c r="F26" s="12">
        <v>82000</v>
      </c>
      <c r="G26" s="13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>
        <v>9531</v>
      </c>
      <c r="AL26" s="8">
        <f t="shared" si="16"/>
        <v>9531</v>
      </c>
      <c r="AM26" s="22">
        <f t="shared" si="17"/>
        <v>-72469</v>
      </c>
    </row>
    <row r="27" spans="1:39">
      <c r="A27" s="9" t="s">
        <v>10</v>
      </c>
      <c r="B27" s="14" t="s">
        <v>11</v>
      </c>
      <c r="C27" s="14" t="s">
        <v>12</v>
      </c>
      <c r="D27" s="14">
        <v>20231007002</v>
      </c>
      <c r="E27" s="14">
        <v>20231007014</v>
      </c>
      <c r="F27" s="26">
        <v>12000</v>
      </c>
      <c r="G27" s="1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>
        <v>12000</v>
      </c>
      <c r="AI27" s="14"/>
      <c r="AJ27" s="14"/>
      <c r="AK27" s="14"/>
      <c r="AL27" s="8">
        <f t="shared" ref="AL27" si="18">SUM(G27:AK27)</f>
        <v>12000</v>
      </c>
      <c r="AM27" s="24">
        <f t="shared" si="17"/>
        <v>0</v>
      </c>
    </row>
    <row r="29" spans="1:39">
      <c r="B29" s="20" t="s">
        <v>46</v>
      </c>
      <c r="C29" s="21">
        <f>SUM(H9:AK27)</f>
        <v>122088</v>
      </c>
    </row>
  </sheetData>
  <autoFilter ref="A7:AM27"/>
  <mergeCells count="10">
    <mergeCell ref="AL7:AL8"/>
    <mergeCell ref="AM7:AM8"/>
    <mergeCell ref="A1:AM6"/>
    <mergeCell ref="G7:AK7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/>
  <ignoredErrors>
    <ignoredError sqref="AL9:AL20 AL21:AL2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3"/>
  <sheetViews>
    <sheetView zoomScale="95" zoomScaleNormal="95" workbookViewId="0">
      <pane xSplit="6" ySplit="8" topLeftCell="G9" activePane="bottomRight" state="frozen"/>
      <selection pane="topRight"/>
      <selection pane="bottomLeft"/>
      <selection pane="bottomRight" activeCell="A30" sqref="A30:B30"/>
    </sheetView>
  </sheetViews>
  <sheetFormatPr defaultColWidth="9" defaultRowHeight="15"/>
  <cols>
    <col min="1" max="1" width="14.5703125" customWidth="1"/>
    <col min="2" max="2" width="25" customWidth="1"/>
    <col min="3" max="3" width="20.28515625" customWidth="1"/>
    <col min="4" max="4" width="15.42578125" customWidth="1"/>
    <col min="5" max="5" width="16" customWidth="1"/>
    <col min="6" max="6" width="17.5703125" customWidth="1"/>
    <col min="38" max="38" width="13" customWidth="1"/>
    <col min="39" max="39" width="13.7109375" customWidth="1"/>
  </cols>
  <sheetData>
    <row r="1" spans="1:39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</row>
    <row r="5" spans="1:39" ht="1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spans="1:39" ht="1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5" customHeight="1">
      <c r="A7" s="53" t="s">
        <v>1</v>
      </c>
      <c r="B7" s="53" t="s">
        <v>2</v>
      </c>
      <c r="C7" s="47" t="s">
        <v>3</v>
      </c>
      <c r="D7" s="53" t="s">
        <v>4</v>
      </c>
      <c r="E7" s="53" t="s">
        <v>5</v>
      </c>
      <c r="F7" s="53" t="s">
        <v>6</v>
      </c>
      <c r="G7" s="50" t="s">
        <v>7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2"/>
      <c r="AL7" s="47" t="s">
        <v>8</v>
      </c>
      <c r="AM7" s="47" t="s">
        <v>9</v>
      </c>
    </row>
    <row r="8" spans="1:39">
      <c r="A8" s="54"/>
      <c r="B8" s="54"/>
      <c r="C8" s="48"/>
      <c r="D8" s="54"/>
      <c r="E8" s="54"/>
      <c r="F8" s="54"/>
      <c r="G8" s="2">
        <v>45229</v>
      </c>
      <c r="H8" s="3">
        <v>45231</v>
      </c>
      <c r="I8" s="3">
        <v>45232</v>
      </c>
      <c r="J8" s="3">
        <v>45233</v>
      </c>
      <c r="K8" s="3">
        <v>45234</v>
      </c>
      <c r="L8" s="3">
        <v>45235</v>
      </c>
      <c r="M8" s="3">
        <v>45236</v>
      </c>
      <c r="N8" s="3">
        <v>45237</v>
      </c>
      <c r="O8" s="3">
        <v>45238</v>
      </c>
      <c r="P8" s="3">
        <v>45239</v>
      </c>
      <c r="Q8" s="3">
        <v>45240</v>
      </c>
      <c r="R8" s="3">
        <v>45241</v>
      </c>
      <c r="S8" s="3">
        <v>45242</v>
      </c>
      <c r="T8" s="3">
        <v>45243</v>
      </c>
      <c r="U8" s="3">
        <v>45244</v>
      </c>
      <c r="V8" s="3">
        <v>45245</v>
      </c>
      <c r="W8" s="3">
        <v>45246</v>
      </c>
      <c r="X8" s="3">
        <v>45247</v>
      </c>
      <c r="Y8" s="3">
        <v>45248</v>
      </c>
      <c r="Z8" s="3">
        <v>45249</v>
      </c>
      <c r="AA8" s="3">
        <v>45250</v>
      </c>
      <c r="AB8" s="3">
        <v>45251</v>
      </c>
      <c r="AC8" s="3">
        <v>45252</v>
      </c>
      <c r="AD8" s="3">
        <v>45253</v>
      </c>
      <c r="AE8" s="3">
        <v>45254</v>
      </c>
      <c r="AF8" s="3">
        <v>45255</v>
      </c>
      <c r="AG8" s="3">
        <v>45256</v>
      </c>
      <c r="AH8" s="3">
        <v>45257</v>
      </c>
      <c r="AI8" s="3">
        <v>45258</v>
      </c>
      <c r="AJ8" s="3">
        <v>45259</v>
      </c>
      <c r="AK8" s="3">
        <v>45260</v>
      </c>
      <c r="AL8" s="48"/>
      <c r="AM8" s="48"/>
    </row>
    <row r="9" spans="1:39">
      <c r="A9" s="4" t="s">
        <v>34</v>
      </c>
      <c r="B9" s="5" t="s">
        <v>38</v>
      </c>
      <c r="C9" s="6" t="s">
        <v>36</v>
      </c>
      <c r="D9" s="6">
        <v>20230922001</v>
      </c>
      <c r="E9" s="6">
        <v>20230922013</v>
      </c>
      <c r="F9" s="7">
        <v>100000</v>
      </c>
      <c r="G9" s="8">
        <f>'10'!AL16</f>
        <v>15173</v>
      </c>
      <c r="H9" s="9"/>
      <c r="I9" s="9"/>
      <c r="J9" s="9">
        <v>11986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>
        <v>3057</v>
      </c>
      <c r="AF9" s="9"/>
      <c r="AG9" s="9"/>
      <c r="AH9" s="9"/>
      <c r="AI9" s="9"/>
      <c r="AJ9" s="9"/>
      <c r="AK9" s="9">
        <v>15850</v>
      </c>
      <c r="AL9" s="8">
        <f t="shared" ref="AL9:AL15" si="0">SUM(G9:AK9)</f>
        <v>46066</v>
      </c>
      <c r="AM9" s="22">
        <f t="shared" ref="AM9:AM15" si="1">AL9-F9</f>
        <v>-53934</v>
      </c>
    </row>
    <row r="10" spans="1:39">
      <c r="A10" s="10" t="s">
        <v>18</v>
      </c>
      <c r="B10" s="11" t="s">
        <v>39</v>
      </c>
      <c r="C10" s="9" t="s">
        <v>32</v>
      </c>
      <c r="D10" s="6">
        <v>20230927002</v>
      </c>
      <c r="E10" s="6">
        <v>20230927002</v>
      </c>
      <c r="F10" s="17">
        <v>3200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>
        <v>3200</v>
      </c>
      <c r="AI10" s="9"/>
      <c r="AJ10" s="9"/>
      <c r="AK10" s="9"/>
      <c r="AL10" s="8">
        <f t="shared" si="0"/>
        <v>3200</v>
      </c>
      <c r="AM10" s="24">
        <f t="shared" si="1"/>
        <v>0</v>
      </c>
    </row>
    <row r="11" spans="1:39">
      <c r="A11" s="10" t="s">
        <v>18</v>
      </c>
      <c r="B11" s="11" t="s">
        <v>39</v>
      </c>
      <c r="C11" s="9" t="s">
        <v>37</v>
      </c>
      <c r="D11" s="6">
        <v>20230927003</v>
      </c>
      <c r="E11" s="6">
        <v>20230927003</v>
      </c>
      <c r="F11" s="17">
        <v>34480</v>
      </c>
      <c r="G11" s="8"/>
      <c r="H11" s="9"/>
      <c r="I11" s="9"/>
      <c r="J11" s="9"/>
      <c r="K11" s="9"/>
      <c r="L11" s="9"/>
      <c r="M11" s="9"/>
      <c r="N11" s="9">
        <v>32260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>
        <v>2220</v>
      </c>
      <c r="AI11" s="9"/>
      <c r="AJ11" s="9"/>
      <c r="AK11" s="9"/>
      <c r="AL11" s="8">
        <f t="shared" si="0"/>
        <v>34480</v>
      </c>
      <c r="AM11" s="24">
        <f t="shared" si="1"/>
        <v>0</v>
      </c>
    </row>
    <row r="12" spans="1:39">
      <c r="A12" s="10" t="s">
        <v>18</v>
      </c>
      <c r="B12" s="11" t="s">
        <v>39</v>
      </c>
      <c r="C12" s="5" t="s">
        <v>23</v>
      </c>
      <c r="D12" s="6">
        <v>20230927004</v>
      </c>
      <c r="E12" s="6">
        <v>20230927004</v>
      </c>
      <c r="F12" s="17">
        <v>15000</v>
      </c>
      <c r="G12" s="8">
        <f>'10'!AL20</f>
        <v>1765</v>
      </c>
      <c r="H12" s="9"/>
      <c r="I12" s="9">
        <v>13235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8">
        <f t="shared" si="0"/>
        <v>15000</v>
      </c>
      <c r="AM12" s="24">
        <f t="shared" si="1"/>
        <v>0</v>
      </c>
    </row>
    <row r="13" spans="1:39">
      <c r="A13" s="10" t="s">
        <v>18</v>
      </c>
      <c r="B13" s="11" t="s">
        <v>39</v>
      </c>
      <c r="C13" s="5" t="s">
        <v>25</v>
      </c>
      <c r="D13" s="6">
        <v>20230927006</v>
      </c>
      <c r="E13" s="6">
        <v>20230927006</v>
      </c>
      <c r="F13" s="17">
        <v>23400</v>
      </c>
      <c r="G13" s="8">
        <f>'10'!AL23</f>
        <v>19878</v>
      </c>
      <c r="H13" s="9"/>
      <c r="I13" s="9">
        <v>2166</v>
      </c>
      <c r="J13" s="9"/>
      <c r="K13" s="9"/>
      <c r="L13" s="9"/>
      <c r="M13" s="9"/>
      <c r="N13" s="9">
        <v>1356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8">
        <f t="shared" si="0"/>
        <v>23400</v>
      </c>
      <c r="AM13" s="24">
        <f t="shared" si="1"/>
        <v>0</v>
      </c>
    </row>
    <row r="14" spans="1:39" s="1" customFormat="1">
      <c r="A14" s="10" t="s">
        <v>15</v>
      </c>
      <c r="B14" s="10" t="s">
        <v>16</v>
      </c>
      <c r="C14" s="9" t="s">
        <v>26</v>
      </c>
      <c r="D14" s="6">
        <v>20230927007</v>
      </c>
      <c r="E14" s="6">
        <v>20230927007</v>
      </c>
      <c r="F14" s="17">
        <v>7000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7000</v>
      </c>
      <c r="AJ14" s="9"/>
      <c r="AK14" s="9"/>
      <c r="AL14" s="8">
        <f t="shared" si="0"/>
        <v>7000</v>
      </c>
      <c r="AM14" s="24">
        <f t="shared" si="1"/>
        <v>0</v>
      </c>
    </row>
    <row r="15" spans="1:39">
      <c r="A15" s="10" t="s">
        <v>13</v>
      </c>
      <c r="B15" s="11" t="s">
        <v>40</v>
      </c>
      <c r="C15" s="10" t="s">
        <v>14</v>
      </c>
      <c r="D15" s="10">
        <v>20231007001</v>
      </c>
      <c r="E15" s="10">
        <v>20231007012</v>
      </c>
      <c r="F15" s="12">
        <v>82000</v>
      </c>
      <c r="G15" s="13">
        <f>'10'!AL26</f>
        <v>9531</v>
      </c>
      <c r="H15" s="14">
        <v>11654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>
        <v>1669</v>
      </c>
      <c r="AF15" s="14"/>
      <c r="AG15" s="14"/>
      <c r="AH15" s="14"/>
      <c r="AI15" s="14"/>
      <c r="AJ15" s="14"/>
      <c r="AK15" s="14"/>
      <c r="AL15" s="8">
        <f t="shared" si="0"/>
        <v>22854</v>
      </c>
      <c r="AM15" s="22">
        <f t="shared" si="1"/>
        <v>-59146</v>
      </c>
    </row>
    <row r="16" spans="1:39" s="1" customFormat="1">
      <c r="A16" s="10" t="s">
        <v>15</v>
      </c>
      <c r="B16" s="10" t="s">
        <v>16</v>
      </c>
      <c r="C16" s="9" t="s">
        <v>26</v>
      </c>
      <c r="D16" s="6">
        <v>20231027001</v>
      </c>
      <c r="E16" s="6">
        <v>30231101001</v>
      </c>
      <c r="F16" s="15">
        <v>17700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>
        <v>16871</v>
      </c>
      <c r="AK16" s="9"/>
      <c r="AL16" s="8">
        <f t="shared" ref="AL16" si="2">SUM(G16:AK16)</f>
        <v>16871</v>
      </c>
      <c r="AM16" s="22">
        <f t="shared" ref="AM16" si="3">AL16-F16</f>
        <v>-829</v>
      </c>
    </row>
    <row r="17" spans="1:39" s="1" customFormat="1">
      <c r="A17" s="10" t="s">
        <v>15</v>
      </c>
      <c r="B17" s="10" t="s">
        <v>16</v>
      </c>
      <c r="C17" s="9" t="s">
        <v>17</v>
      </c>
      <c r="D17" s="6">
        <v>20231027002</v>
      </c>
      <c r="E17" s="6">
        <v>30231101002</v>
      </c>
      <c r="F17" s="17">
        <v>13400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4334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v>9066</v>
      </c>
      <c r="AJ17" s="9" t="s">
        <v>41</v>
      </c>
      <c r="AK17" s="9"/>
      <c r="AL17" s="8">
        <f t="shared" ref="AL17" si="4">SUM(G17:AK17)</f>
        <v>13400</v>
      </c>
      <c r="AM17" s="24">
        <f t="shared" ref="AM17" si="5">AL17-F17</f>
        <v>0</v>
      </c>
    </row>
    <row r="18" spans="1:39" s="1" customFormat="1">
      <c r="A18" s="10" t="s">
        <v>15</v>
      </c>
      <c r="B18" s="10" t="s">
        <v>16</v>
      </c>
      <c r="C18" s="9" t="s">
        <v>28</v>
      </c>
      <c r="D18" s="6">
        <v>20231027003</v>
      </c>
      <c r="E18" s="6">
        <v>30231101003</v>
      </c>
      <c r="F18" s="17">
        <v>4600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>
        <v>4600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8">
        <f t="shared" ref="AL18:AL20" si="6">SUM(G18:AK18)</f>
        <v>4600</v>
      </c>
      <c r="AM18" s="24">
        <f t="shared" ref="AM18:AM20" si="7">AL18-F18</f>
        <v>0</v>
      </c>
    </row>
    <row r="19" spans="1:39">
      <c r="A19" s="10" t="s">
        <v>18</v>
      </c>
      <c r="B19" s="11" t="s">
        <v>39</v>
      </c>
      <c r="C19" s="9" t="s">
        <v>32</v>
      </c>
      <c r="D19" s="6">
        <v>20231027004</v>
      </c>
      <c r="E19" s="6">
        <v>30231101004</v>
      </c>
      <c r="F19" s="17">
        <v>7800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v>7800</v>
      </c>
      <c r="AI19" s="9"/>
      <c r="AJ19" s="9"/>
      <c r="AK19" s="9"/>
      <c r="AL19" s="8">
        <f t="shared" si="6"/>
        <v>7800</v>
      </c>
      <c r="AM19" s="24">
        <f t="shared" si="7"/>
        <v>0</v>
      </c>
    </row>
    <row r="20" spans="1:39">
      <c r="A20" s="10" t="s">
        <v>18</v>
      </c>
      <c r="B20" s="11" t="s">
        <v>39</v>
      </c>
      <c r="C20" s="9" t="s">
        <v>23</v>
      </c>
      <c r="D20" s="6">
        <v>20231027005</v>
      </c>
      <c r="E20" s="6">
        <v>30231101005</v>
      </c>
      <c r="F20" s="7">
        <v>31000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>
        <v>8897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8">
        <f t="shared" si="6"/>
        <v>8897</v>
      </c>
      <c r="AM20" s="22">
        <f t="shared" si="7"/>
        <v>-22103</v>
      </c>
    </row>
    <row r="21" spans="1:39">
      <c r="A21" s="10" t="s">
        <v>18</v>
      </c>
      <c r="B21" s="11" t="s">
        <v>39</v>
      </c>
      <c r="C21" s="9" t="s">
        <v>24</v>
      </c>
      <c r="D21" s="6">
        <v>20231027006</v>
      </c>
      <c r="E21" s="6">
        <v>30231101006</v>
      </c>
      <c r="F21" s="7">
        <v>21200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>
        <v>3340</v>
      </c>
      <c r="AI21" s="9"/>
      <c r="AJ21" s="9">
        <v>6354</v>
      </c>
      <c r="AK21" s="9"/>
      <c r="AL21" s="8">
        <f t="shared" ref="AL21:AL26" si="8">SUM(G21:AK21)</f>
        <v>9694</v>
      </c>
      <c r="AM21" s="23">
        <f t="shared" ref="AM21:AM26" si="9">AL21-F21</f>
        <v>-11506</v>
      </c>
    </row>
    <row r="22" spans="1:39">
      <c r="A22" s="10" t="s">
        <v>18</v>
      </c>
      <c r="B22" s="11" t="s">
        <v>39</v>
      </c>
      <c r="C22" s="9" t="s">
        <v>25</v>
      </c>
      <c r="D22" s="6">
        <v>20231027007</v>
      </c>
      <c r="E22" s="6">
        <v>30231101007</v>
      </c>
      <c r="F22" s="7">
        <v>16500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1704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>
        <v>1500</v>
      </c>
      <c r="AI22" s="9"/>
      <c r="AJ22" s="9"/>
      <c r="AK22" s="9"/>
      <c r="AL22" s="8">
        <f t="shared" si="8"/>
        <v>3204</v>
      </c>
      <c r="AM22" s="22">
        <f t="shared" si="9"/>
        <v>-13296</v>
      </c>
    </row>
    <row r="23" spans="1:39">
      <c r="A23" s="5" t="s">
        <v>42</v>
      </c>
      <c r="B23" s="5" t="s">
        <v>43</v>
      </c>
      <c r="C23" s="5" t="s">
        <v>44</v>
      </c>
      <c r="D23" s="6">
        <v>20231109001</v>
      </c>
      <c r="E23" s="6">
        <v>20231120017</v>
      </c>
      <c r="F23" s="7">
        <v>171000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8">
        <f t="shared" si="8"/>
        <v>0</v>
      </c>
      <c r="AM23" s="22">
        <f t="shared" si="9"/>
        <v>-171000</v>
      </c>
    </row>
    <row r="24" spans="1:39">
      <c r="A24" s="10" t="s">
        <v>18</v>
      </c>
      <c r="B24" s="10" t="s">
        <v>19</v>
      </c>
      <c r="C24" s="10" t="s">
        <v>45</v>
      </c>
      <c r="D24" s="9">
        <v>20231127001</v>
      </c>
      <c r="E24" s="9">
        <v>20231127047</v>
      </c>
      <c r="F24" s="7">
        <v>4200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8">
        <f t="shared" si="8"/>
        <v>0</v>
      </c>
      <c r="AM24" s="23">
        <f t="shared" si="9"/>
        <v>-4200</v>
      </c>
    </row>
    <row r="25" spans="1:39">
      <c r="A25" s="10" t="s">
        <v>18</v>
      </c>
      <c r="B25" s="11" t="s">
        <v>39</v>
      </c>
      <c r="C25" s="9" t="s">
        <v>32</v>
      </c>
      <c r="D25" s="6">
        <v>20231127002</v>
      </c>
      <c r="E25" s="6">
        <v>20231127048</v>
      </c>
      <c r="F25" s="7">
        <v>7200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8">
        <f t="shared" si="8"/>
        <v>0</v>
      </c>
      <c r="AM25" s="23">
        <f t="shared" si="9"/>
        <v>-7200</v>
      </c>
    </row>
    <row r="26" spans="1:39">
      <c r="A26" s="10" t="s">
        <v>18</v>
      </c>
      <c r="B26" s="11" t="s">
        <v>39</v>
      </c>
      <c r="C26" s="9" t="s">
        <v>23</v>
      </c>
      <c r="D26" s="6">
        <v>20231127003</v>
      </c>
      <c r="E26" s="6">
        <v>20231127049</v>
      </c>
      <c r="F26" s="7">
        <v>1000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8">
        <f t="shared" si="8"/>
        <v>0</v>
      </c>
      <c r="AM26" s="22">
        <f t="shared" si="9"/>
        <v>-1000</v>
      </c>
    </row>
    <row r="27" spans="1:39">
      <c r="A27" s="10" t="s">
        <v>18</v>
      </c>
      <c r="B27" s="11" t="s">
        <v>39</v>
      </c>
      <c r="C27" s="9" t="s">
        <v>24</v>
      </c>
      <c r="D27" s="6">
        <v>20231127004</v>
      </c>
      <c r="E27" s="6">
        <v>20231127050</v>
      </c>
      <c r="F27" s="7">
        <v>7200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8">
        <f t="shared" ref="AL27:AL31" si="10">SUM(G27:AK27)</f>
        <v>0</v>
      </c>
      <c r="AM27" s="23">
        <f t="shared" ref="AM27:AM31" si="11">AL27-F27</f>
        <v>-7200</v>
      </c>
    </row>
    <row r="28" spans="1:39">
      <c r="A28" s="10" t="s">
        <v>18</v>
      </c>
      <c r="B28" s="11" t="s">
        <v>39</v>
      </c>
      <c r="C28" s="9" t="s">
        <v>25</v>
      </c>
      <c r="D28" s="6">
        <v>20231127005</v>
      </c>
      <c r="E28" s="6">
        <v>20231127051</v>
      </c>
      <c r="F28" s="7">
        <v>3700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8">
        <f t="shared" si="10"/>
        <v>0</v>
      </c>
      <c r="AM28" s="22">
        <f t="shared" si="11"/>
        <v>-3700</v>
      </c>
    </row>
    <row r="29" spans="1:39" s="1" customFormat="1">
      <c r="A29" s="10" t="s">
        <v>15</v>
      </c>
      <c r="B29" s="10" t="s">
        <v>16</v>
      </c>
      <c r="C29" s="9" t="s">
        <v>26</v>
      </c>
      <c r="D29" s="6">
        <v>20231127006</v>
      </c>
      <c r="E29" s="6">
        <v>20231127052</v>
      </c>
      <c r="F29" s="7">
        <v>15300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8">
        <f t="shared" si="10"/>
        <v>0</v>
      </c>
      <c r="AM29" s="23">
        <f t="shared" si="11"/>
        <v>-15300</v>
      </c>
    </row>
    <row r="30" spans="1:39">
      <c r="A30" s="10" t="s">
        <v>15</v>
      </c>
      <c r="B30" s="10" t="s">
        <v>16</v>
      </c>
      <c r="C30" s="9" t="s">
        <v>28</v>
      </c>
      <c r="D30" s="6">
        <v>20231127007</v>
      </c>
      <c r="E30" s="6">
        <v>20231127053</v>
      </c>
      <c r="F30" s="7">
        <v>4200</v>
      </c>
      <c r="G30" s="1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9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8">
        <f t="shared" si="10"/>
        <v>0</v>
      </c>
      <c r="AM30" s="23">
        <f t="shared" si="11"/>
        <v>-4200</v>
      </c>
    </row>
    <row r="31" spans="1:39">
      <c r="A31" s="9" t="s">
        <v>10</v>
      </c>
      <c r="B31" s="14" t="s">
        <v>11</v>
      </c>
      <c r="C31" s="14" t="s">
        <v>12</v>
      </c>
      <c r="D31" s="14">
        <v>20231127008</v>
      </c>
      <c r="E31" s="14">
        <v>20231127054</v>
      </c>
      <c r="F31" s="19">
        <v>18000</v>
      </c>
      <c r="G31" s="13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8">
        <f t="shared" si="10"/>
        <v>0</v>
      </c>
      <c r="AM31" s="23">
        <f t="shared" si="11"/>
        <v>-18000</v>
      </c>
    </row>
    <row r="33" spans="2:3">
      <c r="B33" s="20" t="s">
        <v>46</v>
      </c>
      <c r="C33" s="21">
        <f>SUM(H9:AK31)</f>
        <v>170119</v>
      </c>
    </row>
  </sheetData>
  <autoFilter ref="A7:F31"/>
  <mergeCells count="10">
    <mergeCell ref="AL7:AL8"/>
    <mergeCell ref="AM7:AM8"/>
    <mergeCell ref="A1:AM6"/>
    <mergeCell ref="G7:AK7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/>
  <ignoredErrors>
    <ignoredError sqref="AL24:AL31 AL9:AL23" formulaRange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tabSelected="1" zoomScale="95" zoomScaleNormal="95" workbookViewId="0">
      <pane xSplit="6" ySplit="8" topLeftCell="AE9" activePane="bottomRight" state="frozen"/>
      <selection pane="topRight"/>
      <selection pane="bottomLeft"/>
      <selection pane="bottomRight" activeCell="E20" sqref="E20"/>
    </sheetView>
  </sheetViews>
  <sheetFormatPr defaultColWidth="9" defaultRowHeight="15"/>
  <cols>
    <col min="1" max="1" width="14.5703125" customWidth="1"/>
    <col min="2" max="2" width="25" customWidth="1"/>
    <col min="3" max="3" width="20.28515625" customWidth="1"/>
    <col min="4" max="4" width="15.42578125" customWidth="1"/>
    <col min="5" max="5" width="16" customWidth="1"/>
    <col min="6" max="6" width="17.5703125" customWidth="1"/>
    <col min="38" max="38" width="13" customWidth="1"/>
    <col min="39" max="39" width="13.7109375" customWidth="1"/>
  </cols>
  <sheetData>
    <row r="1" spans="1:39" ht="15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</row>
    <row r="5" spans="1:39" ht="1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</row>
    <row r="6" spans="1:39" ht="1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</row>
    <row r="7" spans="1:39" ht="15" customHeight="1">
      <c r="A7" s="53" t="s">
        <v>1</v>
      </c>
      <c r="B7" s="53" t="s">
        <v>2</v>
      </c>
      <c r="C7" s="47" t="s">
        <v>3</v>
      </c>
      <c r="D7" s="53" t="s">
        <v>4</v>
      </c>
      <c r="E7" s="53" t="s">
        <v>5</v>
      </c>
      <c r="F7" s="53" t="s">
        <v>6</v>
      </c>
      <c r="G7" s="50" t="s">
        <v>7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2"/>
      <c r="AL7" s="47" t="s">
        <v>8</v>
      </c>
      <c r="AM7" s="47" t="s">
        <v>9</v>
      </c>
    </row>
    <row r="8" spans="1:39">
      <c r="A8" s="54"/>
      <c r="B8" s="54"/>
      <c r="C8" s="48"/>
      <c r="D8" s="54"/>
      <c r="E8" s="54"/>
      <c r="F8" s="54"/>
      <c r="G8" s="2">
        <v>45260</v>
      </c>
      <c r="H8" s="3">
        <v>45261</v>
      </c>
      <c r="I8" s="3">
        <v>45262</v>
      </c>
      <c r="J8" s="3">
        <v>45263</v>
      </c>
      <c r="K8" s="3">
        <v>45264</v>
      </c>
      <c r="L8" s="3">
        <v>45265</v>
      </c>
      <c r="M8" s="3">
        <v>45266</v>
      </c>
      <c r="N8" s="3">
        <v>45267</v>
      </c>
      <c r="O8" s="3">
        <v>45268</v>
      </c>
      <c r="P8" s="3">
        <v>45269</v>
      </c>
      <c r="Q8" s="3">
        <v>45270</v>
      </c>
      <c r="R8" s="3">
        <v>45271</v>
      </c>
      <c r="S8" s="3">
        <v>45272</v>
      </c>
      <c r="T8" s="3">
        <v>45273</v>
      </c>
      <c r="U8" s="3">
        <v>45274</v>
      </c>
      <c r="V8" s="3">
        <v>45275</v>
      </c>
      <c r="W8" s="3">
        <v>45276</v>
      </c>
      <c r="X8" s="3">
        <v>45277</v>
      </c>
      <c r="Y8" s="3">
        <v>45278</v>
      </c>
      <c r="Z8" s="3">
        <v>45279</v>
      </c>
      <c r="AA8" s="3">
        <v>45280</v>
      </c>
      <c r="AB8" s="3">
        <v>45281</v>
      </c>
      <c r="AC8" s="3">
        <v>45282</v>
      </c>
      <c r="AD8" s="3">
        <v>45283</v>
      </c>
      <c r="AE8" s="3">
        <v>45284</v>
      </c>
      <c r="AF8" s="3">
        <v>45285</v>
      </c>
      <c r="AG8" s="3">
        <v>45286</v>
      </c>
      <c r="AH8" s="3">
        <v>45287</v>
      </c>
      <c r="AI8" s="3">
        <v>45288</v>
      </c>
      <c r="AJ8" s="3">
        <v>45289</v>
      </c>
      <c r="AK8" s="3">
        <v>45290</v>
      </c>
      <c r="AL8" s="48"/>
      <c r="AM8" s="48"/>
    </row>
    <row r="9" spans="1:39">
      <c r="A9" s="4" t="s">
        <v>34</v>
      </c>
      <c r="B9" s="5" t="s">
        <v>38</v>
      </c>
      <c r="C9" s="6" t="s">
        <v>36</v>
      </c>
      <c r="D9" s="6">
        <v>20230922001</v>
      </c>
      <c r="E9" s="6">
        <v>20230922013</v>
      </c>
      <c r="F9" s="7">
        <v>100000</v>
      </c>
      <c r="G9" s="8">
        <f>'11'!AL9</f>
        <v>46066</v>
      </c>
      <c r="H9" s="9">
        <v>13672</v>
      </c>
      <c r="I9" s="9"/>
      <c r="J9" s="9"/>
      <c r="K9" s="9">
        <v>14284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>
        <v>21297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8">
        <f t="shared" ref="AL9:AL12" si="0">SUM(G9:AK9)</f>
        <v>95319</v>
      </c>
      <c r="AM9" s="22">
        <f t="shared" ref="AM9:AM12" si="1">AL9-F9</f>
        <v>-4681</v>
      </c>
    </row>
    <row r="10" spans="1:39">
      <c r="A10" s="10" t="s">
        <v>13</v>
      </c>
      <c r="B10" s="11" t="s">
        <v>40</v>
      </c>
      <c r="C10" s="10" t="s">
        <v>14</v>
      </c>
      <c r="D10" s="10">
        <v>20231007001</v>
      </c>
      <c r="E10" s="10">
        <v>20231007012</v>
      </c>
      <c r="F10" s="12">
        <v>82000</v>
      </c>
      <c r="G10" s="13">
        <f>'11'!AL15</f>
        <v>22854</v>
      </c>
      <c r="H10" s="14"/>
      <c r="I10" s="14"/>
      <c r="J10" s="14"/>
      <c r="K10" s="14"/>
      <c r="L10" s="14"/>
      <c r="M10" s="14">
        <v>17700</v>
      </c>
      <c r="N10" s="14">
        <v>14415</v>
      </c>
      <c r="O10" s="14">
        <v>11849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>
        <v>8183</v>
      </c>
      <c r="AD10" s="14"/>
      <c r="AE10" s="14"/>
      <c r="AF10" s="14"/>
      <c r="AG10" s="14"/>
      <c r="AH10" s="14"/>
      <c r="AI10" s="14"/>
      <c r="AJ10" s="14"/>
      <c r="AK10" s="14"/>
      <c r="AL10" s="8">
        <f t="shared" si="0"/>
        <v>75001</v>
      </c>
      <c r="AM10" s="22">
        <f t="shared" si="1"/>
        <v>-6999</v>
      </c>
    </row>
    <row r="11" spans="1:39" s="1" customFormat="1">
      <c r="A11" s="10" t="s">
        <v>15</v>
      </c>
      <c r="B11" s="10" t="s">
        <v>16</v>
      </c>
      <c r="C11" s="9" t="s">
        <v>26</v>
      </c>
      <c r="D11" s="6">
        <v>20231027001</v>
      </c>
      <c r="E11" s="6">
        <v>30231101001</v>
      </c>
      <c r="F11" s="37">
        <v>17700</v>
      </c>
      <c r="G11" s="8">
        <f>'11'!AL16</f>
        <v>16871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>
        <v>829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8">
        <f t="shared" si="0"/>
        <v>17700</v>
      </c>
      <c r="AM11" s="28">
        <f t="shared" si="1"/>
        <v>0</v>
      </c>
    </row>
    <row r="12" spans="1:39">
      <c r="A12" s="10" t="s">
        <v>18</v>
      </c>
      <c r="B12" s="11" t="s">
        <v>39</v>
      </c>
      <c r="C12" s="9" t="s">
        <v>23</v>
      </c>
      <c r="D12" s="6">
        <v>20231027005</v>
      </c>
      <c r="E12" s="6">
        <v>30231101005</v>
      </c>
      <c r="F12" s="7">
        <v>31000</v>
      </c>
      <c r="G12" s="8">
        <f>'11'!AL20</f>
        <v>8897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9000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8">
        <f t="shared" si="0"/>
        <v>17897</v>
      </c>
      <c r="AM12" s="22">
        <f t="shared" si="1"/>
        <v>-13103</v>
      </c>
    </row>
    <row r="13" spans="1:39">
      <c r="A13" s="10" t="s">
        <v>18</v>
      </c>
      <c r="B13" s="11" t="s">
        <v>39</v>
      </c>
      <c r="C13" s="9" t="s">
        <v>24</v>
      </c>
      <c r="D13" s="6">
        <v>20231027006</v>
      </c>
      <c r="E13" s="6">
        <v>30231101006</v>
      </c>
      <c r="F13" s="7">
        <v>21200</v>
      </c>
      <c r="G13" s="8">
        <f>'11'!AL21</f>
        <v>9694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V13" s="9">
        <v>5278</v>
      </c>
      <c r="W13" s="9"/>
      <c r="X13" s="9"/>
      <c r="Y13" s="9"/>
      <c r="Z13" s="9"/>
      <c r="AA13" s="9"/>
      <c r="AB13" s="9"/>
      <c r="AC13" s="9">
        <v>5908</v>
      </c>
      <c r="AD13" s="9"/>
      <c r="AE13" s="9"/>
      <c r="AF13" s="9"/>
      <c r="AG13" s="9"/>
      <c r="AH13" s="9"/>
      <c r="AI13" s="9"/>
      <c r="AJ13" s="9"/>
      <c r="AK13" s="9"/>
      <c r="AL13" s="8">
        <f t="shared" ref="AL13:AL18" si="2">SUM(G13:AK13)</f>
        <v>20880</v>
      </c>
      <c r="AM13" s="23">
        <f t="shared" ref="AM13:AM18" si="3">AL13-F13</f>
        <v>-320</v>
      </c>
    </row>
    <row r="14" spans="1:39">
      <c r="A14" s="10" t="s">
        <v>18</v>
      </c>
      <c r="B14" s="11" t="s">
        <v>39</v>
      </c>
      <c r="C14" s="9" t="s">
        <v>25</v>
      </c>
      <c r="D14" s="6">
        <v>20231027007</v>
      </c>
      <c r="E14" s="6">
        <v>30231101007</v>
      </c>
      <c r="F14" s="7">
        <v>16500</v>
      </c>
      <c r="G14" s="8">
        <f>'11'!AL22</f>
        <v>3204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8">
        <f t="shared" si="2"/>
        <v>3204</v>
      </c>
      <c r="AM14" s="22">
        <f t="shared" si="3"/>
        <v>-13296</v>
      </c>
    </row>
    <row r="15" spans="1:39">
      <c r="A15" s="45" t="s">
        <v>42</v>
      </c>
      <c r="B15" s="5" t="s">
        <v>43</v>
      </c>
      <c r="C15" s="5" t="s">
        <v>44</v>
      </c>
      <c r="D15" s="6">
        <v>20231109001</v>
      </c>
      <c r="E15" s="6">
        <v>20231120017</v>
      </c>
      <c r="F15" s="7">
        <v>171000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9">
        <v>15871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8">
        <f t="shared" si="2"/>
        <v>15871</v>
      </c>
      <c r="AM15" s="22">
        <f t="shared" si="3"/>
        <v>-155129</v>
      </c>
    </row>
    <row r="16" spans="1:39">
      <c r="A16" s="10" t="s">
        <v>18</v>
      </c>
      <c r="B16" s="10" t="s">
        <v>19</v>
      </c>
      <c r="C16" s="10" t="s">
        <v>45</v>
      </c>
      <c r="D16" s="9">
        <v>20231127001</v>
      </c>
      <c r="E16" s="9">
        <v>20231127047</v>
      </c>
      <c r="F16" s="7">
        <v>4200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>
        <v>309</v>
      </c>
      <c r="AD16" s="9"/>
      <c r="AE16" s="9"/>
      <c r="AF16" s="9"/>
      <c r="AG16" s="9"/>
      <c r="AH16" s="9"/>
      <c r="AI16" s="9"/>
      <c r="AJ16" s="9"/>
      <c r="AK16" s="9"/>
      <c r="AL16" s="8">
        <f t="shared" si="2"/>
        <v>309</v>
      </c>
      <c r="AM16" s="23">
        <f t="shared" si="3"/>
        <v>-3891</v>
      </c>
    </row>
    <row r="17" spans="1:39">
      <c r="A17" s="10" t="s">
        <v>18</v>
      </c>
      <c r="B17" s="11" t="s">
        <v>39</v>
      </c>
      <c r="C17" s="9" t="s">
        <v>32</v>
      </c>
      <c r="D17" s="6">
        <v>20231127002</v>
      </c>
      <c r="E17" s="6">
        <v>20231127048</v>
      </c>
      <c r="F17" s="17">
        <v>7200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>
        <v>7200</v>
      </c>
      <c r="AD17" s="9"/>
      <c r="AE17" s="9"/>
      <c r="AF17" s="9"/>
      <c r="AG17" s="9"/>
      <c r="AH17" s="9"/>
      <c r="AI17" s="9"/>
      <c r="AJ17" s="9"/>
      <c r="AK17" s="9"/>
      <c r="AL17" s="8">
        <f t="shared" si="2"/>
        <v>7200</v>
      </c>
      <c r="AM17" s="24">
        <f t="shared" si="3"/>
        <v>0</v>
      </c>
    </row>
    <row r="18" spans="1:39">
      <c r="A18" s="10" t="s">
        <v>18</v>
      </c>
      <c r="B18" s="11" t="s">
        <v>39</v>
      </c>
      <c r="C18" s="9" t="s">
        <v>23</v>
      </c>
      <c r="D18" s="6">
        <v>20231127003</v>
      </c>
      <c r="E18" s="6">
        <v>20231127049</v>
      </c>
      <c r="F18" s="17">
        <v>1000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v>1000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8">
        <f t="shared" si="2"/>
        <v>1000</v>
      </c>
      <c r="AM18" s="24">
        <f t="shared" si="3"/>
        <v>0</v>
      </c>
    </row>
    <row r="19" spans="1:39">
      <c r="A19" s="10" t="s">
        <v>18</v>
      </c>
      <c r="B19" s="11" t="s">
        <v>39</v>
      </c>
      <c r="C19" s="9" t="s">
        <v>24</v>
      </c>
      <c r="D19" s="6">
        <v>20231127004</v>
      </c>
      <c r="E19" s="6">
        <v>20231127050</v>
      </c>
      <c r="F19" s="7">
        <v>7200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8">
        <f t="shared" ref="AL19:AL23" si="4">SUM(G19:AK19)</f>
        <v>0</v>
      </c>
      <c r="AM19" s="23">
        <f t="shared" ref="AM19:AM23" si="5">AL19-F19</f>
        <v>-7200</v>
      </c>
    </row>
    <row r="20" spans="1:39">
      <c r="A20" s="10" t="s">
        <v>18</v>
      </c>
      <c r="B20" s="11" t="s">
        <v>39</v>
      </c>
      <c r="C20" s="9" t="s">
        <v>25</v>
      </c>
      <c r="D20" s="6">
        <v>20231127005</v>
      </c>
      <c r="E20" s="6">
        <v>20231127051</v>
      </c>
      <c r="F20" s="7">
        <v>3700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8">
        <f t="shared" si="4"/>
        <v>0</v>
      </c>
      <c r="AM20" s="22">
        <f t="shared" si="5"/>
        <v>-3700</v>
      </c>
    </row>
    <row r="21" spans="1:39" s="1" customFormat="1">
      <c r="A21" s="10" t="s">
        <v>15</v>
      </c>
      <c r="B21" s="10" t="s">
        <v>16</v>
      </c>
      <c r="C21" s="9" t="s">
        <v>26</v>
      </c>
      <c r="D21" s="6">
        <v>20231127006</v>
      </c>
      <c r="E21" s="6">
        <v>20231127052</v>
      </c>
      <c r="F21" s="37">
        <v>15300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>
        <v>15300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8">
        <f t="shared" si="4"/>
        <v>15300</v>
      </c>
      <c r="AM21" s="28">
        <f t="shared" si="5"/>
        <v>0</v>
      </c>
    </row>
    <row r="22" spans="1:39">
      <c r="A22" s="10" t="s">
        <v>15</v>
      </c>
      <c r="B22" s="10" t="s">
        <v>16</v>
      </c>
      <c r="C22" s="9" t="s">
        <v>28</v>
      </c>
      <c r="D22" s="6">
        <v>20231127007</v>
      </c>
      <c r="E22" s="6">
        <v>20231127053</v>
      </c>
      <c r="F22" s="17">
        <v>4200</v>
      </c>
      <c r="G22" s="1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9"/>
      <c r="U22" s="16"/>
      <c r="V22" s="16"/>
      <c r="W22" s="16"/>
      <c r="X22" s="16"/>
      <c r="Y22" s="9">
        <v>4200</v>
      </c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8">
        <f t="shared" si="4"/>
        <v>4200</v>
      </c>
      <c r="AM22" s="24">
        <f t="shared" si="5"/>
        <v>0</v>
      </c>
    </row>
    <row r="23" spans="1:39">
      <c r="A23" s="9" t="s">
        <v>10</v>
      </c>
      <c r="B23" s="14" t="s">
        <v>11</v>
      </c>
      <c r="C23" s="14" t="s">
        <v>12</v>
      </c>
      <c r="D23" s="14">
        <v>20231127008</v>
      </c>
      <c r="E23" s="14">
        <v>20231127054</v>
      </c>
      <c r="F23" s="26">
        <v>18000</v>
      </c>
      <c r="G23" s="1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18000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8">
        <f t="shared" si="4"/>
        <v>18000</v>
      </c>
      <c r="AM23" s="24">
        <f t="shared" si="5"/>
        <v>0</v>
      </c>
    </row>
    <row r="24" spans="1:39">
      <c r="A24" s="9" t="s">
        <v>10</v>
      </c>
      <c r="B24" s="14" t="s">
        <v>11</v>
      </c>
      <c r="C24" s="14" t="s">
        <v>12</v>
      </c>
      <c r="D24" s="14">
        <v>20231213004</v>
      </c>
      <c r="E24" s="14"/>
      <c r="F24" s="19">
        <v>21000</v>
      </c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3765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8">
        <f t="shared" ref="AL24:AL32" si="6">SUM(G24:AK24)</f>
        <v>3765</v>
      </c>
      <c r="AM24" s="23">
        <f t="shared" ref="AM24:AM32" si="7">AL24-F24</f>
        <v>-17235</v>
      </c>
    </row>
    <row r="25" spans="1:39">
      <c r="A25" s="10" t="s">
        <v>18</v>
      </c>
      <c r="B25" s="11" t="s">
        <v>39</v>
      </c>
      <c r="C25" s="9" t="s">
        <v>23</v>
      </c>
      <c r="D25" s="6">
        <v>20231213001</v>
      </c>
      <c r="E25" s="6"/>
      <c r="F25" s="17">
        <v>2000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>
        <v>2000</v>
      </c>
      <c r="AD25" s="9"/>
      <c r="AE25" s="9"/>
      <c r="AF25" s="9"/>
      <c r="AG25" s="9"/>
      <c r="AH25" s="9"/>
      <c r="AI25" s="9"/>
      <c r="AJ25" s="9"/>
      <c r="AK25" s="9"/>
      <c r="AL25" s="8">
        <f t="shared" si="6"/>
        <v>2000</v>
      </c>
      <c r="AM25" s="24">
        <f t="shared" si="7"/>
        <v>0</v>
      </c>
    </row>
    <row r="26" spans="1:39">
      <c r="A26" s="10" t="s">
        <v>18</v>
      </c>
      <c r="B26" s="11" t="s">
        <v>39</v>
      </c>
      <c r="C26" s="9" t="s">
        <v>24</v>
      </c>
      <c r="D26" s="6">
        <v>20231213002</v>
      </c>
      <c r="E26" s="6"/>
      <c r="F26" s="17">
        <v>300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>
        <v>300</v>
      </c>
      <c r="AD26" s="9"/>
      <c r="AE26" s="9"/>
      <c r="AF26" s="9"/>
      <c r="AG26" s="9"/>
      <c r="AH26" s="9"/>
      <c r="AI26" s="9"/>
      <c r="AJ26" s="9"/>
      <c r="AK26" s="9"/>
      <c r="AL26" s="8">
        <f t="shared" si="6"/>
        <v>300</v>
      </c>
      <c r="AM26" s="24">
        <f t="shared" si="7"/>
        <v>0</v>
      </c>
    </row>
    <row r="27" spans="1:39">
      <c r="A27" s="10" t="s">
        <v>18</v>
      </c>
      <c r="B27" s="11" t="s">
        <v>39</v>
      </c>
      <c r="C27" s="9" t="s">
        <v>25</v>
      </c>
      <c r="D27" s="6">
        <v>20231213003</v>
      </c>
      <c r="E27" s="6"/>
      <c r="F27" s="7">
        <v>8600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8">
        <f t="shared" si="6"/>
        <v>0</v>
      </c>
      <c r="AM27" s="22">
        <f t="shared" si="7"/>
        <v>-8600</v>
      </c>
    </row>
    <row r="28" spans="1:39">
      <c r="A28" s="4" t="s">
        <v>34</v>
      </c>
      <c r="B28" s="5" t="s">
        <v>38</v>
      </c>
      <c r="C28" s="6" t="s">
        <v>36</v>
      </c>
      <c r="D28" s="6">
        <v>20231219001</v>
      </c>
      <c r="E28" s="6"/>
      <c r="F28" s="7">
        <v>50000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8">
        <f t="shared" si="6"/>
        <v>0</v>
      </c>
      <c r="AM28" s="22">
        <f t="shared" si="7"/>
        <v>-50000</v>
      </c>
    </row>
    <row r="29" spans="1:39">
      <c r="A29" s="10" t="s">
        <v>18</v>
      </c>
      <c r="B29" s="11" t="s">
        <v>39</v>
      </c>
      <c r="C29" s="9" t="s">
        <v>37</v>
      </c>
      <c r="D29" s="6">
        <v>20231223002</v>
      </c>
      <c r="E29" s="6"/>
      <c r="F29" s="17">
        <v>283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>
        <v>283</v>
      </c>
      <c r="AD29" s="9"/>
      <c r="AE29" s="9"/>
      <c r="AF29" s="9"/>
      <c r="AG29" s="9"/>
      <c r="AH29" s="9"/>
      <c r="AI29" s="9"/>
      <c r="AJ29" s="9"/>
      <c r="AK29" s="9"/>
      <c r="AL29" s="8">
        <f t="shared" si="6"/>
        <v>283</v>
      </c>
      <c r="AM29" s="24">
        <f t="shared" si="7"/>
        <v>0</v>
      </c>
    </row>
    <row r="30" spans="1:39">
      <c r="A30" s="10" t="s">
        <v>18</v>
      </c>
      <c r="B30" s="11" t="s">
        <v>39</v>
      </c>
      <c r="C30" s="9" t="s">
        <v>30</v>
      </c>
      <c r="D30" s="6">
        <v>20231223003</v>
      </c>
      <c r="E30" s="6"/>
      <c r="F30" s="17">
        <v>23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>
        <v>23</v>
      </c>
      <c r="AD30" s="9"/>
      <c r="AE30" s="9"/>
      <c r="AF30" s="9"/>
      <c r="AG30" s="9"/>
      <c r="AH30" s="9"/>
      <c r="AI30" s="9"/>
      <c r="AJ30" s="9"/>
      <c r="AK30" s="9"/>
      <c r="AL30" s="8">
        <f t="shared" si="6"/>
        <v>23</v>
      </c>
      <c r="AM30" s="24">
        <f t="shared" si="7"/>
        <v>0</v>
      </c>
    </row>
    <row r="31" spans="1:39">
      <c r="A31" s="10" t="s">
        <v>18</v>
      </c>
      <c r="B31" s="11" t="s">
        <v>39</v>
      </c>
      <c r="C31" s="9" t="s">
        <v>31</v>
      </c>
      <c r="D31" s="6">
        <v>20231223004</v>
      </c>
      <c r="E31" s="6"/>
      <c r="F31" s="17">
        <v>50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>
        <v>50</v>
      </c>
      <c r="AD31" s="9"/>
      <c r="AE31" s="9"/>
      <c r="AF31" s="9"/>
      <c r="AG31" s="9"/>
      <c r="AH31" s="9"/>
      <c r="AI31" s="9"/>
      <c r="AJ31" s="9"/>
      <c r="AK31" s="9"/>
      <c r="AL31" s="8">
        <f t="shared" si="6"/>
        <v>50</v>
      </c>
      <c r="AM31" s="24">
        <f t="shared" si="7"/>
        <v>0</v>
      </c>
    </row>
    <row r="32" spans="1:39">
      <c r="A32" s="10" t="s">
        <v>15</v>
      </c>
      <c r="B32" s="10" t="s">
        <v>16</v>
      </c>
      <c r="C32" s="9" t="s">
        <v>28</v>
      </c>
      <c r="D32" s="6">
        <v>20231223005</v>
      </c>
      <c r="E32" s="6"/>
      <c r="F32" s="17">
        <v>398</v>
      </c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>
        <v>398</v>
      </c>
      <c r="AD32" s="9"/>
      <c r="AE32" s="9"/>
      <c r="AF32" s="9"/>
      <c r="AG32" s="9"/>
      <c r="AH32" s="9"/>
      <c r="AI32" s="9"/>
      <c r="AJ32" s="9"/>
      <c r="AK32" s="9"/>
      <c r="AL32" s="8">
        <f t="shared" si="6"/>
        <v>398</v>
      </c>
      <c r="AM32" s="24">
        <f t="shared" si="7"/>
        <v>0</v>
      </c>
    </row>
    <row r="34" spans="2:4">
      <c r="B34" s="20" t="s">
        <v>46</v>
      </c>
      <c r="C34" s="21">
        <f>SUM(H9:AK32)</f>
        <v>191114</v>
      </c>
    </row>
    <row r="35" spans="2:4">
      <c r="D35" s="44"/>
    </row>
  </sheetData>
  <autoFilter ref="A7:F34"/>
  <mergeCells count="10">
    <mergeCell ref="AL7:AL8"/>
    <mergeCell ref="AM7:AM8"/>
    <mergeCell ref="A1:AM6"/>
    <mergeCell ref="G7:AK7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 r:id="rId1"/>
  <ignoredErrors>
    <ignoredError sqref="AL15:AL28 AL29:AL3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Normal="100" workbookViewId="0">
      <pane ySplit="1" topLeftCell="A2" activePane="bottomLeft" state="frozen"/>
      <selection pane="bottomLeft" activeCell="D67" sqref="D67"/>
    </sheetView>
  </sheetViews>
  <sheetFormatPr defaultRowHeight="15"/>
  <cols>
    <col min="1" max="1" width="13.42578125" bestFit="1" customWidth="1"/>
    <col min="2" max="2" width="18.140625" bestFit="1" customWidth="1"/>
    <col min="3" max="3" width="13.5703125" bestFit="1" customWidth="1"/>
    <col min="4" max="4" width="15.42578125" bestFit="1" customWidth="1"/>
    <col min="6" max="6" width="10" bestFit="1" customWidth="1"/>
    <col min="7" max="7" width="7" bestFit="1" customWidth="1"/>
    <col min="8" max="8" width="13.7109375" style="1" bestFit="1" customWidth="1"/>
    <col min="9" max="9" width="9.140625" style="1"/>
    <col min="10" max="10" width="7" bestFit="1" customWidth="1"/>
  </cols>
  <sheetData>
    <row r="1" spans="1:13" s="20" customFormat="1">
      <c r="A1" s="42" t="s">
        <v>47</v>
      </c>
      <c r="B1" s="42" t="s">
        <v>48</v>
      </c>
      <c r="C1" s="42" t="s">
        <v>49</v>
      </c>
      <c r="D1" s="42" t="s">
        <v>50</v>
      </c>
      <c r="E1" s="42" t="s">
        <v>51</v>
      </c>
      <c r="F1" s="42" t="s">
        <v>52</v>
      </c>
      <c r="G1" s="42" t="s">
        <v>53</v>
      </c>
      <c r="H1" s="42" t="s">
        <v>55</v>
      </c>
      <c r="I1" s="42" t="s">
        <v>56</v>
      </c>
      <c r="J1" s="42" t="s">
        <v>53</v>
      </c>
    </row>
    <row r="2" spans="1:13">
      <c r="A2" s="38">
        <v>45191</v>
      </c>
      <c r="B2" s="39">
        <v>20230922001</v>
      </c>
      <c r="C2" s="39">
        <v>20230922013</v>
      </c>
      <c r="D2" s="39" t="s">
        <v>36</v>
      </c>
      <c r="E2" s="39"/>
      <c r="F2" s="39">
        <v>100000</v>
      </c>
      <c r="G2" s="39" t="s">
        <v>54</v>
      </c>
      <c r="H2" s="1">
        <f>'12'!AL9</f>
        <v>95319</v>
      </c>
      <c r="I2" s="1">
        <f>H2-F2</f>
        <v>-4681</v>
      </c>
      <c r="J2" s="39" t="s">
        <v>54</v>
      </c>
    </row>
    <row r="3" spans="1:13">
      <c r="A3" s="40">
        <v>45279</v>
      </c>
      <c r="B3" s="41">
        <v>20231219001</v>
      </c>
      <c r="C3" s="41"/>
      <c r="D3" s="41" t="s">
        <v>36</v>
      </c>
      <c r="E3" s="41"/>
      <c r="F3" s="41">
        <v>50000</v>
      </c>
      <c r="G3" s="41" t="s">
        <v>54</v>
      </c>
      <c r="I3" s="1">
        <f>H3-F3</f>
        <v>-50000</v>
      </c>
      <c r="J3" s="41" t="s">
        <v>54</v>
      </c>
    </row>
    <row r="4" spans="1:13">
      <c r="A4" s="38"/>
      <c r="B4" s="39"/>
      <c r="C4" s="39"/>
      <c r="D4" s="39"/>
      <c r="E4" s="39"/>
      <c r="F4" s="39"/>
      <c r="G4" s="39"/>
      <c r="J4" s="39"/>
    </row>
    <row r="5" spans="1:13">
      <c r="A5" s="38">
        <v>45147</v>
      </c>
      <c r="B5" s="39">
        <v>20230809002</v>
      </c>
      <c r="C5" s="39">
        <v>20230809030</v>
      </c>
      <c r="D5" s="39" t="s">
        <v>45</v>
      </c>
      <c r="E5" s="39"/>
      <c r="F5" s="39">
        <v>1503</v>
      </c>
      <c r="G5" s="39" t="s">
        <v>54</v>
      </c>
      <c r="H5" s="1">
        <v>1503</v>
      </c>
      <c r="I5" s="1">
        <f>H5-F5</f>
        <v>0</v>
      </c>
      <c r="J5" s="39" t="s">
        <v>54</v>
      </c>
      <c r="K5" s="39"/>
      <c r="L5" s="39"/>
      <c r="M5" s="39"/>
    </row>
    <row r="6" spans="1:13">
      <c r="A6" s="38">
        <v>45257</v>
      </c>
      <c r="B6" s="39">
        <v>20231127001</v>
      </c>
      <c r="C6" s="39"/>
      <c r="D6" s="39" t="s">
        <v>45</v>
      </c>
      <c r="E6" s="39"/>
      <c r="F6" s="39">
        <v>4200</v>
      </c>
      <c r="G6" s="39" t="s">
        <v>54</v>
      </c>
      <c r="H6" s="1">
        <f>'12'!AL16</f>
        <v>309</v>
      </c>
      <c r="I6" s="1">
        <f>H6-F6</f>
        <v>-3891</v>
      </c>
      <c r="J6" s="39" t="s">
        <v>54</v>
      </c>
    </row>
    <row r="7" spans="1:13">
      <c r="A7" s="38"/>
      <c r="B7" s="39"/>
      <c r="C7" s="39"/>
      <c r="D7" s="39"/>
      <c r="E7" s="39"/>
      <c r="F7" s="39"/>
      <c r="G7" s="39"/>
      <c r="J7" s="39"/>
    </row>
    <row r="8" spans="1:13">
      <c r="A8" s="38">
        <v>45174</v>
      </c>
      <c r="B8" s="39">
        <v>20230905048</v>
      </c>
      <c r="C8" s="39">
        <v>20230905026</v>
      </c>
      <c r="D8" s="39" t="s">
        <v>29</v>
      </c>
      <c r="E8" s="39"/>
      <c r="F8" s="39">
        <v>7000</v>
      </c>
      <c r="G8" s="39" t="s">
        <v>54</v>
      </c>
      <c r="H8" s="1">
        <f>'10'!AL12</f>
        <v>7000</v>
      </c>
      <c r="I8" s="1">
        <f>H8-F8</f>
        <v>0</v>
      </c>
      <c r="J8" s="39" t="s">
        <v>54</v>
      </c>
    </row>
    <row r="9" spans="1:13">
      <c r="A9" s="38"/>
      <c r="B9" s="39"/>
      <c r="C9" s="39"/>
      <c r="D9" s="39"/>
      <c r="E9" s="39"/>
      <c r="F9" s="39"/>
      <c r="G9" s="39"/>
      <c r="J9" s="39"/>
    </row>
    <row r="10" spans="1:13">
      <c r="A10" s="38">
        <v>45174</v>
      </c>
      <c r="B10" s="39">
        <v>20230905049</v>
      </c>
      <c r="C10" s="39">
        <v>20230905027</v>
      </c>
      <c r="D10" s="39" t="s">
        <v>30</v>
      </c>
      <c r="E10" s="39"/>
      <c r="F10" s="39">
        <v>5000</v>
      </c>
      <c r="G10" s="39" t="s">
        <v>54</v>
      </c>
      <c r="H10" s="1">
        <f>'10'!AL13</f>
        <v>5000</v>
      </c>
      <c r="I10" s="1">
        <f>H10-F10</f>
        <v>0</v>
      </c>
      <c r="J10" s="39" t="s">
        <v>54</v>
      </c>
    </row>
    <row r="11" spans="1:13">
      <c r="A11" s="38">
        <v>45282</v>
      </c>
      <c r="B11" s="46">
        <v>20231223005</v>
      </c>
      <c r="C11" s="39"/>
      <c r="D11" s="39" t="s">
        <v>30</v>
      </c>
      <c r="E11" s="39"/>
      <c r="F11" s="39">
        <v>23</v>
      </c>
      <c r="G11" s="39" t="s">
        <v>54</v>
      </c>
      <c r="H11" s="1">
        <f>'12'!AC30</f>
        <v>23</v>
      </c>
      <c r="I11" s="1">
        <f>H11-F11</f>
        <v>0</v>
      </c>
      <c r="J11" s="39" t="s">
        <v>54</v>
      </c>
    </row>
    <row r="12" spans="1:13">
      <c r="A12" s="38"/>
      <c r="B12" s="39"/>
      <c r="C12" s="39"/>
      <c r="D12" s="39"/>
      <c r="E12" s="39"/>
      <c r="F12" s="39"/>
      <c r="G12" s="39"/>
      <c r="J12" s="39"/>
    </row>
    <row r="13" spans="1:13">
      <c r="A13" s="38">
        <v>45174</v>
      </c>
      <c r="B13" s="39">
        <v>20230905050</v>
      </c>
      <c r="C13" s="39">
        <v>20230905028</v>
      </c>
      <c r="D13" s="39" t="s">
        <v>31</v>
      </c>
      <c r="E13" s="39"/>
      <c r="F13" s="39">
        <v>2570</v>
      </c>
      <c r="G13" s="39" t="s">
        <v>54</v>
      </c>
      <c r="H13" s="1">
        <f>'10'!AL14</f>
        <v>2570</v>
      </c>
      <c r="I13" s="1">
        <f>H13-F13</f>
        <v>0</v>
      </c>
      <c r="J13" s="39" t="s">
        <v>54</v>
      </c>
    </row>
    <row r="14" spans="1:13">
      <c r="A14" s="38">
        <v>45196</v>
      </c>
      <c r="B14" s="39">
        <v>20230927001</v>
      </c>
      <c r="C14" s="39">
        <v>20230927001</v>
      </c>
      <c r="D14" s="39" t="s">
        <v>31</v>
      </c>
      <c r="E14" s="39"/>
      <c r="F14" s="39">
        <v>1600</v>
      </c>
      <c r="G14" s="39" t="s">
        <v>54</v>
      </c>
      <c r="H14" s="1">
        <f>'10'!AL17</f>
        <v>1600</v>
      </c>
      <c r="I14" s="1">
        <f>H14-F14</f>
        <v>0</v>
      </c>
      <c r="J14" s="39" t="s">
        <v>54</v>
      </c>
    </row>
    <row r="15" spans="1:13">
      <c r="A15" s="38"/>
      <c r="B15" s="39"/>
      <c r="C15" s="39"/>
      <c r="D15" s="39"/>
      <c r="E15" s="39"/>
      <c r="F15" s="39"/>
      <c r="G15" s="39"/>
      <c r="J15" s="39"/>
    </row>
    <row r="16" spans="1:13">
      <c r="A16" s="38">
        <v>45196</v>
      </c>
      <c r="B16" s="39">
        <v>20230927002</v>
      </c>
      <c r="C16" s="39">
        <v>20230927002</v>
      </c>
      <c r="D16" s="39" t="s">
        <v>32</v>
      </c>
      <c r="E16" s="39"/>
      <c r="F16" s="39">
        <v>3200</v>
      </c>
      <c r="G16" s="39" t="s">
        <v>54</v>
      </c>
      <c r="H16" s="1">
        <f>'11'!AL10</f>
        <v>3200</v>
      </c>
      <c r="I16" s="1">
        <f>H16-F16</f>
        <v>0</v>
      </c>
      <c r="J16" s="39" t="s">
        <v>54</v>
      </c>
    </row>
    <row r="17" spans="1:13">
      <c r="A17" s="38">
        <v>45231</v>
      </c>
      <c r="B17" s="39">
        <v>20231027004</v>
      </c>
      <c r="C17" s="39">
        <v>20231101004</v>
      </c>
      <c r="D17" s="39" t="s">
        <v>32</v>
      </c>
      <c r="E17" s="39"/>
      <c r="F17" s="39">
        <v>7800</v>
      </c>
      <c r="G17" s="39" t="s">
        <v>54</v>
      </c>
      <c r="H17" s="1">
        <f>'11'!AL19</f>
        <v>7800</v>
      </c>
      <c r="I17" s="1">
        <f>H17-F17</f>
        <v>0</v>
      </c>
      <c r="J17" s="39" t="s">
        <v>54</v>
      </c>
    </row>
    <row r="18" spans="1:13">
      <c r="A18" s="38">
        <v>45257</v>
      </c>
      <c r="B18" s="39">
        <v>20231127002</v>
      </c>
      <c r="C18" s="39"/>
      <c r="D18" s="39" t="s">
        <v>32</v>
      </c>
      <c r="E18" s="39"/>
      <c r="F18" s="39">
        <v>7200</v>
      </c>
      <c r="G18" s="39" t="s">
        <v>54</v>
      </c>
      <c r="H18" s="1">
        <f>'12'!AL17</f>
        <v>7200</v>
      </c>
      <c r="I18" s="1">
        <f>H18-F18</f>
        <v>0</v>
      </c>
      <c r="J18" s="39" t="s">
        <v>54</v>
      </c>
    </row>
    <row r="19" spans="1:13">
      <c r="A19" s="38"/>
      <c r="B19" s="39"/>
      <c r="C19" s="39"/>
      <c r="D19" s="39"/>
      <c r="E19" s="39"/>
      <c r="F19" s="39"/>
      <c r="G19" s="39"/>
      <c r="J19" s="39"/>
    </row>
    <row r="20" spans="1:13">
      <c r="A20" s="38">
        <v>45196</v>
      </c>
      <c r="B20" s="39">
        <v>20230927003</v>
      </c>
      <c r="C20" s="39">
        <v>20230927003</v>
      </c>
      <c r="D20" s="39" t="s">
        <v>37</v>
      </c>
      <c r="E20" s="39"/>
      <c r="F20" s="39">
        <v>34480</v>
      </c>
      <c r="G20" s="39" t="s">
        <v>54</v>
      </c>
      <c r="H20" s="1">
        <f>'11'!AL11</f>
        <v>34480</v>
      </c>
      <c r="I20" s="1">
        <f>H20-F20</f>
        <v>0</v>
      </c>
      <c r="J20" s="39" t="s">
        <v>54</v>
      </c>
    </row>
    <row r="21" spans="1:13">
      <c r="A21" s="38"/>
      <c r="B21" s="39"/>
      <c r="C21" s="39"/>
      <c r="D21" s="39"/>
      <c r="E21" s="39"/>
      <c r="F21" s="39"/>
      <c r="G21" s="39"/>
      <c r="J21" s="39"/>
    </row>
    <row r="22" spans="1:13">
      <c r="A22" s="38">
        <v>45147</v>
      </c>
      <c r="B22" s="39">
        <v>20230809003</v>
      </c>
      <c r="C22" s="39">
        <v>20230809031</v>
      </c>
      <c r="D22" s="39" t="s">
        <v>37</v>
      </c>
      <c r="E22" s="39"/>
      <c r="F22" s="39">
        <v>10028</v>
      </c>
      <c r="G22" s="39" t="s">
        <v>54</v>
      </c>
      <c r="H22" s="1">
        <f>'08'!AK14</f>
        <v>10028</v>
      </c>
      <c r="I22" s="1">
        <f>H22-F22</f>
        <v>0</v>
      </c>
      <c r="J22" s="39" t="s">
        <v>54</v>
      </c>
      <c r="K22" s="39"/>
      <c r="L22" s="39"/>
      <c r="M22" s="39"/>
    </row>
    <row r="23" spans="1:13">
      <c r="A23" s="38"/>
      <c r="B23" s="39"/>
      <c r="C23" s="39"/>
      <c r="D23" s="39"/>
      <c r="E23" s="39"/>
      <c r="F23" s="39"/>
      <c r="G23" s="39"/>
      <c r="J23" s="39"/>
    </row>
    <row r="24" spans="1:13">
      <c r="A24" s="38">
        <v>45154</v>
      </c>
      <c r="B24" s="39">
        <v>20230816001</v>
      </c>
      <c r="C24" s="39">
        <v>20230816020</v>
      </c>
      <c r="D24" s="39" t="s">
        <v>23</v>
      </c>
      <c r="E24" s="39"/>
      <c r="F24" s="39">
        <v>10000</v>
      </c>
      <c r="G24" s="39" t="s">
        <v>54</v>
      </c>
      <c r="H24" s="1">
        <f>'09'!AL16</f>
        <v>10000</v>
      </c>
      <c r="I24" s="1">
        <f t="shared" ref="I24:I30" si="0">H24-F24</f>
        <v>0</v>
      </c>
      <c r="J24" s="39" t="s">
        <v>54</v>
      </c>
    </row>
    <row r="25" spans="1:13">
      <c r="A25" s="38">
        <v>45163</v>
      </c>
      <c r="B25" s="39">
        <v>20230825003</v>
      </c>
      <c r="C25" s="39">
        <v>20230825019</v>
      </c>
      <c r="D25" s="39" t="s">
        <v>23</v>
      </c>
      <c r="E25" s="39"/>
      <c r="F25" s="39">
        <v>22400</v>
      </c>
      <c r="G25" s="39" t="s">
        <v>54</v>
      </c>
      <c r="H25" s="1">
        <f>'09'!AL17</f>
        <v>22400</v>
      </c>
      <c r="I25" s="1">
        <f t="shared" si="0"/>
        <v>0</v>
      </c>
      <c r="J25" s="39" t="s">
        <v>54</v>
      </c>
    </row>
    <row r="26" spans="1:13">
      <c r="A26" s="38">
        <v>45173</v>
      </c>
      <c r="B26" s="39">
        <v>20230904002</v>
      </c>
      <c r="C26" s="39">
        <v>20230904013</v>
      </c>
      <c r="D26" s="39" t="s">
        <v>23</v>
      </c>
      <c r="E26" s="39"/>
      <c r="F26" s="39">
        <v>5150</v>
      </c>
      <c r="G26" s="39" t="s">
        <v>54</v>
      </c>
      <c r="H26" s="1">
        <f>'09'!AL18</f>
        <v>5150</v>
      </c>
      <c r="I26" s="1">
        <f t="shared" si="0"/>
        <v>0</v>
      </c>
      <c r="J26" s="39" t="s">
        <v>54</v>
      </c>
    </row>
    <row r="27" spans="1:13">
      <c r="A27" s="38">
        <v>45196</v>
      </c>
      <c r="B27" s="39">
        <v>20230927004</v>
      </c>
      <c r="C27" s="39">
        <v>20230927004</v>
      </c>
      <c r="D27" s="39" t="s">
        <v>23</v>
      </c>
      <c r="E27" s="39"/>
      <c r="F27" s="39">
        <v>15000</v>
      </c>
      <c r="G27" s="39" t="s">
        <v>54</v>
      </c>
      <c r="H27" s="1">
        <f>'11'!AL12</f>
        <v>15000</v>
      </c>
      <c r="I27" s="1">
        <f t="shared" si="0"/>
        <v>0</v>
      </c>
      <c r="J27" s="39" t="s">
        <v>54</v>
      </c>
    </row>
    <row r="28" spans="1:13">
      <c r="A28" s="38">
        <v>45231</v>
      </c>
      <c r="B28" s="39">
        <v>20231027005</v>
      </c>
      <c r="C28" s="39">
        <v>20231101005</v>
      </c>
      <c r="D28" s="39" t="s">
        <v>23</v>
      </c>
      <c r="E28" s="39"/>
      <c r="F28" s="39">
        <v>31000</v>
      </c>
      <c r="G28" s="39" t="s">
        <v>54</v>
      </c>
      <c r="H28" s="1">
        <f>'12'!AL12</f>
        <v>17897</v>
      </c>
      <c r="I28" s="1">
        <f t="shared" si="0"/>
        <v>-13103</v>
      </c>
      <c r="J28" s="39" t="s">
        <v>54</v>
      </c>
    </row>
    <row r="29" spans="1:13">
      <c r="A29" s="38">
        <v>45257</v>
      </c>
      <c r="B29" s="39">
        <v>20231127003</v>
      </c>
      <c r="C29" s="39"/>
      <c r="D29" s="39" t="s">
        <v>23</v>
      </c>
      <c r="E29" s="39"/>
      <c r="F29" s="39">
        <v>1000</v>
      </c>
      <c r="G29" s="39" t="s">
        <v>54</v>
      </c>
      <c r="H29" s="1">
        <f>'12'!AL18</f>
        <v>1000</v>
      </c>
      <c r="I29" s="1">
        <f t="shared" si="0"/>
        <v>0</v>
      </c>
      <c r="J29" s="39" t="s">
        <v>54</v>
      </c>
    </row>
    <row r="30" spans="1:13">
      <c r="A30" s="38">
        <v>45273</v>
      </c>
      <c r="B30" s="39">
        <v>20231213001</v>
      </c>
      <c r="C30" s="39">
        <v>20231218012</v>
      </c>
      <c r="D30" s="39" t="s">
        <v>23</v>
      </c>
      <c r="E30" s="39"/>
      <c r="F30" s="39">
        <v>2000</v>
      </c>
      <c r="G30" s="39" t="s">
        <v>54</v>
      </c>
      <c r="I30" s="1">
        <f t="shared" si="0"/>
        <v>-2000</v>
      </c>
      <c r="J30" s="39" t="s">
        <v>54</v>
      </c>
    </row>
    <row r="31" spans="1:13">
      <c r="A31" s="38"/>
      <c r="B31" s="39"/>
      <c r="C31" s="39"/>
      <c r="D31" s="39"/>
      <c r="E31" s="39"/>
      <c r="F31" s="39"/>
      <c r="G31" s="39"/>
      <c r="J31" s="39"/>
    </row>
    <row r="32" spans="1:13">
      <c r="A32" s="38">
        <v>45154</v>
      </c>
      <c r="B32" s="39">
        <v>20230816002</v>
      </c>
      <c r="C32" s="39">
        <v>20230816021</v>
      </c>
      <c r="D32" s="39" t="s">
        <v>24</v>
      </c>
      <c r="E32" s="39"/>
      <c r="F32" s="39">
        <v>1490</v>
      </c>
      <c r="G32" s="39" t="s">
        <v>54</v>
      </c>
      <c r="H32" s="1">
        <f>'08'!AK20</f>
        <v>1490</v>
      </c>
      <c r="I32" s="1">
        <f t="shared" ref="I32:I38" si="1">H32-F32</f>
        <v>0</v>
      </c>
      <c r="J32" s="39" t="s">
        <v>54</v>
      </c>
    </row>
    <row r="33" spans="1:10">
      <c r="A33" s="38">
        <v>45163</v>
      </c>
      <c r="B33" s="39">
        <v>20230825004</v>
      </c>
      <c r="C33" s="39">
        <v>20230825020</v>
      </c>
      <c r="D33" s="39" t="s">
        <v>24</v>
      </c>
      <c r="E33" s="39"/>
      <c r="F33" s="39">
        <v>1960</v>
      </c>
      <c r="G33" s="39" t="s">
        <v>54</v>
      </c>
      <c r="H33" s="1">
        <f>'10'!AL21</f>
        <v>1960</v>
      </c>
      <c r="I33" s="1">
        <f t="shared" si="1"/>
        <v>0</v>
      </c>
      <c r="J33" s="39" t="s">
        <v>54</v>
      </c>
    </row>
    <row r="34" spans="1:10">
      <c r="A34" s="38">
        <v>45173</v>
      </c>
      <c r="B34" s="39">
        <v>20230904003</v>
      </c>
      <c r="C34" s="39">
        <v>20230904014</v>
      </c>
      <c r="D34" s="39" t="s">
        <v>24</v>
      </c>
      <c r="E34" s="39"/>
      <c r="F34" s="39">
        <v>5100</v>
      </c>
      <c r="G34" s="39" t="s">
        <v>54</v>
      </c>
      <c r="H34" s="1">
        <f>'09'!AL20</f>
        <v>5100</v>
      </c>
      <c r="I34" s="1">
        <f t="shared" si="1"/>
        <v>0</v>
      </c>
      <c r="J34" s="39" t="s">
        <v>54</v>
      </c>
    </row>
    <row r="35" spans="1:10">
      <c r="A35" s="38">
        <v>45196</v>
      </c>
      <c r="B35" s="39">
        <v>20230927005</v>
      </c>
      <c r="C35" s="39">
        <v>20230927005</v>
      </c>
      <c r="D35" s="39" t="s">
        <v>24</v>
      </c>
      <c r="E35" s="39"/>
      <c r="F35" s="39">
        <v>1050</v>
      </c>
      <c r="G35" s="39" t="s">
        <v>54</v>
      </c>
      <c r="H35" s="1">
        <f>'10'!AL22</f>
        <v>1050</v>
      </c>
      <c r="I35" s="1">
        <f t="shared" si="1"/>
        <v>0</v>
      </c>
      <c r="J35" s="39" t="s">
        <v>54</v>
      </c>
    </row>
    <row r="36" spans="1:10">
      <c r="A36" s="38">
        <v>45231</v>
      </c>
      <c r="B36" s="39">
        <v>20231027006</v>
      </c>
      <c r="C36" s="39">
        <v>20231101006</v>
      </c>
      <c r="D36" s="39" t="s">
        <v>24</v>
      </c>
      <c r="E36" s="39"/>
      <c r="F36" s="39">
        <v>21200</v>
      </c>
      <c r="G36" s="39" t="s">
        <v>54</v>
      </c>
      <c r="H36" s="1">
        <f>'12'!AL13</f>
        <v>20880</v>
      </c>
      <c r="I36" s="1">
        <f t="shared" si="1"/>
        <v>-320</v>
      </c>
      <c r="J36" s="39" t="s">
        <v>54</v>
      </c>
    </row>
    <row r="37" spans="1:10">
      <c r="A37" s="38">
        <v>45257</v>
      </c>
      <c r="B37" s="39">
        <v>20231127004</v>
      </c>
      <c r="C37" s="39"/>
      <c r="D37" s="39" t="s">
        <v>24</v>
      </c>
      <c r="E37" s="39"/>
      <c r="F37" s="39">
        <v>7200</v>
      </c>
      <c r="G37" s="39" t="s">
        <v>54</v>
      </c>
      <c r="I37" s="1">
        <f t="shared" si="1"/>
        <v>-7200</v>
      </c>
      <c r="J37" s="39" t="s">
        <v>54</v>
      </c>
    </row>
    <row r="38" spans="1:10">
      <c r="A38" s="38">
        <v>45273</v>
      </c>
      <c r="B38" s="39">
        <v>20231213002</v>
      </c>
      <c r="C38" s="39">
        <v>20231218013</v>
      </c>
      <c r="D38" s="39" t="s">
        <v>24</v>
      </c>
      <c r="E38" s="39"/>
      <c r="F38" s="39">
        <v>300</v>
      </c>
      <c r="G38" s="39" t="s">
        <v>54</v>
      </c>
      <c r="H38" s="1">
        <f>'12'!AL26</f>
        <v>300</v>
      </c>
      <c r="I38" s="1">
        <f t="shared" si="1"/>
        <v>0</v>
      </c>
      <c r="J38" s="39" t="s">
        <v>54</v>
      </c>
    </row>
    <row r="39" spans="1:10">
      <c r="A39" s="38"/>
      <c r="B39" s="39"/>
      <c r="C39" s="39"/>
      <c r="D39" s="39"/>
      <c r="E39" s="39"/>
      <c r="F39" s="39"/>
      <c r="G39" s="39"/>
      <c r="J39" s="39"/>
    </row>
    <row r="40" spans="1:10">
      <c r="A40" s="38">
        <v>45154</v>
      </c>
      <c r="B40" s="39">
        <v>20230816003</v>
      </c>
      <c r="C40" s="39">
        <v>20230816022</v>
      </c>
      <c r="D40" s="39" t="s">
        <v>25</v>
      </c>
      <c r="E40" s="39"/>
      <c r="F40" s="39">
        <v>3000</v>
      </c>
      <c r="G40" s="39" t="s">
        <v>54</v>
      </c>
      <c r="H40" s="1">
        <f>'09'!AL21</f>
        <v>3000</v>
      </c>
      <c r="I40" s="1">
        <f>H40-F40</f>
        <v>0</v>
      </c>
      <c r="J40" s="39" t="s">
        <v>54</v>
      </c>
    </row>
    <row r="41" spans="1:10">
      <c r="A41" s="38">
        <v>45196</v>
      </c>
      <c r="B41" s="39">
        <v>20230927006</v>
      </c>
      <c r="C41" s="39">
        <v>20230927006</v>
      </c>
      <c r="D41" s="39" t="s">
        <v>25</v>
      </c>
      <c r="E41" s="39"/>
      <c r="F41" s="39">
        <v>23400</v>
      </c>
      <c r="G41" s="39" t="s">
        <v>54</v>
      </c>
      <c r="H41" s="1">
        <f>'11'!AL13</f>
        <v>23400</v>
      </c>
      <c r="I41" s="1">
        <f>H41-F41</f>
        <v>0</v>
      </c>
      <c r="J41" s="39" t="s">
        <v>54</v>
      </c>
    </row>
    <row r="42" spans="1:10">
      <c r="A42" s="38">
        <v>45231</v>
      </c>
      <c r="B42" s="39">
        <v>20231027007</v>
      </c>
      <c r="C42" s="39">
        <v>20231101007</v>
      </c>
      <c r="D42" s="39" t="s">
        <v>25</v>
      </c>
      <c r="E42" s="39"/>
      <c r="F42" s="39">
        <v>16500</v>
      </c>
      <c r="G42" s="39" t="s">
        <v>54</v>
      </c>
      <c r="H42" s="1">
        <f>'12'!AL14</f>
        <v>3204</v>
      </c>
      <c r="I42" s="1">
        <f>H42-F42</f>
        <v>-13296</v>
      </c>
      <c r="J42" s="39" t="s">
        <v>54</v>
      </c>
    </row>
    <row r="43" spans="1:10">
      <c r="A43" s="38">
        <v>45257</v>
      </c>
      <c r="B43" s="39">
        <v>20231127005</v>
      </c>
      <c r="C43" s="39"/>
      <c r="D43" s="39" t="s">
        <v>25</v>
      </c>
      <c r="E43" s="39"/>
      <c r="F43" s="39">
        <v>3700</v>
      </c>
      <c r="G43" s="39" t="s">
        <v>54</v>
      </c>
      <c r="I43" s="1">
        <f>H43-F43</f>
        <v>-3700</v>
      </c>
      <c r="J43" s="39" t="s">
        <v>54</v>
      </c>
    </row>
    <row r="44" spans="1:10">
      <c r="A44" s="38">
        <v>45273</v>
      </c>
      <c r="B44" s="39">
        <v>20231213003</v>
      </c>
      <c r="C44" s="39">
        <v>20231218014</v>
      </c>
      <c r="D44" s="39" t="s">
        <v>25</v>
      </c>
      <c r="E44" s="39"/>
      <c r="F44" s="39">
        <v>8600</v>
      </c>
      <c r="G44" s="39" t="s">
        <v>54</v>
      </c>
      <c r="I44" s="1">
        <f>H44-F44</f>
        <v>-8600</v>
      </c>
      <c r="J44" s="39" t="s">
        <v>54</v>
      </c>
    </row>
    <row r="45" spans="1:10">
      <c r="A45" s="38"/>
      <c r="B45" s="39"/>
      <c r="C45" s="39"/>
      <c r="D45" s="39"/>
      <c r="E45" s="39"/>
      <c r="F45" s="39"/>
      <c r="G45" s="39"/>
      <c r="J45" s="39"/>
    </row>
    <row r="46" spans="1:10">
      <c r="A46" s="38">
        <v>45160</v>
      </c>
      <c r="B46" s="39">
        <v>20230822003</v>
      </c>
      <c r="C46" s="39">
        <v>20230822016</v>
      </c>
      <c r="D46" s="39" t="s">
        <v>26</v>
      </c>
      <c r="E46" s="39"/>
      <c r="F46" s="39">
        <v>20000</v>
      </c>
      <c r="G46" s="39" t="s">
        <v>54</v>
      </c>
      <c r="H46" s="1">
        <f>'09'!AL22</f>
        <v>20000</v>
      </c>
      <c r="I46" s="1">
        <f>H46-F46</f>
        <v>0</v>
      </c>
      <c r="J46" s="39" t="s">
        <v>54</v>
      </c>
    </row>
    <row r="47" spans="1:10">
      <c r="A47" s="38">
        <v>45196</v>
      </c>
      <c r="B47" s="39">
        <v>20230927007</v>
      </c>
      <c r="C47" s="39">
        <v>20230927007</v>
      </c>
      <c r="D47" s="39" t="s">
        <v>26</v>
      </c>
      <c r="E47" s="39"/>
      <c r="F47" s="39">
        <v>7000</v>
      </c>
      <c r="G47" s="39" t="s">
        <v>54</v>
      </c>
      <c r="H47" s="1">
        <f>'11'!AL14</f>
        <v>7000</v>
      </c>
      <c r="I47" s="1">
        <f>H47-F47</f>
        <v>0</v>
      </c>
      <c r="J47" s="39" t="s">
        <v>54</v>
      </c>
    </row>
    <row r="48" spans="1:10">
      <c r="A48" s="38">
        <v>45231</v>
      </c>
      <c r="B48" s="39">
        <v>20231027001</v>
      </c>
      <c r="C48" s="39">
        <v>20231101001</v>
      </c>
      <c r="D48" s="39" t="s">
        <v>26</v>
      </c>
      <c r="E48" s="39"/>
      <c r="F48" s="39">
        <v>17700</v>
      </c>
      <c r="G48" s="39" t="s">
        <v>54</v>
      </c>
      <c r="H48" s="1">
        <f>'12'!AL11</f>
        <v>17700</v>
      </c>
      <c r="I48" s="1">
        <f>H48-F48</f>
        <v>0</v>
      </c>
      <c r="J48" s="39" t="s">
        <v>54</v>
      </c>
    </row>
    <row r="49" spans="1:10">
      <c r="A49" s="38">
        <v>45257</v>
      </c>
      <c r="B49" s="39">
        <v>20231127006</v>
      </c>
      <c r="C49" s="39"/>
      <c r="D49" s="39" t="s">
        <v>26</v>
      </c>
      <c r="E49" s="39"/>
      <c r="F49" s="39">
        <v>15300</v>
      </c>
      <c r="G49" s="39" t="s">
        <v>54</v>
      </c>
      <c r="H49" s="1">
        <f>'12'!AL21</f>
        <v>15300</v>
      </c>
      <c r="I49" s="1">
        <f>H49-F49</f>
        <v>0</v>
      </c>
      <c r="J49" s="39" t="s">
        <v>54</v>
      </c>
    </row>
    <row r="50" spans="1:10">
      <c r="A50" s="38"/>
      <c r="B50" s="39"/>
      <c r="C50" s="39"/>
      <c r="D50" s="39"/>
      <c r="E50" s="39"/>
      <c r="F50" s="39"/>
      <c r="G50" s="39"/>
      <c r="J50" s="39"/>
    </row>
    <row r="51" spans="1:10">
      <c r="A51" s="38">
        <v>45147</v>
      </c>
      <c r="B51" s="39">
        <v>20230809006</v>
      </c>
      <c r="C51" s="39">
        <v>20230809034</v>
      </c>
      <c r="D51" s="39" t="s">
        <v>17</v>
      </c>
      <c r="E51" s="39"/>
      <c r="F51" s="39">
        <v>2486</v>
      </c>
      <c r="G51" s="39" t="s">
        <v>54</v>
      </c>
      <c r="H51" s="1">
        <f>'09'!AL12</f>
        <v>2486</v>
      </c>
      <c r="I51" s="1">
        <f>H51-F51</f>
        <v>0</v>
      </c>
      <c r="J51" s="39" t="s">
        <v>54</v>
      </c>
    </row>
    <row r="52" spans="1:10">
      <c r="A52" s="38">
        <v>45163</v>
      </c>
      <c r="B52" s="39">
        <v>20230825001</v>
      </c>
      <c r="C52" s="39">
        <v>20230825017</v>
      </c>
      <c r="D52" s="39" t="s">
        <v>17</v>
      </c>
      <c r="E52" s="39"/>
      <c r="F52" s="39">
        <v>5514</v>
      </c>
      <c r="G52" s="39" t="s">
        <v>54</v>
      </c>
      <c r="H52" s="1">
        <f>'09'!AL13</f>
        <v>5514</v>
      </c>
      <c r="I52" s="1">
        <f>H52-F52</f>
        <v>0</v>
      </c>
      <c r="J52" s="39" t="s">
        <v>54</v>
      </c>
    </row>
    <row r="53" spans="1:10">
      <c r="A53" s="38">
        <v>45196</v>
      </c>
      <c r="B53" s="39">
        <v>20230927008</v>
      </c>
      <c r="C53" s="39">
        <v>20230927008</v>
      </c>
      <c r="D53" s="39" t="s">
        <v>17</v>
      </c>
      <c r="E53" s="39"/>
      <c r="F53" s="39">
        <v>1000</v>
      </c>
      <c r="G53" s="39" t="s">
        <v>54</v>
      </c>
      <c r="H53" s="1">
        <f>'10'!AL25</f>
        <v>1000</v>
      </c>
      <c r="I53" s="1">
        <f>H53-F53</f>
        <v>0</v>
      </c>
      <c r="J53" s="39" t="s">
        <v>54</v>
      </c>
    </row>
    <row r="54" spans="1:10">
      <c r="A54" s="38">
        <v>45231</v>
      </c>
      <c r="B54" s="39">
        <v>20231027002</v>
      </c>
      <c r="C54" s="39">
        <v>20231101002</v>
      </c>
      <c r="D54" s="39" t="s">
        <v>17</v>
      </c>
      <c r="E54" s="39"/>
      <c r="F54" s="39">
        <v>13400</v>
      </c>
      <c r="G54" s="39" t="s">
        <v>54</v>
      </c>
      <c r="H54" s="1">
        <f>'11'!AL17</f>
        <v>13400</v>
      </c>
      <c r="I54" s="1">
        <f>H54-F54</f>
        <v>0</v>
      </c>
      <c r="J54" s="39" t="s">
        <v>54</v>
      </c>
    </row>
    <row r="55" spans="1:10">
      <c r="A55" s="38"/>
      <c r="B55" s="39"/>
      <c r="C55" s="39"/>
      <c r="D55" s="39"/>
      <c r="E55" s="39"/>
      <c r="F55" s="39"/>
      <c r="G55" s="39"/>
      <c r="J55" s="39"/>
    </row>
    <row r="56" spans="1:10">
      <c r="A56" s="38">
        <v>45163</v>
      </c>
      <c r="B56" s="39">
        <v>20230825002</v>
      </c>
      <c r="C56" s="39">
        <v>20230825018</v>
      </c>
      <c r="D56" s="39" t="s">
        <v>28</v>
      </c>
      <c r="E56" s="39"/>
      <c r="F56" s="39">
        <v>1000</v>
      </c>
      <c r="G56" s="39" t="s">
        <v>54</v>
      </c>
      <c r="H56" s="1">
        <f>'09'!AL23</f>
        <v>1000</v>
      </c>
      <c r="I56" s="1">
        <f>H56-F56</f>
        <v>0</v>
      </c>
      <c r="J56" s="39" t="s">
        <v>54</v>
      </c>
    </row>
    <row r="57" spans="1:10">
      <c r="A57" s="38">
        <v>45231</v>
      </c>
      <c r="B57" s="39">
        <v>20231027003</v>
      </c>
      <c r="C57" s="39">
        <v>20231101003</v>
      </c>
      <c r="D57" s="39" t="s">
        <v>28</v>
      </c>
      <c r="E57" s="39"/>
      <c r="F57" s="39">
        <v>4600</v>
      </c>
      <c r="G57" s="39" t="s">
        <v>54</v>
      </c>
      <c r="H57" s="1">
        <f>'11'!AL18</f>
        <v>4600</v>
      </c>
      <c r="I57" s="1">
        <f>H57-F57</f>
        <v>0</v>
      </c>
      <c r="J57" s="39" t="s">
        <v>54</v>
      </c>
    </row>
    <row r="58" spans="1:10">
      <c r="A58" s="38">
        <v>45257</v>
      </c>
      <c r="B58" s="39">
        <v>20231127007</v>
      </c>
      <c r="C58" s="39"/>
      <c r="D58" s="39" t="s">
        <v>28</v>
      </c>
      <c r="E58" s="39"/>
      <c r="F58" s="39">
        <v>4200</v>
      </c>
      <c r="G58" s="39" t="s">
        <v>54</v>
      </c>
      <c r="H58" s="1">
        <f>'12'!AL22</f>
        <v>4200</v>
      </c>
      <c r="I58" s="1">
        <f>H58-F58</f>
        <v>0</v>
      </c>
      <c r="J58" s="39" t="s">
        <v>54</v>
      </c>
    </row>
    <row r="59" spans="1:10">
      <c r="A59" s="38"/>
      <c r="B59" s="39"/>
      <c r="C59" s="39"/>
      <c r="D59" s="39"/>
      <c r="E59" s="39"/>
      <c r="F59" s="39"/>
      <c r="G59" s="39"/>
      <c r="I59" s="1">
        <f>H59-F59</f>
        <v>0</v>
      </c>
      <c r="J59" s="39"/>
    </row>
    <row r="60" spans="1:10">
      <c r="A60" s="38">
        <v>45143</v>
      </c>
      <c r="B60" s="39">
        <v>20230805001</v>
      </c>
      <c r="C60" s="39">
        <v>20230805018</v>
      </c>
      <c r="D60" s="39" t="s">
        <v>22</v>
      </c>
      <c r="E60" s="39"/>
      <c r="F60" s="39">
        <v>5000</v>
      </c>
      <c r="G60" s="39" t="s">
        <v>54</v>
      </c>
      <c r="H60" s="1">
        <f>'09'!AL15</f>
        <v>5000</v>
      </c>
      <c r="I60" s="1">
        <f>H60-F60</f>
        <v>0</v>
      </c>
      <c r="J60" s="39" t="s">
        <v>54</v>
      </c>
    </row>
    <row r="61" spans="1:10">
      <c r="A61" s="38"/>
      <c r="B61" s="39"/>
      <c r="C61" s="39"/>
      <c r="D61" s="39"/>
      <c r="E61" s="39"/>
      <c r="F61" s="39"/>
      <c r="G61" s="39"/>
      <c r="J61" s="39"/>
    </row>
    <row r="62" spans="1:10">
      <c r="A62" s="38">
        <v>45147</v>
      </c>
      <c r="B62" s="39">
        <v>20230809005</v>
      </c>
      <c r="C62" s="39">
        <v>20230809033</v>
      </c>
      <c r="D62" s="39" t="s">
        <v>12</v>
      </c>
      <c r="E62" s="39"/>
      <c r="F62" s="39">
        <v>15000</v>
      </c>
      <c r="G62" s="39" t="s">
        <v>54</v>
      </c>
      <c r="H62" s="1">
        <f>'09'!AL9</f>
        <v>15000</v>
      </c>
      <c r="I62" s="1">
        <f>H62-F62</f>
        <v>0</v>
      </c>
      <c r="J62" s="39" t="s">
        <v>54</v>
      </c>
    </row>
    <row r="63" spans="1:10">
      <c r="A63" s="38">
        <v>45206</v>
      </c>
      <c r="B63" s="39">
        <v>20231007002</v>
      </c>
      <c r="C63" s="39">
        <v>20231007014</v>
      </c>
      <c r="D63" s="39" t="s">
        <v>12</v>
      </c>
      <c r="E63" s="39"/>
      <c r="F63" s="39">
        <v>12000</v>
      </c>
      <c r="G63" s="39" t="s">
        <v>54</v>
      </c>
      <c r="H63" s="1">
        <f>'10'!AL27</f>
        <v>12000</v>
      </c>
      <c r="I63" s="1">
        <f>H63-F63</f>
        <v>0</v>
      </c>
      <c r="J63" s="39" t="s">
        <v>54</v>
      </c>
    </row>
    <row r="64" spans="1:10">
      <c r="A64" s="38">
        <v>45273</v>
      </c>
      <c r="B64" s="39">
        <v>20231213004</v>
      </c>
      <c r="C64" s="39"/>
      <c r="D64" s="39" t="s">
        <v>12</v>
      </c>
      <c r="E64" s="39"/>
      <c r="F64" s="39">
        <v>18000</v>
      </c>
      <c r="G64" s="39" t="s">
        <v>54</v>
      </c>
      <c r="H64" s="1">
        <f>'12'!AL23</f>
        <v>18000</v>
      </c>
      <c r="I64" s="1">
        <f>H64-F64</f>
        <v>0</v>
      </c>
      <c r="J64" s="39" t="s">
        <v>54</v>
      </c>
    </row>
    <row r="65" spans="1:10">
      <c r="A65" s="38">
        <v>45257</v>
      </c>
      <c r="B65" s="39">
        <v>20231127008</v>
      </c>
      <c r="C65" s="39"/>
      <c r="D65" s="39" t="s">
        <v>12</v>
      </c>
      <c r="E65" s="39"/>
      <c r="F65" s="39">
        <v>21000</v>
      </c>
      <c r="G65" s="39" t="s">
        <v>54</v>
      </c>
      <c r="H65" s="1">
        <f>'12'!AL24</f>
        <v>3765</v>
      </c>
      <c r="I65" s="1">
        <f>H65-F65</f>
        <v>-17235</v>
      </c>
      <c r="J65" s="39" t="s">
        <v>54</v>
      </c>
    </row>
    <row r="66" spans="1:10">
      <c r="A66" s="38"/>
      <c r="B66" s="39"/>
      <c r="C66" s="39"/>
      <c r="D66" s="39"/>
      <c r="E66" s="39"/>
      <c r="F66" s="39"/>
      <c r="G66" s="39"/>
      <c r="J66" s="39"/>
    </row>
    <row r="67" spans="1:10">
      <c r="A67" s="38">
        <v>45147</v>
      </c>
      <c r="B67" s="39">
        <v>20230809004</v>
      </c>
      <c r="C67" s="39">
        <v>20230809032</v>
      </c>
      <c r="D67" s="39" t="s">
        <v>14</v>
      </c>
      <c r="E67" s="39"/>
      <c r="F67" s="39">
        <v>35000</v>
      </c>
      <c r="G67" s="39" t="s">
        <v>54</v>
      </c>
      <c r="H67" s="1">
        <f>'10'!AL9</f>
        <v>35000</v>
      </c>
      <c r="I67" s="1">
        <f>H67-F67</f>
        <v>0</v>
      </c>
      <c r="J67" s="39" t="s">
        <v>54</v>
      </c>
    </row>
    <row r="68" spans="1:10">
      <c r="A68" s="38">
        <v>45153</v>
      </c>
      <c r="B68" s="39">
        <v>20230814001</v>
      </c>
      <c r="C68" s="39">
        <v>20230814001</v>
      </c>
      <c r="D68" s="39" t="s">
        <v>14</v>
      </c>
      <c r="E68" s="39"/>
      <c r="F68" s="39">
        <v>26000</v>
      </c>
      <c r="G68" s="39" t="s">
        <v>54</v>
      </c>
      <c r="H68" s="1">
        <f>'10'!AL10</f>
        <v>26000</v>
      </c>
      <c r="I68" s="1">
        <f>H68-F68</f>
        <v>0</v>
      </c>
      <c r="J68" s="39" t="s">
        <v>54</v>
      </c>
    </row>
    <row r="69" spans="1:10">
      <c r="A69" s="38">
        <v>45206</v>
      </c>
      <c r="B69" s="39">
        <v>20231007001</v>
      </c>
      <c r="C69" s="39">
        <v>20231007012</v>
      </c>
      <c r="D69" s="39" t="s">
        <v>14</v>
      </c>
      <c r="E69" s="39"/>
      <c r="F69" s="39">
        <v>82000</v>
      </c>
      <c r="G69" s="39" t="s">
        <v>54</v>
      </c>
      <c r="H69" s="1">
        <f>'12'!AL10</f>
        <v>75001</v>
      </c>
      <c r="I69" s="1">
        <f>H69-F69</f>
        <v>-6999</v>
      </c>
      <c r="J69" s="39" t="s">
        <v>54</v>
      </c>
    </row>
  </sheetData>
  <pageMargins left="0.39370078740157483" right="0.39370078740157483" top="0.39370078740157483" bottom="0.3937007874015748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08</vt:lpstr>
      <vt:lpstr>09</vt:lpstr>
      <vt:lpstr>10</vt:lpstr>
      <vt:lpstr>11</vt:lpstr>
      <vt:lpstr>12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2024-01-02T08:32:50Z</cp:lastPrinted>
  <dcterms:created xsi:type="dcterms:W3CDTF">2023-08-15T05:43:00Z</dcterms:created>
  <dcterms:modified xsi:type="dcterms:W3CDTF">2024-01-03T01:11:12Z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3EBEF5FFD08E488DA019FDF611027D64_12</vt:lpwstr>
  </property>
  <property fmtid="{D5CDD505-2E9C-101B-9397-08002B2CF9AE}" pid="3" name="KSOProductBuildVer">
    <vt:lpwstr>2052-12.1.0.15990</vt:lpwstr>
  </property>
</Properties>
</file>