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 tabRatio="247" firstSheet="1" activeTab="2"/>
  </bookViews>
  <sheets>
    <sheet name="07" sheetId="1" r:id="rId1"/>
    <sheet name="08" sheetId="2" r:id="rId2"/>
    <sheet name="09" sheetId="3" r:id="rId3"/>
    <sheet name="10" sheetId="4" r:id="rId4"/>
    <sheet name="11" sheetId="5" r:id="rId5"/>
  </sheets>
  <definedNames>
    <definedName name="_xlnm._FilterDatabase" localSheetId="0" hidden="1">'07'!$A$4:$F$7</definedName>
    <definedName name="_xlnm._FilterDatabase" localSheetId="1" hidden="1">'08'!$A$4:$I$123</definedName>
    <definedName name="_xlnm._FilterDatabase" localSheetId="2" hidden="1">'09'!$A$4:$I$95</definedName>
    <definedName name="_xlnm._FilterDatabase" localSheetId="3" hidden="1">'10'!$A$4:$I$131</definedName>
    <definedName name="_xlnm._FilterDatabase" localSheetId="4" hidden="1">'11'!$A$4:$I$137</definedName>
  </definedNames>
  <calcPr calcId="144525"/>
</workbook>
</file>

<file path=xl/comments1.xml><?xml version="1.0" encoding="utf-8"?>
<comments xmlns="http://schemas.openxmlformats.org/spreadsheetml/2006/main">
  <authors>
    <author>ADM-B1</author>
  </authors>
  <commentList>
    <comment ref="H93" authorId="0">
      <text>
        <r>
          <rPr>
            <b/>
            <sz val="9"/>
            <rFont val="Tahoma"/>
            <charset val="134"/>
          </rPr>
          <t>ADM-B1:</t>
        </r>
        <r>
          <rPr>
            <sz val="9"/>
            <rFont val="Tahoma"/>
            <charset val="134"/>
          </rPr>
          <t xml:space="preserve">
Sudah selesai (dikurangi pinjam 204,68 + 110,15)</t>
        </r>
      </text>
    </comment>
  </commentList>
</comments>
</file>

<file path=xl/sharedStrings.xml><?xml version="1.0" encoding="utf-8"?>
<sst xmlns="http://schemas.openxmlformats.org/spreadsheetml/2006/main" count="1224" uniqueCount="70">
  <si>
    <t>TANGGAL</t>
  </si>
  <si>
    <t>NO MATERIAL</t>
  </si>
  <si>
    <t>NAMA BARANG</t>
  </si>
  <si>
    <t>SPESIFIKASI</t>
  </si>
  <si>
    <t>JUMLAH PENGAMBILAN (kg)</t>
  </si>
  <si>
    <t>KETERANGAN</t>
  </si>
  <si>
    <t>W01-04040043</t>
  </si>
  <si>
    <t>WIRE</t>
  </si>
  <si>
    <t>0,12 mm</t>
  </si>
  <si>
    <t>7 ROLL</t>
  </si>
  <si>
    <t>M16-00000002</t>
  </si>
  <si>
    <t>TEMBAGA</t>
  </si>
  <si>
    <t>2,6 mm</t>
  </si>
  <si>
    <t>NO ORDER</t>
  </si>
  <si>
    <t>JUMLAH SEBENARNYA (kg)</t>
  </si>
  <si>
    <t>SISA (kg)</t>
  </si>
  <si>
    <t>4 ROLL</t>
  </si>
  <si>
    <t>W01-03000013</t>
  </si>
  <si>
    <t>0,12 A</t>
  </si>
  <si>
    <t>Sisa masuk ke peminjaman</t>
  </si>
  <si>
    <t>W01-03000027</t>
  </si>
  <si>
    <t>0,127 A</t>
  </si>
  <si>
    <t>18 ROLL</t>
  </si>
  <si>
    <t>M02-01035010</t>
  </si>
  <si>
    <t>SR-PVC 35P</t>
  </si>
  <si>
    <t>√</t>
  </si>
  <si>
    <t>M02-01235003</t>
  </si>
  <si>
    <t>M02-02000003</t>
  </si>
  <si>
    <t>HDPE</t>
  </si>
  <si>
    <t>M13-05300004</t>
  </si>
  <si>
    <t>M13-05600001</t>
  </si>
  <si>
    <t>M02-01055004-KTY</t>
  </si>
  <si>
    <t>PVC</t>
  </si>
  <si>
    <t>M14-07012001</t>
  </si>
  <si>
    <t>MYLAR</t>
  </si>
  <si>
    <t>8 ROLL</t>
  </si>
  <si>
    <t>WD</t>
  </si>
  <si>
    <t>1 PCS</t>
  </si>
  <si>
    <t xml:space="preserve">TEMBAGA </t>
  </si>
  <si>
    <t>W01-03000026</t>
  </si>
  <si>
    <t>0,20 A</t>
  </si>
  <si>
    <t>W01-03000020</t>
  </si>
  <si>
    <t>0,16 A</t>
  </si>
  <si>
    <t>5 ROLL</t>
  </si>
  <si>
    <t>M02-01955003-KTY</t>
  </si>
  <si>
    <t>M02-05935003-TW</t>
  </si>
  <si>
    <t>SR-PVC</t>
  </si>
  <si>
    <t>Kurang di September</t>
  </si>
  <si>
    <t>M02-01055067-TW</t>
  </si>
  <si>
    <t>PVC NON-P</t>
  </si>
  <si>
    <t>M02-03900004</t>
  </si>
  <si>
    <t>PP</t>
  </si>
  <si>
    <t>M02-08900001</t>
  </si>
  <si>
    <t>M13-05400001</t>
  </si>
  <si>
    <t>Lanjut dibulan Oktober</t>
  </si>
  <si>
    <t>M13-05100004</t>
  </si>
  <si>
    <t>M13-05200006</t>
  </si>
  <si>
    <t>M14-02020009</t>
  </si>
  <si>
    <t>M14-03010003</t>
  </si>
  <si>
    <t>NO JO</t>
  </si>
  <si>
    <t>√ (Dikurangi bulan sebelumnya)</t>
  </si>
  <si>
    <t>Alumunium Magnesium</t>
  </si>
  <si>
    <t>W01-03000004</t>
  </si>
  <si>
    <t>0,08 A</t>
  </si>
  <si>
    <t>Dari bulan September</t>
  </si>
  <si>
    <t>September = 113,3kg</t>
  </si>
  <si>
    <t>MYLAR KERTAS</t>
  </si>
  <si>
    <t>M02-01055065-KTY</t>
  </si>
  <si>
    <t>Lanjut ke bulan November</t>
  </si>
  <si>
    <t>Dari Bulan Oktober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</si>
</sst>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[$-421]dd\ mmmm;@"/>
    <numFmt numFmtId="181" formatCode="dd\-mmm"/>
    <numFmt numFmtId="182" formatCode="[$-421]dd\ mmmm\ yyyy;@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9"/>
      <color theme="1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Calibri"/>
      <charset val="134"/>
    </font>
    <font>
      <b/>
      <sz val="10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2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29" applyNumberFormat="0" applyAlignment="0" applyProtection="0">
      <alignment vertical="center"/>
    </xf>
    <xf numFmtId="0" fontId="20" fillId="8" borderId="30" applyNumberFormat="0" applyAlignment="0" applyProtection="0">
      <alignment vertical="center"/>
    </xf>
    <xf numFmtId="0" fontId="21" fillId="8" borderId="29" applyNumberFormat="0" applyAlignment="0" applyProtection="0">
      <alignment vertical="center"/>
    </xf>
    <xf numFmtId="0" fontId="22" fillId="9" borderId="31" applyNumberFormat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17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80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80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80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18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80" fontId="0" fillId="0" borderId="7" xfId="0" applyNumberForma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180" fontId="0" fillId="0" borderId="4" xfId="0" applyNumberFormat="1" applyFill="1" applyBorder="1" applyAlignment="1">
      <alignment horizontal="center" vertical="center" wrapText="1"/>
    </xf>
    <xf numFmtId="180" fontId="0" fillId="0" borderId="5" xfId="0" applyNumberForma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80" fontId="0" fillId="0" borderId="3" xfId="0" applyNumberForma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/>
    </xf>
    <xf numFmtId="180" fontId="0" fillId="0" borderId="3" xfId="0" applyNumberFormat="1" applyFill="1" applyBorder="1" applyAlignment="1">
      <alignment horizontal="center" vertical="center" wrapText="1"/>
    </xf>
    <xf numFmtId="180" fontId="0" fillId="0" borderId="1" xfId="0" applyNumberFormat="1" applyFill="1" applyBorder="1" applyAlignment="1">
      <alignment vertical="center" wrapText="1"/>
    </xf>
    <xf numFmtId="180" fontId="0" fillId="0" borderId="1" xfId="0" applyNumberForma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80" fontId="0" fillId="0" borderId="4" xfId="0" applyNumberFormat="1" applyBorder="1" applyAlignment="1">
      <alignment vertical="center" wrapText="1"/>
    </xf>
    <xf numFmtId="0" fontId="0" fillId="0" borderId="0" xfId="0" applyFont="1"/>
    <xf numFmtId="0" fontId="1" fillId="0" borderId="0" xfId="0" applyFont="1"/>
    <xf numFmtId="18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80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80" fontId="0" fillId="0" borderId="8" xfId="0" applyNumberForma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80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180" fontId="0" fillId="0" borderId="13" xfId="0" applyNumberFormat="1" applyBorder="1" applyAlignment="1">
      <alignment horizontal="center" vertical="center" wrapText="1"/>
    </xf>
    <xf numFmtId="181" fontId="0" fillId="0" borderId="2" xfId="0" applyNumberFormat="1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81" fontId="0" fillId="0" borderId="3" xfId="0" applyNumberForma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82" fontId="0" fillId="0" borderId="6" xfId="0" applyNumberFormat="1" applyBorder="1" applyAlignment="1">
      <alignment horizontal="center"/>
    </xf>
    <xf numFmtId="182" fontId="0" fillId="0" borderId="7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182" fontId="0" fillId="0" borderId="4" xfId="0" applyNumberFormat="1" applyBorder="1" applyAlignment="1">
      <alignment horizontal="center" vertical="center" wrapText="1"/>
    </xf>
    <xf numFmtId="182" fontId="0" fillId="0" borderId="5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182" fontId="0" fillId="0" borderId="1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82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182" fontId="0" fillId="0" borderId="3" xfId="0" applyNumberForma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82" fontId="0" fillId="0" borderId="6" xfId="0" applyNumberForma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182" fontId="0" fillId="0" borderId="2" xfId="0" applyNumberForma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82" fontId="0" fillId="0" borderId="23" xfId="0" applyNumberFormat="1" applyBorder="1" applyAlignment="1">
      <alignment horizontal="center" vertical="center" wrapText="1"/>
    </xf>
    <xf numFmtId="182" fontId="0" fillId="0" borderId="24" xfId="0" applyNumberFormat="1" applyBorder="1" applyAlignment="1">
      <alignment horizontal="center" vertical="center" wrapText="1"/>
    </xf>
    <xf numFmtId="182" fontId="0" fillId="0" borderId="25" xfId="0" applyNumberForma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182" fontId="0" fillId="0" borderId="1" xfId="0" applyNumberForma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2929"/>
      <color rgb="00FFFFFF"/>
      <color rgb="00FA5F40"/>
      <color rgb="00FF60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22" sqref="C22"/>
    </sheetView>
  </sheetViews>
  <sheetFormatPr defaultColWidth="9" defaultRowHeight="15" outlineLevelRow="6" outlineLevelCol="6"/>
  <cols>
    <col min="1" max="1" width="15" customWidth="1"/>
    <col min="2" max="2" width="18.1428571428571" customWidth="1"/>
    <col min="3" max="3" width="21.5714285714286" customWidth="1"/>
    <col min="4" max="4" width="14.1428571428571" customWidth="1"/>
    <col min="5" max="5" width="19.1428571428571" customWidth="1"/>
    <col min="6" max="6" width="18.7142857142857" customWidth="1"/>
  </cols>
  <sheetData>
    <row r="1" customHeight="1" spans="1:6">
      <c r="A1" s="168"/>
      <c r="B1" s="168"/>
      <c r="C1" s="168"/>
      <c r="D1" s="168"/>
      <c r="E1" s="168"/>
      <c r="F1" s="168"/>
    </row>
    <row r="2" customHeight="1" spans="1:6">
      <c r="A2" s="168"/>
      <c r="B2" s="168"/>
      <c r="C2" s="168"/>
      <c r="D2" s="168"/>
      <c r="E2" s="168"/>
      <c r="F2" s="168"/>
    </row>
    <row r="3" customHeight="1" spans="1:6">
      <c r="A3" s="168"/>
      <c r="B3" s="168"/>
      <c r="C3" s="168"/>
      <c r="D3" s="168"/>
      <c r="E3" s="168"/>
      <c r="F3" s="168"/>
    </row>
    <row r="4" spans="1:7">
      <c r="A4" s="5" t="s">
        <v>0</v>
      </c>
      <c r="B4" s="5" t="s">
        <v>1</v>
      </c>
      <c r="C4" s="5" t="s">
        <v>2</v>
      </c>
      <c r="D4" s="5" t="s">
        <v>3</v>
      </c>
      <c r="E4" s="7" t="s">
        <v>4</v>
      </c>
      <c r="F4" s="5" t="s">
        <v>5</v>
      </c>
      <c r="G4" s="1"/>
    </row>
    <row r="5" spans="1:6">
      <c r="A5" s="5"/>
      <c r="B5" s="5"/>
      <c r="C5" s="5"/>
      <c r="D5" s="5"/>
      <c r="E5" s="7"/>
      <c r="F5" s="5"/>
    </row>
    <row r="6" spans="1:6">
      <c r="A6" s="169">
        <v>45133</v>
      </c>
      <c r="B6" s="10" t="s">
        <v>6</v>
      </c>
      <c r="C6" s="10" t="s">
        <v>7</v>
      </c>
      <c r="D6" s="10" t="s">
        <v>8</v>
      </c>
      <c r="E6" s="10">
        <v>23.86</v>
      </c>
      <c r="F6" s="10" t="s">
        <v>9</v>
      </c>
    </row>
    <row r="7" spans="1:6">
      <c r="A7" s="169">
        <v>45133</v>
      </c>
      <c r="B7" s="10" t="s">
        <v>10</v>
      </c>
      <c r="C7" s="10" t="s">
        <v>11</v>
      </c>
      <c r="D7" s="10" t="s">
        <v>12</v>
      </c>
      <c r="E7" s="10">
        <v>2001</v>
      </c>
      <c r="F7" s="10"/>
    </row>
  </sheetData>
  <autoFilter ref="A4:F7">
    <extLst/>
  </autoFilter>
  <mergeCells count="7">
    <mergeCell ref="A4:A5"/>
    <mergeCell ref="B4:B5"/>
    <mergeCell ref="C4:C5"/>
    <mergeCell ref="D4:D5"/>
    <mergeCell ref="E4:E5"/>
    <mergeCell ref="F4:F5"/>
    <mergeCell ref="A1:F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3"/>
  <sheetViews>
    <sheetView workbookViewId="0">
      <pane ySplit="5" topLeftCell="A6" activePane="bottomLeft" state="frozen"/>
      <selection/>
      <selection pane="bottomLeft" activeCell="E12" sqref="E12"/>
    </sheetView>
  </sheetViews>
  <sheetFormatPr defaultColWidth="9" defaultRowHeight="15"/>
  <cols>
    <col min="1" max="1" width="16.1428571428571" style="1" customWidth="1"/>
    <col min="2" max="2" width="18.4285714285714" style="1" customWidth="1"/>
    <col min="3" max="3" width="19.8571428571429" style="1" customWidth="1"/>
    <col min="4" max="4" width="21.5714285714286" style="1" customWidth="1"/>
    <col min="5" max="5" width="16.1428571428571" style="1" customWidth="1"/>
    <col min="6" max="6" width="18.4285714285714" style="1" customWidth="1"/>
    <col min="7" max="7" width="19.1428571428571" style="1" customWidth="1"/>
    <col min="8" max="8" width="19.1428571428571" style="3" customWidth="1"/>
    <col min="9" max="9" width="25.1428571428571" style="1" customWidth="1"/>
  </cols>
  <sheetData>
    <row r="1" customHeight="1" spans="1:9">
      <c r="A1" s="4"/>
      <c r="B1" s="4"/>
      <c r="C1" s="4"/>
      <c r="D1" s="4"/>
      <c r="E1" s="4"/>
      <c r="F1" s="4"/>
      <c r="G1" s="4"/>
      <c r="H1" s="4"/>
      <c r="I1" s="4"/>
    </row>
    <row r="2" customHeight="1" spans="1:9">
      <c r="A2" s="4"/>
      <c r="B2" s="4"/>
      <c r="C2" s="4"/>
      <c r="D2" s="4"/>
      <c r="E2" s="4"/>
      <c r="F2" s="4"/>
      <c r="G2" s="4"/>
      <c r="H2" s="4"/>
      <c r="I2" s="4"/>
    </row>
    <row r="3" customHeight="1" spans="1:9">
      <c r="A3" s="4"/>
      <c r="B3" s="4"/>
      <c r="C3" s="4"/>
      <c r="D3" s="4"/>
      <c r="E3" s="4"/>
      <c r="F3" s="4"/>
      <c r="G3" s="4"/>
      <c r="H3" s="4"/>
      <c r="I3" s="4"/>
    </row>
    <row r="4" spans="1:10">
      <c r="A4" s="5" t="s">
        <v>0</v>
      </c>
      <c r="B4" s="6" t="s">
        <v>13</v>
      </c>
      <c r="C4" s="5" t="s">
        <v>1</v>
      </c>
      <c r="D4" s="5" t="s">
        <v>2</v>
      </c>
      <c r="E4" s="5" t="s">
        <v>3</v>
      </c>
      <c r="F4" s="6" t="s">
        <v>14</v>
      </c>
      <c r="G4" s="7" t="s">
        <v>4</v>
      </c>
      <c r="H4" s="6" t="s">
        <v>15</v>
      </c>
      <c r="I4" s="5" t="s">
        <v>5</v>
      </c>
      <c r="J4" s="1"/>
    </row>
    <row r="5" spans="1:9">
      <c r="A5" s="5"/>
      <c r="B5" s="8"/>
      <c r="C5" s="5"/>
      <c r="D5" s="5"/>
      <c r="E5" s="5"/>
      <c r="F5" s="8"/>
      <c r="G5" s="7"/>
      <c r="H5" s="8"/>
      <c r="I5" s="5"/>
    </row>
    <row r="6" ht="15.75" spans="1:9">
      <c r="A6" s="130">
        <v>45141</v>
      </c>
      <c r="B6" s="130"/>
      <c r="C6" s="20" t="s">
        <v>6</v>
      </c>
      <c r="D6" s="20" t="s">
        <v>7</v>
      </c>
      <c r="E6" s="20">
        <v>0.12</v>
      </c>
      <c r="F6" s="20"/>
      <c r="G6" s="20">
        <v>14.83</v>
      </c>
      <c r="H6" s="103"/>
      <c r="I6" s="20" t="s">
        <v>16</v>
      </c>
    </row>
    <row r="7" spans="1:9">
      <c r="A7" s="131">
        <v>45145</v>
      </c>
      <c r="B7" s="132">
        <v>20230805018</v>
      </c>
      <c r="C7" s="17" t="s">
        <v>17</v>
      </c>
      <c r="D7" s="17" t="s">
        <v>7</v>
      </c>
      <c r="E7" s="17" t="s">
        <v>18</v>
      </c>
      <c r="F7" s="17">
        <v>16.72</v>
      </c>
      <c r="G7" s="17">
        <v>40.82</v>
      </c>
      <c r="H7" s="47">
        <f>SUM(G7-F7)</f>
        <v>24.1</v>
      </c>
      <c r="I7" s="17" t="s">
        <v>19</v>
      </c>
    </row>
    <row r="8" spans="1:9">
      <c r="A8" s="133"/>
      <c r="B8" s="97"/>
      <c r="C8" s="10" t="s">
        <v>20</v>
      </c>
      <c r="D8" s="10" t="s">
        <v>7</v>
      </c>
      <c r="E8" s="10" t="s">
        <v>21</v>
      </c>
      <c r="F8" s="10">
        <v>77.88</v>
      </c>
      <c r="G8" s="10">
        <v>45.6</v>
      </c>
      <c r="H8" s="114"/>
      <c r="I8" s="10" t="s">
        <v>22</v>
      </c>
    </row>
    <row r="9" spans="1:9">
      <c r="A9" s="133"/>
      <c r="B9" s="97"/>
      <c r="C9" s="10" t="s">
        <v>23</v>
      </c>
      <c r="D9" s="11" t="s">
        <v>24</v>
      </c>
      <c r="E9" s="10"/>
      <c r="F9" s="10">
        <v>15.5</v>
      </c>
      <c r="G9" s="10">
        <v>25</v>
      </c>
      <c r="H9" s="49">
        <f t="shared" ref="H9:H16" si="0">SUM(G9-F9)</f>
        <v>9.5</v>
      </c>
      <c r="I9" s="67" t="s">
        <v>25</v>
      </c>
    </row>
    <row r="10" spans="1:9">
      <c r="A10" s="133"/>
      <c r="B10" s="97"/>
      <c r="C10" s="10" t="s">
        <v>26</v>
      </c>
      <c r="D10" s="11" t="s">
        <v>24</v>
      </c>
      <c r="E10" s="10"/>
      <c r="F10" s="10">
        <v>15.5</v>
      </c>
      <c r="G10" s="11">
        <v>25</v>
      </c>
      <c r="H10" s="49">
        <f t="shared" si="0"/>
        <v>9.5</v>
      </c>
      <c r="I10" s="67" t="s">
        <v>25</v>
      </c>
    </row>
    <row r="11" spans="1:9">
      <c r="A11" s="133"/>
      <c r="B11" s="97"/>
      <c r="C11" s="11" t="s">
        <v>27</v>
      </c>
      <c r="D11" s="11" t="s">
        <v>28</v>
      </c>
      <c r="E11" s="10"/>
      <c r="F11" s="10">
        <v>20.53</v>
      </c>
      <c r="G11" s="11">
        <v>25</v>
      </c>
      <c r="H11" s="49">
        <f t="shared" si="0"/>
        <v>4.47</v>
      </c>
      <c r="I11" s="67" t="s">
        <v>25</v>
      </c>
    </row>
    <row r="12" spans="1:9">
      <c r="A12" s="133"/>
      <c r="B12" s="97"/>
      <c r="C12" s="11" t="s">
        <v>29</v>
      </c>
      <c r="D12" s="10"/>
      <c r="E12" s="10"/>
      <c r="F12" s="10">
        <v>0.3</v>
      </c>
      <c r="G12" s="11">
        <v>25</v>
      </c>
      <c r="H12" s="114">
        <f t="shared" si="0"/>
        <v>24.7</v>
      </c>
      <c r="I12" s="67" t="s">
        <v>25</v>
      </c>
    </row>
    <row r="13" spans="1:9">
      <c r="A13" s="133"/>
      <c r="B13" s="97"/>
      <c r="C13" s="11" t="s">
        <v>30</v>
      </c>
      <c r="D13" s="10"/>
      <c r="E13" s="10"/>
      <c r="F13" s="10">
        <v>0.3</v>
      </c>
      <c r="G13" s="11">
        <v>25</v>
      </c>
      <c r="H13" s="114">
        <f t="shared" si="0"/>
        <v>24.7</v>
      </c>
      <c r="I13" s="67" t="s">
        <v>25</v>
      </c>
    </row>
    <row r="14" spans="1:9">
      <c r="A14" s="133"/>
      <c r="B14" s="97"/>
      <c r="C14" s="11" t="s">
        <v>31</v>
      </c>
      <c r="D14" s="11" t="s">
        <v>32</v>
      </c>
      <c r="E14" s="10"/>
      <c r="F14" s="10">
        <v>241.65</v>
      </c>
      <c r="G14" s="11">
        <v>250</v>
      </c>
      <c r="H14" s="49">
        <f t="shared" si="0"/>
        <v>8.34999999999999</v>
      </c>
      <c r="I14" s="67" t="s">
        <v>25</v>
      </c>
    </row>
    <row r="15" spans="1:9">
      <c r="A15" s="133"/>
      <c r="B15" s="97"/>
      <c r="C15" s="11" t="s">
        <v>33</v>
      </c>
      <c r="D15" s="11" t="s">
        <v>34</v>
      </c>
      <c r="E15" s="10"/>
      <c r="F15" s="10">
        <v>23.68</v>
      </c>
      <c r="G15" s="11">
        <v>27.8</v>
      </c>
      <c r="H15" s="114">
        <f t="shared" si="0"/>
        <v>4.12</v>
      </c>
      <c r="I15" s="67" t="s">
        <v>25</v>
      </c>
    </row>
    <row r="16" ht="15.75" spans="1:9">
      <c r="A16" s="134"/>
      <c r="B16" s="135"/>
      <c r="C16" s="21" t="s">
        <v>6</v>
      </c>
      <c r="D16" s="21" t="s">
        <v>7</v>
      </c>
      <c r="E16" s="20">
        <v>0.12</v>
      </c>
      <c r="F16" s="20">
        <v>25.61</v>
      </c>
      <c r="G16" s="21">
        <v>28.11</v>
      </c>
      <c r="H16" s="114">
        <f t="shared" si="0"/>
        <v>2.5</v>
      </c>
      <c r="I16" s="21" t="s">
        <v>35</v>
      </c>
    </row>
    <row r="17" ht="15.75" spans="1:9">
      <c r="A17" s="136">
        <v>45146</v>
      </c>
      <c r="B17" s="136"/>
      <c r="C17" s="85"/>
      <c r="D17" s="115" t="s">
        <v>36</v>
      </c>
      <c r="E17" s="85"/>
      <c r="F17" s="85"/>
      <c r="G17" s="85"/>
      <c r="H17" s="86"/>
      <c r="I17" s="85" t="s">
        <v>37</v>
      </c>
    </row>
    <row r="18" spans="1:9">
      <c r="A18" s="131">
        <v>45147</v>
      </c>
      <c r="B18" s="137">
        <v>20230809031</v>
      </c>
      <c r="C18" s="16" t="s">
        <v>10</v>
      </c>
      <c r="D18" s="16" t="s">
        <v>38</v>
      </c>
      <c r="E18" s="17">
        <v>2.6</v>
      </c>
      <c r="F18" s="16">
        <v>502</v>
      </c>
      <c r="G18" s="17"/>
      <c r="H18" s="114"/>
      <c r="I18" s="17"/>
    </row>
    <row r="19" spans="1:9">
      <c r="A19" s="133"/>
      <c r="B19" s="99">
        <v>20230809031</v>
      </c>
      <c r="C19" s="11" t="s">
        <v>17</v>
      </c>
      <c r="D19" s="11" t="s">
        <v>7</v>
      </c>
      <c r="E19" s="10" t="s">
        <v>18</v>
      </c>
      <c r="F19" s="11">
        <v>6.64</v>
      </c>
      <c r="G19" s="10">
        <v>177.03</v>
      </c>
      <c r="H19" s="66">
        <f>G19-F19</f>
        <v>170.39</v>
      </c>
      <c r="I19" s="67" t="s">
        <v>25</v>
      </c>
    </row>
    <row r="20" spans="1:9">
      <c r="A20" s="133"/>
      <c r="B20" s="100"/>
      <c r="C20" s="11" t="s">
        <v>39</v>
      </c>
      <c r="D20" s="11" t="s">
        <v>7</v>
      </c>
      <c r="E20" s="10" t="s">
        <v>40</v>
      </c>
      <c r="F20" s="11">
        <v>37.64</v>
      </c>
      <c r="G20" s="10">
        <v>44.1</v>
      </c>
      <c r="H20" s="13">
        <f>G20-F20</f>
        <v>6.46</v>
      </c>
      <c r="I20" s="67" t="s">
        <v>25</v>
      </c>
    </row>
    <row r="21" spans="1:9">
      <c r="A21" s="133"/>
      <c r="B21" s="104"/>
      <c r="C21" s="11" t="s">
        <v>20</v>
      </c>
      <c r="D21" s="11" t="s">
        <v>7</v>
      </c>
      <c r="E21" s="10">
        <v>0.127</v>
      </c>
      <c r="F21" s="11">
        <v>15.13</v>
      </c>
      <c r="G21" s="10">
        <v>35.7</v>
      </c>
      <c r="H21" s="66">
        <f>G21-F21</f>
        <v>20.57</v>
      </c>
      <c r="I21" s="67" t="s">
        <v>25</v>
      </c>
    </row>
    <row r="22" spans="1:9">
      <c r="A22" s="133"/>
      <c r="B22" s="99">
        <v>20230809030</v>
      </c>
      <c r="C22" s="11" t="s">
        <v>17</v>
      </c>
      <c r="D22" s="11" t="s">
        <v>7</v>
      </c>
      <c r="E22" s="10" t="s">
        <v>18</v>
      </c>
      <c r="F22" s="11">
        <v>1.05</v>
      </c>
      <c r="G22" s="67" t="s">
        <v>25</v>
      </c>
      <c r="H22" s="66">
        <f>H19-F22</f>
        <v>169.34</v>
      </c>
      <c r="I22" s="67" t="s">
        <v>25</v>
      </c>
    </row>
    <row r="23" spans="1:9">
      <c r="A23" s="133"/>
      <c r="B23" s="100"/>
      <c r="C23" s="11" t="s">
        <v>39</v>
      </c>
      <c r="D23" s="11" t="s">
        <v>7</v>
      </c>
      <c r="E23" s="10" t="s">
        <v>40</v>
      </c>
      <c r="F23" s="11">
        <v>5.95</v>
      </c>
      <c r="G23" s="67" t="s">
        <v>25</v>
      </c>
      <c r="H23" s="13">
        <f>H20-F23</f>
        <v>0.510000000000001</v>
      </c>
      <c r="I23" s="10"/>
    </row>
    <row r="24" spans="1:9">
      <c r="A24" s="133"/>
      <c r="B24" s="104"/>
      <c r="C24" s="11" t="s">
        <v>20</v>
      </c>
      <c r="D24" s="11" t="s">
        <v>7</v>
      </c>
      <c r="E24" s="10">
        <v>0.127</v>
      </c>
      <c r="F24" s="11">
        <v>2.39</v>
      </c>
      <c r="G24" s="67" t="s">
        <v>25</v>
      </c>
      <c r="H24" s="18">
        <f>H21-F24</f>
        <v>18.18</v>
      </c>
      <c r="I24" s="67" t="s">
        <v>25</v>
      </c>
    </row>
    <row r="25" spans="1:9">
      <c r="A25" s="133"/>
      <c r="B25" s="99">
        <v>20230809032</v>
      </c>
      <c r="C25" s="11" t="s">
        <v>17</v>
      </c>
      <c r="D25" s="11" t="s">
        <v>7</v>
      </c>
      <c r="E25" s="10" t="s">
        <v>18</v>
      </c>
      <c r="F25" s="11">
        <v>127.75</v>
      </c>
      <c r="G25" s="67" t="s">
        <v>25</v>
      </c>
      <c r="H25" s="66">
        <f>H22-F25</f>
        <v>41.59</v>
      </c>
      <c r="I25" s="67" t="s">
        <v>25</v>
      </c>
    </row>
    <row r="26" spans="1:9">
      <c r="A26" s="133"/>
      <c r="B26" s="104"/>
      <c r="C26" s="11" t="s">
        <v>41</v>
      </c>
      <c r="D26" s="11" t="s">
        <v>7</v>
      </c>
      <c r="E26" s="10" t="s">
        <v>42</v>
      </c>
      <c r="F26" s="11">
        <v>109.9</v>
      </c>
      <c r="G26" s="10">
        <v>143.58</v>
      </c>
      <c r="H26" s="66">
        <f>G26-F26</f>
        <v>33.68</v>
      </c>
      <c r="I26" s="67" t="s">
        <v>25</v>
      </c>
    </row>
    <row r="27" spans="1:9">
      <c r="A27" s="133"/>
      <c r="B27" s="99">
        <v>20230809033</v>
      </c>
      <c r="C27" s="11" t="s">
        <v>17</v>
      </c>
      <c r="D27" s="11" t="s">
        <v>7</v>
      </c>
      <c r="E27" s="10" t="s">
        <v>18</v>
      </c>
      <c r="F27" s="11">
        <v>38.25</v>
      </c>
      <c r="G27" s="67" t="s">
        <v>25</v>
      </c>
      <c r="H27" s="66">
        <f>H25-F27</f>
        <v>3.34</v>
      </c>
      <c r="I27" s="67" t="s">
        <v>25</v>
      </c>
    </row>
    <row r="28" spans="1:9">
      <c r="A28" s="133"/>
      <c r="B28" s="104"/>
      <c r="C28" s="11" t="s">
        <v>41</v>
      </c>
      <c r="D28" s="11" t="s">
        <v>7</v>
      </c>
      <c r="E28" s="10" t="s">
        <v>42</v>
      </c>
      <c r="F28" s="11">
        <v>32.85</v>
      </c>
      <c r="G28" s="67" t="s">
        <v>25</v>
      </c>
      <c r="H28" s="13">
        <f>H26-F28</f>
        <v>0.830000000000005</v>
      </c>
      <c r="I28" s="10"/>
    </row>
    <row r="29" spans="1:9">
      <c r="A29" s="133"/>
      <c r="B29" s="99">
        <v>20230809034</v>
      </c>
      <c r="C29" s="11" t="s">
        <v>20</v>
      </c>
      <c r="D29" s="11" t="s">
        <v>7</v>
      </c>
      <c r="E29" s="10">
        <v>0.127</v>
      </c>
      <c r="F29" s="11">
        <v>15.49</v>
      </c>
      <c r="G29" s="67" t="s">
        <v>25</v>
      </c>
      <c r="H29" s="18">
        <f>H24-F29</f>
        <v>2.69</v>
      </c>
      <c r="I29" s="67" t="s">
        <v>25</v>
      </c>
    </row>
    <row r="30" ht="15.75" spans="1:9">
      <c r="A30" s="134"/>
      <c r="B30" s="113"/>
      <c r="C30" s="21" t="s">
        <v>17</v>
      </c>
      <c r="D30" s="21" t="s">
        <v>7</v>
      </c>
      <c r="E30" s="20" t="s">
        <v>18</v>
      </c>
      <c r="F30" s="21">
        <v>3.34</v>
      </c>
      <c r="G30" s="77" t="s">
        <v>25</v>
      </c>
      <c r="H30" s="77">
        <v>0</v>
      </c>
      <c r="I30" s="77" t="s">
        <v>25</v>
      </c>
    </row>
    <row r="31" ht="15.75" spans="1:9">
      <c r="A31" s="138">
        <v>45152</v>
      </c>
      <c r="B31" s="139"/>
      <c r="C31" s="139" t="s">
        <v>39</v>
      </c>
      <c r="D31" s="30" t="s">
        <v>7</v>
      </c>
      <c r="E31" s="139" t="s">
        <v>40</v>
      </c>
      <c r="F31" s="139"/>
      <c r="G31" s="30">
        <v>23.68</v>
      </c>
      <c r="H31" s="60"/>
      <c r="I31" s="139" t="s">
        <v>16</v>
      </c>
    </row>
    <row r="32" spans="1:9">
      <c r="A32" s="131">
        <v>45154</v>
      </c>
      <c r="B32" s="25"/>
      <c r="C32" s="25" t="s">
        <v>39</v>
      </c>
      <c r="D32" s="26" t="s">
        <v>7</v>
      </c>
      <c r="E32" s="25" t="s">
        <v>40</v>
      </c>
      <c r="F32" s="25"/>
      <c r="G32" s="26">
        <v>35.42</v>
      </c>
      <c r="H32" s="140"/>
      <c r="I32" s="25" t="s">
        <v>43</v>
      </c>
    </row>
    <row r="33" spans="1:9">
      <c r="A33" s="133"/>
      <c r="B33" s="99">
        <v>20230809031</v>
      </c>
      <c r="C33" s="10" t="s">
        <v>23</v>
      </c>
      <c r="D33" s="11" t="s">
        <v>24</v>
      </c>
      <c r="E33" s="10"/>
      <c r="F33" s="10">
        <v>9.04</v>
      </c>
      <c r="G33" s="11">
        <v>25</v>
      </c>
      <c r="H33" s="18">
        <f>SUM(H9+G33-F33)</f>
        <v>25.46</v>
      </c>
      <c r="I33" s="67" t="s">
        <v>25</v>
      </c>
    </row>
    <row r="34" spans="1:9">
      <c r="A34" s="133"/>
      <c r="B34" s="100"/>
      <c r="C34" s="10" t="s">
        <v>26</v>
      </c>
      <c r="D34" s="11" t="s">
        <v>24</v>
      </c>
      <c r="E34" s="10"/>
      <c r="F34" s="10">
        <v>9.04</v>
      </c>
      <c r="G34" s="11">
        <v>25</v>
      </c>
      <c r="H34" s="18">
        <f>SUM(H10+G34-F34)</f>
        <v>25.46</v>
      </c>
      <c r="I34" s="67" t="s">
        <v>25</v>
      </c>
    </row>
    <row r="35" spans="1:9">
      <c r="A35" s="133"/>
      <c r="B35" s="100"/>
      <c r="C35" s="11" t="s">
        <v>27</v>
      </c>
      <c r="D35" s="11" t="s">
        <v>28</v>
      </c>
      <c r="E35" s="10"/>
      <c r="F35" s="11">
        <v>8.12</v>
      </c>
      <c r="G35" s="11">
        <v>25</v>
      </c>
      <c r="H35" s="18">
        <f>SUM(H11+G35-F35)</f>
        <v>21.35</v>
      </c>
      <c r="I35" s="67" t="s">
        <v>25</v>
      </c>
    </row>
    <row r="36" spans="1:9">
      <c r="A36" s="133"/>
      <c r="B36" s="100"/>
      <c r="C36" s="11" t="s">
        <v>29</v>
      </c>
      <c r="D36" s="10"/>
      <c r="E36" s="10"/>
      <c r="F36" s="11">
        <v>0.09</v>
      </c>
      <c r="G36" s="67" t="s">
        <v>25</v>
      </c>
      <c r="H36" s="112">
        <f>SUM(H12-F36)</f>
        <v>24.61</v>
      </c>
      <c r="I36" s="67" t="s">
        <v>25</v>
      </c>
    </row>
    <row r="37" spans="1:9">
      <c r="A37" s="133"/>
      <c r="B37" s="100"/>
      <c r="C37" s="11" t="s">
        <v>30</v>
      </c>
      <c r="D37" s="10"/>
      <c r="E37" s="10"/>
      <c r="F37" s="11">
        <v>0.09</v>
      </c>
      <c r="G37" s="67" t="s">
        <v>25</v>
      </c>
      <c r="H37" s="67">
        <f>SUM(H13-F37)</f>
        <v>24.61</v>
      </c>
      <c r="I37" s="67" t="s">
        <v>25</v>
      </c>
    </row>
    <row r="38" spans="1:9">
      <c r="A38" s="133"/>
      <c r="B38" s="104"/>
      <c r="C38" s="11" t="s">
        <v>31</v>
      </c>
      <c r="D38" s="10" t="s">
        <v>32</v>
      </c>
      <c r="E38" s="10"/>
      <c r="F38" s="11">
        <v>160.44</v>
      </c>
      <c r="G38" s="73">
        <v>200</v>
      </c>
      <c r="H38" s="67">
        <f>H14+G38-F38</f>
        <v>47.91</v>
      </c>
      <c r="I38" s="67" t="s">
        <v>25</v>
      </c>
    </row>
    <row r="39" spans="1:9">
      <c r="A39" s="133"/>
      <c r="B39" s="141">
        <v>20230809030</v>
      </c>
      <c r="C39" s="10" t="s">
        <v>23</v>
      </c>
      <c r="D39" s="11" t="s">
        <v>24</v>
      </c>
      <c r="E39" s="10"/>
      <c r="F39" s="11">
        <v>1.42</v>
      </c>
      <c r="G39" s="67" t="s">
        <v>25</v>
      </c>
      <c r="H39" s="56">
        <f>H33-F39</f>
        <v>24.04</v>
      </c>
      <c r="I39" s="67" t="s">
        <v>25</v>
      </c>
    </row>
    <row r="40" spans="1:9">
      <c r="A40" s="133"/>
      <c r="B40" s="142"/>
      <c r="C40" s="10" t="s">
        <v>26</v>
      </c>
      <c r="D40" s="11" t="s">
        <v>24</v>
      </c>
      <c r="E40" s="10"/>
      <c r="F40" s="11">
        <v>1.42</v>
      </c>
      <c r="G40" s="67" t="s">
        <v>25</v>
      </c>
      <c r="H40" s="67">
        <f t="shared" ref="H40:H49" si="1">H34-F40</f>
        <v>24.04</v>
      </c>
      <c r="I40" s="67" t="s">
        <v>25</v>
      </c>
    </row>
    <row r="41" spans="1:9">
      <c r="A41" s="133"/>
      <c r="B41" s="142"/>
      <c r="C41" s="11" t="s">
        <v>27</v>
      </c>
      <c r="D41" s="11" t="s">
        <v>28</v>
      </c>
      <c r="E41" s="10"/>
      <c r="F41" s="11">
        <v>1.29</v>
      </c>
      <c r="G41" s="67" t="s">
        <v>25</v>
      </c>
      <c r="H41" s="67">
        <f t="shared" si="1"/>
        <v>20.06</v>
      </c>
      <c r="I41" s="67" t="s">
        <v>25</v>
      </c>
    </row>
    <row r="42" spans="1:9">
      <c r="A42" s="133"/>
      <c r="B42" s="142"/>
      <c r="C42" s="11" t="s">
        <v>29</v>
      </c>
      <c r="D42" s="10"/>
      <c r="E42" s="10"/>
      <c r="F42" s="11">
        <v>0.01</v>
      </c>
      <c r="G42" s="67" t="s">
        <v>25</v>
      </c>
      <c r="H42" s="67">
        <f t="shared" si="1"/>
        <v>24.6</v>
      </c>
      <c r="I42" s="67" t="s">
        <v>25</v>
      </c>
    </row>
    <row r="43" spans="1:9">
      <c r="A43" s="133"/>
      <c r="B43" s="142"/>
      <c r="C43" s="11" t="s">
        <v>30</v>
      </c>
      <c r="D43" s="10"/>
      <c r="E43" s="10"/>
      <c r="F43" s="11">
        <v>0.01</v>
      </c>
      <c r="G43" s="67" t="s">
        <v>25</v>
      </c>
      <c r="H43" s="56">
        <f t="shared" si="1"/>
        <v>24.6</v>
      </c>
      <c r="I43" s="67" t="s">
        <v>25</v>
      </c>
    </row>
    <row r="44" spans="1:9">
      <c r="A44" s="133"/>
      <c r="B44" s="143"/>
      <c r="C44" s="11" t="s">
        <v>44</v>
      </c>
      <c r="D44" s="10" t="s">
        <v>32</v>
      </c>
      <c r="E44" s="10"/>
      <c r="F44" s="11">
        <v>24.15</v>
      </c>
      <c r="G44" s="67">
        <v>25</v>
      </c>
      <c r="H44" s="144">
        <f>G44-F44</f>
        <v>0.850000000000001</v>
      </c>
      <c r="I44" s="67" t="s">
        <v>25</v>
      </c>
    </row>
    <row r="45" spans="1:9">
      <c r="A45" s="133"/>
      <c r="B45" s="141">
        <v>20230809034</v>
      </c>
      <c r="C45" s="10" t="s">
        <v>23</v>
      </c>
      <c r="D45" s="11" t="s">
        <v>24</v>
      </c>
      <c r="E45" s="10"/>
      <c r="F45" s="11">
        <v>3.08</v>
      </c>
      <c r="G45" s="67" t="s">
        <v>25</v>
      </c>
      <c r="H45" s="56">
        <f t="shared" si="1"/>
        <v>20.96</v>
      </c>
      <c r="I45" s="67" t="s">
        <v>25</v>
      </c>
    </row>
    <row r="46" spans="1:9">
      <c r="A46" s="133"/>
      <c r="B46" s="142"/>
      <c r="C46" s="10" t="s">
        <v>26</v>
      </c>
      <c r="D46" s="11" t="s">
        <v>24</v>
      </c>
      <c r="E46" s="10"/>
      <c r="F46" s="11">
        <v>3.08</v>
      </c>
      <c r="G46" s="67" t="s">
        <v>25</v>
      </c>
      <c r="H46" s="56">
        <f t="shared" si="1"/>
        <v>20.96</v>
      </c>
      <c r="I46" s="67" t="s">
        <v>25</v>
      </c>
    </row>
    <row r="47" spans="1:9">
      <c r="A47" s="133"/>
      <c r="B47" s="142"/>
      <c r="C47" s="11" t="s">
        <v>27</v>
      </c>
      <c r="D47" s="11" t="s">
        <v>28</v>
      </c>
      <c r="E47" s="10"/>
      <c r="F47" s="11">
        <v>4.09</v>
      </c>
      <c r="G47" s="67" t="s">
        <v>25</v>
      </c>
      <c r="H47" s="56">
        <f t="shared" si="1"/>
        <v>15.97</v>
      </c>
      <c r="I47" s="67" t="s">
        <v>25</v>
      </c>
    </row>
    <row r="48" spans="1:9">
      <c r="A48" s="133"/>
      <c r="B48" s="142"/>
      <c r="C48" s="11" t="s">
        <v>29</v>
      </c>
      <c r="D48" s="10"/>
      <c r="E48" s="10"/>
      <c r="F48" s="11">
        <v>0.05</v>
      </c>
      <c r="G48" s="67" t="s">
        <v>25</v>
      </c>
      <c r="H48" s="56">
        <f t="shared" si="1"/>
        <v>24.55</v>
      </c>
      <c r="I48" s="67" t="s">
        <v>25</v>
      </c>
    </row>
    <row r="49" spans="1:9">
      <c r="A49" s="133"/>
      <c r="B49" s="142"/>
      <c r="C49" s="11" t="s">
        <v>30</v>
      </c>
      <c r="D49" s="10"/>
      <c r="E49" s="10"/>
      <c r="F49" s="11">
        <v>0.05</v>
      </c>
      <c r="G49" s="67" t="s">
        <v>25</v>
      </c>
      <c r="H49" s="56">
        <f t="shared" si="1"/>
        <v>24.55</v>
      </c>
      <c r="I49" s="67" t="s">
        <v>25</v>
      </c>
    </row>
    <row r="50" ht="15.75" spans="1:9">
      <c r="A50" s="134"/>
      <c r="B50" s="145"/>
      <c r="C50" s="21" t="s">
        <v>31</v>
      </c>
      <c r="D50" s="20" t="s">
        <v>32</v>
      </c>
      <c r="E50" s="20"/>
      <c r="F50" s="21">
        <v>48.13</v>
      </c>
      <c r="G50" s="77" t="s">
        <v>25</v>
      </c>
      <c r="H50" s="146">
        <f>H38-F50</f>
        <v>-0.220000000000006</v>
      </c>
      <c r="I50" s="67" t="s">
        <v>25</v>
      </c>
    </row>
    <row r="51" spans="1:9">
      <c r="A51" s="131">
        <v>45157</v>
      </c>
      <c r="B51" s="108">
        <v>20230816020</v>
      </c>
      <c r="C51" s="25" t="s">
        <v>39</v>
      </c>
      <c r="D51" s="25" t="s">
        <v>7</v>
      </c>
      <c r="E51" s="25" t="s">
        <v>40</v>
      </c>
      <c r="F51" s="25">
        <v>75.44</v>
      </c>
      <c r="G51" s="25">
        <v>154.02</v>
      </c>
      <c r="H51" s="75">
        <f>G51-F51</f>
        <v>78.58</v>
      </c>
      <c r="I51" s="72" t="s">
        <v>25</v>
      </c>
    </row>
    <row r="52" spans="1:9">
      <c r="A52" s="133"/>
      <c r="B52" s="100"/>
      <c r="C52" s="10" t="s">
        <v>33</v>
      </c>
      <c r="D52" s="11" t="s">
        <v>34</v>
      </c>
      <c r="E52" s="10"/>
      <c r="F52" s="10">
        <v>6.81</v>
      </c>
      <c r="G52" s="10">
        <v>15.3</v>
      </c>
      <c r="H52" s="66">
        <f>H15+G52-F52</f>
        <v>12.61</v>
      </c>
      <c r="I52" s="67" t="s">
        <v>25</v>
      </c>
    </row>
    <row r="53" spans="1:9">
      <c r="A53" s="133"/>
      <c r="B53" s="104"/>
      <c r="C53" s="10" t="s">
        <v>6</v>
      </c>
      <c r="D53" s="11" t="s">
        <v>7</v>
      </c>
      <c r="E53" s="10">
        <v>0.12</v>
      </c>
      <c r="F53" s="10">
        <v>39.75</v>
      </c>
      <c r="G53" s="10">
        <v>108.3</v>
      </c>
      <c r="H53" s="66">
        <f>G53-F53</f>
        <v>68.55</v>
      </c>
      <c r="I53" s="67" t="s">
        <v>25</v>
      </c>
    </row>
    <row r="54" spans="1:9">
      <c r="A54" s="133"/>
      <c r="B54" s="99">
        <v>20230816021</v>
      </c>
      <c r="C54" s="17" t="s">
        <v>39</v>
      </c>
      <c r="D54" s="17" t="s">
        <v>7</v>
      </c>
      <c r="E54" s="17" t="s">
        <v>40</v>
      </c>
      <c r="F54" s="10">
        <v>18.72</v>
      </c>
      <c r="G54" s="67" t="s">
        <v>25</v>
      </c>
      <c r="H54" s="66">
        <f t="shared" ref="H54:H59" si="2">H51-F54</f>
        <v>59.86</v>
      </c>
      <c r="I54" s="67" t="s">
        <v>25</v>
      </c>
    </row>
    <row r="55" spans="1:9">
      <c r="A55" s="133"/>
      <c r="B55" s="100"/>
      <c r="C55" s="10" t="s">
        <v>33</v>
      </c>
      <c r="D55" s="11" t="s">
        <v>34</v>
      </c>
      <c r="E55" s="10"/>
      <c r="F55" s="10">
        <v>1.7</v>
      </c>
      <c r="G55" s="67" t="s">
        <v>25</v>
      </c>
      <c r="H55" s="66">
        <f t="shared" si="2"/>
        <v>10.91</v>
      </c>
      <c r="I55" s="67" t="s">
        <v>25</v>
      </c>
    </row>
    <row r="56" spans="1:9">
      <c r="A56" s="133"/>
      <c r="B56" s="104"/>
      <c r="C56" s="10" t="s">
        <v>6</v>
      </c>
      <c r="D56" s="11" t="s">
        <v>7</v>
      </c>
      <c r="E56" s="10">
        <v>0.12</v>
      </c>
      <c r="F56" s="10">
        <v>9.85</v>
      </c>
      <c r="G56" s="67" t="s">
        <v>25</v>
      </c>
      <c r="H56" s="66">
        <f t="shared" si="2"/>
        <v>58.7</v>
      </c>
      <c r="I56" s="67" t="s">
        <v>25</v>
      </c>
    </row>
    <row r="57" spans="1:9">
      <c r="A57" s="133"/>
      <c r="B57" s="99">
        <v>20230816022</v>
      </c>
      <c r="C57" s="17" t="s">
        <v>39</v>
      </c>
      <c r="D57" s="17" t="s">
        <v>7</v>
      </c>
      <c r="E57" s="17" t="s">
        <v>40</v>
      </c>
      <c r="F57" s="10">
        <v>56.61</v>
      </c>
      <c r="G57" s="67" t="s">
        <v>25</v>
      </c>
      <c r="H57" s="13">
        <f t="shared" si="2"/>
        <v>3.25000000000001</v>
      </c>
      <c r="I57" s="10"/>
    </row>
    <row r="58" spans="1:9">
      <c r="A58" s="133"/>
      <c r="B58" s="100"/>
      <c r="C58" s="10" t="s">
        <v>33</v>
      </c>
      <c r="D58" s="11" t="s">
        <v>34</v>
      </c>
      <c r="E58" s="10"/>
      <c r="F58" s="10">
        <v>5.12</v>
      </c>
      <c r="G58" s="67" t="s">
        <v>25</v>
      </c>
      <c r="H58" s="66">
        <f t="shared" si="2"/>
        <v>5.79</v>
      </c>
      <c r="I58" s="67" t="s">
        <v>25</v>
      </c>
    </row>
    <row r="59" spans="1:9">
      <c r="A59" s="133"/>
      <c r="B59" s="104"/>
      <c r="C59" s="10" t="s">
        <v>6</v>
      </c>
      <c r="D59" s="11" t="s">
        <v>7</v>
      </c>
      <c r="E59" s="10">
        <v>0.12</v>
      </c>
      <c r="F59" s="10">
        <v>29.77</v>
      </c>
      <c r="G59" s="67" t="s">
        <v>25</v>
      </c>
      <c r="H59" s="66">
        <f t="shared" si="2"/>
        <v>28.93</v>
      </c>
      <c r="I59" s="67" t="s">
        <v>25</v>
      </c>
    </row>
    <row r="60" spans="1:9">
      <c r="A60" s="133"/>
      <c r="B60" s="99">
        <v>20230809030</v>
      </c>
      <c r="C60" s="11" t="s">
        <v>33</v>
      </c>
      <c r="D60" s="11" t="s">
        <v>34</v>
      </c>
      <c r="E60" s="10"/>
      <c r="F60" s="11">
        <v>0.54</v>
      </c>
      <c r="G60" s="67" t="s">
        <v>25</v>
      </c>
      <c r="H60" s="66">
        <f t="shared" ref="H60:H65" si="3">H58-F60</f>
        <v>5.25</v>
      </c>
      <c r="I60" s="67" t="s">
        <v>25</v>
      </c>
    </row>
    <row r="61" spans="1:9">
      <c r="A61" s="133"/>
      <c r="B61" s="104"/>
      <c r="C61" s="11" t="s">
        <v>6</v>
      </c>
      <c r="D61" s="11" t="s">
        <v>7</v>
      </c>
      <c r="E61" s="10">
        <v>0.12</v>
      </c>
      <c r="F61" s="11">
        <v>3.12</v>
      </c>
      <c r="G61" s="67" t="s">
        <v>25</v>
      </c>
      <c r="H61" s="66">
        <f t="shared" si="3"/>
        <v>25.81</v>
      </c>
      <c r="I61" s="67" t="s">
        <v>25</v>
      </c>
    </row>
    <row r="62" spans="1:9">
      <c r="A62" s="133"/>
      <c r="B62" s="99">
        <v>20230809031</v>
      </c>
      <c r="C62" s="11" t="s">
        <v>33</v>
      </c>
      <c r="D62" s="11" t="s">
        <v>34</v>
      </c>
      <c r="E62" s="10"/>
      <c r="F62" s="11">
        <v>3.41</v>
      </c>
      <c r="G62" s="67" t="s">
        <v>25</v>
      </c>
      <c r="H62" s="66">
        <f t="shared" si="3"/>
        <v>1.84</v>
      </c>
      <c r="I62" s="67" t="s">
        <v>25</v>
      </c>
    </row>
    <row r="63" spans="1:9">
      <c r="A63" s="133"/>
      <c r="B63" s="104"/>
      <c r="C63" s="11" t="s">
        <v>6</v>
      </c>
      <c r="D63" s="11" t="s">
        <v>7</v>
      </c>
      <c r="E63" s="10">
        <v>0.12</v>
      </c>
      <c r="F63" s="11">
        <v>19.84</v>
      </c>
      <c r="G63" s="67" t="s">
        <v>25</v>
      </c>
      <c r="H63" s="66">
        <f t="shared" si="3"/>
        <v>5.97</v>
      </c>
      <c r="I63" s="67" t="s">
        <v>25</v>
      </c>
    </row>
    <row r="64" spans="1:9">
      <c r="A64" s="133"/>
      <c r="B64" s="99">
        <v>20230809034</v>
      </c>
      <c r="C64" s="11" t="s">
        <v>33</v>
      </c>
      <c r="D64" s="11" t="s">
        <v>34</v>
      </c>
      <c r="E64" s="10"/>
      <c r="F64" s="11">
        <v>1.67</v>
      </c>
      <c r="G64" s="67" t="s">
        <v>25</v>
      </c>
      <c r="H64" s="13">
        <f t="shared" si="3"/>
        <v>0.170000000000003</v>
      </c>
      <c r="I64" s="67" t="s">
        <v>25</v>
      </c>
    </row>
    <row r="65" spans="1:9">
      <c r="A65" s="133"/>
      <c r="B65" s="104"/>
      <c r="C65" s="11" t="s">
        <v>6</v>
      </c>
      <c r="D65" s="11" t="s">
        <v>7</v>
      </c>
      <c r="E65" s="10">
        <v>0.12</v>
      </c>
      <c r="F65" s="11">
        <v>5.1</v>
      </c>
      <c r="G65" s="67" t="s">
        <v>25</v>
      </c>
      <c r="H65" s="18">
        <f t="shared" si="3"/>
        <v>0.869999999999996</v>
      </c>
      <c r="I65" s="67" t="s">
        <v>25</v>
      </c>
    </row>
    <row r="66" spans="1:9">
      <c r="A66" s="133"/>
      <c r="B66" s="10">
        <v>20230809032</v>
      </c>
      <c r="C66" s="11" t="s">
        <v>45</v>
      </c>
      <c r="D66" s="11" t="s">
        <v>46</v>
      </c>
      <c r="E66" s="10"/>
      <c r="F66" s="11">
        <v>86.1</v>
      </c>
      <c r="G66" s="10">
        <f>175+25</f>
        <v>200</v>
      </c>
      <c r="H66" s="66">
        <f>G66-F66</f>
        <v>113.9</v>
      </c>
      <c r="I66" s="67" t="s">
        <v>25</v>
      </c>
    </row>
    <row r="67" spans="1:9">
      <c r="A67" s="133"/>
      <c r="B67" s="10">
        <v>20230809033</v>
      </c>
      <c r="C67" s="11" t="s">
        <v>45</v>
      </c>
      <c r="D67" s="11" t="s">
        <v>46</v>
      </c>
      <c r="E67" s="10"/>
      <c r="F67" s="10">
        <v>28.8</v>
      </c>
      <c r="G67" s="67" t="s">
        <v>25</v>
      </c>
      <c r="H67" s="18">
        <f>H66-F67</f>
        <v>85.1</v>
      </c>
      <c r="I67" s="67" t="s">
        <v>25</v>
      </c>
    </row>
    <row r="68" spans="1:9">
      <c r="A68" s="133"/>
      <c r="B68" s="99">
        <v>20230815011</v>
      </c>
      <c r="C68" s="11" t="s">
        <v>45</v>
      </c>
      <c r="D68" s="11" t="s">
        <v>46</v>
      </c>
      <c r="E68" s="10"/>
      <c r="F68" s="10">
        <v>63.96</v>
      </c>
      <c r="G68" s="67" t="s">
        <v>25</v>
      </c>
      <c r="H68" s="13">
        <f>H67-F68</f>
        <v>21.14</v>
      </c>
      <c r="I68" s="10"/>
    </row>
    <row r="69" ht="15.75" spans="1:9">
      <c r="A69" s="134"/>
      <c r="B69" s="113"/>
      <c r="C69" s="21" t="s">
        <v>41</v>
      </c>
      <c r="D69" s="21" t="s">
        <v>7</v>
      </c>
      <c r="E69" s="20" t="s">
        <v>42</v>
      </c>
      <c r="F69" s="21">
        <v>81.64</v>
      </c>
      <c r="G69" s="20">
        <v>81.64</v>
      </c>
      <c r="H69" s="43">
        <f>G69-F69</f>
        <v>0</v>
      </c>
      <c r="I69" s="67" t="s">
        <v>25</v>
      </c>
    </row>
    <row r="70" spans="1:9">
      <c r="A70" s="131">
        <v>45160</v>
      </c>
      <c r="B70" s="26">
        <v>20230815011</v>
      </c>
      <c r="C70" s="26" t="s">
        <v>17</v>
      </c>
      <c r="D70" s="26" t="s">
        <v>7</v>
      </c>
      <c r="E70" s="25" t="s">
        <v>18</v>
      </c>
      <c r="F70" s="26">
        <v>94.9</v>
      </c>
      <c r="G70" s="25">
        <v>95.77</v>
      </c>
      <c r="H70" s="38">
        <f>G70-F70</f>
        <v>0.86999999999999</v>
      </c>
      <c r="I70" s="25" t="s">
        <v>19</v>
      </c>
    </row>
    <row r="71" spans="1:9">
      <c r="A71" s="133"/>
      <c r="B71" s="141">
        <v>20230816020</v>
      </c>
      <c r="C71" s="10" t="s">
        <v>23</v>
      </c>
      <c r="D71" s="11" t="s">
        <v>24</v>
      </c>
      <c r="E71" s="10"/>
      <c r="F71" s="11">
        <v>18.1</v>
      </c>
      <c r="G71" s="10">
        <v>25</v>
      </c>
      <c r="H71" s="18">
        <f>H45+G71-F71</f>
        <v>27.86</v>
      </c>
      <c r="I71" s="67" t="s">
        <v>25</v>
      </c>
    </row>
    <row r="72" spans="1:9">
      <c r="A72" s="133"/>
      <c r="B72" s="143"/>
      <c r="C72" s="10" t="s">
        <v>26</v>
      </c>
      <c r="D72" s="11" t="s">
        <v>24</v>
      </c>
      <c r="E72" s="147"/>
      <c r="F72" s="11">
        <v>18.1</v>
      </c>
      <c r="G72" s="11">
        <v>25</v>
      </c>
      <c r="H72" s="66">
        <f>H46+G72-F72</f>
        <v>27.86</v>
      </c>
      <c r="I72" s="67" t="s">
        <v>25</v>
      </c>
    </row>
    <row r="73" spans="1:9">
      <c r="A73" s="133"/>
      <c r="B73" s="141">
        <v>20230816021</v>
      </c>
      <c r="C73" s="10" t="s">
        <v>23</v>
      </c>
      <c r="D73" s="11" t="s">
        <v>24</v>
      </c>
      <c r="E73" s="10"/>
      <c r="F73" s="11">
        <v>4.48</v>
      </c>
      <c r="G73" s="67" t="s">
        <v>25</v>
      </c>
      <c r="H73" s="66">
        <f>H71-F73</f>
        <v>23.38</v>
      </c>
      <c r="I73" s="67" t="s">
        <v>25</v>
      </c>
    </row>
    <row r="74" spans="1:9">
      <c r="A74" s="133"/>
      <c r="B74" s="143"/>
      <c r="C74" s="10" t="s">
        <v>26</v>
      </c>
      <c r="D74" s="11" t="s">
        <v>24</v>
      </c>
      <c r="E74" s="10"/>
      <c r="F74" s="11">
        <v>4.48</v>
      </c>
      <c r="G74" s="67" t="s">
        <v>25</v>
      </c>
      <c r="H74" s="66">
        <f>H72-F74</f>
        <v>23.38</v>
      </c>
      <c r="I74" s="67" t="s">
        <v>25</v>
      </c>
    </row>
    <row r="75" spans="1:9">
      <c r="A75" s="133"/>
      <c r="B75" s="141">
        <v>20230816022</v>
      </c>
      <c r="C75" s="10" t="s">
        <v>23</v>
      </c>
      <c r="D75" s="11" t="s">
        <v>24</v>
      </c>
      <c r="E75" s="10"/>
      <c r="F75" s="11">
        <v>13.57</v>
      </c>
      <c r="G75" s="67" t="s">
        <v>25</v>
      </c>
      <c r="H75" s="18">
        <f>H73-F75</f>
        <v>9.81</v>
      </c>
      <c r="I75" s="67" t="s">
        <v>25</v>
      </c>
    </row>
    <row r="76" ht="15.75" spans="1:9">
      <c r="A76" s="134"/>
      <c r="B76" s="145"/>
      <c r="C76" s="20" t="s">
        <v>26</v>
      </c>
      <c r="D76" s="21" t="s">
        <v>24</v>
      </c>
      <c r="E76" s="20"/>
      <c r="F76" s="21">
        <v>13.57</v>
      </c>
      <c r="G76" s="77" t="s">
        <v>25</v>
      </c>
      <c r="H76" s="23">
        <f>H74-F76</f>
        <v>9.81</v>
      </c>
      <c r="I76" s="67" t="s">
        <v>25</v>
      </c>
    </row>
    <row r="77" spans="1:9">
      <c r="A77" s="131">
        <v>45161</v>
      </c>
      <c r="B77" s="121">
        <v>20230816020</v>
      </c>
      <c r="C77" s="121" t="s">
        <v>20</v>
      </c>
      <c r="D77" s="121" t="s">
        <v>7</v>
      </c>
      <c r="E77" s="121" t="s">
        <v>21</v>
      </c>
      <c r="F77" s="121">
        <v>30.4</v>
      </c>
      <c r="G77" s="121">
        <v>60.72</v>
      </c>
      <c r="H77" s="148">
        <f>G77-F77</f>
        <v>30.32</v>
      </c>
      <c r="I77" s="167" t="s">
        <v>25</v>
      </c>
    </row>
    <row r="78" spans="1:9">
      <c r="A78" s="133"/>
      <c r="B78" s="10">
        <v>20230816021</v>
      </c>
      <c r="C78" s="10" t="s">
        <v>20</v>
      </c>
      <c r="D78" s="10" t="s">
        <v>7</v>
      </c>
      <c r="E78" s="10" t="s">
        <v>21</v>
      </c>
      <c r="F78" s="10">
        <v>7.54</v>
      </c>
      <c r="G78" s="67" t="s">
        <v>25</v>
      </c>
      <c r="H78" s="66">
        <f>H77-F78</f>
        <v>22.78</v>
      </c>
      <c r="I78" s="67" t="s">
        <v>25</v>
      </c>
    </row>
    <row r="79" ht="15.75" spans="1:9">
      <c r="A79" s="134"/>
      <c r="B79" s="20">
        <v>20230816022</v>
      </c>
      <c r="C79" s="20" t="s">
        <v>20</v>
      </c>
      <c r="D79" s="20" t="s">
        <v>7</v>
      </c>
      <c r="E79" s="20" t="s">
        <v>21</v>
      </c>
      <c r="F79" s="21">
        <v>22.78</v>
      </c>
      <c r="G79" s="77" t="s">
        <v>25</v>
      </c>
      <c r="H79" s="43">
        <f>H78-F79</f>
        <v>0</v>
      </c>
      <c r="I79" s="67" t="s">
        <v>25</v>
      </c>
    </row>
    <row r="80" spans="1:9">
      <c r="A80" s="149">
        <v>45162</v>
      </c>
      <c r="B80" s="150">
        <v>20230816020</v>
      </c>
      <c r="C80" s="16" t="s">
        <v>31</v>
      </c>
      <c r="D80" s="16" t="s">
        <v>32</v>
      </c>
      <c r="E80" s="17"/>
      <c r="F80" s="16">
        <v>321.71</v>
      </c>
      <c r="G80" s="17">
        <f>275+125</f>
        <v>400</v>
      </c>
      <c r="H80" s="49">
        <f>G80-F80</f>
        <v>78.29</v>
      </c>
      <c r="I80" s="167" t="s">
        <v>25</v>
      </c>
    </row>
    <row r="81" spans="1:9">
      <c r="A81" s="151"/>
      <c r="B81" s="152"/>
      <c r="C81" s="11" t="s">
        <v>27</v>
      </c>
      <c r="D81" s="11" t="s">
        <v>28</v>
      </c>
      <c r="E81" s="10"/>
      <c r="F81" s="11">
        <v>16.37</v>
      </c>
      <c r="G81" s="10">
        <v>25</v>
      </c>
      <c r="H81" s="66">
        <f>H47+G81-F81</f>
        <v>24.6</v>
      </c>
      <c r="I81" s="67" t="s">
        <v>25</v>
      </c>
    </row>
    <row r="82" spans="1:9">
      <c r="A82" s="151"/>
      <c r="B82" s="152"/>
      <c r="C82" s="11" t="s">
        <v>29</v>
      </c>
      <c r="D82" s="11"/>
      <c r="E82" s="10"/>
      <c r="F82" s="11">
        <v>0.2</v>
      </c>
      <c r="G82" s="67" t="s">
        <v>25</v>
      </c>
      <c r="H82" s="66">
        <f>H48-F82</f>
        <v>24.35</v>
      </c>
      <c r="I82" s="67" t="s">
        <v>25</v>
      </c>
    </row>
    <row r="83" spans="1:9">
      <c r="A83" s="151"/>
      <c r="B83" s="152"/>
      <c r="C83" s="11" t="s">
        <v>30</v>
      </c>
      <c r="D83" s="11"/>
      <c r="E83" s="10"/>
      <c r="F83" s="11">
        <v>0.2</v>
      </c>
      <c r="G83" s="67" t="s">
        <v>25</v>
      </c>
      <c r="H83" s="66">
        <f>H49-F83</f>
        <v>24.35</v>
      </c>
      <c r="I83" s="67" t="s">
        <v>25</v>
      </c>
    </row>
    <row r="84" spans="1:9">
      <c r="A84" s="151"/>
      <c r="B84" s="153">
        <v>20230816021</v>
      </c>
      <c r="C84" s="11" t="s">
        <v>31</v>
      </c>
      <c r="D84" s="11" t="s">
        <v>32</v>
      </c>
      <c r="E84" s="10"/>
      <c r="F84" s="11">
        <v>79.8</v>
      </c>
      <c r="G84" s="67" t="s">
        <v>25</v>
      </c>
      <c r="H84" s="42">
        <f>H80-F84</f>
        <v>-1.50999999999998</v>
      </c>
      <c r="I84" s="10"/>
    </row>
    <row r="85" spans="1:9">
      <c r="A85" s="151"/>
      <c r="B85" s="153"/>
      <c r="C85" s="11" t="s">
        <v>27</v>
      </c>
      <c r="D85" s="11" t="s">
        <v>28</v>
      </c>
      <c r="E85" s="10"/>
      <c r="F85" s="11">
        <v>4.06</v>
      </c>
      <c r="G85" s="67" t="s">
        <v>25</v>
      </c>
      <c r="H85" s="18">
        <f>H81-F85</f>
        <v>20.54</v>
      </c>
      <c r="I85" s="67" t="s">
        <v>25</v>
      </c>
    </row>
    <row r="86" spans="1:9">
      <c r="A86" s="151"/>
      <c r="B86" s="153"/>
      <c r="C86" s="11" t="s">
        <v>29</v>
      </c>
      <c r="D86" s="11"/>
      <c r="E86" s="10"/>
      <c r="F86" s="11">
        <v>0.06</v>
      </c>
      <c r="G86" s="67" t="s">
        <v>25</v>
      </c>
      <c r="H86" s="18">
        <f>H82-F86</f>
        <v>24.29</v>
      </c>
      <c r="I86" s="67" t="s">
        <v>25</v>
      </c>
    </row>
    <row r="87" ht="15.75" spans="1:9">
      <c r="A87" s="154"/>
      <c r="B87" s="155"/>
      <c r="C87" s="21" t="s">
        <v>30</v>
      </c>
      <c r="D87" s="21"/>
      <c r="E87" s="20"/>
      <c r="F87" s="21">
        <v>0.06</v>
      </c>
      <c r="G87" s="77" t="s">
        <v>25</v>
      </c>
      <c r="H87" s="23">
        <f>H83-F87</f>
        <v>24.29</v>
      </c>
      <c r="I87" s="77" t="s">
        <v>25</v>
      </c>
    </row>
    <row r="88" ht="15.75" spans="1:9">
      <c r="A88" s="138">
        <v>45164</v>
      </c>
      <c r="B88" s="145">
        <v>20230822016</v>
      </c>
      <c r="C88" s="139" t="s">
        <v>20</v>
      </c>
      <c r="D88" s="139" t="s">
        <v>7</v>
      </c>
      <c r="E88" s="139" t="s">
        <v>21</v>
      </c>
      <c r="F88" s="30">
        <v>62.43</v>
      </c>
      <c r="G88" s="156">
        <v>62.43</v>
      </c>
      <c r="H88" s="157">
        <f>G88-F88</f>
        <v>0</v>
      </c>
      <c r="I88" s="77" t="s">
        <v>25</v>
      </c>
    </row>
    <row r="89" spans="1:9">
      <c r="A89" s="149">
        <v>45166</v>
      </c>
      <c r="B89" s="158">
        <v>20230822016</v>
      </c>
      <c r="C89" s="17" t="s">
        <v>23</v>
      </c>
      <c r="D89" s="16" t="s">
        <v>24</v>
      </c>
      <c r="E89" s="17"/>
      <c r="F89" s="16">
        <v>12.4</v>
      </c>
      <c r="G89" s="17">
        <v>25</v>
      </c>
      <c r="H89" s="49">
        <f>H75+G89-F89</f>
        <v>22.41</v>
      </c>
      <c r="I89" s="67" t="s">
        <v>25</v>
      </c>
    </row>
    <row r="90" spans="1:9">
      <c r="A90" s="151"/>
      <c r="B90" s="142"/>
      <c r="C90" s="10" t="s">
        <v>26</v>
      </c>
      <c r="D90" s="11" t="s">
        <v>24</v>
      </c>
      <c r="E90" s="10"/>
      <c r="F90" s="11">
        <v>12.4</v>
      </c>
      <c r="G90" s="10">
        <v>25</v>
      </c>
      <c r="H90" s="18">
        <f>H76+G90-F90</f>
        <v>22.41</v>
      </c>
      <c r="I90" s="67" t="s">
        <v>25</v>
      </c>
    </row>
    <row r="91" spans="1:9">
      <c r="A91" s="151"/>
      <c r="B91" s="142"/>
      <c r="C91" s="11" t="s">
        <v>27</v>
      </c>
      <c r="D91" s="11" t="s">
        <v>28</v>
      </c>
      <c r="E91" s="10"/>
      <c r="F91" s="11">
        <v>16.46</v>
      </c>
      <c r="G91" s="10">
        <v>25</v>
      </c>
      <c r="H91" s="66">
        <f>H85+G91-F91</f>
        <v>29.08</v>
      </c>
      <c r="I91" s="67" t="s">
        <v>25</v>
      </c>
    </row>
    <row r="92" spans="1:9">
      <c r="A92" s="151"/>
      <c r="B92" s="142"/>
      <c r="C92" s="11" t="s">
        <v>29</v>
      </c>
      <c r="D92" s="11"/>
      <c r="E92" s="10"/>
      <c r="F92" s="11">
        <v>0.2</v>
      </c>
      <c r="G92" s="67" t="s">
        <v>25</v>
      </c>
      <c r="H92" s="66">
        <f>H86-F92</f>
        <v>24.09</v>
      </c>
      <c r="I92" s="67" t="s">
        <v>25</v>
      </c>
    </row>
    <row r="93" spans="1:9">
      <c r="A93" s="151"/>
      <c r="B93" s="143"/>
      <c r="C93" s="11" t="s">
        <v>30</v>
      </c>
      <c r="D93" s="11"/>
      <c r="E93" s="10"/>
      <c r="F93" s="11">
        <v>0.2</v>
      </c>
      <c r="G93" s="67" t="s">
        <v>25</v>
      </c>
      <c r="H93" s="66">
        <f>H87-F93</f>
        <v>24.09</v>
      </c>
      <c r="I93" s="67" t="s">
        <v>25</v>
      </c>
    </row>
    <row r="94" spans="1:9">
      <c r="A94" s="151"/>
      <c r="B94" s="99">
        <v>20230816022</v>
      </c>
      <c r="C94" s="11" t="s">
        <v>27</v>
      </c>
      <c r="D94" s="11" t="s">
        <v>28</v>
      </c>
      <c r="E94" s="10"/>
      <c r="F94" s="11">
        <v>12.26</v>
      </c>
      <c r="G94" s="67" t="s">
        <v>25</v>
      </c>
      <c r="H94" s="13">
        <f>H91-F94</f>
        <v>16.82</v>
      </c>
      <c r="I94" s="10"/>
    </row>
    <row r="95" spans="1:9">
      <c r="A95" s="159"/>
      <c r="B95" s="100"/>
      <c r="C95" s="11" t="s">
        <v>29</v>
      </c>
      <c r="D95" s="87"/>
      <c r="E95" s="82"/>
      <c r="F95" s="87">
        <v>0.18</v>
      </c>
      <c r="G95" s="67" t="s">
        <v>25</v>
      </c>
      <c r="H95" s="83">
        <f>H92-F95</f>
        <v>23.91</v>
      </c>
      <c r="I95" s="67" t="s">
        <v>25</v>
      </c>
    </row>
    <row r="96" spans="1:9">
      <c r="A96" s="159"/>
      <c r="B96" s="104"/>
      <c r="C96" s="11" t="s">
        <v>30</v>
      </c>
      <c r="D96" s="87"/>
      <c r="E96" s="82"/>
      <c r="F96" s="87">
        <v>0.18</v>
      </c>
      <c r="G96" s="67" t="s">
        <v>25</v>
      </c>
      <c r="H96" s="18">
        <f>H93-F96</f>
        <v>23.91</v>
      </c>
      <c r="I96" s="67" t="s">
        <v>25</v>
      </c>
    </row>
    <row r="97" ht="15.75" spans="1:9">
      <c r="A97" s="154"/>
      <c r="B97" s="20">
        <v>20230825019</v>
      </c>
      <c r="C97" s="20" t="s">
        <v>39</v>
      </c>
      <c r="D97" s="20" t="s">
        <v>7</v>
      </c>
      <c r="E97" s="20" t="s">
        <v>40</v>
      </c>
      <c r="F97" s="21">
        <v>168.98</v>
      </c>
      <c r="G97" s="21">
        <f>48.9+34.56+25.54+55.42</f>
        <v>164.42</v>
      </c>
      <c r="H97" s="106">
        <f>G97-F97</f>
        <v>-4.55999999999997</v>
      </c>
      <c r="I97" s="67" t="s">
        <v>25</v>
      </c>
    </row>
    <row r="98" spans="1:9">
      <c r="A98" s="131">
        <v>45167</v>
      </c>
      <c r="B98" s="79">
        <v>20230822016</v>
      </c>
      <c r="C98" s="111" t="s">
        <v>6</v>
      </c>
      <c r="D98" s="111" t="s">
        <v>7</v>
      </c>
      <c r="E98" s="121">
        <v>0.12</v>
      </c>
      <c r="F98" s="111">
        <v>20.53</v>
      </c>
      <c r="G98" s="111">
        <v>42.89</v>
      </c>
      <c r="H98" s="160">
        <f>H65+G98-F98</f>
        <v>23.23</v>
      </c>
      <c r="I98" s="167" t="s">
        <v>25</v>
      </c>
    </row>
    <row r="99" spans="1:9">
      <c r="A99" s="133"/>
      <c r="B99" s="10">
        <v>20230825020</v>
      </c>
      <c r="C99" s="11" t="s">
        <v>6</v>
      </c>
      <c r="D99" s="11" t="s">
        <v>7</v>
      </c>
      <c r="E99" s="10">
        <v>0.12</v>
      </c>
      <c r="F99" s="11">
        <v>12.95</v>
      </c>
      <c r="G99" s="67" t="s">
        <v>25</v>
      </c>
      <c r="H99" s="66">
        <f>H98-F99</f>
        <v>10.28</v>
      </c>
      <c r="I99" s="67" t="s">
        <v>25</v>
      </c>
    </row>
    <row r="100" spans="1:9">
      <c r="A100" s="133"/>
      <c r="B100" s="161">
        <v>20230825017</v>
      </c>
      <c r="C100" s="11" t="s">
        <v>6</v>
      </c>
      <c r="D100" s="11" t="s">
        <v>7</v>
      </c>
      <c r="E100" s="10">
        <v>0.12</v>
      </c>
      <c r="F100" s="11">
        <v>11.32</v>
      </c>
      <c r="G100" s="67"/>
      <c r="H100" s="42">
        <f>H99-F100</f>
        <v>-1.04</v>
      </c>
      <c r="I100" s="10"/>
    </row>
    <row r="101" ht="15.75" spans="1:9">
      <c r="A101" s="134"/>
      <c r="B101" s="162"/>
      <c r="C101" s="139" t="s">
        <v>20</v>
      </c>
      <c r="D101" s="139" t="s">
        <v>7</v>
      </c>
      <c r="E101" s="139" t="s">
        <v>21</v>
      </c>
      <c r="F101" s="21">
        <v>34.37</v>
      </c>
      <c r="G101" s="20">
        <v>36.78</v>
      </c>
      <c r="H101" s="43">
        <f>G101-F101</f>
        <v>2.41</v>
      </c>
      <c r="I101" s="20"/>
    </row>
    <row r="102" spans="1:9">
      <c r="A102" s="163">
        <v>45168</v>
      </c>
      <c r="B102" s="158">
        <v>20230825017</v>
      </c>
      <c r="C102" s="25" t="s">
        <v>23</v>
      </c>
      <c r="D102" s="26" t="s">
        <v>24</v>
      </c>
      <c r="E102" s="25"/>
      <c r="F102" s="26">
        <v>6.84</v>
      </c>
      <c r="G102" s="26">
        <v>50</v>
      </c>
      <c r="H102" s="75">
        <f>H89+G102-F102</f>
        <v>65.57</v>
      </c>
      <c r="I102" s="72" t="s">
        <v>25</v>
      </c>
    </row>
    <row r="103" spans="1:9">
      <c r="A103" s="164"/>
      <c r="B103" s="142"/>
      <c r="C103" s="10" t="s">
        <v>26</v>
      </c>
      <c r="D103" s="11" t="s">
        <v>24</v>
      </c>
      <c r="E103" s="10"/>
      <c r="F103" s="11">
        <v>6.84</v>
      </c>
      <c r="G103" s="11">
        <v>50</v>
      </c>
      <c r="H103" s="66">
        <f>H90+G103-F103</f>
        <v>65.57</v>
      </c>
      <c r="I103" s="67" t="s">
        <v>25</v>
      </c>
    </row>
    <row r="104" spans="1:9">
      <c r="A104" s="164"/>
      <c r="B104" s="143"/>
      <c r="C104" s="11" t="s">
        <v>33</v>
      </c>
      <c r="D104" s="11" t="s">
        <v>34</v>
      </c>
      <c r="E104" s="10"/>
      <c r="F104" s="11">
        <v>3.7</v>
      </c>
      <c r="G104" s="11">
        <v>28.5</v>
      </c>
      <c r="H104" s="66">
        <f>G104-F104</f>
        <v>24.8</v>
      </c>
      <c r="I104" s="67" t="s">
        <v>25</v>
      </c>
    </row>
    <row r="105" spans="1:9">
      <c r="A105" s="164"/>
      <c r="B105" s="153">
        <v>20230825018</v>
      </c>
      <c r="C105" s="10" t="s">
        <v>23</v>
      </c>
      <c r="D105" s="11" t="s">
        <v>24</v>
      </c>
      <c r="E105" s="10"/>
      <c r="F105" s="11">
        <v>2.06</v>
      </c>
      <c r="G105" s="67" t="s">
        <v>25</v>
      </c>
      <c r="H105" s="66">
        <f t="shared" ref="H105:H113" si="4">H102-F105</f>
        <v>63.51</v>
      </c>
      <c r="I105" s="67" t="s">
        <v>25</v>
      </c>
    </row>
    <row r="106" spans="1:9">
      <c r="A106" s="164"/>
      <c r="B106" s="153"/>
      <c r="C106" s="10" t="s">
        <v>26</v>
      </c>
      <c r="D106" s="11" t="s">
        <v>24</v>
      </c>
      <c r="E106" s="10"/>
      <c r="F106" s="11">
        <v>2.06</v>
      </c>
      <c r="G106" s="67" t="s">
        <v>25</v>
      </c>
      <c r="H106" s="66">
        <f t="shared" si="4"/>
        <v>63.51</v>
      </c>
      <c r="I106" s="67" t="s">
        <v>25</v>
      </c>
    </row>
    <row r="107" spans="1:9">
      <c r="A107" s="164"/>
      <c r="B107" s="153"/>
      <c r="C107" s="11" t="s">
        <v>33</v>
      </c>
      <c r="D107" s="11" t="s">
        <v>34</v>
      </c>
      <c r="E107" s="10"/>
      <c r="F107" s="11">
        <v>1.13</v>
      </c>
      <c r="G107" s="67" t="s">
        <v>25</v>
      </c>
      <c r="H107" s="66">
        <f t="shared" si="4"/>
        <v>23.67</v>
      </c>
      <c r="I107" s="67" t="s">
        <v>25</v>
      </c>
    </row>
    <row r="108" spans="1:9">
      <c r="A108" s="164"/>
      <c r="B108" s="68">
        <v>20230825019</v>
      </c>
      <c r="C108" s="10" t="s">
        <v>23</v>
      </c>
      <c r="D108" s="11" t="s">
        <v>24</v>
      </c>
      <c r="E108" s="10"/>
      <c r="F108" s="11">
        <v>40.54</v>
      </c>
      <c r="G108" s="67" t="s">
        <v>25</v>
      </c>
      <c r="H108" s="66">
        <f t="shared" si="4"/>
        <v>22.97</v>
      </c>
      <c r="I108" s="67" t="s">
        <v>25</v>
      </c>
    </row>
    <row r="109" spans="1:9">
      <c r="A109" s="164"/>
      <c r="B109" s="68"/>
      <c r="C109" s="10" t="s">
        <v>26</v>
      </c>
      <c r="D109" s="11" t="s">
        <v>24</v>
      </c>
      <c r="E109" s="10"/>
      <c r="F109" s="11">
        <v>40.54</v>
      </c>
      <c r="G109" s="67" t="s">
        <v>25</v>
      </c>
      <c r="H109" s="66">
        <f t="shared" si="4"/>
        <v>22.97</v>
      </c>
      <c r="I109" s="67" t="s">
        <v>25</v>
      </c>
    </row>
    <row r="110" spans="1:9">
      <c r="A110" s="164"/>
      <c r="B110" s="68"/>
      <c r="C110" s="11" t="s">
        <v>33</v>
      </c>
      <c r="D110" s="11" t="s">
        <v>34</v>
      </c>
      <c r="E110" s="10"/>
      <c r="F110" s="11">
        <v>15.26</v>
      </c>
      <c r="G110" s="67" t="s">
        <v>25</v>
      </c>
      <c r="H110" s="66">
        <f t="shared" si="4"/>
        <v>8.41</v>
      </c>
      <c r="I110" s="67" t="s">
        <v>25</v>
      </c>
    </row>
    <row r="111" spans="1:9">
      <c r="A111" s="164"/>
      <c r="B111" s="68">
        <v>20230825020</v>
      </c>
      <c r="C111" s="10" t="s">
        <v>23</v>
      </c>
      <c r="D111" s="11" t="s">
        <v>24</v>
      </c>
      <c r="E111" s="10"/>
      <c r="F111" s="11">
        <v>5.9</v>
      </c>
      <c r="G111" s="67" t="s">
        <v>25</v>
      </c>
      <c r="H111" s="13">
        <f t="shared" si="4"/>
        <v>17.07</v>
      </c>
      <c r="I111" s="10"/>
    </row>
    <row r="112" spans="1:9">
      <c r="A112" s="164"/>
      <c r="B112" s="68"/>
      <c r="C112" s="10" t="s">
        <v>26</v>
      </c>
      <c r="D112" s="11" t="s">
        <v>24</v>
      </c>
      <c r="E112" s="10"/>
      <c r="F112" s="11">
        <v>5.9</v>
      </c>
      <c r="G112" s="67" t="s">
        <v>25</v>
      </c>
      <c r="H112" s="13">
        <f t="shared" si="4"/>
        <v>17.07</v>
      </c>
      <c r="I112" s="10"/>
    </row>
    <row r="113" spans="1:9">
      <c r="A113" s="164"/>
      <c r="B113" s="68"/>
      <c r="C113" s="11" t="s">
        <v>33</v>
      </c>
      <c r="D113" s="11" t="s">
        <v>34</v>
      </c>
      <c r="E113" s="10"/>
      <c r="F113" s="11">
        <v>2.23</v>
      </c>
      <c r="G113" s="67" t="s">
        <v>25</v>
      </c>
      <c r="H113" s="66">
        <f t="shared" si="4"/>
        <v>6.18</v>
      </c>
      <c r="I113" s="67" t="s">
        <v>25</v>
      </c>
    </row>
    <row r="114" ht="15.75" spans="1:9">
      <c r="A114" s="165"/>
      <c r="B114" s="20">
        <v>20230822016</v>
      </c>
      <c r="C114" s="21" t="s">
        <v>33</v>
      </c>
      <c r="D114" s="21" t="s">
        <v>34</v>
      </c>
      <c r="E114" s="20"/>
      <c r="F114" s="21">
        <v>6.71</v>
      </c>
      <c r="G114" s="20"/>
      <c r="H114" s="106">
        <f>H113-F114</f>
        <v>-0.529999999999998</v>
      </c>
      <c r="I114" s="20"/>
    </row>
    <row r="115" spans="1:9">
      <c r="A115" s="131">
        <v>45169</v>
      </c>
      <c r="B115" s="15">
        <v>20230825019</v>
      </c>
      <c r="C115" s="15" t="s">
        <v>20</v>
      </c>
      <c r="D115" s="15" t="s">
        <v>7</v>
      </c>
      <c r="E115" s="15" t="s">
        <v>21</v>
      </c>
      <c r="F115" s="34">
        <v>68.09</v>
      </c>
      <c r="G115" s="15">
        <f>33.96+32.5</f>
        <v>66.46</v>
      </c>
      <c r="H115" s="166">
        <v>0</v>
      </c>
      <c r="I115" s="15" t="s">
        <v>47</v>
      </c>
    </row>
    <row r="116" spans="1:9">
      <c r="A116" s="133"/>
      <c r="B116" s="10">
        <v>20230825017</v>
      </c>
      <c r="C116" s="11" t="s">
        <v>17</v>
      </c>
      <c r="D116" s="11" t="s">
        <v>7</v>
      </c>
      <c r="E116" s="10" t="s">
        <v>18</v>
      </c>
      <c r="F116" s="10">
        <v>7.4</v>
      </c>
      <c r="G116" s="10">
        <v>83.85</v>
      </c>
      <c r="H116" s="66">
        <f>G116-F116</f>
        <v>76.45</v>
      </c>
      <c r="I116" s="67" t="s">
        <v>25</v>
      </c>
    </row>
    <row r="117" spans="1:9">
      <c r="A117" s="133"/>
      <c r="B117" s="10">
        <v>20230825018</v>
      </c>
      <c r="C117" s="10" t="s">
        <v>17</v>
      </c>
      <c r="D117" s="10" t="s">
        <v>7</v>
      </c>
      <c r="E117" s="10" t="s">
        <v>18</v>
      </c>
      <c r="F117" s="10">
        <v>2.24</v>
      </c>
      <c r="G117" s="67" t="s">
        <v>25</v>
      </c>
      <c r="H117" s="66">
        <f t="shared" ref="H117:H123" si="5">H116-F117</f>
        <v>74.21</v>
      </c>
      <c r="I117" s="67" t="s">
        <v>25</v>
      </c>
    </row>
    <row r="118" spans="1:9">
      <c r="A118" s="133"/>
      <c r="B118" s="10">
        <v>20230825019</v>
      </c>
      <c r="C118" s="10" t="s">
        <v>17</v>
      </c>
      <c r="D118" s="10" t="s">
        <v>7</v>
      </c>
      <c r="E118" s="10" t="s">
        <v>18</v>
      </c>
      <c r="F118" s="10">
        <v>29.83</v>
      </c>
      <c r="G118" s="67" t="s">
        <v>25</v>
      </c>
      <c r="H118" s="66">
        <f t="shared" si="5"/>
        <v>44.38</v>
      </c>
      <c r="I118" s="67" t="s">
        <v>25</v>
      </c>
    </row>
    <row r="119" spans="1:9">
      <c r="A119" s="133"/>
      <c r="B119" s="10">
        <v>20230825020</v>
      </c>
      <c r="C119" s="10" t="s">
        <v>17</v>
      </c>
      <c r="D119" s="10" t="s">
        <v>7</v>
      </c>
      <c r="E119" s="10" t="s">
        <v>18</v>
      </c>
      <c r="F119" s="10">
        <v>4.34</v>
      </c>
      <c r="G119" s="67" t="s">
        <v>25</v>
      </c>
      <c r="H119" s="66">
        <f t="shared" si="5"/>
        <v>40.04</v>
      </c>
      <c r="I119" s="67" t="s">
        <v>25</v>
      </c>
    </row>
    <row r="120" spans="1:9">
      <c r="A120" s="133"/>
      <c r="B120" s="10">
        <v>20230822016</v>
      </c>
      <c r="C120" s="10" t="s">
        <v>17</v>
      </c>
      <c r="D120" s="10" t="s">
        <v>7</v>
      </c>
      <c r="E120" s="10" t="s">
        <v>18</v>
      </c>
      <c r="F120" s="10">
        <v>13.42</v>
      </c>
      <c r="G120" s="67" t="s">
        <v>25</v>
      </c>
      <c r="H120" s="66">
        <f t="shared" si="5"/>
        <v>26.62</v>
      </c>
      <c r="I120" s="67" t="s">
        <v>25</v>
      </c>
    </row>
    <row r="121" spans="1:9">
      <c r="A121" s="133"/>
      <c r="B121" s="10">
        <v>20230816021</v>
      </c>
      <c r="C121" s="10" t="s">
        <v>17</v>
      </c>
      <c r="D121" s="10" t="s">
        <v>7</v>
      </c>
      <c r="E121" s="10" t="s">
        <v>18</v>
      </c>
      <c r="F121" s="10">
        <v>3.3</v>
      </c>
      <c r="G121" s="67" t="s">
        <v>25</v>
      </c>
      <c r="H121" s="66">
        <f t="shared" si="5"/>
        <v>23.32</v>
      </c>
      <c r="I121" s="67" t="s">
        <v>25</v>
      </c>
    </row>
    <row r="122" spans="1:9">
      <c r="A122" s="133"/>
      <c r="B122" s="10">
        <v>20230816022</v>
      </c>
      <c r="C122" s="10" t="s">
        <v>17</v>
      </c>
      <c r="D122" s="10" t="s">
        <v>7</v>
      </c>
      <c r="E122" s="10" t="s">
        <v>18</v>
      </c>
      <c r="F122" s="10">
        <v>10</v>
      </c>
      <c r="G122" s="67" t="s">
        <v>25</v>
      </c>
      <c r="H122" s="66">
        <f t="shared" si="5"/>
        <v>13.32</v>
      </c>
      <c r="I122" s="67" t="s">
        <v>25</v>
      </c>
    </row>
    <row r="123" ht="15.75" spans="1:9">
      <c r="A123" s="134"/>
      <c r="B123" s="20">
        <v>20230816020</v>
      </c>
      <c r="C123" s="20" t="s">
        <v>17</v>
      </c>
      <c r="D123" s="20" t="s">
        <v>7</v>
      </c>
      <c r="E123" s="20" t="s">
        <v>18</v>
      </c>
      <c r="F123" s="20">
        <v>13.32</v>
      </c>
      <c r="G123" s="77" t="s">
        <v>25</v>
      </c>
      <c r="H123" s="43">
        <f t="shared" si="5"/>
        <v>0</v>
      </c>
      <c r="I123" s="77" t="s">
        <v>25</v>
      </c>
    </row>
  </sheetData>
  <autoFilter ref="A4:I123">
    <extLst/>
  </autoFilter>
  <mergeCells count="49">
    <mergeCell ref="A4:A5"/>
    <mergeCell ref="A7:A16"/>
    <mergeCell ref="A18:A30"/>
    <mergeCell ref="A32:A50"/>
    <mergeCell ref="A51:A69"/>
    <mergeCell ref="A70:A76"/>
    <mergeCell ref="A77:A79"/>
    <mergeCell ref="A80:A87"/>
    <mergeCell ref="A89:A97"/>
    <mergeCell ref="A98:A101"/>
    <mergeCell ref="A102:A114"/>
    <mergeCell ref="A115:A123"/>
    <mergeCell ref="B4:B5"/>
    <mergeCell ref="B7:B16"/>
    <mergeCell ref="B19:B21"/>
    <mergeCell ref="B22:B24"/>
    <mergeCell ref="B25:B26"/>
    <mergeCell ref="B27:B28"/>
    <mergeCell ref="B29:B30"/>
    <mergeCell ref="B33:B38"/>
    <mergeCell ref="B39:B44"/>
    <mergeCell ref="B45:B50"/>
    <mergeCell ref="B51:B53"/>
    <mergeCell ref="B54:B56"/>
    <mergeCell ref="B57:B59"/>
    <mergeCell ref="B60:B61"/>
    <mergeCell ref="B62:B63"/>
    <mergeCell ref="B64:B65"/>
    <mergeCell ref="B68:B69"/>
    <mergeCell ref="B71:B72"/>
    <mergeCell ref="B73:B74"/>
    <mergeCell ref="B75:B76"/>
    <mergeCell ref="B80:B83"/>
    <mergeCell ref="B84:B87"/>
    <mergeCell ref="B89:B93"/>
    <mergeCell ref="B94:B96"/>
    <mergeCell ref="B100:B101"/>
    <mergeCell ref="B102:B104"/>
    <mergeCell ref="B105:B107"/>
    <mergeCell ref="B108:B110"/>
    <mergeCell ref="B111:B113"/>
    <mergeCell ref="C4:C5"/>
    <mergeCell ref="D4:D5"/>
    <mergeCell ref="E4:E5"/>
    <mergeCell ref="F4:F5"/>
    <mergeCell ref="G4:G5"/>
    <mergeCell ref="H4:H5"/>
    <mergeCell ref="I4:I5"/>
    <mergeCell ref="A1:I3"/>
  </mergeCells>
  <pageMargins left="0.7" right="0.7" top="0.75" bottom="0.75" header="0.3" footer="0.3"/>
  <pageSetup paperSize="9" orientation="portrait"/>
  <headerFooter/>
  <ignoredErrors>
    <ignoredError sqref="H102;H44;H5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"/>
  <sheetViews>
    <sheetView tabSelected="1" workbookViewId="0">
      <pane ySplit="5" topLeftCell="A6" activePane="bottomLeft" state="frozen"/>
      <selection/>
      <selection pane="bottomLeft" activeCell="C48" sqref="C48"/>
    </sheetView>
  </sheetViews>
  <sheetFormatPr defaultColWidth="9" defaultRowHeight="15"/>
  <cols>
    <col min="1" max="1" width="16.5714285714286" style="1" customWidth="1"/>
    <col min="2" max="2" width="18.4285714285714" style="1" customWidth="1"/>
    <col min="3" max="3" width="19.8571428571429" style="1" customWidth="1"/>
    <col min="4" max="4" width="21.5714285714286" style="1" customWidth="1"/>
    <col min="5" max="5" width="16.1428571428571" style="1" customWidth="1"/>
    <col min="6" max="6" width="18.4285714285714" style="1" customWidth="1"/>
    <col min="7" max="7" width="19.1428571428571" style="1" customWidth="1"/>
    <col min="8" max="8" width="19.1428571428571" style="3" customWidth="1"/>
    <col min="9" max="9" width="25.1428571428571" style="1" customWidth="1"/>
  </cols>
  <sheetData>
    <row r="1" customHeight="1" spans="1:9">
      <c r="A1" s="4"/>
      <c r="B1" s="4"/>
      <c r="C1" s="4"/>
      <c r="D1" s="4"/>
      <c r="E1" s="4"/>
      <c r="F1" s="4"/>
      <c r="G1" s="4"/>
      <c r="H1" s="4"/>
      <c r="I1" s="4"/>
    </row>
    <row r="2" customHeight="1" spans="1:9">
      <c r="A2" s="4"/>
      <c r="B2" s="4"/>
      <c r="C2" s="4"/>
      <c r="D2" s="4"/>
      <c r="E2" s="4"/>
      <c r="F2" s="4"/>
      <c r="G2" s="4"/>
      <c r="H2" s="4"/>
      <c r="I2" s="4"/>
    </row>
    <row r="3" customHeight="1" spans="1:9">
      <c r="A3" s="4"/>
      <c r="B3" s="4"/>
      <c r="C3" s="4"/>
      <c r="D3" s="4"/>
      <c r="E3" s="4"/>
      <c r="F3" s="4"/>
      <c r="G3" s="4"/>
      <c r="H3" s="4"/>
      <c r="I3" s="4"/>
    </row>
    <row r="4" spans="1:10">
      <c r="A4" s="5" t="s">
        <v>0</v>
      </c>
      <c r="B4" s="6" t="s">
        <v>13</v>
      </c>
      <c r="C4" s="5" t="s">
        <v>1</v>
      </c>
      <c r="D4" s="5" t="s">
        <v>2</v>
      </c>
      <c r="E4" s="5" t="s">
        <v>3</v>
      </c>
      <c r="F4" s="6" t="s">
        <v>14</v>
      </c>
      <c r="G4" s="7" t="s">
        <v>4</v>
      </c>
      <c r="H4" s="6" t="s">
        <v>15</v>
      </c>
      <c r="I4" s="5" t="s">
        <v>5</v>
      </c>
      <c r="J4" s="1"/>
    </row>
    <row r="5" customHeight="1" spans="1:9">
      <c r="A5" s="5"/>
      <c r="B5" s="8"/>
      <c r="C5" s="5"/>
      <c r="D5" s="5"/>
      <c r="E5" s="5"/>
      <c r="F5" s="8"/>
      <c r="G5" s="7"/>
      <c r="H5" s="8"/>
      <c r="I5" s="5"/>
    </row>
    <row r="6" customHeight="1" spans="1:9">
      <c r="A6" s="64">
        <v>45171</v>
      </c>
      <c r="B6" s="96">
        <v>20230825020</v>
      </c>
      <c r="C6" s="10" t="s">
        <v>39</v>
      </c>
      <c r="D6" s="10" t="s">
        <v>7</v>
      </c>
      <c r="E6" s="10" t="s">
        <v>40</v>
      </c>
      <c r="F6" s="10">
        <v>24.63</v>
      </c>
      <c r="G6" s="66">
        <v>21.88</v>
      </c>
      <c r="H6" s="42">
        <f>G6-F6</f>
        <v>-2.75</v>
      </c>
      <c r="I6" s="67" t="s">
        <v>25</v>
      </c>
    </row>
    <row r="7" customHeight="1" spans="1:9">
      <c r="A7" s="64"/>
      <c r="B7" s="97"/>
      <c r="C7" s="11" t="s">
        <v>29</v>
      </c>
      <c r="D7" s="10"/>
      <c r="E7" s="10"/>
      <c r="F7" s="10">
        <v>0.08</v>
      </c>
      <c r="G7" s="67" t="s">
        <v>25</v>
      </c>
      <c r="H7" s="18">
        <f>23.91-F7</f>
        <v>23.83</v>
      </c>
      <c r="I7" s="67" t="s">
        <v>25</v>
      </c>
    </row>
    <row r="8" customHeight="1" spans="1:9">
      <c r="A8" s="64"/>
      <c r="B8" s="98"/>
      <c r="C8" s="11" t="s">
        <v>30</v>
      </c>
      <c r="D8" s="10"/>
      <c r="E8" s="10"/>
      <c r="F8" s="10">
        <v>0.08</v>
      </c>
      <c r="G8" s="67" t="s">
        <v>25</v>
      </c>
      <c r="H8" s="18">
        <f>23.91-F8</f>
        <v>23.83</v>
      </c>
      <c r="I8" s="67" t="s">
        <v>25</v>
      </c>
    </row>
    <row r="9" customHeight="1" spans="1:9">
      <c r="A9" s="64"/>
      <c r="B9" s="99">
        <v>20230825019</v>
      </c>
      <c r="C9" s="16" t="s">
        <v>27</v>
      </c>
      <c r="D9" s="11" t="s">
        <v>28</v>
      </c>
      <c r="E9" s="10"/>
      <c r="F9" s="10">
        <v>36.67</v>
      </c>
      <c r="G9" s="10">
        <v>75</v>
      </c>
      <c r="H9" s="18">
        <f>G9-F9</f>
        <v>38.33</v>
      </c>
      <c r="I9" s="67" t="s">
        <v>25</v>
      </c>
    </row>
    <row r="10" customHeight="1" spans="1:9">
      <c r="A10" s="64"/>
      <c r="B10" s="100"/>
      <c r="C10" s="16" t="s">
        <v>29</v>
      </c>
      <c r="D10" s="11"/>
      <c r="E10" s="10"/>
      <c r="F10" s="10">
        <v>0.46</v>
      </c>
      <c r="G10" s="67" t="s">
        <v>25</v>
      </c>
      <c r="H10" s="18">
        <f>H7-F10</f>
        <v>23.37</v>
      </c>
      <c r="I10" s="67" t="s">
        <v>25</v>
      </c>
    </row>
    <row r="11" customHeight="1" spans="1:9">
      <c r="A11" s="64"/>
      <c r="B11" s="100"/>
      <c r="C11" s="87" t="s">
        <v>30</v>
      </c>
      <c r="D11" s="82"/>
      <c r="E11" s="82"/>
      <c r="F11" s="82">
        <v>0.46</v>
      </c>
      <c r="G11" s="101" t="s">
        <v>25</v>
      </c>
      <c r="H11" s="102">
        <f>H8-F11</f>
        <v>23.37</v>
      </c>
      <c r="I11" s="101" t="s">
        <v>25</v>
      </c>
    </row>
    <row r="12" customHeight="1" spans="1:9">
      <c r="A12" s="64"/>
      <c r="B12" s="68">
        <v>20230825018</v>
      </c>
      <c r="C12" s="11" t="s">
        <v>29</v>
      </c>
      <c r="D12" s="10"/>
      <c r="E12" s="10"/>
      <c r="F12" s="10">
        <v>0.04</v>
      </c>
      <c r="G12" s="67" t="s">
        <v>25</v>
      </c>
      <c r="H12" s="66">
        <f>H10-F12</f>
        <v>23.33</v>
      </c>
      <c r="I12" s="101" t="s">
        <v>25</v>
      </c>
    </row>
    <row r="13" customHeight="1" spans="1:9">
      <c r="A13" s="64"/>
      <c r="B13" s="68"/>
      <c r="C13" s="11" t="s">
        <v>30</v>
      </c>
      <c r="D13" s="10"/>
      <c r="E13" s="10"/>
      <c r="F13" s="10">
        <v>0.04</v>
      </c>
      <c r="G13" s="67" t="s">
        <v>25</v>
      </c>
      <c r="H13" s="66">
        <f>H11-F13</f>
        <v>23.33</v>
      </c>
      <c r="I13" s="101" t="s">
        <v>25</v>
      </c>
    </row>
    <row r="14" customHeight="1" spans="1:9">
      <c r="A14" s="9"/>
      <c r="B14" s="68">
        <v>20230825017</v>
      </c>
      <c r="C14" s="11" t="s">
        <v>29</v>
      </c>
      <c r="D14" s="10"/>
      <c r="E14" s="10"/>
      <c r="F14" s="10">
        <v>0.11</v>
      </c>
      <c r="G14" s="67" t="s">
        <v>25</v>
      </c>
      <c r="H14" s="66">
        <f>H12-F14</f>
        <v>23.22</v>
      </c>
      <c r="I14" s="101" t="s">
        <v>25</v>
      </c>
    </row>
    <row r="15" ht="15.75" customHeight="1" spans="1:9">
      <c r="A15" s="69"/>
      <c r="B15" s="70"/>
      <c r="C15" s="21" t="s">
        <v>30</v>
      </c>
      <c r="D15" s="20"/>
      <c r="E15" s="20"/>
      <c r="F15" s="20">
        <v>0.11</v>
      </c>
      <c r="G15" s="77" t="s">
        <v>25</v>
      </c>
      <c r="H15" s="103">
        <f>H13-F15</f>
        <v>23.22</v>
      </c>
      <c r="I15" s="77" t="s">
        <v>25</v>
      </c>
    </row>
    <row r="16" spans="1:9">
      <c r="A16" s="14">
        <v>45173</v>
      </c>
      <c r="B16" s="17">
        <v>20230904014</v>
      </c>
      <c r="C16" s="16" t="s">
        <v>31</v>
      </c>
      <c r="D16" s="16" t="s">
        <v>32</v>
      </c>
      <c r="E16" s="17"/>
      <c r="F16" s="17">
        <v>273.13</v>
      </c>
      <c r="G16" s="17">
        <v>175</v>
      </c>
      <c r="H16" s="49">
        <f>G16-F16</f>
        <v>-98.13</v>
      </c>
      <c r="I16" s="67" t="s">
        <v>25</v>
      </c>
    </row>
    <row r="17" customHeight="1" spans="1:9">
      <c r="A17" s="14"/>
      <c r="B17" s="10">
        <v>20230825018</v>
      </c>
      <c r="C17" s="10" t="s">
        <v>20</v>
      </c>
      <c r="D17" s="10" t="s">
        <v>7</v>
      </c>
      <c r="E17" s="10" t="s">
        <v>21</v>
      </c>
      <c r="F17" s="10">
        <v>10.39</v>
      </c>
      <c r="G17" s="10">
        <v>24.2</v>
      </c>
      <c r="H17" s="66">
        <f>G17-F17-1.63</f>
        <v>12.18</v>
      </c>
      <c r="I17" s="67" t="s">
        <v>25</v>
      </c>
    </row>
    <row r="18" customHeight="1" spans="1:9">
      <c r="A18" s="14"/>
      <c r="B18" s="10">
        <v>20230825020</v>
      </c>
      <c r="C18" s="10" t="s">
        <v>20</v>
      </c>
      <c r="D18" s="10" t="s">
        <v>7</v>
      </c>
      <c r="E18" s="10" t="s">
        <v>21</v>
      </c>
      <c r="F18" s="10">
        <v>9.92</v>
      </c>
      <c r="G18" s="67" t="s">
        <v>25</v>
      </c>
      <c r="H18" s="13">
        <f>H17-F18</f>
        <v>2.26</v>
      </c>
      <c r="I18" s="10"/>
    </row>
    <row r="19" customHeight="1" spans="1:9">
      <c r="A19" s="14"/>
      <c r="B19" s="99">
        <v>20230904013</v>
      </c>
      <c r="C19" s="10" t="s">
        <v>20</v>
      </c>
      <c r="D19" s="10" t="s">
        <v>7</v>
      </c>
      <c r="E19" s="10" t="s">
        <v>21</v>
      </c>
      <c r="F19" s="10">
        <v>15.66</v>
      </c>
      <c r="G19" s="10">
        <v>41.9</v>
      </c>
      <c r="H19" s="66">
        <f>G19-F19</f>
        <v>26.24</v>
      </c>
      <c r="I19" s="67" t="s">
        <v>25</v>
      </c>
    </row>
    <row r="20" customHeight="1" spans="1:9">
      <c r="A20" s="14"/>
      <c r="B20" s="100"/>
      <c r="C20" s="11" t="s">
        <v>17</v>
      </c>
      <c r="D20" s="11" t="s">
        <v>7</v>
      </c>
      <c r="E20" s="10" t="s">
        <v>18</v>
      </c>
      <c r="F20" s="10">
        <v>6.86</v>
      </c>
      <c r="G20" s="66">
        <v>19.42</v>
      </c>
      <c r="H20" s="66">
        <f>G20-F20</f>
        <v>12.56</v>
      </c>
      <c r="I20" s="67" t="s">
        <v>25</v>
      </c>
    </row>
    <row r="21" customHeight="1" spans="1:9">
      <c r="A21" s="14"/>
      <c r="B21" s="100"/>
      <c r="C21" s="10" t="s">
        <v>39</v>
      </c>
      <c r="D21" s="10" t="s">
        <v>7</v>
      </c>
      <c r="E21" s="10" t="s">
        <v>40</v>
      </c>
      <c r="F21" s="10">
        <v>38.85</v>
      </c>
      <c r="G21" s="66">
        <v>100.14</v>
      </c>
      <c r="H21" s="66">
        <f>G21-F21</f>
        <v>61.29</v>
      </c>
      <c r="I21" s="67" t="s">
        <v>25</v>
      </c>
    </row>
    <row r="22" customHeight="1" spans="1:9">
      <c r="A22" s="14"/>
      <c r="B22" s="100"/>
      <c r="C22" s="11" t="s">
        <v>27</v>
      </c>
      <c r="D22" s="11" t="s">
        <v>28</v>
      </c>
      <c r="E22" s="10"/>
      <c r="F22" s="10">
        <v>8.43</v>
      </c>
      <c r="G22" s="67" t="s">
        <v>25</v>
      </c>
      <c r="H22" s="66">
        <f>H9-F22</f>
        <v>29.9</v>
      </c>
      <c r="I22" s="67" t="s">
        <v>25</v>
      </c>
    </row>
    <row r="23" customHeight="1" spans="1:9">
      <c r="A23" s="14"/>
      <c r="B23" s="100"/>
      <c r="C23" s="11" t="s">
        <v>29</v>
      </c>
      <c r="D23" s="16"/>
      <c r="E23" s="10"/>
      <c r="F23" s="10">
        <v>0.1</v>
      </c>
      <c r="G23" s="67" t="s">
        <v>25</v>
      </c>
      <c r="H23" s="66">
        <f>H14-F23</f>
        <v>23.12</v>
      </c>
      <c r="I23" s="67" t="s">
        <v>25</v>
      </c>
    </row>
    <row r="24" customHeight="1" spans="1:9">
      <c r="A24" s="14"/>
      <c r="B24" s="104"/>
      <c r="C24" s="11" t="s">
        <v>30</v>
      </c>
      <c r="D24" s="16"/>
      <c r="E24" s="10"/>
      <c r="F24" s="10">
        <v>0.1</v>
      </c>
      <c r="G24" s="67" t="s">
        <v>25</v>
      </c>
      <c r="H24" s="66">
        <f>H15-F24</f>
        <v>23.12</v>
      </c>
      <c r="I24" s="67" t="s">
        <v>25</v>
      </c>
    </row>
    <row r="25" customHeight="1" spans="1:9">
      <c r="A25" s="14"/>
      <c r="B25" s="99">
        <v>20230904014</v>
      </c>
      <c r="C25" s="17" t="s">
        <v>20</v>
      </c>
      <c r="D25" s="17" t="s">
        <v>7</v>
      </c>
      <c r="E25" s="10" t="s">
        <v>21</v>
      </c>
      <c r="F25" s="10">
        <v>25.82</v>
      </c>
      <c r="G25" s="67" t="s">
        <v>25</v>
      </c>
      <c r="H25" s="13">
        <f t="shared" ref="H25:H30" si="0">H19-F25</f>
        <v>0.419999999999998</v>
      </c>
      <c r="I25" s="10"/>
    </row>
    <row r="26" customHeight="1" spans="1:9">
      <c r="A26" s="14"/>
      <c r="B26" s="100"/>
      <c r="C26" s="10" t="s">
        <v>17</v>
      </c>
      <c r="D26" s="10" t="s">
        <v>7</v>
      </c>
      <c r="E26" s="10" t="s">
        <v>18</v>
      </c>
      <c r="F26" s="10">
        <v>11.3</v>
      </c>
      <c r="G26" s="67" t="s">
        <v>25</v>
      </c>
      <c r="H26" s="13">
        <f t="shared" si="0"/>
        <v>1.26</v>
      </c>
      <c r="I26" s="10" t="s">
        <v>19</v>
      </c>
    </row>
    <row r="27" customHeight="1" spans="1:9">
      <c r="A27" s="14"/>
      <c r="B27" s="100"/>
      <c r="C27" s="82" t="s">
        <v>39</v>
      </c>
      <c r="D27" s="82" t="s">
        <v>7</v>
      </c>
      <c r="E27" s="82" t="s">
        <v>40</v>
      </c>
      <c r="F27" s="82">
        <v>64.09</v>
      </c>
      <c r="G27" s="101" t="s">
        <v>25</v>
      </c>
      <c r="H27" s="105">
        <f t="shared" si="0"/>
        <v>-2.8</v>
      </c>
      <c r="I27" s="82"/>
    </row>
    <row r="28" customHeight="1" spans="1:9">
      <c r="A28" s="14"/>
      <c r="B28" s="100"/>
      <c r="C28" s="11" t="s">
        <v>27</v>
      </c>
      <c r="D28" s="11" t="s">
        <v>28</v>
      </c>
      <c r="E28" s="10"/>
      <c r="F28" s="10">
        <v>13.9</v>
      </c>
      <c r="G28" s="101" t="s">
        <v>25</v>
      </c>
      <c r="H28" s="66">
        <f t="shared" si="0"/>
        <v>16</v>
      </c>
      <c r="I28" s="67" t="s">
        <v>25</v>
      </c>
    </row>
    <row r="29" customHeight="1" spans="1:9">
      <c r="A29" s="14"/>
      <c r="B29" s="100"/>
      <c r="C29" s="11" t="s">
        <v>29</v>
      </c>
      <c r="D29" s="11"/>
      <c r="E29" s="10"/>
      <c r="F29" s="10">
        <v>0.21</v>
      </c>
      <c r="G29" s="101" t="s">
        <v>25</v>
      </c>
      <c r="H29" s="66">
        <f t="shared" si="0"/>
        <v>22.91</v>
      </c>
      <c r="I29" s="67" t="s">
        <v>25</v>
      </c>
    </row>
    <row r="30" customHeight="1" spans="1:9">
      <c r="A30" s="14"/>
      <c r="B30" s="104"/>
      <c r="C30" s="11" t="s">
        <v>30</v>
      </c>
      <c r="D30" s="11"/>
      <c r="E30" s="10"/>
      <c r="F30" s="10">
        <v>0.21</v>
      </c>
      <c r="G30" s="101" t="s">
        <v>25</v>
      </c>
      <c r="H30" s="66">
        <f t="shared" si="0"/>
        <v>22.91</v>
      </c>
      <c r="I30" s="67" t="s">
        <v>25</v>
      </c>
    </row>
    <row r="31" customHeight="1" spans="1:9">
      <c r="A31" s="14"/>
      <c r="B31" s="10">
        <v>20230825017</v>
      </c>
      <c r="C31" s="11" t="s">
        <v>27</v>
      </c>
      <c r="D31" s="11" t="s">
        <v>28</v>
      </c>
      <c r="E31" s="10"/>
      <c r="F31" s="10">
        <v>9.08</v>
      </c>
      <c r="G31" s="101" t="s">
        <v>25</v>
      </c>
      <c r="H31" s="66">
        <f>H28-F31</f>
        <v>6.92</v>
      </c>
      <c r="I31" s="67" t="s">
        <v>25</v>
      </c>
    </row>
    <row r="32" customHeight="1" spans="1:9">
      <c r="A32" s="14"/>
      <c r="B32" s="10">
        <v>20230825018</v>
      </c>
      <c r="C32" s="11" t="s">
        <v>27</v>
      </c>
      <c r="D32" s="11" t="s">
        <v>28</v>
      </c>
      <c r="E32" s="10"/>
      <c r="F32" s="10">
        <v>2.73</v>
      </c>
      <c r="G32" s="101" t="s">
        <v>25</v>
      </c>
      <c r="H32" s="66">
        <f>H31-F32</f>
        <v>4.19</v>
      </c>
      <c r="I32" s="67" t="s">
        <v>25</v>
      </c>
    </row>
    <row r="33" ht="15.75" customHeight="1" spans="1:9">
      <c r="A33" s="19"/>
      <c r="B33" s="20">
        <v>20230825020</v>
      </c>
      <c r="C33" s="21" t="s">
        <v>27</v>
      </c>
      <c r="D33" s="21" t="s">
        <v>28</v>
      </c>
      <c r="E33" s="20"/>
      <c r="F33" s="20">
        <v>5.34</v>
      </c>
      <c r="G33" s="103" t="s">
        <v>25</v>
      </c>
      <c r="H33" s="106">
        <f>H32-F33</f>
        <v>-1.15</v>
      </c>
      <c r="I33" s="67" t="s">
        <v>25</v>
      </c>
    </row>
    <row r="34" spans="1:9">
      <c r="A34" s="24">
        <v>45175</v>
      </c>
      <c r="B34" s="25">
        <v>20230825019</v>
      </c>
      <c r="C34" s="26" t="s">
        <v>31</v>
      </c>
      <c r="D34" s="26" t="s">
        <v>32</v>
      </c>
      <c r="E34" s="25"/>
      <c r="F34" s="25">
        <v>720.64</v>
      </c>
      <c r="G34" s="25">
        <v>950</v>
      </c>
      <c r="H34" s="75">
        <f>H16+G34-F34</f>
        <v>131.23</v>
      </c>
      <c r="I34" s="72" t="s">
        <v>25</v>
      </c>
    </row>
    <row r="35" spans="1:9">
      <c r="A35" s="14"/>
      <c r="B35" s="10">
        <v>20230825020</v>
      </c>
      <c r="C35" s="11" t="s">
        <v>31</v>
      </c>
      <c r="D35" s="11" t="s">
        <v>32</v>
      </c>
      <c r="E35" s="10"/>
      <c r="F35" s="10">
        <v>104.97</v>
      </c>
      <c r="G35" s="67" t="s">
        <v>25</v>
      </c>
      <c r="H35" s="66">
        <f>H34-F35</f>
        <v>26.26</v>
      </c>
      <c r="I35" s="67" t="s">
        <v>25</v>
      </c>
    </row>
    <row r="36" ht="15.75" spans="1:9">
      <c r="A36" s="19"/>
      <c r="B36" s="20">
        <v>20230904013</v>
      </c>
      <c r="C36" s="21" t="s">
        <v>31</v>
      </c>
      <c r="D36" s="21" t="s">
        <v>32</v>
      </c>
      <c r="E36" s="20"/>
      <c r="F36" s="20">
        <v>165.68</v>
      </c>
      <c r="G36" s="77" t="s">
        <v>25</v>
      </c>
      <c r="H36" s="23">
        <f>H35-F36</f>
        <v>-139.42</v>
      </c>
      <c r="I36" s="67" t="s">
        <v>25</v>
      </c>
    </row>
    <row r="37" customHeight="1" spans="1:9">
      <c r="A37" s="24">
        <v>45176</v>
      </c>
      <c r="B37" s="107">
        <v>20230904013</v>
      </c>
      <c r="C37" s="25" t="s">
        <v>23</v>
      </c>
      <c r="D37" s="26" t="s">
        <v>24</v>
      </c>
      <c r="E37" s="25"/>
      <c r="F37" s="25">
        <v>9.32</v>
      </c>
      <c r="G37" s="25">
        <v>25</v>
      </c>
      <c r="H37" s="75">
        <f>G37-F37</f>
        <v>15.68</v>
      </c>
      <c r="I37" s="72" t="s">
        <v>25</v>
      </c>
    </row>
    <row r="38" customHeight="1" spans="1:9">
      <c r="A38" s="14"/>
      <c r="B38" s="68"/>
      <c r="C38" s="10" t="s">
        <v>26</v>
      </c>
      <c r="D38" s="11" t="s">
        <v>24</v>
      </c>
      <c r="E38" s="10"/>
      <c r="F38" s="10">
        <v>9.32</v>
      </c>
      <c r="G38" s="10">
        <v>25</v>
      </c>
      <c r="H38" s="66">
        <f>G38-F38</f>
        <v>15.68</v>
      </c>
      <c r="I38" s="67" t="s">
        <v>25</v>
      </c>
    </row>
    <row r="39" customHeight="1" spans="1:9">
      <c r="A39" s="14"/>
      <c r="B39" s="68">
        <v>20230904014</v>
      </c>
      <c r="C39" s="10" t="s">
        <v>23</v>
      </c>
      <c r="D39" s="11" t="s">
        <v>24</v>
      </c>
      <c r="E39" s="10"/>
      <c r="F39" s="10">
        <v>15.35</v>
      </c>
      <c r="G39" s="67" t="s">
        <v>25</v>
      </c>
      <c r="H39" s="13">
        <f>H37-F39</f>
        <v>0.33</v>
      </c>
      <c r="I39" s="67" t="s">
        <v>25</v>
      </c>
    </row>
    <row r="40" ht="15.75" customHeight="1" spans="1:9">
      <c r="A40" s="19"/>
      <c r="B40" s="70"/>
      <c r="C40" s="20" t="s">
        <v>26</v>
      </c>
      <c r="D40" s="21" t="s">
        <v>24</v>
      </c>
      <c r="E40" s="20"/>
      <c r="F40" s="20">
        <v>15.35</v>
      </c>
      <c r="G40" s="77" t="s">
        <v>25</v>
      </c>
      <c r="H40" s="43">
        <f>H38-F40</f>
        <v>0.33</v>
      </c>
      <c r="I40" s="77" t="s">
        <v>25</v>
      </c>
    </row>
    <row r="41" customHeight="1" spans="1:9">
      <c r="A41" s="24">
        <v>45177</v>
      </c>
      <c r="B41" s="108">
        <v>20230905026</v>
      </c>
      <c r="C41" s="25" t="s">
        <v>23</v>
      </c>
      <c r="D41" s="26" t="s">
        <v>24</v>
      </c>
      <c r="E41" s="25"/>
      <c r="F41" s="25">
        <v>13.38</v>
      </c>
      <c r="G41" s="25">
        <v>50</v>
      </c>
      <c r="H41" s="75">
        <f>G41-F41</f>
        <v>36.62</v>
      </c>
      <c r="I41" s="72" t="s">
        <v>25</v>
      </c>
    </row>
    <row r="42" customHeight="1" spans="1:9">
      <c r="A42" s="14"/>
      <c r="B42" s="104"/>
      <c r="C42" s="10" t="s">
        <v>26</v>
      </c>
      <c r="D42" s="11" t="s">
        <v>24</v>
      </c>
      <c r="E42" s="10"/>
      <c r="F42" s="10">
        <v>13.38</v>
      </c>
      <c r="G42" s="10">
        <v>50</v>
      </c>
      <c r="H42" s="66">
        <f>G42-F42</f>
        <v>36.62</v>
      </c>
      <c r="I42" s="67" t="s">
        <v>25</v>
      </c>
    </row>
    <row r="43" customHeight="1" spans="1:9">
      <c r="A43" s="14"/>
      <c r="B43" s="109">
        <v>20230905027</v>
      </c>
      <c r="C43" s="10" t="s">
        <v>23</v>
      </c>
      <c r="D43" s="11" t="s">
        <v>24</v>
      </c>
      <c r="E43" s="10"/>
      <c r="F43" s="10">
        <v>15.86</v>
      </c>
      <c r="G43" s="67" t="s">
        <v>25</v>
      </c>
      <c r="H43" s="66">
        <f>H41-F43</f>
        <v>20.76</v>
      </c>
      <c r="I43" s="67" t="s">
        <v>25</v>
      </c>
    </row>
    <row r="44" customHeight="1" spans="1:9">
      <c r="A44" s="14"/>
      <c r="B44" s="110"/>
      <c r="C44" s="10" t="s">
        <v>26</v>
      </c>
      <c r="D44" s="11" t="s">
        <v>24</v>
      </c>
      <c r="E44" s="10"/>
      <c r="F44" s="10">
        <v>15.86</v>
      </c>
      <c r="G44" s="67" t="s">
        <v>25</v>
      </c>
      <c r="H44" s="66">
        <f>H42-F44</f>
        <v>20.76</v>
      </c>
      <c r="I44" s="67" t="s">
        <v>25</v>
      </c>
    </row>
    <row r="45" customHeight="1" spans="1:9">
      <c r="A45" s="14"/>
      <c r="B45" s="99">
        <v>20230905028</v>
      </c>
      <c r="C45" s="10" t="s">
        <v>23</v>
      </c>
      <c r="D45" s="11" t="s">
        <v>24</v>
      </c>
      <c r="E45" s="10"/>
      <c r="F45" s="10">
        <v>12.25</v>
      </c>
      <c r="G45" s="67" t="s">
        <v>25</v>
      </c>
      <c r="H45" s="13">
        <f>H43-F45</f>
        <v>8.51</v>
      </c>
      <c r="I45" s="10"/>
    </row>
    <row r="46" customHeight="1" spans="1:9">
      <c r="A46" s="14"/>
      <c r="B46" s="104"/>
      <c r="C46" s="10" t="s">
        <v>26</v>
      </c>
      <c r="D46" s="11" t="s">
        <v>24</v>
      </c>
      <c r="E46" s="10"/>
      <c r="F46" s="10">
        <v>12.25</v>
      </c>
      <c r="G46" s="67" t="s">
        <v>25</v>
      </c>
      <c r="H46" s="13">
        <f>H44-F46</f>
        <v>8.51</v>
      </c>
      <c r="I46" s="10"/>
    </row>
    <row r="47" customHeight="1" spans="1:9">
      <c r="A47" s="14"/>
      <c r="B47" s="10">
        <v>20230825019</v>
      </c>
      <c r="C47" s="11" t="s">
        <v>6</v>
      </c>
      <c r="D47" s="11" t="s">
        <v>7</v>
      </c>
      <c r="E47" s="10">
        <v>0.12</v>
      </c>
      <c r="F47" s="10">
        <v>89.05</v>
      </c>
      <c r="G47" s="10">
        <f>42.14-12.05+21.56-14.28+22.94+25.8+24.08+21.08+3.29+22.84+43.49</f>
        <v>200.89</v>
      </c>
      <c r="H47" s="18">
        <f>G47-F47</f>
        <v>111.84</v>
      </c>
      <c r="I47" s="67" t="s">
        <v>25</v>
      </c>
    </row>
    <row r="48" customHeight="1" spans="1:9">
      <c r="A48" s="14"/>
      <c r="B48" s="10">
        <v>20230815011</v>
      </c>
      <c r="C48" s="10" t="s">
        <v>48</v>
      </c>
      <c r="D48" s="10" t="s">
        <v>49</v>
      </c>
      <c r="E48" s="10"/>
      <c r="F48" s="10">
        <v>194.48</v>
      </c>
      <c r="G48" s="10">
        <v>525</v>
      </c>
      <c r="H48" s="66">
        <f>G48-F48</f>
        <v>330.52</v>
      </c>
      <c r="I48" s="67" t="s">
        <v>25</v>
      </c>
    </row>
    <row r="49" customHeight="1" spans="1:9">
      <c r="A49" s="14"/>
      <c r="B49" s="10">
        <v>20230809032</v>
      </c>
      <c r="C49" s="10" t="s">
        <v>48</v>
      </c>
      <c r="D49" s="10" t="s">
        <v>49</v>
      </c>
      <c r="E49" s="10"/>
      <c r="F49" s="10">
        <v>261.8</v>
      </c>
      <c r="G49" s="67" t="s">
        <v>25</v>
      </c>
      <c r="H49" s="66">
        <f>H48-F49</f>
        <v>68.72</v>
      </c>
      <c r="I49" s="67" t="s">
        <v>25</v>
      </c>
    </row>
    <row r="50" customHeight="1" spans="1:9">
      <c r="A50" s="14"/>
      <c r="B50" s="10">
        <v>20230809033</v>
      </c>
      <c r="C50" s="10" t="s">
        <v>48</v>
      </c>
      <c r="D50" s="10" t="s">
        <v>49</v>
      </c>
      <c r="E50" s="10"/>
      <c r="F50" s="10">
        <v>78.3</v>
      </c>
      <c r="G50" s="67" t="s">
        <v>25</v>
      </c>
      <c r="H50" s="42">
        <f>H49-F50</f>
        <v>-9.58000000000003</v>
      </c>
      <c r="I50" s="10"/>
    </row>
    <row r="51" customHeight="1" spans="1:9">
      <c r="A51" s="14"/>
      <c r="B51" s="10">
        <v>20230904014</v>
      </c>
      <c r="C51" s="11" t="s">
        <v>33</v>
      </c>
      <c r="D51" s="11" t="s">
        <v>34</v>
      </c>
      <c r="E51" s="10"/>
      <c r="F51" s="10">
        <v>5.81</v>
      </c>
      <c r="G51" s="10">
        <v>27.9</v>
      </c>
      <c r="H51" s="66">
        <f>G51-F51</f>
        <v>22.09</v>
      </c>
      <c r="I51" s="67" t="s">
        <v>25</v>
      </c>
    </row>
    <row r="52" customHeight="1" spans="1:9">
      <c r="A52" s="14"/>
      <c r="B52" s="10">
        <v>20230904013</v>
      </c>
      <c r="C52" s="11" t="s">
        <v>33</v>
      </c>
      <c r="D52" s="11" t="s">
        <v>34</v>
      </c>
      <c r="E52" s="10"/>
      <c r="F52" s="10">
        <v>3.51</v>
      </c>
      <c r="G52" s="67" t="s">
        <v>25</v>
      </c>
      <c r="H52" s="66">
        <f>H51-F52</f>
        <v>18.58</v>
      </c>
      <c r="I52" s="67" t="s">
        <v>25</v>
      </c>
    </row>
    <row r="53" customHeight="1" spans="1:9">
      <c r="A53" s="14"/>
      <c r="B53" s="10">
        <v>20230905026</v>
      </c>
      <c r="C53" s="11" t="s">
        <v>33</v>
      </c>
      <c r="D53" s="11" t="s">
        <v>34</v>
      </c>
      <c r="E53" s="10"/>
      <c r="F53" s="10">
        <v>5.05</v>
      </c>
      <c r="G53" s="67" t="s">
        <v>25</v>
      </c>
      <c r="H53" s="66">
        <f>H52-F53</f>
        <v>13.53</v>
      </c>
      <c r="I53" s="67" t="s">
        <v>25</v>
      </c>
    </row>
    <row r="54" customHeight="1" spans="1:9">
      <c r="A54" s="14"/>
      <c r="B54" s="10">
        <v>20230905027</v>
      </c>
      <c r="C54" s="11" t="s">
        <v>33</v>
      </c>
      <c r="D54" s="11" t="s">
        <v>34</v>
      </c>
      <c r="E54" s="10"/>
      <c r="F54" s="10">
        <v>6</v>
      </c>
      <c r="G54" s="67" t="s">
        <v>25</v>
      </c>
      <c r="H54" s="66">
        <f>H53-F54</f>
        <v>7.53</v>
      </c>
      <c r="I54" s="67" t="s">
        <v>25</v>
      </c>
    </row>
    <row r="55" ht="15.75" customHeight="1" spans="1:9">
      <c r="A55" s="19"/>
      <c r="B55" s="20">
        <v>20230905028</v>
      </c>
      <c r="C55" s="21" t="s">
        <v>33</v>
      </c>
      <c r="D55" s="21" t="s">
        <v>34</v>
      </c>
      <c r="E55" s="20"/>
      <c r="F55" s="20">
        <v>4.62</v>
      </c>
      <c r="G55" s="77" t="s">
        <v>25</v>
      </c>
      <c r="H55" s="43">
        <f>H54-F55</f>
        <v>2.91</v>
      </c>
      <c r="I55" s="20"/>
    </row>
    <row r="56" customHeight="1" spans="1:9">
      <c r="A56" s="71">
        <v>45180</v>
      </c>
      <c r="B56" s="25">
        <v>20230905026</v>
      </c>
      <c r="C56" s="26" t="s">
        <v>27</v>
      </c>
      <c r="D56" s="26" t="s">
        <v>28</v>
      </c>
      <c r="E56" s="25"/>
      <c r="F56" s="25">
        <v>12.1</v>
      </c>
      <c r="G56" s="25">
        <v>50</v>
      </c>
      <c r="H56" s="75">
        <f>H33+G56-F56</f>
        <v>36.75</v>
      </c>
      <c r="I56" s="72" t="s">
        <v>25</v>
      </c>
    </row>
    <row r="57" customHeight="1" spans="1:9">
      <c r="A57" s="64"/>
      <c r="B57" s="10">
        <v>20230905027</v>
      </c>
      <c r="C57" s="11" t="s">
        <v>27</v>
      </c>
      <c r="D57" s="11" t="s">
        <v>28</v>
      </c>
      <c r="E57" s="10"/>
      <c r="F57" s="10">
        <v>14.34</v>
      </c>
      <c r="G57" s="67" t="s">
        <v>25</v>
      </c>
      <c r="H57" s="66">
        <f>H56-F57</f>
        <v>22.41</v>
      </c>
      <c r="I57" s="67" t="s">
        <v>25</v>
      </c>
    </row>
    <row r="58" ht="15.75" customHeight="1" spans="1:9">
      <c r="A58" s="69"/>
      <c r="B58" s="20">
        <v>20230905028</v>
      </c>
      <c r="C58" s="21" t="s">
        <v>27</v>
      </c>
      <c r="D58" s="21" t="s">
        <v>28</v>
      </c>
      <c r="E58" s="20"/>
      <c r="F58" s="20">
        <v>11.08</v>
      </c>
      <c r="G58" s="77" t="s">
        <v>25</v>
      </c>
      <c r="H58" s="23">
        <f>H57-F58</f>
        <v>11.33</v>
      </c>
      <c r="I58" s="20"/>
    </row>
    <row r="59" customHeight="1" spans="1:9">
      <c r="A59" s="24">
        <v>45182</v>
      </c>
      <c r="B59" s="108">
        <v>20230905026</v>
      </c>
      <c r="C59" s="111" t="s">
        <v>17</v>
      </c>
      <c r="D59" s="26" t="s">
        <v>7</v>
      </c>
      <c r="E59" s="25" t="s">
        <v>18</v>
      </c>
      <c r="F59" s="25">
        <v>9.82</v>
      </c>
      <c r="G59" s="72">
        <v>31.98</v>
      </c>
      <c r="H59" s="75">
        <f>G59-F59</f>
        <v>22.16</v>
      </c>
      <c r="I59" s="72" t="s">
        <v>25</v>
      </c>
    </row>
    <row r="60" customHeight="1" spans="1:9">
      <c r="A60" s="14"/>
      <c r="B60" s="100"/>
      <c r="C60" s="11" t="s">
        <v>39</v>
      </c>
      <c r="D60" s="11" t="s">
        <v>7</v>
      </c>
      <c r="E60" s="10" t="s">
        <v>40</v>
      </c>
      <c r="F60" s="10">
        <v>55.73</v>
      </c>
      <c r="G60" s="67">
        <f>20.84+58.66+35.02+54.56</f>
        <v>169.08</v>
      </c>
      <c r="H60" s="66">
        <f>G60-F60</f>
        <v>113.35</v>
      </c>
      <c r="I60" s="67" t="s">
        <v>25</v>
      </c>
    </row>
    <row r="61" customHeight="1" spans="1:9">
      <c r="A61" s="14"/>
      <c r="B61" s="100"/>
      <c r="C61" s="11" t="s">
        <v>20</v>
      </c>
      <c r="D61" s="11" t="s">
        <v>7</v>
      </c>
      <c r="E61" s="10" t="s">
        <v>21</v>
      </c>
      <c r="F61" s="10">
        <v>22.49</v>
      </c>
      <c r="G61" s="67">
        <v>68.74</v>
      </c>
      <c r="H61" s="66">
        <f>G61-F61</f>
        <v>46.25</v>
      </c>
      <c r="I61" s="67" t="s">
        <v>25</v>
      </c>
    </row>
    <row r="62" customHeight="1" spans="1:9">
      <c r="A62" s="14"/>
      <c r="B62" s="100"/>
      <c r="C62" s="11" t="s">
        <v>29</v>
      </c>
      <c r="D62" s="11"/>
      <c r="E62" s="10"/>
      <c r="F62" s="10">
        <v>0.14</v>
      </c>
      <c r="G62" s="67" t="s">
        <v>25</v>
      </c>
      <c r="H62" s="66">
        <f>H29-F62</f>
        <v>22.77</v>
      </c>
      <c r="I62" s="67" t="s">
        <v>25</v>
      </c>
    </row>
    <row r="63" customHeight="1" spans="1:9">
      <c r="A63" s="14"/>
      <c r="B63" s="104"/>
      <c r="C63" s="11" t="s">
        <v>30</v>
      </c>
      <c r="D63" s="11"/>
      <c r="E63" s="10"/>
      <c r="F63" s="10">
        <v>0.14</v>
      </c>
      <c r="G63" s="67" t="s">
        <v>25</v>
      </c>
      <c r="H63" s="66">
        <f>H30-F63</f>
        <v>22.77</v>
      </c>
      <c r="I63" s="67" t="s">
        <v>25</v>
      </c>
    </row>
    <row r="64" customHeight="1" spans="1:9">
      <c r="A64" s="14"/>
      <c r="B64" s="99">
        <v>20230905027</v>
      </c>
      <c r="C64" s="11" t="s">
        <v>17</v>
      </c>
      <c r="D64" s="11" t="s">
        <v>7</v>
      </c>
      <c r="E64" s="10" t="s">
        <v>18</v>
      </c>
      <c r="F64" s="10">
        <v>11.69</v>
      </c>
      <c r="G64" s="67" t="s">
        <v>25</v>
      </c>
      <c r="H64" s="66">
        <f t="shared" ref="H64:H73" si="1">H59-F64</f>
        <v>10.47</v>
      </c>
      <c r="I64" s="67" t="s">
        <v>25</v>
      </c>
    </row>
    <row r="65" customHeight="1" spans="1:9">
      <c r="A65" s="14"/>
      <c r="B65" s="100"/>
      <c r="C65" s="11" t="s">
        <v>39</v>
      </c>
      <c r="D65" s="11" t="s">
        <v>7</v>
      </c>
      <c r="E65" s="10" t="s">
        <v>40</v>
      </c>
      <c r="F65" s="10">
        <v>66.29</v>
      </c>
      <c r="G65" s="67" t="s">
        <v>25</v>
      </c>
      <c r="H65" s="66">
        <f t="shared" si="1"/>
        <v>47.06</v>
      </c>
      <c r="I65" s="67" t="s">
        <v>25</v>
      </c>
    </row>
    <row r="66" customHeight="1" spans="1:9">
      <c r="A66" s="14"/>
      <c r="B66" s="100"/>
      <c r="C66" s="34" t="s">
        <v>20</v>
      </c>
      <c r="D66" s="11" t="s">
        <v>7</v>
      </c>
      <c r="E66" s="10" t="s">
        <v>21</v>
      </c>
      <c r="F66" s="10">
        <v>26.69</v>
      </c>
      <c r="G66" s="67" t="s">
        <v>25</v>
      </c>
      <c r="H66" s="66">
        <f t="shared" si="1"/>
        <v>19.56</v>
      </c>
      <c r="I66" s="67" t="s">
        <v>25</v>
      </c>
    </row>
    <row r="67" customHeight="1" spans="1:9">
      <c r="A67" s="14"/>
      <c r="B67" s="100"/>
      <c r="C67" s="11" t="s">
        <v>29</v>
      </c>
      <c r="D67" s="11"/>
      <c r="E67" s="10"/>
      <c r="F67" s="10">
        <v>0.2</v>
      </c>
      <c r="G67" s="67" t="s">
        <v>25</v>
      </c>
      <c r="H67" s="66">
        <f t="shared" si="1"/>
        <v>22.57</v>
      </c>
      <c r="I67" s="67" t="s">
        <v>25</v>
      </c>
    </row>
    <row r="68" customHeight="1" spans="1:9">
      <c r="A68" s="14"/>
      <c r="B68" s="104"/>
      <c r="C68" s="11" t="s">
        <v>30</v>
      </c>
      <c r="D68" s="11"/>
      <c r="E68" s="10"/>
      <c r="F68" s="10">
        <v>0.2</v>
      </c>
      <c r="G68" s="67" t="s">
        <v>25</v>
      </c>
      <c r="H68" s="66">
        <f t="shared" si="1"/>
        <v>22.57</v>
      </c>
      <c r="I68" s="67" t="s">
        <v>25</v>
      </c>
    </row>
    <row r="69" customHeight="1" spans="1:9">
      <c r="A69" s="14"/>
      <c r="B69" s="99">
        <v>20230905028</v>
      </c>
      <c r="C69" s="11" t="s">
        <v>17</v>
      </c>
      <c r="D69" s="11" t="s">
        <v>7</v>
      </c>
      <c r="E69" s="10" t="s">
        <v>18</v>
      </c>
      <c r="F69" s="10">
        <v>9.04</v>
      </c>
      <c r="G69" s="67" t="s">
        <v>25</v>
      </c>
      <c r="H69" s="13">
        <f t="shared" si="1"/>
        <v>1.43</v>
      </c>
      <c r="I69" s="10" t="s">
        <v>19</v>
      </c>
    </row>
    <row r="70" customHeight="1" spans="1:9">
      <c r="A70" s="14"/>
      <c r="B70" s="100"/>
      <c r="C70" s="11" t="s">
        <v>39</v>
      </c>
      <c r="D70" s="11" t="s">
        <v>7</v>
      </c>
      <c r="E70" s="10" t="s">
        <v>40</v>
      </c>
      <c r="F70" s="10">
        <v>51.16</v>
      </c>
      <c r="G70" s="67" t="s">
        <v>25</v>
      </c>
      <c r="H70" s="42">
        <f t="shared" si="1"/>
        <v>-4.09999999999998</v>
      </c>
      <c r="I70" s="10"/>
    </row>
    <row r="71" customHeight="1" spans="1:9">
      <c r="A71" s="14"/>
      <c r="B71" s="100"/>
      <c r="C71" s="11" t="s">
        <v>20</v>
      </c>
      <c r="D71" s="11" t="s">
        <v>7</v>
      </c>
      <c r="E71" s="10" t="s">
        <v>21</v>
      </c>
      <c r="F71" s="10">
        <v>20.62</v>
      </c>
      <c r="G71" s="112" t="s">
        <v>25</v>
      </c>
      <c r="H71" s="42">
        <f t="shared" si="1"/>
        <v>-1.06</v>
      </c>
      <c r="I71" s="82"/>
    </row>
    <row r="72" customHeight="1" spans="1:9">
      <c r="A72" s="14"/>
      <c r="B72" s="100"/>
      <c r="C72" s="16" t="s">
        <v>29</v>
      </c>
      <c r="D72" s="11"/>
      <c r="E72" s="10"/>
      <c r="F72" s="10">
        <v>0.16</v>
      </c>
      <c r="G72" s="67" t="s">
        <v>25</v>
      </c>
      <c r="H72" s="13">
        <f t="shared" si="1"/>
        <v>22.41</v>
      </c>
      <c r="I72" s="82"/>
    </row>
    <row r="73" ht="15.75" customHeight="1" spans="1:9">
      <c r="A73" s="19"/>
      <c r="B73" s="113"/>
      <c r="C73" s="21" t="s">
        <v>30</v>
      </c>
      <c r="D73" s="20"/>
      <c r="E73" s="20"/>
      <c r="F73" s="20">
        <v>0.16</v>
      </c>
      <c r="G73" s="77" t="s">
        <v>25</v>
      </c>
      <c r="H73" s="43">
        <f t="shared" si="1"/>
        <v>22.41</v>
      </c>
      <c r="I73" s="20"/>
    </row>
    <row r="74" customHeight="1" spans="1:9">
      <c r="A74" s="14">
        <v>45183</v>
      </c>
      <c r="B74" s="17">
        <v>20230825018</v>
      </c>
      <c r="C74" s="16" t="s">
        <v>6</v>
      </c>
      <c r="D74" s="16" t="s">
        <v>7</v>
      </c>
      <c r="E74" s="17">
        <v>0.12</v>
      </c>
      <c r="F74" s="17">
        <v>3.41</v>
      </c>
      <c r="G74" s="112" t="s">
        <v>25</v>
      </c>
      <c r="H74" s="114">
        <f>H47-F74</f>
        <v>108.43</v>
      </c>
      <c r="I74" s="112" t="s">
        <v>25</v>
      </c>
    </row>
    <row r="75" ht="15.75" customHeight="1" spans="1:9">
      <c r="A75" s="19"/>
      <c r="B75" s="20">
        <v>20230904014</v>
      </c>
      <c r="C75" s="21" t="s">
        <v>6</v>
      </c>
      <c r="D75" s="21" t="s">
        <v>7</v>
      </c>
      <c r="E75" s="20">
        <v>0.12</v>
      </c>
      <c r="F75" s="20">
        <v>33.7</v>
      </c>
      <c r="G75" s="77" t="s">
        <v>25</v>
      </c>
      <c r="H75" s="74">
        <f>H74-F75</f>
        <v>74.73</v>
      </c>
      <c r="I75" s="77" t="s">
        <v>25</v>
      </c>
    </row>
    <row r="76" customHeight="1" spans="1:9">
      <c r="A76" s="84">
        <v>45184</v>
      </c>
      <c r="B76" s="85">
        <v>20230904013</v>
      </c>
      <c r="C76" s="115" t="s">
        <v>6</v>
      </c>
      <c r="D76" s="115" t="s">
        <v>7</v>
      </c>
      <c r="E76" s="85">
        <v>0.12</v>
      </c>
      <c r="F76" s="116">
        <v>20.47</v>
      </c>
      <c r="G76" s="77" t="s">
        <v>25</v>
      </c>
      <c r="H76" s="117">
        <f>H75-F76</f>
        <v>54.26</v>
      </c>
      <c r="I76" s="127" t="s">
        <v>25</v>
      </c>
    </row>
    <row r="77" spans="1:9">
      <c r="A77" s="24">
        <v>45190</v>
      </c>
      <c r="B77" s="25">
        <v>20230905026</v>
      </c>
      <c r="C77" s="26" t="s">
        <v>6</v>
      </c>
      <c r="D77" s="26" t="s">
        <v>7</v>
      </c>
      <c r="E77" s="25">
        <v>0.12</v>
      </c>
      <c r="F77" s="25">
        <v>29.32</v>
      </c>
      <c r="G77" s="72" t="s">
        <v>25</v>
      </c>
      <c r="H77" s="75">
        <f>H76-F77</f>
        <v>24.94</v>
      </c>
      <c r="I77" s="72" t="s">
        <v>25</v>
      </c>
    </row>
    <row r="78" spans="1:9">
      <c r="A78" s="14"/>
      <c r="B78" s="82">
        <v>20230905027</v>
      </c>
      <c r="C78" s="87" t="s">
        <v>6</v>
      </c>
      <c r="D78" s="87" t="s">
        <v>7</v>
      </c>
      <c r="E78" s="82">
        <v>0.12</v>
      </c>
      <c r="F78" s="82">
        <v>34.87</v>
      </c>
      <c r="G78" s="118" t="s">
        <v>25</v>
      </c>
      <c r="H78" s="102">
        <f>H77-F78</f>
        <v>-9.93000000000001</v>
      </c>
      <c r="I78" s="118" t="s">
        <v>25</v>
      </c>
    </row>
    <row r="79" spans="1:9">
      <c r="A79" s="14"/>
      <c r="B79" s="99">
        <v>20230922013</v>
      </c>
      <c r="C79" s="10" t="s">
        <v>50</v>
      </c>
      <c r="D79" s="11" t="s">
        <v>51</v>
      </c>
      <c r="E79" s="10"/>
      <c r="F79" s="10">
        <v>221.64</v>
      </c>
      <c r="G79" s="67">
        <v>25</v>
      </c>
      <c r="H79" s="66">
        <f>G79-F79</f>
        <v>-196.64</v>
      </c>
      <c r="I79" s="118" t="s">
        <v>25</v>
      </c>
    </row>
    <row r="80" spans="1:9">
      <c r="A80" s="14"/>
      <c r="B80" s="100"/>
      <c r="C80" s="11" t="s">
        <v>52</v>
      </c>
      <c r="D80" s="11"/>
      <c r="E80" s="10"/>
      <c r="F80" s="10">
        <v>13.22</v>
      </c>
      <c r="G80" s="67">
        <v>25</v>
      </c>
      <c r="H80" s="13">
        <f>G80-F80</f>
        <v>11.78</v>
      </c>
      <c r="I80" s="67"/>
    </row>
    <row r="81" ht="15.75" spans="1:9">
      <c r="A81" s="19"/>
      <c r="B81" s="113"/>
      <c r="C81" s="21" t="s">
        <v>53</v>
      </c>
      <c r="D81" s="21"/>
      <c r="E81" s="20"/>
      <c r="F81" s="20">
        <v>1.02</v>
      </c>
      <c r="G81" s="77">
        <v>25</v>
      </c>
      <c r="H81" s="43">
        <f>G81-F81</f>
        <v>23.98</v>
      </c>
      <c r="I81" s="77"/>
    </row>
    <row r="82" spans="1:9">
      <c r="A82" s="14">
        <v>45191</v>
      </c>
      <c r="B82" s="17">
        <v>20230822016</v>
      </c>
      <c r="C82" s="16" t="s">
        <v>31</v>
      </c>
      <c r="D82" s="34" t="s">
        <v>32</v>
      </c>
      <c r="E82" s="17"/>
      <c r="F82" s="17">
        <v>193.6</v>
      </c>
      <c r="G82" s="17">
        <v>600</v>
      </c>
      <c r="H82" s="114">
        <f>H36+G82-F82</f>
        <v>266.98</v>
      </c>
      <c r="I82" s="112" t="s">
        <v>25</v>
      </c>
    </row>
    <row r="83" spans="1:9">
      <c r="A83" s="14"/>
      <c r="B83" s="10">
        <v>20230816022</v>
      </c>
      <c r="C83" s="11" t="s">
        <v>31</v>
      </c>
      <c r="D83" s="11" t="s">
        <v>32</v>
      </c>
      <c r="E83" s="10"/>
      <c r="F83" s="10">
        <v>241.27</v>
      </c>
      <c r="G83" s="67" t="s">
        <v>25</v>
      </c>
      <c r="H83" s="66">
        <f>H82-F83</f>
        <v>25.71</v>
      </c>
      <c r="I83" s="67" t="s">
        <v>25</v>
      </c>
    </row>
    <row r="84" spans="1:9">
      <c r="A84" s="14"/>
      <c r="B84" s="10">
        <v>20230825018</v>
      </c>
      <c r="C84" s="11" t="s">
        <v>31</v>
      </c>
      <c r="D84" s="11" t="s">
        <v>32</v>
      </c>
      <c r="E84" s="10"/>
      <c r="F84" s="10">
        <v>32.26</v>
      </c>
      <c r="G84" s="67" t="s">
        <v>25</v>
      </c>
      <c r="H84" s="66">
        <f>H83-F84</f>
        <v>-6.54999999999999</v>
      </c>
      <c r="I84" s="67" t="s">
        <v>25</v>
      </c>
    </row>
    <row r="85" spans="1:9">
      <c r="A85" s="14"/>
      <c r="B85" s="82">
        <v>20230825017</v>
      </c>
      <c r="C85" s="87" t="s">
        <v>31</v>
      </c>
      <c r="D85" s="82" t="s">
        <v>32</v>
      </c>
      <c r="E85" s="82"/>
      <c r="F85" s="82">
        <v>106.75</v>
      </c>
      <c r="G85" s="101" t="s">
        <v>25</v>
      </c>
      <c r="H85" s="83">
        <f>H84-F85</f>
        <v>-113.3</v>
      </c>
      <c r="I85" s="102" t="s">
        <v>54</v>
      </c>
    </row>
    <row r="86" ht="15.75" spans="1:9">
      <c r="A86" s="19"/>
      <c r="B86" s="20">
        <v>20230901027</v>
      </c>
      <c r="C86" s="21" t="s">
        <v>20</v>
      </c>
      <c r="D86" s="21" t="s">
        <v>7</v>
      </c>
      <c r="E86" s="20" t="s">
        <v>21</v>
      </c>
      <c r="F86" s="20">
        <v>49.19</v>
      </c>
      <c r="G86" s="20">
        <v>44.88</v>
      </c>
      <c r="H86" s="119">
        <f>G86-F86</f>
        <v>-4.31</v>
      </c>
      <c r="I86" s="102" t="s">
        <v>54</v>
      </c>
    </row>
    <row r="87" ht="15.75" spans="1:9">
      <c r="A87" s="24">
        <v>45194</v>
      </c>
      <c r="B87" s="120">
        <v>20230901027</v>
      </c>
      <c r="C87" s="111" t="s">
        <v>27</v>
      </c>
      <c r="D87" s="111" t="s">
        <v>28</v>
      </c>
      <c r="E87" s="121"/>
      <c r="F87" s="121">
        <v>19.5</v>
      </c>
      <c r="G87" s="121">
        <v>25</v>
      </c>
      <c r="H87" s="122">
        <f>H58+G87-F87</f>
        <v>16.83</v>
      </c>
      <c r="I87" s="121"/>
    </row>
    <row r="88" spans="1:9">
      <c r="A88" s="71">
        <v>45195</v>
      </c>
      <c r="B88" s="108">
        <v>20230905028</v>
      </c>
      <c r="C88" s="26" t="s">
        <v>6</v>
      </c>
      <c r="D88" s="26" t="s">
        <v>7</v>
      </c>
      <c r="E88" s="25">
        <v>0.12</v>
      </c>
      <c r="F88" s="25">
        <v>26.91</v>
      </c>
      <c r="G88" s="25">
        <v>43.97</v>
      </c>
      <c r="H88" s="123">
        <f>H78-F88+G88</f>
        <v>7.13</v>
      </c>
      <c r="I88" s="128"/>
    </row>
    <row r="89" spans="1:9">
      <c r="A89" s="64"/>
      <c r="B89" s="104"/>
      <c r="C89" s="10" t="s">
        <v>44</v>
      </c>
      <c r="D89" s="10" t="s">
        <v>32</v>
      </c>
      <c r="E89" s="10"/>
      <c r="F89" s="10">
        <v>207.73</v>
      </c>
      <c r="G89" s="10">
        <v>475</v>
      </c>
      <c r="H89" s="124">
        <f>G89-F89</f>
        <v>267.27</v>
      </c>
      <c r="I89" s="67" t="s">
        <v>25</v>
      </c>
    </row>
    <row r="90" ht="15.75" spans="1:9">
      <c r="A90" s="69"/>
      <c r="B90" s="20">
        <v>20230905027</v>
      </c>
      <c r="C90" s="20" t="s">
        <v>44</v>
      </c>
      <c r="D90" s="20" t="s">
        <v>32</v>
      </c>
      <c r="E90" s="20"/>
      <c r="F90" s="20">
        <v>269.14</v>
      </c>
      <c r="G90" s="125" t="s">
        <v>25</v>
      </c>
      <c r="H90" s="126">
        <f>H89-F90</f>
        <v>-1.87</v>
      </c>
      <c r="I90" s="129"/>
    </row>
    <row r="91" spans="1:9">
      <c r="A91" s="24">
        <v>45198</v>
      </c>
      <c r="B91" s="108">
        <v>20230922013</v>
      </c>
      <c r="C91" s="17" t="s">
        <v>50</v>
      </c>
      <c r="D91" s="17" t="s">
        <v>51</v>
      </c>
      <c r="E91" s="17"/>
      <c r="F91" s="17"/>
      <c r="G91" s="17">
        <v>50</v>
      </c>
      <c r="H91" s="49">
        <f>H79+G91</f>
        <v>-146.64</v>
      </c>
      <c r="I91" s="114" t="s">
        <v>54</v>
      </c>
    </row>
    <row r="92" spans="1:9">
      <c r="A92" s="14"/>
      <c r="B92" s="100"/>
      <c r="C92" s="10" t="s">
        <v>55</v>
      </c>
      <c r="D92" s="10"/>
      <c r="E92" s="10"/>
      <c r="F92" s="10">
        <v>5.08</v>
      </c>
      <c r="G92" s="10">
        <v>25</v>
      </c>
      <c r="H92" s="13">
        <f>G92-F92</f>
        <v>19.92</v>
      </c>
      <c r="I92" s="10"/>
    </row>
    <row r="93" spans="1:9">
      <c r="A93" s="14"/>
      <c r="B93" s="100"/>
      <c r="C93" s="10" t="s">
        <v>56</v>
      </c>
      <c r="D93" s="10"/>
      <c r="E93" s="10"/>
      <c r="F93" s="10">
        <v>5.08</v>
      </c>
      <c r="G93" s="10">
        <v>25</v>
      </c>
      <c r="H93" s="13">
        <f>G93-F93</f>
        <v>19.92</v>
      </c>
      <c r="I93" s="10"/>
    </row>
    <row r="94" spans="1:9">
      <c r="A94" s="14"/>
      <c r="B94" s="100"/>
      <c r="C94" s="10" t="s">
        <v>57</v>
      </c>
      <c r="D94" s="10"/>
      <c r="E94" s="10"/>
      <c r="F94" s="10">
        <v>72.86</v>
      </c>
      <c r="G94" s="10">
        <v>34.9</v>
      </c>
      <c r="H94" s="18">
        <f>G94-F94</f>
        <v>-37.96</v>
      </c>
      <c r="I94" s="10"/>
    </row>
    <row r="95" ht="15.75" spans="1:9">
      <c r="A95" s="19"/>
      <c r="B95" s="113"/>
      <c r="C95" s="20" t="s">
        <v>58</v>
      </c>
      <c r="D95" s="20"/>
      <c r="E95" s="20"/>
      <c r="F95" s="20">
        <v>39.47</v>
      </c>
      <c r="G95" s="20">
        <v>14.7</v>
      </c>
      <c r="H95" s="23">
        <f>G95-F95</f>
        <v>-24.77</v>
      </c>
      <c r="I95" s="103" t="s">
        <v>54</v>
      </c>
    </row>
  </sheetData>
  <autoFilter ref="A4:I95">
    <extLst/>
  </autoFilter>
  <mergeCells count="39">
    <mergeCell ref="A4:A5"/>
    <mergeCell ref="A6:A15"/>
    <mergeCell ref="A16:A33"/>
    <mergeCell ref="A34:A36"/>
    <mergeCell ref="A37:A40"/>
    <mergeCell ref="A41:A55"/>
    <mergeCell ref="A56:A58"/>
    <mergeCell ref="A59:A73"/>
    <mergeCell ref="A74:A75"/>
    <mergeCell ref="A77:A81"/>
    <mergeCell ref="A82:A86"/>
    <mergeCell ref="A88:A90"/>
    <mergeCell ref="A91:A95"/>
    <mergeCell ref="B4:B5"/>
    <mergeCell ref="B6:B8"/>
    <mergeCell ref="B9:B11"/>
    <mergeCell ref="B12:B13"/>
    <mergeCell ref="B14:B15"/>
    <mergeCell ref="B19:B24"/>
    <mergeCell ref="B25:B30"/>
    <mergeCell ref="B37:B38"/>
    <mergeCell ref="B39:B40"/>
    <mergeCell ref="B41:B42"/>
    <mergeCell ref="B43:B44"/>
    <mergeCell ref="B45:B46"/>
    <mergeCell ref="B59:B63"/>
    <mergeCell ref="B64:B68"/>
    <mergeCell ref="B69:B73"/>
    <mergeCell ref="B79:B81"/>
    <mergeCell ref="B88:B89"/>
    <mergeCell ref="B91:B95"/>
    <mergeCell ref="C4:C5"/>
    <mergeCell ref="D4:D5"/>
    <mergeCell ref="E4:E5"/>
    <mergeCell ref="F4:F5"/>
    <mergeCell ref="G4:G5"/>
    <mergeCell ref="H4:H5"/>
    <mergeCell ref="I4:I5"/>
    <mergeCell ref="A1:I3"/>
  </mergeCells>
  <pageMargins left="0.7" right="0.7" top="0.75" bottom="0.75" header="0.3" footer="0.3"/>
  <pageSetup paperSize="9" orientation="portrait"/>
  <headerFooter/>
  <ignoredErrors>
    <ignoredError sqref="H88;H82;H34;H74;H56;H51;H1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I118" sqref="I118"/>
    </sheetView>
  </sheetViews>
  <sheetFormatPr defaultColWidth="9" defaultRowHeight="15"/>
  <cols>
    <col min="1" max="1" width="16.5714285714286" style="1" customWidth="1"/>
    <col min="2" max="2" width="18.4285714285714" style="1" customWidth="1"/>
    <col min="3" max="3" width="19.8571428571429" style="1" customWidth="1"/>
    <col min="4" max="4" width="21.5714285714286" style="1" customWidth="1"/>
    <col min="5" max="5" width="16.1428571428571" style="1" customWidth="1"/>
    <col min="6" max="6" width="18.4285714285714" style="1" customWidth="1"/>
    <col min="7" max="7" width="19.1428571428571" style="1" customWidth="1"/>
    <col min="8" max="8" width="19.1428571428571" style="3" customWidth="1"/>
    <col min="9" max="9" width="25.1428571428571" style="1" customWidth="1"/>
  </cols>
  <sheetData>
    <row r="1" customHeight="1" spans="1:9">
      <c r="A1" s="4"/>
      <c r="B1" s="4"/>
      <c r="C1" s="4"/>
      <c r="D1" s="4"/>
      <c r="E1" s="4"/>
      <c r="F1" s="4"/>
      <c r="G1" s="4"/>
      <c r="H1" s="4"/>
      <c r="I1" s="4"/>
    </row>
    <row r="2" customHeight="1" spans="1:9">
      <c r="A2" s="4"/>
      <c r="B2" s="4"/>
      <c r="C2" s="4"/>
      <c r="D2" s="4"/>
      <c r="E2" s="4"/>
      <c r="F2" s="4"/>
      <c r="G2" s="4"/>
      <c r="H2" s="4"/>
      <c r="I2" s="4"/>
    </row>
    <row r="3" customHeight="1" spans="1:9">
      <c r="A3" s="4"/>
      <c r="B3" s="4"/>
      <c r="C3" s="4"/>
      <c r="D3" s="4"/>
      <c r="E3" s="4"/>
      <c r="F3" s="4"/>
      <c r="G3" s="4"/>
      <c r="H3" s="4"/>
      <c r="I3" s="4"/>
    </row>
    <row r="4" spans="1:10">
      <c r="A4" s="5" t="s">
        <v>0</v>
      </c>
      <c r="B4" s="6" t="s">
        <v>59</v>
      </c>
      <c r="C4" s="5" t="s">
        <v>1</v>
      </c>
      <c r="D4" s="5" t="s">
        <v>2</v>
      </c>
      <c r="E4" s="5" t="s">
        <v>3</v>
      </c>
      <c r="F4" s="6" t="s">
        <v>14</v>
      </c>
      <c r="G4" s="7" t="s">
        <v>4</v>
      </c>
      <c r="H4" s="6" t="s">
        <v>15</v>
      </c>
      <c r="I4" s="5" t="s">
        <v>5</v>
      </c>
      <c r="J4" s="1"/>
    </row>
    <row r="5" customHeight="1" spans="1:9">
      <c r="A5" s="5"/>
      <c r="B5" s="8"/>
      <c r="C5" s="5"/>
      <c r="D5" s="5"/>
      <c r="E5" s="5"/>
      <c r="F5" s="8"/>
      <c r="G5" s="7"/>
      <c r="H5" s="8"/>
      <c r="I5" s="5"/>
    </row>
    <row r="6" customHeight="1" spans="1:9">
      <c r="A6" s="64">
        <v>45201</v>
      </c>
      <c r="B6" s="65">
        <v>20230927001</v>
      </c>
      <c r="C6" s="11" t="s">
        <v>20</v>
      </c>
      <c r="D6" s="11" t="s">
        <v>7</v>
      </c>
      <c r="E6" s="10" t="s">
        <v>21</v>
      </c>
      <c r="F6" s="10">
        <v>12.83</v>
      </c>
      <c r="G6" s="66">
        <v>41.4</v>
      </c>
      <c r="H6" s="18">
        <f>'09'!H86+G6-F6</f>
        <v>24.26</v>
      </c>
      <c r="I6" s="76" t="s">
        <v>60</v>
      </c>
    </row>
    <row r="7" spans="1:9">
      <c r="A7" s="64"/>
      <c r="B7" s="10">
        <v>20230927002</v>
      </c>
      <c r="C7" s="11" t="s">
        <v>20</v>
      </c>
      <c r="D7" s="11" t="s">
        <v>7</v>
      </c>
      <c r="E7" s="10" t="s">
        <v>21</v>
      </c>
      <c r="F7" s="10">
        <v>2.44</v>
      </c>
      <c r="G7" s="67" t="s">
        <v>25</v>
      </c>
      <c r="H7" s="66">
        <f>H6-F7</f>
        <v>21.82</v>
      </c>
      <c r="I7" s="67" t="s">
        <v>25</v>
      </c>
    </row>
    <row r="8" spans="1:9">
      <c r="A8" s="64"/>
      <c r="B8" s="10">
        <v>20230927003</v>
      </c>
      <c r="C8" s="11" t="s">
        <v>20</v>
      </c>
      <c r="D8" s="11" t="s">
        <v>7</v>
      </c>
      <c r="E8" s="10" t="s">
        <v>21</v>
      </c>
      <c r="F8" s="10">
        <v>52.23</v>
      </c>
      <c r="G8" s="67" t="s">
        <v>25</v>
      </c>
      <c r="H8" s="18">
        <f>H7-F8</f>
        <v>-30.41</v>
      </c>
      <c r="I8" s="67" t="s">
        <v>25</v>
      </c>
    </row>
    <row r="9" spans="1:9">
      <c r="A9" s="64"/>
      <c r="B9" s="68">
        <v>20230901001</v>
      </c>
      <c r="C9" s="11" t="s">
        <v>17</v>
      </c>
      <c r="D9" s="11" t="s">
        <v>7</v>
      </c>
      <c r="E9" s="10" t="s">
        <v>18</v>
      </c>
      <c r="F9" s="10">
        <v>57.4</v>
      </c>
      <c r="G9" s="10">
        <v>24.04</v>
      </c>
      <c r="H9" s="18">
        <f>G9-F9</f>
        <v>-33.36</v>
      </c>
      <c r="I9" s="67" t="s">
        <v>25</v>
      </c>
    </row>
    <row r="10" spans="1:9">
      <c r="A10" s="64"/>
      <c r="B10" s="68"/>
      <c r="C10" s="10" t="s">
        <v>39</v>
      </c>
      <c r="D10" s="10" t="s">
        <v>7</v>
      </c>
      <c r="E10" s="10" t="s">
        <v>40</v>
      </c>
      <c r="F10" s="10">
        <v>55.6</v>
      </c>
      <c r="G10" s="10">
        <v>45.96</v>
      </c>
      <c r="H10" s="18">
        <f>G10-F10</f>
        <v>-9.64</v>
      </c>
      <c r="I10" s="67" t="s">
        <v>25</v>
      </c>
    </row>
    <row r="11" ht="15.75" spans="1:9">
      <c r="A11" s="69"/>
      <c r="B11" s="70"/>
      <c r="C11" s="21" t="s">
        <v>6</v>
      </c>
      <c r="D11" s="21" t="s">
        <v>61</v>
      </c>
      <c r="E11" s="20">
        <v>0.12</v>
      </c>
      <c r="F11" s="20">
        <v>38.4</v>
      </c>
      <c r="G11" s="20">
        <v>21.39</v>
      </c>
      <c r="H11" s="23">
        <f>G11-F11</f>
        <v>-17.01</v>
      </c>
      <c r="I11" s="20"/>
    </row>
    <row r="12" spans="1:9">
      <c r="A12" s="71">
        <v>45202</v>
      </c>
      <c r="B12" s="25">
        <v>20230927003</v>
      </c>
      <c r="C12" s="26" t="s">
        <v>20</v>
      </c>
      <c r="D12" s="26" t="s">
        <v>7</v>
      </c>
      <c r="E12" s="25" t="s">
        <v>21</v>
      </c>
      <c r="F12" s="72" t="s">
        <v>25</v>
      </c>
      <c r="G12" s="25">
        <v>19.6</v>
      </c>
      <c r="H12" s="28">
        <f>H8+G12</f>
        <v>-10.81</v>
      </c>
      <c r="I12" s="72" t="s">
        <v>25</v>
      </c>
    </row>
    <row r="13" spans="1:9">
      <c r="A13" s="64"/>
      <c r="B13" s="10">
        <v>20230927001</v>
      </c>
      <c r="C13" s="10" t="s">
        <v>39</v>
      </c>
      <c r="D13" s="10" t="s">
        <v>7</v>
      </c>
      <c r="E13" s="10" t="s">
        <v>40</v>
      </c>
      <c r="F13" s="73">
        <v>31.85</v>
      </c>
      <c r="G13" s="10">
        <v>35.64</v>
      </c>
      <c r="H13" s="18">
        <f>H10-F13+G13</f>
        <v>-5.85</v>
      </c>
      <c r="I13" s="10"/>
    </row>
    <row r="14" ht="15.75" spans="1:9">
      <c r="A14" s="69"/>
      <c r="B14" s="20">
        <v>20230922001</v>
      </c>
      <c r="C14" s="20" t="s">
        <v>62</v>
      </c>
      <c r="D14" s="20" t="s">
        <v>7</v>
      </c>
      <c r="E14" s="20" t="s">
        <v>63</v>
      </c>
      <c r="F14" s="20">
        <v>970.95</v>
      </c>
      <c r="G14" s="20">
        <v>25.6</v>
      </c>
      <c r="H14" s="74">
        <f>G14-F14</f>
        <v>-945.35</v>
      </c>
      <c r="I14" s="77" t="s">
        <v>25</v>
      </c>
    </row>
    <row r="15" spans="1:9">
      <c r="A15" s="24">
        <v>45203</v>
      </c>
      <c r="B15" s="25">
        <v>20230927001</v>
      </c>
      <c r="C15" s="26" t="s">
        <v>27</v>
      </c>
      <c r="D15" s="26" t="s">
        <v>28</v>
      </c>
      <c r="E15" s="25"/>
      <c r="F15" s="25">
        <v>6.9</v>
      </c>
      <c r="G15" s="25">
        <v>50</v>
      </c>
      <c r="H15" s="75">
        <f>G15-F15</f>
        <v>43.1</v>
      </c>
      <c r="I15" s="25"/>
    </row>
    <row r="16" spans="1:9">
      <c r="A16" s="14"/>
      <c r="B16" s="10">
        <v>20230927002</v>
      </c>
      <c r="C16" s="11" t="s">
        <v>27</v>
      </c>
      <c r="D16" s="11" t="s">
        <v>28</v>
      </c>
      <c r="E16" s="10"/>
      <c r="F16" s="10">
        <v>1.3</v>
      </c>
      <c r="G16" s="10"/>
      <c r="H16" s="66">
        <f>H15-F16</f>
        <v>41.8</v>
      </c>
      <c r="I16" s="10"/>
    </row>
    <row r="17" spans="1:9">
      <c r="A17" s="14"/>
      <c r="B17" s="10">
        <v>20230927003</v>
      </c>
      <c r="C17" s="11" t="s">
        <v>27</v>
      </c>
      <c r="D17" s="11" t="s">
        <v>28</v>
      </c>
      <c r="E17" s="10"/>
      <c r="F17" s="10">
        <v>28.04</v>
      </c>
      <c r="G17" s="10"/>
      <c r="H17" s="66">
        <f>H16-F17</f>
        <v>13.76</v>
      </c>
      <c r="I17" s="10"/>
    </row>
    <row r="18" spans="1:9">
      <c r="A18" s="14"/>
      <c r="B18" s="68">
        <v>20230927004</v>
      </c>
      <c r="C18" s="11" t="s">
        <v>27</v>
      </c>
      <c r="D18" s="11" t="s">
        <v>28</v>
      </c>
      <c r="E18" s="10"/>
      <c r="F18" s="10">
        <v>24.55</v>
      </c>
      <c r="G18" s="10"/>
      <c r="H18" s="18">
        <f>H17-F18</f>
        <v>-10.79</v>
      </c>
      <c r="I18" s="10"/>
    </row>
    <row r="19" spans="1:9">
      <c r="A19" s="14"/>
      <c r="B19" s="68"/>
      <c r="C19" s="11" t="s">
        <v>20</v>
      </c>
      <c r="D19" s="11" t="s">
        <v>7</v>
      </c>
      <c r="E19" s="10" t="s">
        <v>21</v>
      </c>
      <c r="F19" s="10">
        <v>45.6</v>
      </c>
      <c r="G19" s="10">
        <v>43.22</v>
      </c>
      <c r="H19" s="18">
        <f>H12-F19+G19</f>
        <v>-13.19</v>
      </c>
      <c r="I19" s="10"/>
    </row>
    <row r="20" spans="1:9">
      <c r="A20" s="14"/>
      <c r="B20" s="10">
        <v>20230901001</v>
      </c>
      <c r="C20" s="11" t="s">
        <v>17</v>
      </c>
      <c r="D20" s="11" t="s">
        <v>7</v>
      </c>
      <c r="E20" s="10" t="s">
        <v>18</v>
      </c>
      <c r="F20" s="10"/>
      <c r="G20" s="10">
        <v>33.84</v>
      </c>
      <c r="H20" s="18">
        <f>H9+G20</f>
        <v>0.480000000000004</v>
      </c>
      <c r="I20" s="10"/>
    </row>
    <row r="21" spans="1:9">
      <c r="A21" s="14"/>
      <c r="B21" s="10">
        <v>20230922001</v>
      </c>
      <c r="C21" s="10" t="s">
        <v>62</v>
      </c>
      <c r="D21" s="10" t="s">
        <v>7</v>
      </c>
      <c r="E21" s="10" t="s">
        <v>63</v>
      </c>
      <c r="F21" s="10"/>
      <c r="G21" s="10">
        <v>132.24</v>
      </c>
      <c r="H21" s="18">
        <f>H14+G21</f>
        <v>-813.11</v>
      </c>
      <c r="I21" s="10"/>
    </row>
    <row r="22" spans="1:9">
      <c r="A22" s="14"/>
      <c r="B22" s="10">
        <v>20230922001</v>
      </c>
      <c r="C22" s="10" t="s">
        <v>62</v>
      </c>
      <c r="D22" s="10" t="s">
        <v>7</v>
      </c>
      <c r="E22" s="10" t="s">
        <v>63</v>
      </c>
      <c r="F22" s="10"/>
      <c r="G22" s="10">
        <v>25.92</v>
      </c>
      <c r="H22" s="18">
        <f>H21+G22</f>
        <v>-787.19</v>
      </c>
      <c r="I22" s="10"/>
    </row>
    <row r="23" spans="1:9">
      <c r="A23" s="14"/>
      <c r="B23" s="10">
        <v>20230901001</v>
      </c>
      <c r="C23" s="10" t="s">
        <v>23</v>
      </c>
      <c r="D23" s="11" t="s">
        <v>24</v>
      </c>
      <c r="E23" s="10"/>
      <c r="F23" s="10">
        <v>18.7</v>
      </c>
      <c r="G23" s="10">
        <v>25</v>
      </c>
      <c r="H23" s="18">
        <f>G23-F23</f>
        <v>6.3</v>
      </c>
      <c r="I23" s="10"/>
    </row>
    <row r="24" ht="15.75" spans="1:9">
      <c r="A24" s="19"/>
      <c r="B24" s="20">
        <v>20230901001</v>
      </c>
      <c r="C24" s="20" t="s">
        <v>26</v>
      </c>
      <c r="D24" s="21" t="s">
        <v>24</v>
      </c>
      <c r="E24" s="20"/>
      <c r="F24" s="20">
        <v>18.7</v>
      </c>
      <c r="G24" s="20">
        <v>25</v>
      </c>
      <c r="H24" s="23">
        <f>G24-F24</f>
        <v>6.3</v>
      </c>
      <c r="I24" s="20"/>
    </row>
    <row r="25" spans="1:9">
      <c r="A25" s="71">
        <v>45204</v>
      </c>
      <c r="B25" s="25">
        <v>20230927001</v>
      </c>
      <c r="C25" s="26" t="s">
        <v>6</v>
      </c>
      <c r="D25" s="26" t="s">
        <v>61</v>
      </c>
      <c r="E25" s="25">
        <v>0.12</v>
      </c>
      <c r="F25" s="25">
        <v>3.77</v>
      </c>
      <c r="G25" s="25">
        <v>38.57</v>
      </c>
      <c r="H25" s="28">
        <f>H11-F25+G25</f>
        <v>17.79</v>
      </c>
      <c r="I25" s="25"/>
    </row>
    <row r="26" spans="1:9">
      <c r="A26" s="64"/>
      <c r="B26" s="10">
        <v>20230927002</v>
      </c>
      <c r="C26" s="10" t="s">
        <v>39</v>
      </c>
      <c r="D26" s="10" t="s">
        <v>7</v>
      </c>
      <c r="E26" s="10" t="s">
        <v>40</v>
      </c>
      <c r="F26" s="10">
        <v>6.05</v>
      </c>
      <c r="G26" s="10">
        <v>19.14</v>
      </c>
      <c r="H26" s="18">
        <f>H13-F26+G26</f>
        <v>7.24</v>
      </c>
      <c r="I26" s="10"/>
    </row>
    <row r="27" spans="1:9">
      <c r="A27" s="64"/>
      <c r="B27" s="10">
        <v>20230922001</v>
      </c>
      <c r="C27" s="10" t="s">
        <v>50</v>
      </c>
      <c r="D27" s="10" t="s">
        <v>51</v>
      </c>
      <c r="E27" s="10"/>
      <c r="F27" s="10">
        <v>-146.64</v>
      </c>
      <c r="G27" s="10">
        <v>50</v>
      </c>
      <c r="H27" s="18">
        <f>G27+F27</f>
        <v>-96.64</v>
      </c>
      <c r="I27" s="66" t="s">
        <v>64</v>
      </c>
    </row>
    <row r="28" ht="15.75" spans="1:9">
      <c r="A28" s="69"/>
      <c r="B28" s="20">
        <v>20230927005</v>
      </c>
      <c r="C28" s="21" t="s">
        <v>20</v>
      </c>
      <c r="D28" s="21" t="s">
        <v>7</v>
      </c>
      <c r="E28" s="20" t="s">
        <v>21</v>
      </c>
      <c r="F28" s="20">
        <v>5.32</v>
      </c>
      <c r="G28" s="20">
        <v>43.06</v>
      </c>
      <c r="H28" s="74">
        <f>H19-F28+G28</f>
        <v>24.55</v>
      </c>
      <c r="I28" s="20"/>
    </row>
    <row r="29" spans="1:9">
      <c r="A29" s="24">
        <v>45206</v>
      </c>
      <c r="B29" s="25">
        <v>20230927003</v>
      </c>
      <c r="C29" s="25" t="s">
        <v>39</v>
      </c>
      <c r="D29" s="25" t="s">
        <v>7</v>
      </c>
      <c r="E29" s="25" t="s">
        <v>40</v>
      </c>
      <c r="F29" s="25">
        <v>129.36</v>
      </c>
      <c r="G29" s="25">
        <v>42.74</v>
      </c>
      <c r="H29" s="28">
        <f>H26+G29-F29</f>
        <v>-79.38</v>
      </c>
      <c r="I29" s="25"/>
    </row>
    <row r="30" ht="15.75" spans="1:9">
      <c r="A30" s="19"/>
      <c r="B30" s="20">
        <v>20231007001</v>
      </c>
      <c r="C30" s="21" t="s">
        <v>41</v>
      </c>
      <c r="D30" s="21" t="s">
        <v>7</v>
      </c>
      <c r="E30" s="20" t="s">
        <v>42</v>
      </c>
      <c r="F30" s="20">
        <v>257.48</v>
      </c>
      <c r="G30" s="20">
        <v>54.38</v>
      </c>
      <c r="H30" s="23">
        <f>G30-F30</f>
        <v>-203.1</v>
      </c>
      <c r="I30" s="20"/>
    </row>
    <row r="31" spans="1:9">
      <c r="A31" s="24">
        <v>45208</v>
      </c>
      <c r="B31" s="25">
        <v>20230905048</v>
      </c>
      <c r="C31" s="25" t="s">
        <v>44</v>
      </c>
      <c r="D31" s="25" t="s">
        <v>32</v>
      </c>
      <c r="E31" s="25"/>
      <c r="F31" s="25">
        <v>226.33</v>
      </c>
      <c r="G31" s="25">
        <v>100</v>
      </c>
      <c r="H31" s="28">
        <f>G31-F31</f>
        <v>-126.33</v>
      </c>
      <c r="I31" s="75"/>
    </row>
    <row r="32" spans="1:9">
      <c r="A32" s="14"/>
      <c r="B32" s="10">
        <v>20230927005</v>
      </c>
      <c r="C32" s="11" t="s">
        <v>27</v>
      </c>
      <c r="D32" s="11" t="s">
        <v>28</v>
      </c>
      <c r="E32" s="10"/>
      <c r="F32" s="10">
        <v>2.86</v>
      </c>
      <c r="G32" s="10">
        <v>50</v>
      </c>
      <c r="H32" s="18">
        <f>H18+G32-F32</f>
        <v>36.35</v>
      </c>
      <c r="I32" s="10"/>
    </row>
    <row r="33" spans="1:9">
      <c r="A33" s="14"/>
      <c r="B33" s="10">
        <v>20230927002</v>
      </c>
      <c r="C33" s="11" t="s">
        <v>6</v>
      </c>
      <c r="D33" s="11" t="s">
        <v>61</v>
      </c>
      <c r="E33" s="10">
        <v>0.12</v>
      </c>
      <c r="F33" s="10">
        <v>3.19</v>
      </c>
      <c r="G33" s="10"/>
      <c r="H33" s="66">
        <f>H25-F33</f>
        <v>14.6</v>
      </c>
      <c r="I33" s="10"/>
    </row>
    <row r="34" spans="1:9">
      <c r="A34" s="14"/>
      <c r="B34" s="10">
        <v>20230927005</v>
      </c>
      <c r="C34" s="11" t="s">
        <v>6</v>
      </c>
      <c r="D34" s="11" t="s">
        <v>61</v>
      </c>
      <c r="E34" s="10">
        <v>0.12</v>
      </c>
      <c r="F34" s="10">
        <v>6.94</v>
      </c>
      <c r="G34" s="10">
        <v>24.86</v>
      </c>
      <c r="H34" s="18">
        <f>H33+G34-F34</f>
        <v>32.52</v>
      </c>
      <c r="I34" s="10"/>
    </row>
    <row r="35" spans="1:9">
      <c r="A35" s="14"/>
      <c r="B35" s="10">
        <v>20230927006</v>
      </c>
      <c r="C35" s="11" t="s">
        <v>20</v>
      </c>
      <c r="D35" s="11" t="s">
        <v>7</v>
      </c>
      <c r="E35" s="10" t="s">
        <v>21</v>
      </c>
      <c r="F35" s="10">
        <v>177.72</v>
      </c>
      <c r="G35" s="10">
        <v>31.7</v>
      </c>
      <c r="H35" s="18">
        <f>H28+G35-F35</f>
        <v>-121.47</v>
      </c>
      <c r="I35" s="10"/>
    </row>
    <row r="36" spans="1:9">
      <c r="A36" s="14"/>
      <c r="B36" s="10">
        <v>20231007001</v>
      </c>
      <c r="C36" s="11" t="s">
        <v>41</v>
      </c>
      <c r="D36" s="11" t="s">
        <v>7</v>
      </c>
      <c r="E36" s="10" t="s">
        <v>42</v>
      </c>
      <c r="F36" s="10"/>
      <c r="G36" s="10">
        <v>26</v>
      </c>
      <c r="H36" s="18">
        <f>H30+G36</f>
        <v>-177.1</v>
      </c>
      <c r="I36" s="10"/>
    </row>
    <row r="37" spans="1:9">
      <c r="A37" s="14"/>
      <c r="B37" s="10">
        <v>20230922001</v>
      </c>
      <c r="C37" s="10" t="s">
        <v>62</v>
      </c>
      <c r="D37" s="10" t="s">
        <v>7</v>
      </c>
      <c r="E37" s="10" t="s">
        <v>63</v>
      </c>
      <c r="F37" s="10"/>
      <c r="G37" s="10">
        <v>49.38</v>
      </c>
      <c r="H37" s="18">
        <f>H22+G37</f>
        <v>-737.81</v>
      </c>
      <c r="I37" s="10"/>
    </row>
    <row r="38" ht="15.75" spans="1:9">
      <c r="A38" s="19"/>
      <c r="B38" s="20">
        <v>20230927003</v>
      </c>
      <c r="C38" s="20" t="s">
        <v>39</v>
      </c>
      <c r="D38" s="20" t="s">
        <v>7</v>
      </c>
      <c r="E38" s="20" t="s">
        <v>40</v>
      </c>
      <c r="F38" s="20"/>
      <c r="G38" s="20">
        <v>40.6</v>
      </c>
      <c r="H38" s="23">
        <f>H29+G38</f>
        <v>-38.78</v>
      </c>
      <c r="I38" s="20"/>
    </row>
    <row r="39" spans="1:9">
      <c r="A39" s="71">
        <v>45209</v>
      </c>
      <c r="B39" s="25">
        <v>20230927002</v>
      </c>
      <c r="C39" s="26" t="s">
        <v>31</v>
      </c>
      <c r="D39" s="26" t="s">
        <v>32</v>
      </c>
      <c r="E39" s="25"/>
      <c r="F39" s="25">
        <f>113.3+22.34</f>
        <v>135.64</v>
      </c>
      <c r="G39" s="25">
        <v>1400</v>
      </c>
      <c r="H39" s="75">
        <f>G39-F39</f>
        <v>1264.36</v>
      </c>
      <c r="I39" s="25" t="s">
        <v>65</v>
      </c>
    </row>
    <row r="40" spans="1:9">
      <c r="A40" s="64"/>
      <c r="B40" s="10">
        <v>20230901001</v>
      </c>
      <c r="C40" s="11" t="s">
        <v>31</v>
      </c>
      <c r="D40" s="11" t="s">
        <v>32</v>
      </c>
      <c r="E40" s="10"/>
      <c r="F40" s="10">
        <v>173.9</v>
      </c>
      <c r="G40" s="10"/>
      <c r="H40" s="66">
        <f t="shared" ref="H40:H46" si="0">H39-F40</f>
        <v>1090.46</v>
      </c>
      <c r="I40" s="10"/>
    </row>
    <row r="41" spans="1:9">
      <c r="A41" s="64"/>
      <c r="B41" s="10">
        <v>20230927003</v>
      </c>
      <c r="C41" s="11" t="s">
        <v>31</v>
      </c>
      <c r="D41" s="11" t="s">
        <v>32</v>
      </c>
      <c r="E41" s="10"/>
      <c r="F41" s="10">
        <v>480.84</v>
      </c>
      <c r="G41" s="10"/>
      <c r="H41" s="66">
        <f t="shared" si="0"/>
        <v>609.62</v>
      </c>
      <c r="I41" s="10"/>
    </row>
    <row r="42" spans="1:9">
      <c r="A42" s="64"/>
      <c r="B42" s="10">
        <v>20230927004</v>
      </c>
      <c r="C42" s="11" t="s">
        <v>31</v>
      </c>
      <c r="D42" s="11" t="s">
        <v>32</v>
      </c>
      <c r="E42" s="10"/>
      <c r="F42" s="10">
        <v>419.12</v>
      </c>
      <c r="G42" s="10"/>
      <c r="H42" s="66">
        <f t="shared" si="0"/>
        <v>190.5</v>
      </c>
      <c r="I42" s="10"/>
    </row>
    <row r="43" spans="1:9">
      <c r="A43" s="64"/>
      <c r="B43" s="10">
        <v>20230927005</v>
      </c>
      <c r="C43" s="11" t="s">
        <v>31</v>
      </c>
      <c r="D43" s="11" t="s">
        <v>32</v>
      </c>
      <c r="E43" s="10"/>
      <c r="F43" s="10">
        <v>48.84</v>
      </c>
      <c r="G43" s="10"/>
      <c r="H43" s="66">
        <f t="shared" si="0"/>
        <v>141.66</v>
      </c>
      <c r="I43" s="10"/>
    </row>
    <row r="44" spans="1:9">
      <c r="A44" s="64"/>
      <c r="B44" s="10">
        <v>20230927007</v>
      </c>
      <c r="C44" s="11" t="s">
        <v>31</v>
      </c>
      <c r="D44" s="11" t="s">
        <v>32</v>
      </c>
      <c r="E44" s="10"/>
      <c r="F44" s="10">
        <v>72.94</v>
      </c>
      <c r="G44" s="10"/>
      <c r="H44" s="66">
        <f t="shared" si="0"/>
        <v>68.7200000000001</v>
      </c>
      <c r="I44" s="10"/>
    </row>
    <row r="45" spans="1:9">
      <c r="A45" s="64"/>
      <c r="B45" s="10">
        <v>20230927008</v>
      </c>
      <c r="C45" s="11" t="s">
        <v>31</v>
      </c>
      <c r="D45" s="11" t="s">
        <v>32</v>
      </c>
      <c r="E45" s="10"/>
      <c r="F45" s="10">
        <v>21.07</v>
      </c>
      <c r="G45" s="10"/>
      <c r="H45" s="66">
        <f t="shared" si="0"/>
        <v>47.6500000000001</v>
      </c>
      <c r="I45" s="10"/>
    </row>
    <row r="46" spans="1:9">
      <c r="A46" s="64"/>
      <c r="B46" s="10">
        <v>20230927006</v>
      </c>
      <c r="C46" s="11" t="s">
        <v>31</v>
      </c>
      <c r="D46" s="11" t="s">
        <v>32</v>
      </c>
      <c r="E46" s="10"/>
      <c r="F46" s="10">
        <v>1634.45</v>
      </c>
      <c r="G46" s="10"/>
      <c r="H46" s="18">
        <f t="shared" si="0"/>
        <v>-1586.8</v>
      </c>
      <c r="I46" s="10"/>
    </row>
    <row r="47" spans="1:9">
      <c r="A47" s="64"/>
      <c r="B47" s="10">
        <v>20230927001</v>
      </c>
      <c r="C47" s="10" t="s">
        <v>44</v>
      </c>
      <c r="D47" s="10" t="s">
        <v>32</v>
      </c>
      <c r="E47" s="10"/>
      <c r="F47" s="10">
        <v>111.76</v>
      </c>
      <c r="G47" s="10">
        <v>225</v>
      </c>
      <c r="H47" s="42">
        <f>H31+G47-F47</f>
        <v>-13.09</v>
      </c>
      <c r="I47" s="10"/>
    </row>
    <row r="48" spans="1:9">
      <c r="A48" s="64"/>
      <c r="B48" s="10">
        <v>20230927006</v>
      </c>
      <c r="C48" s="11" t="s">
        <v>20</v>
      </c>
      <c r="D48" s="11" t="s">
        <v>7</v>
      </c>
      <c r="E48" s="10" t="s">
        <v>21</v>
      </c>
      <c r="F48" s="10"/>
      <c r="G48" s="10">
        <v>36.1</v>
      </c>
      <c r="H48" s="18">
        <f>H35+G48</f>
        <v>-85.37</v>
      </c>
      <c r="I48" s="10"/>
    </row>
    <row r="49" spans="1:9">
      <c r="A49" s="64"/>
      <c r="B49" s="10">
        <v>20230927003</v>
      </c>
      <c r="C49" s="10" t="s">
        <v>39</v>
      </c>
      <c r="D49" s="10" t="s">
        <v>7</v>
      </c>
      <c r="E49" s="10" t="s">
        <v>40</v>
      </c>
      <c r="F49" s="10"/>
      <c r="G49" s="10">
        <v>42.02</v>
      </c>
      <c r="H49" s="18">
        <f>H38+G49</f>
        <v>3.23999999999999</v>
      </c>
      <c r="I49" s="10"/>
    </row>
    <row r="50" ht="15.75" spans="1:9">
      <c r="A50" s="69"/>
      <c r="B50" s="20">
        <v>20230922001</v>
      </c>
      <c r="C50" s="20" t="s">
        <v>62</v>
      </c>
      <c r="D50" s="20" t="s">
        <v>7</v>
      </c>
      <c r="E50" s="20" t="s">
        <v>63</v>
      </c>
      <c r="F50" s="20"/>
      <c r="G50" s="20">
        <v>95.96</v>
      </c>
      <c r="H50" s="23">
        <f>H37+G50</f>
        <v>-641.85</v>
      </c>
      <c r="I50" s="20"/>
    </row>
    <row r="51" spans="1:9">
      <c r="A51" s="24">
        <v>45210</v>
      </c>
      <c r="B51" s="25">
        <v>20230927001</v>
      </c>
      <c r="C51" s="26" t="s">
        <v>17</v>
      </c>
      <c r="D51" s="26" t="s">
        <v>7</v>
      </c>
      <c r="E51" s="25" t="s">
        <v>18</v>
      </c>
      <c r="F51" s="25">
        <v>5.63</v>
      </c>
      <c r="G51" s="25">
        <v>20</v>
      </c>
      <c r="H51" s="75">
        <f>H20+G51-F51</f>
        <v>14.85</v>
      </c>
      <c r="I51" s="25"/>
    </row>
    <row r="52" spans="1:9">
      <c r="A52" s="14"/>
      <c r="B52" s="10">
        <v>20230927002</v>
      </c>
      <c r="C52" s="11" t="s">
        <v>17</v>
      </c>
      <c r="D52" s="11" t="s">
        <v>7</v>
      </c>
      <c r="E52" s="10" t="s">
        <v>18</v>
      </c>
      <c r="F52" s="10">
        <v>1.07</v>
      </c>
      <c r="G52" s="10"/>
      <c r="H52" s="66">
        <f>H51-F52</f>
        <v>13.78</v>
      </c>
      <c r="I52" s="10"/>
    </row>
    <row r="53" spans="1:9">
      <c r="A53" s="14"/>
      <c r="B53" s="10">
        <v>20230927003</v>
      </c>
      <c r="C53" s="11" t="s">
        <v>17</v>
      </c>
      <c r="D53" s="11" t="s">
        <v>7</v>
      </c>
      <c r="E53" s="10" t="s">
        <v>18</v>
      </c>
      <c r="F53" s="10">
        <v>22.79</v>
      </c>
      <c r="G53" s="10"/>
      <c r="H53" s="18">
        <f>H52-F53</f>
        <v>-9.00999999999999</v>
      </c>
      <c r="I53" s="10"/>
    </row>
    <row r="54" spans="1:9">
      <c r="A54" s="14"/>
      <c r="B54" s="10">
        <v>20230927004</v>
      </c>
      <c r="C54" s="10" t="s">
        <v>39</v>
      </c>
      <c r="D54" s="10" t="s">
        <v>7</v>
      </c>
      <c r="E54" s="10" t="s">
        <v>40</v>
      </c>
      <c r="F54" s="10">
        <v>113.16</v>
      </c>
      <c r="G54" s="10">
        <v>43.54</v>
      </c>
      <c r="H54" s="18">
        <f>H49+G54-F54</f>
        <v>-66.38</v>
      </c>
      <c r="I54" s="10"/>
    </row>
    <row r="55" spans="1:9">
      <c r="A55" s="14"/>
      <c r="B55" s="10">
        <v>20230922001</v>
      </c>
      <c r="C55" s="10" t="s">
        <v>62</v>
      </c>
      <c r="D55" s="10" t="s">
        <v>7</v>
      </c>
      <c r="E55" s="10" t="s">
        <v>63</v>
      </c>
      <c r="F55" s="10"/>
      <c r="G55" s="10">
        <v>68.32</v>
      </c>
      <c r="H55" s="18">
        <f>H50+G55</f>
        <v>-573.53</v>
      </c>
      <c r="I55" s="10"/>
    </row>
    <row r="56" spans="1:9">
      <c r="A56" s="14"/>
      <c r="B56" s="10">
        <v>20230922001</v>
      </c>
      <c r="C56" s="10" t="s">
        <v>62</v>
      </c>
      <c r="D56" s="10" t="s">
        <v>7</v>
      </c>
      <c r="E56" s="10" t="s">
        <v>63</v>
      </c>
      <c r="F56" s="10"/>
      <c r="G56" s="10">
        <v>65.66</v>
      </c>
      <c r="H56" s="18">
        <f>H55+G56</f>
        <v>-507.87</v>
      </c>
      <c r="I56" s="10"/>
    </row>
    <row r="57" spans="1:9">
      <c r="A57" s="14"/>
      <c r="B57" s="10">
        <v>20230927003</v>
      </c>
      <c r="C57" s="11" t="s">
        <v>6</v>
      </c>
      <c r="D57" s="11" t="s">
        <v>61</v>
      </c>
      <c r="E57" s="10"/>
      <c r="F57" s="10">
        <v>68.01</v>
      </c>
      <c r="G57" s="10">
        <v>33.73</v>
      </c>
      <c r="H57" s="18">
        <f>H34+G57-F57</f>
        <v>-1.76000000000001</v>
      </c>
      <c r="I57" s="10"/>
    </row>
    <row r="58" spans="1:9">
      <c r="A58" s="14"/>
      <c r="B58" s="10">
        <v>20230927001</v>
      </c>
      <c r="C58" s="10" t="s">
        <v>23</v>
      </c>
      <c r="D58" s="11" t="s">
        <v>24</v>
      </c>
      <c r="E58" s="10"/>
      <c r="F58" s="10">
        <v>7.63</v>
      </c>
      <c r="G58" s="10">
        <v>25</v>
      </c>
      <c r="H58" s="18">
        <f>H23+G58-F58</f>
        <v>23.67</v>
      </c>
      <c r="I58" s="10"/>
    </row>
    <row r="59" spans="1:9">
      <c r="A59" s="14"/>
      <c r="B59" s="10">
        <v>20230927001</v>
      </c>
      <c r="C59" s="10" t="s">
        <v>26</v>
      </c>
      <c r="D59" s="11" t="s">
        <v>24</v>
      </c>
      <c r="E59" s="10"/>
      <c r="F59" s="10">
        <v>7.63</v>
      </c>
      <c r="G59" s="10">
        <v>25</v>
      </c>
      <c r="H59" s="18">
        <f>H24+G59-F59</f>
        <v>23.67</v>
      </c>
      <c r="I59" s="10"/>
    </row>
    <row r="60" spans="1:9">
      <c r="A60" s="14"/>
      <c r="B60" s="10">
        <v>20230927002</v>
      </c>
      <c r="C60" s="10" t="s">
        <v>23</v>
      </c>
      <c r="D60" s="11" t="s">
        <v>24</v>
      </c>
      <c r="E60" s="10"/>
      <c r="F60" s="10">
        <v>1.46</v>
      </c>
      <c r="G60" s="10"/>
      <c r="H60" s="18">
        <f>H58-F60</f>
        <v>22.21</v>
      </c>
      <c r="I60" s="10"/>
    </row>
    <row r="61" spans="1:9">
      <c r="A61" s="14"/>
      <c r="B61" s="10">
        <v>20230927002</v>
      </c>
      <c r="C61" s="10" t="s">
        <v>26</v>
      </c>
      <c r="D61" s="11" t="s">
        <v>24</v>
      </c>
      <c r="E61" s="10"/>
      <c r="F61" s="10">
        <v>1.46</v>
      </c>
      <c r="G61" s="10"/>
      <c r="H61" s="18">
        <f>H59-F61</f>
        <v>22.21</v>
      </c>
      <c r="I61" s="10"/>
    </row>
    <row r="62" spans="1:9">
      <c r="A62" s="14"/>
      <c r="B62" s="10">
        <v>20230927003</v>
      </c>
      <c r="C62" s="10" t="s">
        <v>23</v>
      </c>
      <c r="D62" s="11" t="s">
        <v>24</v>
      </c>
      <c r="E62" s="10"/>
      <c r="F62" s="10">
        <v>30.85</v>
      </c>
      <c r="G62" s="10"/>
      <c r="H62" s="18">
        <f>H60-F62</f>
        <v>-8.64</v>
      </c>
      <c r="I62" s="10"/>
    </row>
    <row r="63" ht="15.75" spans="1:9">
      <c r="A63" s="19"/>
      <c r="B63" s="20">
        <v>20230927003</v>
      </c>
      <c r="C63" s="20" t="s">
        <v>26</v>
      </c>
      <c r="D63" s="21" t="s">
        <v>24</v>
      </c>
      <c r="E63" s="20"/>
      <c r="F63" s="20">
        <v>30.85</v>
      </c>
      <c r="G63" s="20"/>
      <c r="H63" s="23">
        <f>H61-F63</f>
        <v>-8.64</v>
      </c>
      <c r="I63" s="20"/>
    </row>
    <row r="64" spans="1:9">
      <c r="A64" s="24">
        <v>45211</v>
      </c>
      <c r="B64" s="25">
        <v>20230927004</v>
      </c>
      <c r="C64" s="25" t="s">
        <v>39</v>
      </c>
      <c r="D64" s="25" t="s">
        <v>7</v>
      </c>
      <c r="E64" s="25" t="s">
        <v>40</v>
      </c>
      <c r="F64" s="25"/>
      <c r="G64" s="25">
        <v>43.02</v>
      </c>
      <c r="H64" s="28">
        <f>H54+G64</f>
        <v>-23.36</v>
      </c>
      <c r="I64" s="25"/>
    </row>
    <row r="65" spans="1:9">
      <c r="A65" s="14"/>
      <c r="B65" s="10">
        <v>20230927006</v>
      </c>
      <c r="C65" s="11" t="s">
        <v>20</v>
      </c>
      <c r="D65" s="11" t="s">
        <v>7</v>
      </c>
      <c r="E65" s="10" t="s">
        <v>21</v>
      </c>
      <c r="F65" s="10"/>
      <c r="G65" s="10">
        <v>86.62</v>
      </c>
      <c r="H65" s="18">
        <f>H48+G65</f>
        <v>1.25</v>
      </c>
      <c r="I65" s="10"/>
    </row>
    <row r="66" spans="1:9">
      <c r="A66" s="14"/>
      <c r="B66" s="10">
        <v>20230927004</v>
      </c>
      <c r="C66" s="11" t="s">
        <v>17</v>
      </c>
      <c r="D66" s="11" t="s">
        <v>7</v>
      </c>
      <c r="E66" s="10" t="s">
        <v>18</v>
      </c>
      <c r="F66" s="10">
        <v>19.98</v>
      </c>
      <c r="G66" s="10">
        <v>30.3</v>
      </c>
      <c r="H66" s="18">
        <f>H53+G66-F66</f>
        <v>1.31000000000001</v>
      </c>
      <c r="I66" s="10"/>
    </row>
    <row r="67" ht="15.75" spans="1:9">
      <c r="A67" s="19"/>
      <c r="B67" s="20">
        <v>20230927004</v>
      </c>
      <c r="C67" s="21" t="s">
        <v>6</v>
      </c>
      <c r="D67" s="21" t="s">
        <v>61</v>
      </c>
      <c r="E67" s="20"/>
      <c r="F67" s="78">
        <v>59.63</v>
      </c>
      <c r="G67" s="20">
        <v>44.2</v>
      </c>
      <c r="H67" s="23">
        <f>H57+G67-F67</f>
        <v>-17.19</v>
      </c>
      <c r="I67" s="20"/>
    </row>
    <row r="68" spans="1:9">
      <c r="A68" s="24">
        <v>45212</v>
      </c>
      <c r="B68" s="25">
        <v>20230927007</v>
      </c>
      <c r="C68" s="26" t="s">
        <v>20</v>
      </c>
      <c r="D68" s="26" t="s">
        <v>7</v>
      </c>
      <c r="E68" s="25" t="s">
        <v>21</v>
      </c>
      <c r="F68" s="79">
        <v>21.85</v>
      </c>
      <c r="G68" s="25">
        <v>23.32</v>
      </c>
      <c r="H68" s="28">
        <f>H65+G68-F68</f>
        <v>2.72</v>
      </c>
      <c r="I68" s="25"/>
    </row>
    <row r="69" ht="15.75" spans="1:9">
      <c r="A69" s="19"/>
      <c r="B69" s="15">
        <v>20230927008</v>
      </c>
      <c r="C69" s="16" t="s">
        <v>20</v>
      </c>
      <c r="D69" s="16" t="s">
        <v>7</v>
      </c>
      <c r="E69" s="17" t="s">
        <v>21</v>
      </c>
      <c r="F69" s="80">
        <v>6.23</v>
      </c>
      <c r="G69" s="15"/>
      <c r="H69" s="81">
        <f>H68-F69</f>
        <v>-3.51</v>
      </c>
      <c r="I69" s="15"/>
    </row>
    <row r="70" spans="1:9">
      <c r="A70" s="24">
        <v>45213</v>
      </c>
      <c r="B70" s="25">
        <v>20230901001</v>
      </c>
      <c r="C70" s="26" t="s">
        <v>33</v>
      </c>
      <c r="D70" s="26" t="s">
        <v>34</v>
      </c>
      <c r="E70" s="25"/>
      <c r="F70" s="25">
        <v>43.87</v>
      </c>
      <c r="G70" s="25">
        <v>27.1</v>
      </c>
      <c r="H70" s="41">
        <f>G70-F70</f>
        <v>-16.77</v>
      </c>
      <c r="I70" s="25"/>
    </row>
    <row r="71" spans="1:9">
      <c r="A71" s="14"/>
      <c r="B71" s="10">
        <v>20230927003</v>
      </c>
      <c r="C71" s="10" t="s">
        <v>23</v>
      </c>
      <c r="D71" s="11" t="s">
        <v>24</v>
      </c>
      <c r="E71" s="10"/>
      <c r="F71" s="10"/>
      <c r="G71" s="10">
        <v>25</v>
      </c>
      <c r="H71" s="18">
        <f>H62+G71</f>
        <v>16.36</v>
      </c>
      <c r="I71" s="10"/>
    </row>
    <row r="72" spans="1:9">
      <c r="A72" s="14"/>
      <c r="B72" s="10">
        <v>20230927003</v>
      </c>
      <c r="C72" s="10" t="s">
        <v>26</v>
      </c>
      <c r="D72" s="11" t="s">
        <v>24</v>
      </c>
      <c r="E72" s="10"/>
      <c r="F72" s="10"/>
      <c r="G72" s="10">
        <v>25</v>
      </c>
      <c r="H72" s="18">
        <f>H63+G72</f>
        <v>16.36</v>
      </c>
      <c r="I72" s="10"/>
    </row>
    <row r="73" spans="1:9">
      <c r="A73" s="14"/>
      <c r="B73" s="10">
        <v>20231007005</v>
      </c>
      <c r="C73" s="11" t="s">
        <v>17</v>
      </c>
      <c r="D73" s="11" t="s">
        <v>7</v>
      </c>
      <c r="E73" s="10" t="s">
        <v>18</v>
      </c>
      <c r="F73" s="10">
        <v>2.33</v>
      </c>
      <c r="G73" s="10">
        <v>35.98</v>
      </c>
      <c r="H73" s="18">
        <f>H66+G73-F73</f>
        <v>34.96</v>
      </c>
      <c r="I73" s="15"/>
    </row>
    <row r="74" ht="15.75" spans="1:9">
      <c r="A74" s="19"/>
      <c r="B74" s="15">
        <v>20231007006</v>
      </c>
      <c r="C74" s="11" t="s">
        <v>17</v>
      </c>
      <c r="D74" s="11" t="s">
        <v>7</v>
      </c>
      <c r="E74" s="10" t="s">
        <v>18</v>
      </c>
      <c r="F74" s="15">
        <v>78.03</v>
      </c>
      <c r="G74" s="15">
        <v>41.68</v>
      </c>
      <c r="H74" s="36">
        <f>H73+G74-F74</f>
        <v>-1.38999999999999</v>
      </c>
      <c r="I74" s="15"/>
    </row>
    <row r="75" spans="1:9">
      <c r="A75" s="24">
        <v>45215</v>
      </c>
      <c r="B75" s="25">
        <v>20230927007</v>
      </c>
      <c r="C75" s="26" t="s">
        <v>6</v>
      </c>
      <c r="D75" s="26" t="s">
        <v>61</v>
      </c>
      <c r="E75" s="25"/>
      <c r="F75" s="25">
        <v>7.18</v>
      </c>
      <c r="G75" s="25">
        <v>50.48</v>
      </c>
      <c r="H75" s="75">
        <f>H67+G75-F75</f>
        <v>26.11</v>
      </c>
      <c r="I75" s="25"/>
    </row>
    <row r="76" spans="1:9">
      <c r="A76" s="14"/>
      <c r="B76" s="10">
        <v>20230927008</v>
      </c>
      <c r="C76" s="11" t="s">
        <v>6</v>
      </c>
      <c r="D76" s="11" t="s">
        <v>61</v>
      </c>
      <c r="E76" s="10"/>
      <c r="F76" s="10">
        <v>2.05</v>
      </c>
      <c r="G76" s="10"/>
      <c r="H76" s="18">
        <f>H75-F76</f>
        <v>24.06</v>
      </c>
      <c r="I76" s="10"/>
    </row>
    <row r="77" spans="1:9">
      <c r="A77" s="14"/>
      <c r="B77" s="10">
        <v>20230927005</v>
      </c>
      <c r="C77" s="17" t="s">
        <v>39</v>
      </c>
      <c r="D77" s="17" t="s">
        <v>7</v>
      </c>
      <c r="E77" s="17" t="s">
        <v>40</v>
      </c>
      <c r="F77" s="10">
        <v>13.19</v>
      </c>
      <c r="G77" s="10">
        <v>60.82</v>
      </c>
      <c r="H77" s="36">
        <f>H64+G77-F77</f>
        <v>24.27</v>
      </c>
      <c r="I77" s="15"/>
    </row>
    <row r="78" spans="1:9">
      <c r="A78" s="14"/>
      <c r="B78" s="10">
        <v>20231007007</v>
      </c>
      <c r="C78" s="11" t="s">
        <v>17</v>
      </c>
      <c r="D78" s="11" t="s">
        <v>7</v>
      </c>
      <c r="E78" s="10" t="s">
        <v>18</v>
      </c>
      <c r="F78" s="10">
        <v>4.7</v>
      </c>
      <c r="G78" s="10">
        <v>34.16</v>
      </c>
      <c r="H78" s="18">
        <f>H74+G78-F78</f>
        <v>28.07</v>
      </c>
      <c r="I78" s="15"/>
    </row>
    <row r="79" ht="15.75" spans="1:9">
      <c r="A79" s="19"/>
      <c r="B79" s="10">
        <v>20230922001</v>
      </c>
      <c r="C79" s="10" t="s">
        <v>62</v>
      </c>
      <c r="D79" s="10" t="s">
        <v>7</v>
      </c>
      <c r="E79" s="10" t="s">
        <v>63</v>
      </c>
      <c r="F79" s="15"/>
      <c r="G79" s="15">
        <v>49.48</v>
      </c>
      <c r="H79" s="36">
        <f>H56+G79</f>
        <v>-458.39</v>
      </c>
      <c r="I79" s="15"/>
    </row>
    <row r="80" spans="1:9">
      <c r="A80" s="24">
        <v>45216</v>
      </c>
      <c r="B80" s="25">
        <v>20230927004</v>
      </c>
      <c r="C80" s="25" t="s">
        <v>23</v>
      </c>
      <c r="D80" s="26" t="s">
        <v>24</v>
      </c>
      <c r="E80" s="25"/>
      <c r="F80" s="25">
        <v>27.15</v>
      </c>
      <c r="G80" s="25">
        <v>25</v>
      </c>
      <c r="H80" s="28">
        <f>H71+G80-F80</f>
        <v>14.21</v>
      </c>
      <c r="I80" s="25"/>
    </row>
    <row r="81" spans="1:9">
      <c r="A81" s="14"/>
      <c r="B81" s="82">
        <v>20230927004</v>
      </c>
      <c r="C81" s="10" t="s">
        <v>26</v>
      </c>
      <c r="D81" s="11" t="s">
        <v>24</v>
      </c>
      <c r="E81" s="10"/>
      <c r="F81" s="82">
        <v>27.15</v>
      </c>
      <c r="G81" s="82">
        <v>25</v>
      </c>
      <c r="H81" s="83">
        <f>H72+G81-F81</f>
        <v>14.21</v>
      </c>
      <c r="I81" s="82"/>
    </row>
    <row r="82" ht="15.75" spans="1:9">
      <c r="A82" s="19"/>
      <c r="B82" s="20">
        <v>20230927006</v>
      </c>
      <c r="C82" s="20" t="s">
        <v>39</v>
      </c>
      <c r="D82" s="20" t="s">
        <v>7</v>
      </c>
      <c r="E82" s="20" t="s">
        <v>40</v>
      </c>
      <c r="F82" s="20">
        <v>441.56</v>
      </c>
      <c r="G82" s="20">
        <v>43.82</v>
      </c>
      <c r="H82" s="23">
        <f>H77+G82-F82</f>
        <v>-373.47</v>
      </c>
      <c r="I82" s="20"/>
    </row>
    <row r="83" spans="1:9">
      <c r="A83" s="24">
        <v>45217</v>
      </c>
      <c r="B83" s="25">
        <v>20230927006</v>
      </c>
      <c r="C83" s="25" t="s">
        <v>39</v>
      </c>
      <c r="D83" s="25" t="s">
        <v>7</v>
      </c>
      <c r="E83" s="25" t="s">
        <v>40</v>
      </c>
      <c r="F83" s="25"/>
      <c r="G83" s="25">
        <v>60.04</v>
      </c>
      <c r="H83" s="28">
        <f>H82+G83</f>
        <v>-313.43</v>
      </c>
      <c r="I83" s="25"/>
    </row>
    <row r="84" ht="15.75" spans="1:9">
      <c r="A84" s="19"/>
      <c r="B84" s="20">
        <v>20230922001</v>
      </c>
      <c r="C84" s="20" t="s">
        <v>62</v>
      </c>
      <c r="D84" s="20" t="s">
        <v>7</v>
      </c>
      <c r="E84" s="20" t="s">
        <v>63</v>
      </c>
      <c r="F84" s="20"/>
      <c r="G84" s="20">
        <v>27.6</v>
      </c>
      <c r="H84" s="23">
        <f>H79+G84</f>
        <v>-430.79</v>
      </c>
      <c r="I84" s="20"/>
    </row>
    <row r="85" spans="1:9">
      <c r="A85" s="24">
        <v>45218</v>
      </c>
      <c r="B85" s="25">
        <v>20230922001</v>
      </c>
      <c r="C85" s="25" t="s">
        <v>50</v>
      </c>
      <c r="D85" s="25" t="s">
        <v>51</v>
      </c>
      <c r="E85" s="25"/>
      <c r="F85" s="25"/>
      <c r="G85" s="25">
        <v>25</v>
      </c>
      <c r="H85" s="28">
        <f>H27+G85</f>
        <v>-71.64</v>
      </c>
      <c r="I85" s="25"/>
    </row>
    <row r="86" spans="1:9">
      <c r="A86" s="14"/>
      <c r="B86" s="10">
        <v>20230922001</v>
      </c>
      <c r="C86" s="10" t="s">
        <v>58</v>
      </c>
      <c r="D86" s="10" t="s">
        <v>66</v>
      </c>
      <c r="E86" s="10"/>
      <c r="F86" s="10">
        <v>24.77</v>
      </c>
      <c r="G86" s="10">
        <v>14.7</v>
      </c>
      <c r="H86" s="18">
        <f>G86-F86</f>
        <v>-10.07</v>
      </c>
      <c r="I86" s="66" t="s">
        <v>64</v>
      </c>
    </row>
    <row r="87" spans="1:9">
      <c r="A87" s="14"/>
      <c r="B87" s="10">
        <v>20230927006</v>
      </c>
      <c r="C87" s="11" t="s">
        <v>6</v>
      </c>
      <c r="D87" s="11" t="s">
        <v>61</v>
      </c>
      <c r="E87" s="10"/>
      <c r="F87" s="10">
        <v>232.2</v>
      </c>
      <c r="G87" s="10">
        <v>42.01</v>
      </c>
      <c r="H87" s="18">
        <f>H76+G87-F87</f>
        <v>-166.13</v>
      </c>
      <c r="I87" s="10"/>
    </row>
    <row r="88" ht="15.75" spans="1:9">
      <c r="A88" s="19"/>
      <c r="B88" s="20">
        <v>20230922001</v>
      </c>
      <c r="C88" s="20" t="s">
        <v>62</v>
      </c>
      <c r="D88" s="20" t="s">
        <v>7</v>
      </c>
      <c r="E88" s="20" t="s">
        <v>63</v>
      </c>
      <c r="F88" s="20"/>
      <c r="G88" s="20">
        <v>62.84</v>
      </c>
      <c r="H88" s="23">
        <f>H84+G88</f>
        <v>-367.95</v>
      </c>
      <c r="I88" s="20"/>
    </row>
    <row r="89" spans="1:9">
      <c r="A89" s="71">
        <v>45219</v>
      </c>
      <c r="B89" s="25">
        <v>20230922001</v>
      </c>
      <c r="C89" s="25" t="s">
        <v>50</v>
      </c>
      <c r="D89" s="25" t="s">
        <v>51</v>
      </c>
      <c r="E89" s="25"/>
      <c r="F89" s="25"/>
      <c r="G89" s="25">
        <v>25</v>
      </c>
      <c r="H89" s="75">
        <f>H85+G89</f>
        <v>-46.64</v>
      </c>
      <c r="I89" s="25"/>
    </row>
    <row r="90" spans="1:9">
      <c r="A90" s="64"/>
      <c r="B90" s="10">
        <v>20230922001</v>
      </c>
      <c r="C90" s="10" t="s">
        <v>50</v>
      </c>
      <c r="D90" s="10" t="s">
        <v>51</v>
      </c>
      <c r="E90" s="10"/>
      <c r="F90" s="10"/>
      <c r="G90" s="10">
        <v>25</v>
      </c>
      <c r="H90" s="18">
        <f>H89+G90</f>
        <v>-21.64</v>
      </c>
      <c r="I90" s="10"/>
    </row>
    <row r="91" ht="15.75" spans="1:9">
      <c r="A91" s="69"/>
      <c r="B91" s="20">
        <v>20230927006</v>
      </c>
      <c r="C91" s="20" t="s">
        <v>39</v>
      </c>
      <c r="D91" s="20" t="s">
        <v>7</v>
      </c>
      <c r="E91" s="20" t="s">
        <v>40</v>
      </c>
      <c r="F91" s="20"/>
      <c r="G91" s="20">
        <v>18.34</v>
      </c>
      <c r="H91" s="23">
        <f>H83+G91</f>
        <v>-295.09</v>
      </c>
      <c r="I91" s="20"/>
    </row>
    <row r="92" ht="15.75" spans="1:9">
      <c r="A92" s="84">
        <v>45220</v>
      </c>
      <c r="B92" s="85">
        <v>20230922001</v>
      </c>
      <c r="C92" s="85" t="s">
        <v>62</v>
      </c>
      <c r="D92" s="85" t="s">
        <v>7</v>
      </c>
      <c r="E92" s="85" t="s">
        <v>63</v>
      </c>
      <c r="F92" s="85"/>
      <c r="G92" s="85">
        <v>16.01</v>
      </c>
      <c r="H92" s="86">
        <f>H88+G92</f>
        <v>-351.94</v>
      </c>
      <c r="I92" s="85"/>
    </row>
    <row r="93" spans="1:9">
      <c r="A93" s="71">
        <v>45222</v>
      </c>
      <c r="B93" s="25">
        <v>20230922001</v>
      </c>
      <c r="C93" s="25" t="s">
        <v>62</v>
      </c>
      <c r="D93" s="25" t="s">
        <v>7</v>
      </c>
      <c r="E93" s="25" t="s">
        <v>63</v>
      </c>
      <c r="F93" s="25"/>
      <c r="G93" s="25">
        <v>35.12</v>
      </c>
      <c r="H93" s="38">
        <f>H92+G93</f>
        <v>-316.82</v>
      </c>
      <c r="I93" s="25"/>
    </row>
    <row r="94" spans="1:9">
      <c r="A94" s="64"/>
      <c r="B94" s="10">
        <v>20230927006</v>
      </c>
      <c r="C94" s="11" t="s">
        <v>31</v>
      </c>
      <c r="D94" s="11" t="s">
        <v>32</v>
      </c>
      <c r="E94" s="10"/>
      <c r="F94" s="10"/>
      <c r="G94" s="10">
        <v>600</v>
      </c>
      <c r="H94" s="18">
        <f>H46+G94</f>
        <v>-986.8</v>
      </c>
      <c r="I94" s="10"/>
    </row>
    <row r="95" spans="1:9">
      <c r="A95" s="9"/>
      <c r="B95" s="10">
        <v>20230922001</v>
      </c>
      <c r="C95" s="87" t="s">
        <v>57</v>
      </c>
      <c r="D95" s="87"/>
      <c r="E95" s="82"/>
      <c r="F95" s="82">
        <v>-37.96</v>
      </c>
      <c r="G95" s="82">
        <v>26.6</v>
      </c>
      <c r="H95" s="83">
        <f>G95+F95</f>
        <v>-11.36</v>
      </c>
      <c r="I95" s="82" t="s">
        <v>64</v>
      </c>
    </row>
    <row r="96" ht="15.75" spans="1:9">
      <c r="A96" s="69"/>
      <c r="B96" s="20">
        <v>20230927006</v>
      </c>
      <c r="C96" s="20" t="s">
        <v>39</v>
      </c>
      <c r="D96" s="20" t="s">
        <v>7</v>
      </c>
      <c r="E96" s="20" t="s">
        <v>40</v>
      </c>
      <c r="F96" s="20"/>
      <c r="G96" s="20">
        <v>13.96</v>
      </c>
      <c r="H96" s="23">
        <f>H91+G96</f>
        <v>-281.13</v>
      </c>
      <c r="I96" s="20"/>
    </row>
    <row r="97" spans="1:9">
      <c r="A97" s="88">
        <v>45223</v>
      </c>
      <c r="B97" s="15">
        <v>20230927006</v>
      </c>
      <c r="C97" s="34" t="s">
        <v>27</v>
      </c>
      <c r="D97" s="34" t="s">
        <v>28</v>
      </c>
      <c r="E97" s="15"/>
      <c r="F97" s="15">
        <v>95.64</v>
      </c>
      <c r="G97" s="15">
        <v>50</v>
      </c>
      <c r="H97" s="36">
        <f>H32+G97-F97</f>
        <v>-9.28999999999999</v>
      </c>
      <c r="I97" s="15"/>
    </row>
    <row r="98" spans="1:9">
      <c r="A98" s="9">
        <v>45224</v>
      </c>
      <c r="B98" s="10">
        <v>20230927006</v>
      </c>
      <c r="C98" s="11" t="s">
        <v>6</v>
      </c>
      <c r="D98" s="11" t="s">
        <v>61</v>
      </c>
      <c r="E98" s="10"/>
      <c r="F98" s="10"/>
      <c r="G98" s="10">
        <v>47.08</v>
      </c>
      <c r="H98" s="18">
        <f>H87+G98</f>
        <v>-119.05</v>
      </c>
      <c r="I98" s="10"/>
    </row>
    <row r="99" spans="1:9">
      <c r="A99" s="14"/>
      <c r="B99" s="10">
        <v>20230927001</v>
      </c>
      <c r="C99" s="11" t="s">
        <v>33</v>
      </c>
      <c r="D99" s="11" t="s">
        <v>34</v>
      </c>
      <c r="E99" s="10"/>
      <c r="F99" s="10">
        <v>2.88</v>
      </c>
      <c r="G99" s="10">
        <v>26.9</v>
      </c>
      <c r="H99" s="66">
        <f>H70+G99-F99</f>
        <v>7.25</v>
      </c>
      <c r="I99" s="10"/>
    </row>
    <row r="100" spans="1:9">
      <c r="A100" s="14"/>
      <c r="B100" s="10">
        <v>20230927005</v>
      </c>
      <c r="C100" s="10" t="s">
        <v>23</v>
      </c>
      <c r="D100" s="11" t="s">
        <v>24</v>
      </c>
      <c r="E100" s="10"/>
      <c r="F100" s="10">
        <v>3.16</v>
      </c>
      <c r="G100" s="10">
        <v>50</v>
      </c>
      <c r="H100" s="66">
        <f>H80+G100-F100</f>
        <v>61.05</v>
      </c>
      <c r="I100" s="10"/>
    </row>
    <row r="101" spans="1:9">
      <c r="A101" s="14"/>
      <c r="B101" s="10">
        <v>20230927005</v>
      </c>
      <c r="C101" s="10" t="s">
        <v>26</v>
      </c>
      <c r="D101" s="11" t="s">
        <v>24</v>
      </c>
      <c r="E101" s="10"/>
      <c r="F101" s="10">
        <v>3.16</v>
      </c>
      <c r="G101" s="10">
        <v>50</v>
      </c>
      <c r="H101" s="66">
        <f>H81+G101-F101</f>
        <v>61.05</v>
      </c>
      <c r="I101" s="10"/>
    </row>
    <row r="102" spans="1:9">
      <c r="A102" s="14"/>
      <c r="B102" s="10">
        <v>20230927006</v>
      </c>
      <c r="C102" s="10" t="s">
        <v>23</v>
      </c>
      <c r="D102" s="11" t="s">
        <v>24</v>
      </c>
      <c r="E102" s="10"/>
      <c r="F102" s="10">
        <v>105.87</v>
      </c>
      <c r="G102" s="10"/>
      <c r="H102" s="66">
        <f t="shared" ref="H102:H107" si="1">H100-F102</f>
        <v>-44.82</v>
      </c>
      <c r="I102" s="10"/>
    </row>
    <row r="103" spans="1:9">
      <c r="A103" s="14"/>
      <c r="B103" s="10">
        <v>20230927006</v>
      </c>
      <c r="C103" s="10" t="s">
        <v>26</v>
      </c>
      <c r="D103" s="11" t="s">
        <v>24</v>
      </c>
      <c r="E103" s="10"/>
      <c r="F103" s="10">
        <v>105.87</v>
      </c>
      <c r="G103" s="10"/>
      <c r="H103" s="66">
        <f t="shared" si="1"/>
        <v>-44.82</v>
      </c>
      <c r="I103" s="10"/>
    </row>
    <row r="104" spans="1:9">
      <c r="A104" s="14"/>
      <c r="B104" s="10">
        <v>20230927007</v>
      </c>
      <c r="C104" s="10" t="s">
        <v>23</v>
      </c>
      <c r="D104" s="11" t="s">
        <v>24</v>
      </c>
      <c r="E104" s="10"/>
      <c r="F104" s="10">
        <v>4.34</v>
      </c>
      <c r="G104" s="10"/>
      <c r="H104" s="66">
        <f t="shared" si="1"/>
        <v>-49.16</v>
      </c>
      <c r="I104" s="10"/>
    </row>
    <row r="105" spans="1:9">
      <c r="A105" s="14"/>
      <c r="B105" s="10">
        <v>20230927007</v>
      </c>
      <c r="C105" s="10" t="s">
        <v>26</v>
      </c>
      <c r="D105" s="11" t="s">
        <v>24</v>
      </c>
      <c r="E105" s="10"/>
      <c r="F105" s="10">
        <v>4.34</v>
      </c>
      <c r="G105" s="10"/>
      <c r="H105" s="66">
        <f t="shared" si="1"/>
        <v>-49.16</v>
      </c>
      <c r="I105" s="10"/>
    </row>
    <row r="106" spans="1:9">
      <c r="A106" s="14"/>
      <c r="B106" s="10">
        <v>20230927008</v>
      </c>
      <c r="C106" s="10" t="s">
        <v>23</v>
      </c>
      <c r="D106" s="11" t="s">
        <v>24</v>
      </c>
      <c r="E106" s="10"/>
      <c r="F106" s="10">
        <v>1.24</v>
      </c>
      <c r="G106" s="10"/>
      <c r="H106" s="18">
        <f t="shared" si="1"/>
        <v>-50.4</v>
      </c>
      <c r="I106" s="10"/>
    </row>
    <row r="107" spans="1:9">
      <c r="A107" s="14"/>
      <c r="B107" s="10">
        <v>20230927008</v>
      </c>
      <c r="C107" s="10" t="s">
        <v>26</v>
      </c>
      <c r="D107" s="11" t="s">
        <v>24</v>
      </c>
      <c r="E107" s="10"/>
      <c r="F107" s="10">
        <v>1.24</v>
      </c>
      <c r="G107" s="10"/>
      <c r="H107" s="18">
        <f t="shared" si="1"/>
        <v>-50.4</v>
      </c>
      <c r="I107" s="10"/>
    </row>
    <row r="108" spans="1:9">
      <c r="A108" s="14"/>
      <c r="B108" s="10">
        <v>20230922001</v>
      </c>
      <c r="C108" s="10" t="s">
        <v>58</v>
      </c>
      <c r="D108" s="10" t="s">
        <v>66</v>
      </c>
      <c r="E108" s="10"/>
      <c r="F108" s="10"/>
      <c r="G108" s="10">
        <v>14.7</v>
      </c>
      <c r="H108" s="13">
        <f>H86+G108</f>
        <v>4.63</v>
      </c>
      <c r="I108" s="10"/>
    </row>
    <row r="109" spans="1:9">
      <c r="A109" s="89"/>
      <c r="B109" s="10">
        <v>20230927002</v>
      </c>
      <c r="C109" s="11" t="s">
        <v>33</v>
      </c>
      <c r="D109" s="11" t="s">
        <v>34</v>
      </c>
      <c r="E109" s="10"/>
      <c r="F109" s="10">
        <v>0.75</v>
      </c>
      <c r="G109" s="10">
        <v>18.8</v>
      </c>
      <c r="H109" s="66">
        <f>H99+G109-F109</f>
        <v>25.3</v>
      </c>
      <c r="I109" s="10"/>
    </row>
    <row r="110" spans="1:9">
      <c r="A110" s="90"/>
      <c r="B110" s="10">
        <v>20230927003</v>
      </c>
      <c r="C110" s="11" t="s">
        <v>33</v>
      </c>
      <c r="D110" s="11" t="s">
        <v>34</v>
      </c>
      <c r="E110" s="10"/>
      <c r="F110" s="10">
        <v>16.13</v>
      </c>
      <c r="G110" s="91">
        <v>27.2</v>
      </c>
      <c r="H110" s="66">
        <f>H109+G110-F110</f>
        <v>36.37</v>
      </c>
      <c r="I110" s="10"/>
    </row>
    <row r="111" spans="1:9">
      <c r="A111" s="90"/>
      <c r="B111" s="10">
        <v>20230927004</v>
      </c>
      <c r="C111" s="11" t="s">
        <v>33</v>
      </c>
      <c r="D111" s="11" t="s">
        <v>34</v>
      </c>
      <c r="E111" s="10"/>
      <c r="F111" s="10">
        <v>14.18</v>
      </c>
      <c r="G111" s="10"/>
      <c r="H111" s="66">
        <f>H110-F111</f>
        <v>22.19</v>
      </c>
      <c r="I111" s="10"/>
    </row>
    <row r="112" spans="1:9">
      <c r="A112" s="90"/>
      <c r="B112" s="10">
        <v>20230927005</v>
      </c>
      <c r="C112" s="11" t="s">
        <v>33</v>
      </c>
      <c r="D112" s="11" t="s">
        <v>34</v>
      </c>
      <c r="E112" s="10"/>
      <c r="F112" s="10">
        <v>1.65</v>
      </c>
      <c r="G112" s="10"/>
      <c r="H112" s="66">
        <f>H111-F112</f>
        <v>20.54</v>
      </c>
      <c r="I112" s="10"/>
    </row>
    <row r="113" spans="1:9">
      <c r="A113" s="90"/>
      <c r="B113" s="10">
        <v>20230927006</v>
      </c>
      <c r="C113" s="11" t="s">
        <v>33</v>
      </c>
      <c r="D113" s="11" t="s">
        <v>34</v>
      </c>
      <c r="E113" s="10"/>
      <c r="F113" s="10">
        <v>55.19</v>
      </c>
      <c r="G113" s="10"/>
      <c r="H113" s="66">
        <f>H112-F113</f>
        <v>-34.65</v>
      </c>
      <c r="I113" s="10"/>
    </row>
    <row r="114" spans="1:9">
      <c r="A114" s="90"/>
      <c r="B114" s="10">
        <v>20230927007</v>
      </c>
      <c r="C114" s="11" t="s">
        <v>33</v>
      </c>
      <c r="D114" s="11" t="s">
        <v>34</v>
      </c>
      <c r="E114" s="10"/>
      <c r="F114" s="10">
        <v>3.2</v>
      </c>
      <c r="G114" s="10"/>
      <c r="H114" s="66">
        <f>H113-F114</f>
        <v>-37.85</v>
      </c>
      <c r="I114" s="10"/>
    </row>
    <row r="115" spans="1:9">
      <c r="A115" s="92"/>
      <c r="B115" s="10">
        <v>20230927008</v>
      </c>
      <c r="C115" s="11" t="s">
        <v>33</v>
      </c>
      <c r="D115" s="11" t="s">
        <v>34</v>
      </c>
      <c r="E115" s="10"/>
      <c r="F115" s="10">
        <v>0.91</v>
      </c>
      <c r="G115" s="10"/>
      <c r="H115" s="42">
        <f>H114-F115</f>
        <v>-38.76</v>
      </c>
      <c r="I115" s="10"/>
    </row>
    <row r="116" spans="1:9">
      <c r="A116" s="9">
        <v>45225</v>
      </c>
      <c r="B116" s="10">
        <v>20230927006</v>
      </c>
      <c r="C116" s="10" t="s">
        <v>39</v>
      </c>
      <c r="D116" s="10" t="s">
        <v>7</v>
      </c>
      <c r="E116" s="10" t="s">
        <v>40</v>
      </c>
      <c r="F116" s="10"/>
      <c r="G116" s="10">
        <v>68.58</v>
      </c>
      <c r="H116" s="66">
        <f>H96+G116</f>
        <v>-212.55</v>
      </c>
      <c r="I116" s="10"/>
    </row>
    <row r="117" spans="1:9">
      <c r="A117" s="14"/>
      <c r="B117" s="10">
        <v>20231007001</v>
      </c>
      <c r="C117" s="10" t="s">
        <v>48</v>
      </c>
      <c r="D117" s="10" t="s">
        <v>32</v>
      </c>
      <c r="E117" s="10"/>
      <c r="F117" s="10">
        <v>613.36</v>
      </c>
      <c r="G117" s="10">
        <v>675</v>
      </c>
      <c r="H117" s="66">
        <f>G117-F117</f>
        <v>61.64</v>
      </c>
      <c r="I117" s="10" t="s">
        <v>67</v>
      </c>
    </row>
    <row r="118" spans="1:9">
      <c r="A118" s="14"/>
      <c r="B118" s="10">
        <v>20231007002</v>
      </c>
      <c r="C118" s="10" t="s">
        <v>48</v>
      </c>
      <c r="D118" s="10" t="s">
        <v>32</v>
      </c>
      <c r="E118" s="10"/>
      <c r="F118" s="10">
        <v>62.64</v>
      </c>
      <c r="G118" s="10"/>
      <c r="H118" s="42">
        <f>H117-F118</f>
        <v>-1.00000000000001</v>
      </c>
      <c r="I118" s="10"/>
    </row>
    <row r="119" spans="1:9">
      <c r="A119" s="93"/>
      <c r="B119" s="10">
        <v>20231007001</v>
      </c>
      <c r="C119" s="10" t="s">
        <v>45</v>
      </c>
      <c r="D119" s="10" t="s">
        <v>32</v>
      </c>
      <c r="E119" s="10"/>
      <c r="F119" s="10">
        <v>201.72</v>
      </c>
      <c r="G119" s="10">
        <v>150</v>
      </c>
      <c r="H119" s="42">
        <f>G119-F119</f>
        <v>-51.72</v>
      </c>
      <c r="I119" s="10"/>
    </row>
    <row r="120" spans="1:9">
      <c r="A120" s="64">
        <v>45226</v>
      </c>
      <c r="B120" s="10">
        <v>20230927006</v>
      </c>
      <c r="C120" s="10" t="s">
        <v>39</v>
      </c>
      <c r="D120" s="10" t="s">
        <v>7</v>
      </c>
      <c r="E120" s="10" t="s">
        <v>40</v>
      </c>
      <c r="F120" s="10"/>
      <c r="G120" s="10">
        <v>37.76</v>
      </c>
      <c r="H120" s="18">
        <f>H116+G120</f>
        <v>-174.79</v>
      </c>
      <c r="I120" s="10"/>
    </row>
    <row r="121" spans="1:9">
      <c r="A121" s="64"/>
      <c r="B121" s="10">
        <v>20231007001</v>
      </c>
      <c r="C121" s="11" t="s">
        <v>41</v>
      </c>
      <c r="D121" s="11" t="s">
        <v>7</v>
      </c>
      <c r="E121" s="10" t="s">
        <v>42</v>
      </c>
      <c r="F121" s="10"/>
      <c r="G121" s="10">
        <v>72.42</v>
      </c>
      <c r="H121" s="18">
        <f>H36+G121</f>
        <v>-104.68</v>
      </c>
      <c r="I121" s="10"/>
    </row>
    <row r="122" spans="1:9">
      <c r="A122" s="64"/>
      <c r="B122" s="10">
        <v>20231007008</v>
      </c>
      <c r="C122" s="11" t="s">
        <v>17</v>
      </c>
      <c r="D122" s="11" t="s">
        <v>7</v>
      </c>
      <c r="E122" s="10" t="s">
        <v>18</v>
      </c>
      <c r="F122" s="10">
        <v>1.34</v>
      </c>
      <c r="G122" s="10">
        <v>39.94</v>
      </c>
      <c r="H122" s="18">
        <f>H78+G122-F122</f>
        <v>66.67</v>
      </c>
      <c r="I122" s="10"/>
    </row>
    <row r="123" spans="1:9">
      <c r="A123" s="9">
        <v>45227</v>
      </c>
      <c r="B123" s="10">
        <v>20230922001</v>
      </c>
      <c r="C123" s="10" t="s">
        <v>57</v>
      </c>
      <c r="D123" s="10"/>
      <c r="E123" s="10"/>
      <c r="F123" s="10"/>
      <c r="G123" s="10">
        <v>27.2</v>
      </c>
      <c r="H123" s="13">
        <f>H95+G123</f>
        <v>15.84</v>
      </c>
      <c r="I123" s="10"/>
    </row>
    <row r="124" spans="1:9">
      <c r="A124" s="9">
        <v>45229</v>
      </c>
      <c r="B124" s="10">
        <v>20230927006</v>
      </c>
      <c r="C124" s="10" t="s">
        <v>31</v>
      </c>
      <c r="D124" s="10" t="s">
        <v>32</v>
      </c>
      <c r="E124" s="10"/>
      <c r="F124" s="10"/>
      <c r="G124" s="10">
        <v>1000</v>
      </c>
      <c r="H124" s="13">
        <f>H94+G124</f>
        <v>13.2</v>
      </c>
      <c r="I124" s="10"/>
    </row>
    <row r="125" spans="1:9">
      <c r="A125" s="14"/>
      <c r="B125" s="10">
        <v>20230927006</v>
      </c>
      <c r="C125" s="10" t="s">
        <v>39</v>
      </c>
      <c r="D125" s="10" t="s">
        <v>7</v>
      </c>
      <c r="E125" s="10" t="s">
        <v>40</v>
      </c>
      <c r="F125" s="10"/>
      <c r="G125" s="10">
        <v>43.54</v>
      </c>
      <c r="H125" s="18">
        <f>H120+G125</f>
        <v>-131.25</v>
      </c>
      <c r="I125" s="10"/>
    </row>
    <row r="126" spans="1:9">
      <c r="A126" s="93"/>
      <c r="B126" s="10">
        <v>20231007001</v>
      </c>
      <c r="C126" s="11" t="s">
        <v>41</v>
      </c>
      <c r="D126" s="11" t="s">
        <v>7</v>
      </c>
      <c r="E126" s="10" t="s">
        <v>42</v>
      </c>
      <c r="F126" s="10"/>
      <c r="G126" s="10">
        <v>36.16</v>
      </c>
      <c r="H126" s="18">
        <f>H121+G126</f>
        <v>-68.52</v>
      </c>
      <c r="I126" s="10"/>
    </row>
    <row r="127" spans="1:9">
      <c r="A127" s="64">
        <v>45230</v>
      </c>
      <c r="B127" s="10">
        <v>20230927008</v>
      </c>
      <c r="C127" s="10" t="s">
        <v>23</v>
      </c>
      <c r="D127" s="11" t="s">
        <v>24</v>
      </c>
      <c r="E127" s="10"/>
      <c r="F127" s="10"/>
      <c r="G127" s="10">
        <v>50</v>
      </c>
      <c r="H127" s="42">
        <f>H106+G127</f>
        <v>-0.399999999999999</v>
      </c>
      <c r="I127" s="10"/>
    </row>
    <row r="128" spans="1:9">
      <c r="A128" s="64"/>
      <c r="B128" s="10">
        <v>20230927008</v>
      </c>
      <c r="C128" s="10" t="s">
        <v>26</v>
      </c>
      <c r="D128" s="11" t="s">
        <v>24</v>
      </c>
      <c r="E128" s="10"/>
      <c r="F128" s="10"/>
      <c r="G128" s="10">
        <v>50</v>
      </c>
      <c r="H128" s="42">
        <f>H107+G128</f>
        <v>-0.399999999999999</v>
      </c>
      <c r="I128" s="10"/>
    </row>
    <row r="129" spans="1:9">
      <c r="A129" s="64"/>
      <c r="B129" s="10">
        <v>20230927006</v>
      </c>
      <c r="C129" s="11" t="s">
        <v>6</v>
      </c>
      <c r="D129" s="11" t="s">
        <v>61</v>
      </c>
      <c r="E129" s="10"/>
      <c r="F129" s="10"/>
      <c r="G129" s="10">
        <v>64.31</v>
      </c>
      <c r="H129" s="42">
        <f>H98+G129</f>
        <v>-54.74</v>
      </c>
      <c r="I129" s="10"/>
    </row>
    <row r="130" spans="1:9">
      <c r="A130" s="64"/>
      <c r="B130" s="10">
        <v>20230927006</v>
      </c>
      <c r="C130" s="10" t="s">
        <v>39</v>
      </c>
      <c r="D130" s="10" t="s">
        <v>7</v>
      </c>
      <c r="E130" s="10" t="s">
        <v>40</v>
      </c>
      <c r="F130" s="94"/>
      <c r="G130" s="11">
        <v>34.04</v>
      </c>
      <c r="H130" s="18">
        <f>H125+G130</f>
        <v>-97.2100000000001</v>
      </c>
      <c r="I130" s="94"/>
    </row>
    <row r="131" spans="1:9">
      <c r="A131" s="64"/>
      <c r="B131" s="10">
        <v>20231007001</v>
      </c>
      <c r="C131" s="11" t="s">
        <v>41</v>
      </c>
      <c r="D131" s="11" t="s">
        <v>7</v>
      </c>
      <c r="E131" s="10" t="s">
        <v>42</v>
      </c>
      <c r="F131" s="94"/>
      <c r="G131" s="11">
        <v>55.24</v>
      </c>
      <c r="H131" s="18">
        <f>H126+G131</f>
        <v>-13.28</v>
      </c>
      <c r="I131" s="95" t="s">
        <v>68</v>
      </c>
    </row>
  </sheetData>
  <autoFilter ref="A4:I131">
    <extLst/>
  </autoFilter>
  <mergeCells count="35">
    <mergeCell ref="A4:A5"/>
    <mergeCell ref="A6:A11"/>
    <mergeCell ref="A12:A14"/>
    <mergeCell ref="A15:A24"/>
    <mergeCell ref="A25:A28"/>
    <mergeCell ref="A29:A30"/>
    <mergeCell ref="A31:A38"/>
    <mergeCell ref="A39:A50"/>
    <mergeCell ref="A51:A63"/>
    <mergeCell ref="A64:A67"/>
    <mergeCell ref="A68:A69"/>
    <mergeCell ref="A70:A74"/>
    <mergeCell ref="A75:A79"/>
    <mergeCell ref="A80:A82"/>
    <mergeCell ref="A83:A84"/>
    <mergeCell ref="A85:A88"/>
    <mergeCell ref="A89:A91"/>
    <mergeCell ref="A93:A96"/>
    <mergeCell ref="A98:A108"/>
    <mergeCell ref="A109:A115"/>
    <mergeCell ref="A116:A119"/>
    <mergeCell ref="A120:A122"/>
    <mergeCell ref="A124:A126"/>
    <mergeCell ref="A127:A131"/>
    <mergeCell ref="B4:B5"/>
    <mergeCell ref="B9:B11"/>
    <mergeCell ref="B18:B19"/>
    <mergeCell ref="C4:C5"/>
    <mergeCell ref="D4:D5"/>
    <mergeCell ref="E4:E5"/>
    <mergeCell ref="F4:F5"/>
    <mergeCell ref="G4:G5"/>
    <mergeCell ref="H4:H5"/>
    <mergeCell ref="I4:I5"/>
    <mergeCell ref="A1:I3"/>
  </mergeCells>
  <pageMargins left="0.7" right="0.7" top="0.75" bottom="0.75" header="0.3" footer="0.3"/>
  <pageSetup paperSize="9" orientation="portrait"/>
  <headerFooter/>
  <ignoredErrors>
    <ignoredError sqref="H118;H49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I10" sqref="I10"/>
    </sheetView>
  </sheetViews>
  <sheetFormatPr defaultColWidth="9" defaultRowHeight="15"/>
  <cols>
    <col min="1" max="1" width="16.5714285714286" style="1" customWidth="1"/>
    <col min="2" max="2" width="18.4285714285714" style="1" customWidth="1"/>
    <col min="3" max="3" width="19.8571428571429" style="1" customWidth="1"/>
    <col min="4" max="4" width="21.5714285714286" style="1" customWidth="1"/>
    <col min="5" max="5" width="16.1428571428571" style="1" customWidth="1"/>
    <col min="6" max="6" width="18.4285714285714" style="1" customWidth="1"/>
    <col min="7" max="7" width="19.1428571428571" style="2" customWidth="1"/>
    <col min="8" max="8" width="19.1428571428571" style="3" customWidth="1"/>
    <col min="9" max="9" width="25.1428571428571" style="3" customWidth="1"/>
  </cols>
  <sheetData>
    <row r="1" customHeight="1" spans="1:9">
      <c r="A1" s="4"/>
      <c r="B1" s="4"/>
      <c r="C1" s="4"/>
      <c r="D1" s="4"/>
      <c r="E1" s="4"/>
      <c r="F1" s="4"/>
      <c r="G1" s="4"/>
      <c r="H1" s="4"/>
      <c r="I1" s="4"/>
    </row>
    <row r="2" customHeight="1" spans="1:9">
      <c r="A2" s="4"/>
      <c r="B2" s="4"/>
      <c r="C2" s="4"/>
      <c r="D2" s="4"/>
      <c r="E2" s="4"/>
      <c r="F2" s="4"/>
      <c r="G2" s="4"/>
      <c r="H2" s="4"/>
      <c r="I2" s="4"/>
    </row>
    <row r="3" customHeight="1" spans="1:9">
      <c r="A3" s="4"/>
      <c r="B3" s="4"/>
      <c r="C3" s="4"/>
      <c r="D3" s="4"/>
      <c r="E3" s="4"/>
      <c r="F3" s="4"/>
      <c r="G3" s="4"/>
      <c r="H3" s="4"/>
      <c r="I3" s="4"/>
    </row>
    <row r="4" spans="1:10">
      <c r="A4" s="5" t="s">
        <v>0</v>
      </c>
      <c r="B4" s="6" t="s">
        <v>59</v>
      </c>
      <c r="C4" s="5" t="s">
        <v>1</v>
      </c>
      <c r="D4" s="5" t="s">
        <v>2</v>
      </c>
      <c r="E4" s="5" t="s">
        <v>3</v>
      </c>
      <c r="F4" s="6" t="s">
        <v>14</v>
      </c>
      <c r="G4" s="7" t="s">
        <v>4</v>
      </c>
      <c r="H4" s="6" t="s">
        <v>15</v>
      </c>
      <c r="I4" s="5" t="s">
        <v>5</v>
      </c>
      <c r="J4" s="1"/>
    </row>
    <row r="5" customHeight="1" spans="1:9">
      <c r="A5" s="5"/>
      <c r="B5" s="8"/>
      <c r="C5" s="5"/>
      <c r="D5" s="5"/>
      <c r="E5" s="5"/>
      <c r="F5" s="8"/>
      <c r="G5" s="7"/>
      <c r="H5" s="8"/>
      <c r="I5" s="5"/>
    </row>
    <row r="6" customHeight="1" spans="1:9">
      <c r="A6" s="9">
        <v>45231</v>
      </c>
      <c r="B6" s="10">
        <v>20230927008</v>
      </c>
      <c r="C6" s="11" t="s">
        <v>33</v>
      </c>
      <c r="D6" s="11" t="s">
        <v>34</v>
      </c>
      <c r="E6" s="11"/>
      <c r="F6" s="11"/>
      <c r="G6" s="12">
        <v>39</v>
      </c>
      <c r="H6" s="13">
        <f>'10'!H115+'11'!G6</f>
        <v>0.240000000000009</v>
      </c>
      <c r="I6" s="53" t="s">
        <v>69</v>
      </c>
    </row>
    <row r="7" customHeight="1" spans="1:9">
      <c r="A7" s="14"/>
      <c r="B7" s="15">
        <v>20231027001</v>
      </c>
      <c r="C7" s="16" t="s">
        <v>20</v>
      </c>
      <c r="D7" s="16" t="s">
        <v>7</v>
      </c>
      <c r="E7" s="17" t="s">
        <v>21</v>
      </c>
      <c r="F7" s="11">
        <v>55.25</v>
      </c>
      <c r="G7" s="12">
        <v>71.6</v>
      </c>
      <c r="H7" s="18">
        <f>G7-F7</f>
        <v>16.35</v>
      </c>
      <c r="I7" s="53"/>
    </row>
    <row r="8" customHeight="1" spans="1:9">
      <c r="A8" s="19"/>
      <c r="B8" s="20">
        <v>20231007001</v>
      </c>
      <c r="C8" s="21" t="s">
        <v>17</v>
      </c>
      <c r="D8" s="21" t="s">
        <v>7</v>
      </c>
      <c r="E8" s="20" t="s">
        <v>18</v>
      </c>
      <c r="F8" s="21">
        <v>299.3</v>
      </c>
      <c r="G8" s="22">
        <v>34.64</v>
      </c>
      <c r="H8" s="23">
        <f>'10'!H122+'11'!G8-F8</f>
        <v>-197.99</v>
      </c>
      <c r="I8" s="54"/>
    </row>
    <row r="9" spans="1:9">
      <c r="A9" s="24">
        <v>45232</v>
      </c>
      <c r="B9" s="25">
        <v>20230927006</v>
      </c>
      <c r="C9" s="25" t="s">
        <v>39</v>
      </c>
      <c r="D9" s="25" t="s">
        <v>7</v>
      </c>
      <c r="E9" s="25" t="s">
        <v>40</v>
      </c>
      <c r="F9" s="26"/>
      <c r="G9" s="27">
        <v>84.54</v>
      </c>
      <c r="H9" s="28">
        <f>'10'!H130+'11'!G9</f>
        <v>-12.6700000000001</v>
      </c>
      <c r="I9" s="55"/>
    </row>
    <row r="10" spans="1:9">
      <c r="A10" s="14"/>
      <c r="B10" s="10">
        <v>20231007001</v>
      </c>
      <c r="C10" s="11" t="s">
        <v>17</v>
      </c>
      <c r="D10" s="11" t="s">
        <v>7</v>
      </c>
      <c r="E10" s="10" t="s">
        <v>18</v>
      </c>
      <c r="F10" s="11"/>
      <c r="G10" s="29">
        <v>31.6</v>
      </c>
      <c r="H10" s="18">
        <f>H8+G10</f>
        <v>-166.39</v>
      </c>
      <c r="I10" s="56"/>
    </row>
    <row r="11" spans="1:9">
      <c r="A11" s="14"/>
      <c r="B11" s="10">
        <v>20231007001</v>
      </c>
      <c r="C11" s="11" t="s">
        <v>17</v>
      </c>
      <c r="D11" s="11" t="s">
        <v>7</v>
      </c>
      <c r="E11" s="10" t="s">
        <v>18</v>
      </c>
      <c r="F11" s="11"/>
      <c r="G11" s="12">
        <v>14.4</v>
      </c>
      <c r="H11" s="18">
        <f>H10+G11</f>
        <v>-151.99</v>
      </c>
      <c r="I11" s="56"/>
    </row>
    <row r="12" spans="1:9">
      <c r="A12" s="14"/>
      <c r="B12" s="10">
        <v>20231027002</v>
      </c>
      <c r="C12" s="11" t="s">
        <v>20</v>
      </c>
      <c r="D12" s="11" t="s">
        <v>7</v>
      </c>
      <c r="E12" s="10" t="s">
        <v>21</v>
      </c>
      <c r="F12" s="11">
        <v>83.51</v>
      </c>
      <c r="G12" s="12"/>
      <c r="H12" s="18">
        <f>H7-F12</f>
        <v>-67.16</v>
      </c>
      <c r="I12" s="56"/>
    </row>
    <row r="13" ht="15.75" spans="1:9">
      <c r="A13" s="19"/>
      <c r="B13" s="20">
        <v>20231007002</v>
      </c>
      <c r="C13" s="21" t="s">
        <v>41</v>
      </c>
      <c r="D13" s="21" t="s">
        <v>7</v>
      </c>
      <c r="E13" s="20" t="s">
        <v>42</v>
      </c>
      <c r="F13" s="30">
        <v>26.28</v>
      </c>
      <c r="G13" s="31">
        <v>19.42</v>
      </c>
      <c r="H13" s="32">
        <f>'10'!H131+'11'!G13-'11'!F13</f>
        <v>-20.14</v>
      </c>
      <c r="I13" s="57" t="s">
        <v>69</v>
      </c>
    </row>
    <row r="14" spans="1:9">
      <c r="A14" s="24">
        <v>45236</v>
      </c>
      <c r="B14" s="25">
        <v>20231007001</v>
      </c>
      <c r="C14" s="25" t="s">
        <v>23</v>
      </c>
      <c r="D14" s="26" t="s">
        <v>24</v>
      </c>
      <c r="E14" s="26"/>
      <c r="F14" s="27">
        <v>10.97</v>
      </c>
      <c r="G14" s="33">
        <v>50</v>
      </c>
      <c r="H14" s="28">
        <f>G14-F14</f>
        <v>39.03</v>
      </c>
      <c r="I14" s="55"/>
    </row>
    <row r="15" spans="1:9">
      <c r="A15" s="14"/>
      <c r="B15" s="10">
        <v>20231007001</v>
      </c>
      <c r="C15" s="10" t="s">
        <v>26</v>
      </c>
      <c r="D15" s="11" t="s">
        <v>24</v>
      </c>
      <c r="E15" s="11"/>
      <c r="F15" s="29">
        <v>10.97</v>
      </c>
      <c r="G15" s="12">
        <v>50</v>
      </c>
      <c r="H15" s="18">
        <f>G15-F15</f>
        <v>39.03</v>
      </c>
      <c r="I15" s="18"/>
    </row>
    <row r="16" spans="1:9">
      <c r="A16" s="14"/>
      <c r="B16" s="10">
        <v>20231007002</v>
      </c>
      <c r="C16" s="10" t="s">
        <v>23</v>
      </c>
      <c r="D16" s="11" t="s">
        <v>24</v>
      </c>
      <c r="E16" s="11"/>
      <c r="F16" s="11">
        <v>16.61</v>
      </c>
      <c r="G16" s="12"/>
      <c r="H16" s="18">
        <f t="shared" ref="H16:H23" si="0">H14-F16</f>
        <v>22.42</v>
      </c>
      <c r="I16" s="56"/>
    </row>
    <row r="17" spans="1:9">
      <c r="A17" s="14"/>
      <c r="B17" s="10">
        <v>20231007002</v>
      </c>
      <c r="C17" s="10" t="s">
        <v>26</v>
      </c>
      <c r="D17" s="11" t="s">
        <v>24</v>
      </c>
      <c r="E17" s="11"/>
      <c r="F17" s="11">
        <v>16.61</v>
      </c>
      <c r="G17" s="12"/>
      <c r="H17" s="18">
        <f t="shared" si="0"/>
        <v>22.42</v>
      </c>
      <c r="I17" s="18"/>
    </row>
    <row r="18" spans="1:9">
      <c r="A18" s="14"/>
      <c r="B18" s="10">
        <v>20231007003</v>
      </c>
      <c r="C18" s="10" t="s">
        <v>23</v>
      </c>
      <c r="D18" s="11" t="s">
        <v>24</v>
      </c>
      <c r="E18" s="11"/>
      <c r="F18" s="11">
        <v>9.49</v>
      </c>
      <c r="G18" s="12"/>
      <c r="H18" s="18">
        <f t="shared" si="0"/>
        <v>12.93</v>
      </c>
      <c r="I18" s="18"/>
    </row>
    <row r="19" spans="1:9">
      <c r="A19" s="14"/>
      <c r="B19" s="10">
        <v>20231007003</v>
      </c>
      <c r="C19" s="10" t="s">
        <v>26</v>
      </c>
      <c r="D19" s="11" t="s">
        <v>24</v>
      </c>
      <c r="E19" s="11"/>
      <c r="F19" s="11">
        <v>9.49</v>
      </c>
      <c r="G19" s="12"/>
      <c r="H19" s="18">
        <f t="shared" si="0"/>
        <v>12.93</v>
      </c>
      <c r="I19" s="18"/>
    </row>
    <row r="20" spans="1:9">
      <c r="A20" s="14"/>
      <c r="B20" s="10">
        <v>20231007004</v>
      </c>
      <c r="C20" s="10" t="s">
        <v>23</v>
      </c>
      <c r="D20" s="11" t="s">
        <v>24</v>
      </c>
      <c r="E20" s="11"/>
      <c r="F20" s="11">
        <v>3.57</v>
      </c>
      <c r="G20" s="12"/>
      <c r="H20" s="18">
        <f t="shared" si="0"/>
        <v>9.36</v>
      </c>
      <c r="I20" s="18"/>
    </row>
    <row r="21" spans="1:9">
      <c r="A21" s="14"/>
      <c r="B21" s="10">
        <v>20231007004</v>
      </c>
      <c r="C21" s="10" t="s">
        <v>26</v>
      </c>
      <c r="D21" s="11" t="s">
        <v>24</v>
      </c>
      <c r="E21" s="11"/>
      <c r="F21" s="11">
        <v>3.57</v>
      </c>
      <c r="G21" s="12"/>
      <c r="H21" s="18">
        <f t="shared" si="0"/>
        <v>9.36</v>
      </c>
      <c r="I21" s="18"/>
    </row>
    <row r="22" spans="1:9">
      <c r="A22" s="14"/>
      <c r="B22" s="10">
        <v>20231007005</v>
      </c>
      <c r="C22" s="10" t="s">
        <v>23</v>
      </c>
      <c r="D22" s="11" t="s">
        <v>24</v>
      </c>
      <c r="E22" s="11"/>
      <c r="F22" s="11">
        <v>56.1</v>
      </c>
      <c r="G22" s="12"/>
      <c r="H22" s="18">
        <f t="shared" si="0"/>
        <v>-46.74</v>
      </c>
      <c r="I22" s="18"/>
    </row>
    <row r="23" spans="1:9">
      <c r="A23" s="14"/>
      <c r="B23" s="10">
        <v>20231007005</v>
      </c>
      <c r="C23" s="10" t="s">
        <v>26</v>
      </c>
      <c r="D23" s="11" t="s">
        <v>24</v>
      </c>
      <c r="E23" s="11"/>
      <c r="F23" s="11">
        <v>56.1</v>
      </c>
      <c r="G23" s="12"/>
      <c r="H23" s="18">
        <f t="shared" si="0"/>
        <v>-46.74</v>
      </c>
      <c r="I23" s="18"/>
    </row>
    <row r="24" spans="1:9">
      <c r="A24" s="14"/>
      <c r="B24" s="10">
        <v>20231027001</v>
      </c>
      <c r="C24" s="11" t="s">
        <v>6</v>
      </c>
      <c r="D24" s="11" t="s">
        <v>61</v>
      </c>
      <c r="E24" s="11"/>
      <c r="F24" s="11">
        <v>18.16</v>
      </c>
      <c r="G24" s="12">
        <v>30.96</v>
      </c>
      <c r="H24" s="18">
        <f>G24-F24</f>
        <v>12.8</v>
      </c>
      <c r="I24" s="18"/>
    </row>
    <row r="25" spans="1:9">
      <c r="A25" s="14"/>
      <c r="B25" s="10">
        <v>20231027002</v>
      </c>
      <c r="C25" s="11" t="s">
        <v>6</v>
      </c>
      <c r="D25" s="11" t="s">
        <v>61</v>
      </c>
      <c r="E25" s="11"/>
      <c r="F25" s="11">
        <v>27.5</v>
      </c>
      <c r="G25" s="12"/>
      <c r="H25" s="18">
        <f>H24-F25</f>
        <v>-14.7</v>
      </c>
      <c r="I25" s="18"/>
    </row>
    <row r="26" spans="1:9">
      <c r="A26" s="14"/>
      <c r="B26" s="10">
        <v>20231007002</v>
      </c>
      <c r="C26" s="11" t="s">
        <v>17</v>
      </c>
      <c r="D26" s="11" t="s">
        <v>7</v>
      </c>
      <c r="E26" s="10" t="s">
        <v>18</v>
      </c>
      <c r="F26" s="11">
        <v>30.6</v>
      </c>
      <c r="G26" s="12">
        <v>36.04</v>
      </c>
      <c r="H26" s="18">
        <f>H11+G26-F26</f>
        <v>-146.55</v>
      </c>
      <c r="I26" s="18"/>
    </row>
    <row r="27" spans="1:9">
      <c r="A27" s="14"/>
      <c r="B27" s="10">
        <v>20231007002</v>
      </c>
      <c r="C27" s="11" t="s">
        <v>17</v>
      </c>
      <c r="D27" s="11" t="s">
        <v>7</v>
      </c>
      <c r="E27" s="10" t="s">
        <v>18</v>
      </c>
      <c r="F27" s="11"/>
      <c r="G27" s="12">
        <v>9.46</v>
      </c>
      <c r="H27" s="18">
        <f>H26+G27</f>
        <v>-137.09</v>
      </c>
      <c r="I27" s="18"/>
    </row>
    <row r="28" spans="1:9">
      <c r="A28" s="14"/>
      <c r="B28" s="10">
        <v>20231027003</v>
      </c>
      <c r="C28" s="11" t="s">
        <v>20</v>
      </c>
      <c r="D28" s="11" t="s">
        <v>7</v>
      </c>
      <c r="E28" s="10" t="s">
        <v>21</v>
      </c>
      <c r="F28" s="11">
        <v>47.8</v>
      </c>
      <c r="G28" s="12">
        <v>47.5</v>
      </c>
      <c r="H28" s="18">
        <f>H12+G28-F28</f>
        <v>-67.46</v>
      </c>
      <c r="I28" s="18"/>
    </row>
    <row r="29" spans="1:9">
      <c r="A29" s="14"/>
      <c r="B29" s="10">
        <v>20231027004</v>
      </c>
      <c r="C29" s="10" t="s">
        <v>39</v>
      </c>
      <c r="D29" s="10" t="s">
        <v>7</v>
      </c>
      <c r="E29" s="10" t="s">
        <v>40</v>
      </c>
      <c r="F29" s="11">
        <v>14.75</v>
      </c>
      <c r="G29" s="12">
        <v>63.1</v>
      </c>
      <c r="H29" s="18">
        <f>H9+G29-F29</f>
        <v>35.6799999999999</v>
      </c>
      <c r="I29" s="18"/>
    </row>
    <row r="30" ht="15.75" spans="1:9">
      <c r="A30" s="19"/>
      <c r="B30" s="20">
        <v>20231027005</v>
      </c>
      <c r="C30" s="20" t="s">
        <v>39</v>
      </c>
      <c r="D30" s="20" t="s">
        <v>7</v>
      </c>
      <c r="E30" s="20" t="s">
        <v>40</v>
      </c>
      <c r="F30" s="21">
        <v>233.96</v>
      </c>
      <c r="G30" s="22"/>
      <c r="H30" s="23">
        <f>H29-F30</f>
        <v>-198.28</v>
      </c>
      <c r="I30" s="23"/>
    </row>
    <row r="31" ht="15.75" spans="1:9">
      <c r="A31" s="14">
        <v>45237</v>
      </c>
      <c r="B31" s="10">
        <v>20231027003</v>
      </c>
      <c r="C31" s="11" t="s">
        <v>20</v>
      </c>
      <c r="D31" s="11" t="s">
        <v>7</v>
      </c>
      <c r="E31" s="10" t="s">
        <v>21</v>
      </c>
      <c r="F31" s="34"/>
      <c r="G31" s="35">
        <v>40.2</v>
      </c>
      <c r="H31" s="36">
        <f>H28+G31</f>
        <v>-27.26</v>
      </c>
      <c r="I31" s="36"/>
    </row>
    <row r="32" spans="1:9">
      <c r="A32" s="37">
        <v>45238</v>
      </c>
      <c r="B32" s="25">
        <v>20230922001</v>
      </c>
      <c r="C32" s="25" t="s">
        <v>50</v>
      </c>
      <c r="D32" s="25" t="s">
        <v>51</v>
      </c>
      <c r="E32" s="26"/>
      <c r="F32" s="26"/>
      <c r="G32" s="33">
        <v>25</v>
      </c>
      <c r="H32" s="38">
        <f>'10'!H90+'11'!G32</f>
        <v>3.36000000000001</v>
      </c>
      <c r="I32" s="58" t="s">
        <v>69</v>
      </c>
    </row>
    <row r="33" spans="1:9">
      <c r="A33" s="39"/>
      <c r="B33" s="10">
        <v>20230927007</v>
      </c>
      <c r="C33" s="11" t="s">
        <v>27</v>
      </c>
      <c r="D33" s="11" t="s">
        <v>28</v>
      </c>
      <c r="E33" s="11"/>
      <c r="F33" s="11">
        <v>5.76</v>
      </c>
      <c r="G33" s="12">
        <v>25</v>
      </c>
      <c r="H33" s="18">
        <f>'10'!H97+'11'!G33-F33</f>
        <v>9.95000000000001</v>
      </c>
      <c r="I33" s="59" t="s">
        <v>69</v>
      </c>
    </row>
    <row r="34" spans="1:9">
      <c r="A34" s="39"/>
      <c r="B34" s="10">
        <v>20230927008</v>
      </c>
      <c r="C34" s="11" t="s">
        <v>27</v>
      </c>
      <c r="D34" s="11" t="s">
        <v>28</v>
      </c>
      <c r="E34" s="11"/>
      <c r="F34" s="11">
        <v>1.65</v>
      </c>
      <c r="G34" s="12"/>
      <c r="H34" s="18">
        <f>H33-F34</f>
        <v>8.30000000000001</v>
      </c>
      <c r="I34" s="18"/>
    </row>
    <row r="35" ht="15.75" spans="1:9">
      <c r="A35" s="40"/>
      <c r="B35" s="20">
        <v>20231027005</v>
      </c>
      <c r="C35" s="20" t="s">
        <v>39</v>
      </c>
      <c r="D35" s="20" t="s">
        <v>7</v>
      </c>
      <c r="E35" s="20" t="s">
        <v>40</v>
      </c>
      <c r="F35" s="30"/>
      <c r="G35" s="31">
        <v>49</v>
      </c>
      <c r="H35" s="32">
        <f>H30+G35</f>
        <v>-149.28</v>
      </c>
      <c r="I35" s="60"/>
    </row>
    <row r="36" spans="1:9">
      <c r="A36" s="37">
        <v>45239</v>
      </c>
      <c r="B36" s="25">
        <v>20231007002</v>
      </c>
      <c r="C36" s="26" t="s">
        <v>17</v>
      </c>
      <c r="D36" s="26" t="s">
        <v>7</v>
      </c>
      <c r="E36" s="25" t="s">
        <v>18</v>
      </c>
      <c r="F36" s="26"/>
      <c r="G36" s="33">
        <v>12.44</v>
      </c>
      <c r="H36" s="41">
        <f>H27+G36</f>
        <v>-124.65</v>
      </c>
      <c r="I36" s="28"/>
    </row>
    <row r="37" ht="15.75" spans="1:9">
      <c r="A37" s="40"/>
      <c r="B37" s="10">
        <v>20231027003</v>
      </c>
      <c r="C37" s="11" t="s">
        <v>20</v>
      </c>
      <c r="D37" s="11" t="s">
        <v>7</v>
      </c>
      <c r="E37" s="10" t="s">
        <v>21</v>
      </c>
      <c r="F37" s="34"/>
      <c r="G37" s="35">
        <v>19.06</v>
      </c>
      <c r="H37" s="36">
        <f>H31+G37</f>
        <v>-8.20000000000001</v>
      </c>
      <c r="I37" s="36"/>
    </row>
    <row r="38" spans="1:9">
      <c r="A38" s="37">
        <v>45243</v>
      </c>
      <c r="B38" s="25">
        <v>20231007006</v>
      </c>
      <c r="C38" s="25" t="s">
        <v>23</v>
      </c>
      <c r="D38" s="26" t="s">
        <v>24</v>
      </c>
      <c r="E38" s="26"/>
      <c r="F38" s="26">
        <v>63.8</v>
      </c>
      <c r="G38" s="33">
        <v>50</v>
      </c>
      <c r="H38" s="41">
        <f>H22+G38-F38</f>
        <v>-60.54</v>
      </c>
      <c r="I38" s="28"/>
    </row>
    <row r="39" spans="1:9">
      <c r="A39" s="39"/>
      <c r="B39" s="10">
        <v>20231007006</v>
      </c>
      <c r="C39" s="10" t="s">
        <v>26</v>
      </c>
      <c r="D39" s="11" t="s">
        <v>24</v>
      </c>
      <c r="E39" s="11"/>
      <c r="F39" s="11">
        <v>63.8</v>
      </c>
      <c r="G39" s="12">
        <v>50</v>
      </c>
      <c r="H39" s="18">
        <f>H23+G39-F39</f>
        <v>-60.54</v>
      </c>
      <c r="I39" s="18"/>
    </row>
    <row r="40" spans="1:9">
      <c r="A40" s="39"/>
      <c r="B40" s="10">
        <v>20231027001</v>
      </c>
      <c r="C40" s="11" t="s">
        <v>27</v>
      </c>
      <c r="D40" s="11" t="s">
        <v>28</v>
      </c>
      <c r="E40" s="11"/>
      <c r="F40" s="11">
        <v>14.57</v>
      </c>
      <c r="G40" s="12">
        <v>50</v>
      </c>
      <c r="H40" s="18">
        <f>H34+G40-F40</f>
        <v>43.73</v>
      </c>
      <c r="I40" s="18"/>
    </row>
    <row r="41" spans="1:9">
      <c r="A41" s="39"/>
      <c r="B41" s="10">
        <v>20231007006</v>
      </c>
      <c r="C41" s="10" t="s">
        <v>26</v>
      </c>
      <c r="D41" s="11" t="s">
        <v>24</v>
      </c>
      <c r="E41" s="11"/>
      <c r="F41" s="11"/>
      <c r="G41" s="12">
        <v>50</v>
      </c>
      <c r="H41" s="42">
        <f>H39+G41</f>
        <v>-10.54</v>
      </c>
      <c r="I41" s="18"/>
    </row>
    <row r="42" ht="15.75" spans="1:9">
      <c r="A42" s="40"/>
      <c r="B42" s="20">
        <v>20231027004</v>
      </c>
      <c r="C42" s="21" t="s">
        <v>20</v>
      </c>
      <c r="D42" s="21" t="s">
        <v>7</v>
      </c>
      <c r="E42" s="20" t="s">
        <v>21</v>
      </c>
      <c r="F42" s="21">
        <v>5.95</v>
      </c>
      <c r="G42" s="22">
        <v>34.94</v>
      </c>
      <c r="H42" s="43">
        <f>H37+G42-F42</f>
        <v>20.79</v>
      </c>
      <c r="I42" s="23"/>
    </row>
    <row r="43" spans="1:9">
      <c r="A43" s="37">
        <v>45245</v>
      </c>
      <c r="B43" s="44">
        <v>20231027001</v>
      </c>
      <c r="C43" s="26" t="s">
        <v>31</v>
      </c>
      <c r="D43" s="26" t="s">
        <v>32</v>
      </c>
      <c r="E43" s="26"/>
      <c r="F43" s="26">
        <v>184.43</v>
      </c>
      <c r="G43" s="33">
        <v>1400</v>
      </c>
      <c r="H43" s="28">
        <f>G43-F43</f>
        <v>1215.57</v>
      </c>
      <c r="I43" s="28"/>
    </row>
    <row r="44" spans="1:9">
      <c r="A44" s="39"/>
      <c r="B44" s="45">
        <v>20231027002</v>
      </c>
      <c r="C44" s="11" t="s">
        <v>31</v>
      </c>
      <c r="D44" s="11" t="s">
        <v>32</v>
      </c>
      <c r="E44" s="11"/>
      <c r="F44" s="11">
        <v>282.34</v>
      </c>
      <c r="G44" s="12"/>
      <c r="H44" s="18">
        <f>H43-F44</f>
        <v>933.23</v>
      </c>
      <c r="I44" s="18"/>
    </row>
    <row r="45" spans="1:9">
      <c r="A45" s="39"/>
      <c r="B45" s="45">
        <v>20231027003</v>
      </c>
      <c r="C45" s="11" t="s">
        <v>31</v>
      </c>
      <c r="D45" s="11" t="s">
        <v>32</v>
      </c>
      <c r="E45" s="11"/>
      <c r="F45" s="11">
        <v>161.55</v>
      </c>
      <c r="G45" s="12"/>
      <c r="H45" s="18">
        <f>H44-F45</f>
        <v>771.68</v>
      </c>
      <c r="I45" s="18"/>
    </row>
    <row r="46" spans="1:9">
      <c r="A46" s="39"/>
      <c r="B46" s="45">
        <v>20231027004</v>
      </c>
      <c r="C46" s="11" t="s">
        <v>31</v>
      </c>
      <c r="D46" s="11" t="s">
        <v>32</v>
      </c>
      <c r="E46" s="11"/>
      <c r="F46" s="11">
        <v>54.47</v>
      </c>
      <c r="G46" s="12"/>
      <c r="H46" s="18">
        <f>H45-F46</f>
        <v>717.21</v>
      </c>
      <c r="I46" s="18"/>
    </row>
    <row r="47" spans="1:9">
      <c r="A47" s="39"/>
      <c r="B47" s="45">
        <v>20231027005</v>
      </c>
      <c r="C47" s="11" t="s">
        <v>31</v>
      </c>
      <c r="D47" s="11" t="s">
        <v>32</v>
      </c>
      <c r="E47" s="11"/>
      <c r="F47" s="11">
        <v>866.18</v>
      </c>
      <c r="G47" s="12"/>
      <c r="H47" s="42">
        <f>H46-F47</f>
        <v>-148.97</v>
      </c>
      <c r="I47" s="18"/>
    </row>
    <row r="48" spans="1:9">
      <c r="A48" s="39"/>
      <c r="B48" s="10">
        <v>20231027003</v>
      </c>
      <c r="C48" s="11" t="s">
        <v>6</v>
      </c>
      <c r="D48" s="11" t="s">
        <v>61</v>
      </c>
      <c r="E48" s="16"/>
      <c r="F48" s="16">
        <v>15.7</v>
      </c>
      <c r="G48" s="46">
        <v>40.57</v>
      </c>
      <c r="H48" s="47">
        <f>H25+G48-F48</f>
        <v>10.17</v>
      </c>
      <c r="I48" s="49"/>
    </row>
    <row r="49" spans="1:9">
      <c r="A49" s="39"/>
      <c r="B49" s="10">
        <v>20231027002</v>
      </c>
      <c r="C49" s="11" t="s">
        <v>27</v>
      </c>
      <c r="D49" s="11" t="s">
        <v>28</v>
      </c>
      <c r="E49" s="11"/>
      <c r="F49" s="11">
        <v>22.06</v>
      </c>
      <c r="G49" s="12">
        <v>25</v>
      </c>
      <c r="H49" s="18">
        <f>H40+G49-F49</f>
        <v>46.67</v>
      </c>
      <c r="I49" s="18"/>
    </row>
    <row r="50" spans="1:9">
      <c r="A50" s="39"/>
      <c r="B50" s="10">
        <v>20231027003</v>
      </c>
      <c r="C50" s="11" t="s">
        <v>27</v>
      </c>
      <c r="D50" s="11" t="s">
        <v>28</v>
      </c>
      <c r="E50" s="11"/>
      <c r="F50" s="11">
        <v>12.57</v>
      </c>
      <c r="G50" s="12"/>
      <c r="H50" s="18">
        <f>H49-F50</f>
        <v>34.1</v>
      </c>
      <c r="I50" s="18"/>
    </row>
    <row r="51" spans="1:9">
      <c r="A51" s="39"/>
      <c r="B51" s="10">
        <v>20231027004</v>
      </c>
      <c r="C51" s="11" t="s">
        <v>27</v>
      </c>
      <c r="D51" s="11" t="s">
        <v>28</v>
      </c>
      <c r="E51" s="11"/>
      <c r="F51" s="11">
        <v>3.17</v>
      </c>
      <c r="G51" s="12"/>
      <c r="H51" s="18">
        <f>H50-F51</f>
        <v>30.93</v>
      </c>
      <c r="I51" s="18"/>
    </row>
    <row r="52" spans="1:9">
      <c r="A52" s="39"/>
      <c r="B52" s="10">
        <v>20231027005</v>
      </c>
      <c r="C52" s="11" t="s">
        <v>27</v>
      </c>
      <c r="D52" s="11" t="s">
        <v>28</v>
      </c>
      <c r="E52" s="11"/>
      <c r="F52" s="11">
        <v>50.74</v>
      </c>
      <c r="G52" s="12"/>
      <c r="H52" s="42">
        <f>H51-F52</f>
        <v>-19.81</v>
      </c>
      <c r="I52" s="18"/>
    </row>
    <row r="53" spans="1:9">
      <c r="A53" s="39"/>
      <c r="B53" s="48"/>
      <c r="C53" s="16" t="s">
        <v>20</v>
      </c>
      <c r="D53" s="16" t="s">
        <v>7</v>
      </c>
      <c r="E53" s="17" t="s">
        <v>21</v>
      </c>
      <c r="F53" s="16"/>
      <c r="G53" s="46">
        <v>41.06</v>
      </c>
      <c r="H53" s="49"/>
      <c r="I53" s="49"/>
    </row>
    <row r="54" spans="1:9">
      <c r="A54" s="50"/>
      <c r="B54" s="51"/>
      <c r="C54" s="16" t="s">
        <v>20</v>
      </c>
      <c r="D54" s="16" t="s">
        <v>7</v>
      </c>
      <c r="E54" s="17" t="s">
        <v>21</v>
      </c>
      <c r="F54" s="11"/>
      <c r="G54" s="12">
        <v>24.44</v>
      </c>
      <c r="H54" s="18"/>
      <c r="I54" s="18"/>
    </row>
    <row r="55" spans="1:9">
      <c r="A55" s="52">
        <v>45251</v>
      </c>
      <c r="B55" s="51"/>
      <c r="C55" s="16" t="s">
        <v>20</v>
      </c>
      <c r="D55" s="16" t="s">
        <v>7</v>
      </c>
      <c r="E55" s="17" t="s">
        <v>21</v>
      </c>
      <c r="F55" s="11"/>
      <c r="G55" s="12">
        <v>50.46</v>
      </c>
      <c r="H55" s="18"/>
      <c r="I55" s="18"/>
    </row>
    <row r="56" spans="1:9">
      <c r="A56" s="51"/>
      <c r="B56" s="51"/>
      <c r="C56" s="11"/>
      <c r="D56" s="11"/>
      <c r="E56" s="11"/>
      <c r="F56" s="11"/>
      <c r="G56" s="12"/>
      <c r="H56" s="18"/>
      <c r="I56" s="18"/>
    </row>
    <row r="57" spans="1:9">
      <c r="A57" s="51"/>
      <c r="B57" s="51"/>
      <c r="C57" s="11"/>
      <c r="D57" s="11"/>
      <c r="E57" s="11"/>
      <c r="F57" s="11"/>
      <c r="G57" s="12"/>
      <c r="H57" s="18"/>
      <c r="I57" s="18"/>
    </row>
    <row r="58" spans="1:9">
      <c r="A58" s="51"/>
      <c r="B58" s="51"/>
      <c r="C58" s="11"/>
      <c r="D58" s="11"/>
      <c r="E58" s="11"/>
      <c r="F58" s="11"/>
      <c r="G58" s="12"/>
      <c r="H58" s="18"/>
      <c r="I58" s="18"/>
    </row>
    <row r="59" spans="1:9">
      <c r="A59" s="51"/>
      <c r="B59" s="51"/>
      <c r="C59" s="11"/>
      <c r="D59" s="11"/>
      <c r="E59" s="11"/>
      <c r="F59" s="11"/>
      <c r="G59" s="12"/>
      <c r="H59" s="18"/>
      <c r="I59" s="18"/>
    </row>
    <row r="60" spans="1:9">
      <c r="A60" s="51"/>
      <c r="B60" s="51"/>
      <c r="C60" s="11"/>
      <c r="D60" s="11"/>
      <c r="E60" s="11"/>
      <c r="F60" s="11"/>
      <c r="G60" s="12"/>
      <c r="H60" s="18"/>
      <c r="I60" s="18"/>
    </row>
    <row r="61" spans="1:9">
      <c r="A61" s="51"/>
      <c r="B61" s="51"/>
      <c r="C61" s="11"/>
      <c r="D61" s="11"/>
      <c r="E61" s="11"/>
      <c r="F61" s="11"/>
      <c r="G61" s="12"/>
      <c r="H61" s="18"/>
      <c r="I61" s="18"/>
    </row>
    <row r="62" spans="1:9">
      <c r="A62" s="51"/>
      <c r="B62" s="51"/>
      <c r="C62" s="11"/>
      <c r="D62" s="11"/>
      <c r="E62" s="11"/>
      <c r="F62" s="11"/>
      <c r="G62" s="12"/>
      <c r="H62" s="18"/>
      <c r="I62" s="18"/>
    </row>
    <row r="63" spans="1:9">
      <c r="A63" s="51"/>
      <c r="B63" s="51"/>
      <c r="C63" s="11"/>
      <c r="D63" s="11"/>
      <c r="E63" s="11"/>
      <c r="F63" s="11"/>
      <c r="G63" s="12"/>
      <c r="H63" s="18"/>
      <c r="I63" s="18"/>
    </row>
    <row r="64" spans="1:9">
      <c r="A64" s="51"/>
      <c r="B64" s="51"/>
      <c r="C64" s="11"/>
      <c r="D64" s="11"/>
      <c r="E64" s="11"/>
      <c r="F64" s="11"/>
      <c r="G64" s="12"/>
      <c r="H64" s="18"/>
      <c r="I64" s="18"/>
    </row>
    <row r="65" spans="1:9">
      <c r="A65" s="51"/>
      <c r="B65" s="51"/>
      <c r="C65" s="11"/>
      <c r="D65" s="11"/>
      <c r="E65" s="11"/>
      <c r="F65" s="11"/>
      <c r="G65" s="12"/>
      <c r="H65" s="18"/>
      <c r="I65" s="18"/>
    </row>
    <row r="66" spans="1:9">
      <c r="A66" s="51"/>
      <c r="B66" s="51"/>
      <c r="C66" s="11"/>
      <c r="D66" s="11"/>
      <c r="E66" s="11"/>
      <c r="F66" s="11"/>
      <c r="G66" s="12"/>
      <c r="H66" s="18"/>
      <c r="I66" s="18"/>
    </row>
    <row r="67" spans="1:9">
      <c r="A67" s="51"/>
      <c r="B67" s="51"/>
      <c r="C67" s="11"/>
      <c r="D67" s="11"/>
      <c r="E67" s="11"/>
      <c r="F67" s="11"/>
      <c r="G67" s="12"/>
      <c r="H67" s="18"/>
      <c r="I67" s="18"/>
    </row>
    <row r="68" spans="1:9">
      <c r="A68" s="51"/>
      <c r="B68" s="51"/>
      <c r="C68" s="11"/>
      <c r="D68" s="11"/>
      <c r="E68" s="11"/>
      <c r="F68" s="11"/>
      <c r="G68" s="12"/>
      <c r="H68" s="18"/>
      <c r="I68" s="18"/>
    </row>
    <row r="69" spans="1:9">
      <c r="A69" s="51"/>
      <c r="B69" s="51"/>
      <c r="C69" s="11"/>
      <c r="D69" s="11"/>
      <c r="E69" s="11"/>
      <c r="F69" s="11"/>
      <c r="G69" s="12"/>
      <c r="H69" s="18"/>
      <c r="I69" s="18"/>
    </row>
    <row r="70" spans="1:9">
      <c r="A70" s="51"/>
      <c r="B70" s="51"/>
      <c r="C70" s="11"/>
      <c r="D70" s="11"/>
      <c r="E70" s="11"/>
      <c r="F70" s="11"/>
      <c r="G70" s="12"/>
      <c r="H70" s="18"/>
      <c r="I70" s="18"/>
    </row>
    <row r="71" spans="1:9">
      <c r="A71" s="51"/>
      <c r="B71" s="51"/>
      <c r="C71" s="11"/>
      <c r="D71" s="11"/>
      <c r="E71" s="11"/>
      <c r="F71" s="11"/>
      <c r="G71" s="12"/>
      <c r="H71" s="18"/>
      <c r="I71" s="18"/>
    </row>
    <row r="72" spans="1:9">
      <c r="A72" s="51"/>
      <c r="B72" s="51"/>
      <c r="C72" s="11"/>
      <c r="D72" s="11"/>
      <c r="E72" s="11"/>
      <c r="F72" s="11"/>
      <c r="G72" s="12"/>
      <c r="H72" s="18"/>
      <c r="I72" s="18"/>
    </row>
    <row r="73" spans="1:9">
      <c r="A73" s="51"/>
      <c r="B73" s="51"/>
      <c r="C73" s="11"/>
      <c r="D73" s="11"/>
      <c r="E73" s="11"/>
      <c r="F73" s="11"/>
      <c r="G73" s="12"/>
      <c r="H73" s="18"/>
      <c r="I73" s="18"/>
    </row>
    <row r="74" spans="1:9">
      <c r="A74" s="51"/>
      <c r="B74" s="51"/>
      <c r="C74" s="11"/>
      <c r="D74" s="11"/>
      <c r="E74" s="11"/>
      <c r="F74" s="11"/>
      <c r="G74" s="12"/>
      <c r="H74" s="18"/>
      <c r="I74" s="18"/>
    </row>
    <row r="75" spans="1:9">
      <c r="A75" s="51"/>
      <c r="B75" s="51"/>
      <c r="C75" s="11"/>
      <c r="D75" s="11"/>
      <c r="E75" s="11"/>
      <c r="F75" s="11"/>
      <c r="G75" s="12"/>
      <c r="H75" s="18"/>
      <c r="I75" s="18"/>
    </row>
    <row r="76" spans="1:9">
      <c r="A76" s="51"/>
      <c r="B76" s="51"/>
      <c r="C76" s="11"/>
      <c r="D76" s="11"/>
      <c r="E76" s="11"/>
      <c r="F76" s="11"/>
      <c r="G76" s="12"/>
      <c r="H76" s="18"/>
      <c r="I76" s="18"/>
    </row>
    <row r="77" spans="1:9">
      <c r="A77" s="51"/>
      <c r="B77" s="51"/>
      <c r="C77" s="11"/>
      <c r="D77" s="11"/>
      <c r="E77" s="11"/>
      <c r="F77" s="11"/>
      <c r="G77" s="12"/>
      <c r="H77" s="18"/>
      <c r="I77" s="18"/>
    </row>
    <row r="78" spans="1:9">
      <c r="A78" s="51"/>
      <c r="B78" s="51"/>
      <c r="C78" s="11"/>
      <c r="D78" s="11"/>
      <c r="E78" s="11"/>
      <c r="F78" s="11"/>
      <c r="G78" s="12"/>
      <c r="H78" s="18"/>
      <c r="I78" s="18"/>
    </row>
    <row r="79" spans="1:9">
      <c r="A79" s="51"/>
      <c r="B79" s="51"/>
      <c r="C79" s="11"/>
      <c r="D79" s="11"/>
      <c r="E79" s="11"/>
      <c r="F79" s="11"/>
      <c r="G79" s="12"/>
      <c r="H79" s="18"/>
      <c r="I79" s="18"/>
    </row>
    <row r="80" spans="1:9">
      <c r="A80" s="51"/>
      <c r="B80" s="51"/>
      <c r="C80" s="11"/>
      <c r="D80" s="11"/>
      <c r="E80" s="11"/>
      <c r="F80" s="11"/>
      <c r="G80" s="12"/>
      <c r="H80" s="18"/>
      <c r="I80" s="18"/>
    </row>
    <row r="81" spans="1:9">
      <c r="A81" s="51"/>
      <c r="B81" s="51"/>
      <c r="C81" s="11"/>
      <c r="D81" s="11"/>
      <c r="E81" s="11"/>
      <c r="F81" s="11"/>
      <c r="G81" s="12"/>
      <c r="H81" s="18"/>
      <c r="I81" s="18"/>
    </row>
    <row r="82" spans="1:9">
      <c r="A82" s="51"/>
      <c r="B82" s="51"/>
      <c r="C82" s="11"/>
      <c r="D82" s="11"/>
      <c r="E82" s="11"/>
      <c r="F82" s="11"/>
      <c r="G82" s="12"/>
      <c r="H82" s="18"/>
      <c r="I82" s="18"/>
    </row>
    <row r="83" spans="1:9">
      <c r="A83" s="51"/>
      <c r="B83" s="51"/>
      <c r="C83" s="11"/>
      <c r="D83" s="11"/>
      <c r="E83" s="11"/>
      <c r="F83" s="11"/>
      <c r="G83" s="12"/>
      <c r="H83" s="18"/>
      <c r="I83" s="18"/>
    </row>
    <row r="84" spans="1:9">
      <c r="A84" s="51"/>
      <c r="B84" s="51"/>
      <c r="C84" s="11"/>
      <c r="D84" s="11"/>
      <c r="E84" s="11"/>
      <c r="F84" s="11"/>
      <c r="G84" s="12"/>
      <c r="H84" s="18"/>
      <c r="I84" s="18"/>
    </row>
    <row r="85" spans="1:9">
      <c r="A85" s="51"/>
      <c r="B85" s="51"/>
      <c r="C85" s="11"/>
      <c r="D85" s="11"/>
      <c r="E85" s="11"/>
      <c r="F85" s="11"/>
      <c r="G85" s="12"/>
      <c r="H85" s="18"/>
      <c r="I85" s="18"/>
    </row>
    <row r="86" spans="1:9">
      <c r="A86" s="51"/>
      <c r="B86" s="51"/>
      <c r="C86" s="11"/>
      <c r="D86" s="11"/>
      <c r="E86" s="11"/>
      <c r="F86" s="11"/>
      <c r="G86" s="12"/>
      <c r="H86" s="18"/>
      <c r="I86" s="18"/>
    </row>
    <row r="87" spans="1:9">
      <c r="A87" s="51"/>
      <c r="B87" s="51"/>
      <c r="C87" s="11"/>
      <c r="D87" s="11"/>
      <c r="E87" s="11"/>
      <c r="F87" s="11"/>
      <c r="G87" s="12"/>
      <c r="H87" s="18"/>
      <c r="I87" s="18"/>
    </row>
    <row r="88" spans="1:9">
      <c r="A88" s="51"/>
      <c r="B88" s="51"/>
      <c r="C88" s="11"/>
      <c r="D88" s="11"/>
      <c r="E88" s="11"/>
      <c r="F88" s="11"/>
      <c r="G88" s="12"/>
      <c r="H88" s="18"/>
      <c r="I88" s="18"/>
    </row>
    <row r="89" spans="1:9">
      <c r="A89" s="51"/>
      <c r="B89" s="51"/>
      <c r="C89" s="11"/>
      <c r="D89" s="11"/>
      <c r="E89" s="11"/>
      <c r="F89" s="11"/>
      <c r="G89" s="12"/>
      <c r="H89" s="18"/>
      <c r="I89" s="18"/>
    </row>
    <row r="90" spans="1:9">
      <c r="A90" s="51"/>
      <c r="B90" s="51"/>
      <c r="C90" s="11"/>
      <c r="D90" s="11"/>
      <c r="E90" s="11"/>
      <c r="F90" s="11"/>
      <c r="G90" s="12"/>
      <c r="H90" s="18"/>
      <c r="I90" s="18"/>
    </row>
    <row r="91" spans="1:9">
      <c r="A91" s="51"/>
      <c r="B91" s="51"/>
      <c r="C91" s="11"/>
      <c r="D91" s="11"/>
      <c r="E91" s="11"/>
      <c r="F91" s="11"/>
      <c r="G91" s="12"/>
      <c r="H91" s="18"/>
      <c r="I91" s="18"/>
    </row>
    <row r="92" spans="1:9">
      <c r="A92" s="51"/>
      <c r="B92" s="51"/>
      <c r="C92" s="11"/>
      <c r="D92" s="11"/>
      <c r="E92" s="11"/>
      <c r="F92" s="11"/>
      <c r="G92" s="12"/>
      <c r="H92" s="18"/>
      <c r="I92" s="18"/>
    </row>
    <row r="93" spans="1:9">
      <c r="A93" s="51"/>
      <c r="B93" s="51"/>
      <c r="C93" s="11"/>
      <c r="D93" s="11"/>
      <c r="E93" s="11"/>
      <c r="F93" s="11"/>
      <c r="G93" s="12"/>
      <c r="H93" s="18"/>
      <c r="I93" s="18"/>
    </row>
    <row r="94" spans="1:9">
      <c r="A94" s="51"/>
      <c r="B94" s="51"/>
      <c r="C94" s="11"/>
      <c r="D94" s="11"/>
      <c r="E94" s="11"/>
      <c r="F94" s="11"/>
      <c r="G94" s="12"/>
      <c r="H94" s="18"/>
      <c r="I94" s="18"/>
    </row>
    <row r="95" spans="1:9">
      <c r="A95" s="51"/>
      <c r="B95" s="51"/>
      <c r="C95" s="11"/>
      <c r="D95" s="11"/>
      <c r="E95" s="11"/>
      <c r="F95" s="11"/>
      <c r="G95" s="12"/>
      <c r="H95" s="18"/>
      <c r="I95" s="18"/>
    </row>
    <row r="96" spans="1:9">
      <c r="A96" s="51"/>
      <c r="B96" s="51"/>
      <c r="C96" s="11"/>
      <c r="D96" s="11"/>
      <c r="E96" s="11"/>
      <c r="F96" s="11"/>
      <c r="G96" s="12"/>
      <c r="H96" s="18"/>
      <c r="I96" s="18"/>
    </row>
    <row r="97" spans="1:9">
      <c r="A97" s="51"/>
      <c r="B97" s="51"/>
      <c r="C97" s="11"/>
      <c r="D97" s="11"/>
      <c r="E97" s="11"/>
      <c r="F97" s="11"/>
      <c r="G97" s="12"/>
      <c r="H97" s="18"/>
      <c r="I97" s="18"/>
    </row>
    <row r="98" spans="1:9">
      <c r="A98" s="51"/>
      <c r="B98" s="51"/>
      <c r="C98" s="11"/>
      <c r="D98" s="11"/>
      <c r="E98" s="11"/>
      <c r="F98" s="11"/>
      <c r="G98" s="12"/>
      <c r="H98" s="18"/>
      <c r="I98" s="18"/>
    </row>
    <row r="99" spans="1:9">
      <c r="A99" s="51"/>
      <c r="B99" s="51"/>
      <c r="C99" s="11"/>
      <c r="D99" s="11"/>
      <c r="E99" s="11"/>
      <c r="F99" s="11"/>
      <c r="G99" s="12"/>
      <c r="H99" s="18"/>
      <c r="I99" s="18"/>
    </row>
    <row r="100" spans="1:9">
      <c r="A100" s="51"/>
      <c r="B100" s="51"/>
      <c r="C100" s="11"/>
      <c r="D100" s="11"/>
      <c r="E100" s="11"/>
      <c r="F100" s="11"/>
      <c r="G100" s="12"/>
      <c r="H100" s="18"/>
      <c r="I100" s="18"/>
    </row>
    <row r="101" spans="1:9">
      <c r="A101" s="51"/>
      <c r="B101" s="51"/>
      <c r="C101" s="11"/>
      <c r="D101" s="11"/>
      <c r="E101" s="11"/>
      <c r="F101" s="11"/>
      <c r="G101" s="12"/>
      <c r="H101" s="18"/>
      <c r="I101" s="18"/>
    </row>
    <row r="102" spans="1:9">
      <c r="A102" s="51"/>
      <c r="B102" s="51"/>
      <c r="C102" s="11"/>
      <c r="D102" s="11"/>
      <c r="E102" s="11"/>
      <c r="F102" s="11"/>
      <c r="G102" s="12"/>
      <c r="H102" s="18"/>
      <c r="I102" s="18"/>
    </row>
    <row r="103" spans="1:9">
      <c r="A103" s="51"/>
      <c r="B103" s="51"/>
      <c r="C103" s="11"/>
      <c r="D103" s="11"/>
      <c r="E103" s="11"/>
      <c r="F103" s="11"/>
      <c r="G103" s="12"/>
      <c r="H103" s="18"/>
      <c r="I103" s="18"/>
    </row>
    <row r="104" spans="1:9">
      <c r="A104" s="51"/>
      <c r="B104" s="51"/>
      <c r="C104" s="11"/>
      <c r="D104" s="11"/>
      <c r="E104" s="11"/>
      <c r="F104" s="11"/>
      <c r="G104" s="12"/>
      <c r="H104" s="18"/>
      <c r="I104" s="18"/>
    </row>
    <row r="105" spans="1:9">
      <c r="A105" s="51"/>
      <c r="B105" s="51"/>
      <c r="C105" s="11"/>
      <c r="D105" s="11"/>
      <c r="E105" s="11"/>
      <c r="F105" s="11"/>
      <c r="G105" s="12"/>
      <c r="H105" s="18"/>
      <c r="I105" s="18"/>
    </row>
    <row r="106" spans="1:9">
      <c r="A106" s="51"/>
      <c r="B106" s="51"/>
      <c r="C106" s="11"/>
      <c r="D106" s="11"/>
      <c r="E106" s="11"/>
      <c r="F106" s="11"/>
      <c r="G106" s="12"/>
      <c r="H106" s="18"/>
      <c r="I106" s="18"/>
    </row>
    <row r="107" spans="1:9">
      <c r="A107" s="51"/>
      <c r="B107" s="51"/>
      <c r="C107" s="11"/>
      <c r="D107" s="11"/>
      <c r="E107" s="11"/>
      <c r="F107" s="11"/>
      <c r="G107" s="12"/>
      <c r="H107" s="18"/>
      <c r="I107" s="18"/>
    </row>
    <row r="108" spans="1:9">
      <c r="A108" s="51"/>
      <c r="B108" s="51"/>
      <c r="C108" s="11"/>
      <c r="D108" s="11"/>
      <c r="E108" s="11"/>
      <c r="F108" s="11"/>
      <c r="G108" s="12"/>
      <c r="H108" s="18"/>
      <c r="I108" s="18"/>
    </row>
    <row r="109" spans="1:9">
      <c r="A109" s="51"/>
      <c r="B109" s="51"/>
      <c r="C109" s="11"/>
      <c r="D109" s="11"/>
      <c r="E109" s="11"/>
      <c r="F109" s="11"/>
      <c r="G109" s="12"/>
      <c r="H109" s="18"/>
      <c r="I109" s="18"/>
    </row>
    <row r="110" spans="1:9">
      <c r="A110" s="51"/>
      <c r="B110" s="51"/>
      <c r="C110" s="11"/>
      <c r="D110" s="11"/>
      <c r="E110" s="11"/>
      <c r="F110" s="11"/>
      <c r="G110" s="12"/>
      <c r="H110" s="18"/>
      <c r="I110" s="18"/>
    </row>
    <row r="111" spans="1:9">
      <c r="A111" s="51"/>
      <c r="B111" s="51"/>
      <c r="C111" s="11"/>
      <c r="D111" s="11"/>
      <c r="E111" s="11"/>
      <c r="F111" s="11"/>
      <c r="G111" s="12"/>
      <c r="H111" s="18"/>
      <c r="I111" s="18"/>
    </row>
    <row r="112" spans="1:9">
      <c r="A112" s="51"/>
      <c r="B112" s="51"/>
      <c r="C112" s="11"/>
      <c r="D112" s="11"/>
      <c r="E112" s="11"/>
      <c r="F112" s="11"/>
      <c r="G112" s="12"/>
      <c r="H112" s="18"/>
      <c r="I112" s="18"/>
    </row>
    <row r="113" spans="1:9">
      <c r="A113" s="51"/>
      <c r="B113" s="51"/>
      <c r="C113" s="11"/>
      <c r="D113" s="11"/>
      <c r="E113" s="11"/>
      <c r="F113" s="11"/>
      <c r="G113" s="12"/>
      <c r="H113" s="18"/>
      <c r="I113" s="18"/>
    </row>
    <row r="114" spans="1:9">
      <c r="A114" s="51"/>
      <c r="B114" s="51"/>
      <c r="C114" s="11"/>
      <c r="D114" s="11"/>
      <c r="E114" s="11"/>
      <c r="F114" s="11"/>
      <c r="G114" s="12"/>
      <c r="H114" s="18"/>
      <c r="I114" s="18"/>
    </row>
    <row r="115" spans="1:9">
      <c r="A115" s="51"/>
      <c r="B115" s="51"/>
      <c r="C115" s="11"/>
      <c r="D115" s="11"/>
      <c r="E115" s="11"/>
      <c r="F115" s="11"/>
      <c r="G115" s="12"/>
      <c r="H115" s="18"/>
      <c r="I115" s="18"/>
    </row>
    <row r="116" spans="1:9">
      <c r="A116" s="51"/>
      <c r="B116" s="51"/>
      <c r="C116" s="11"/>
      <c r="D116" s="11"/>
      <c r="E116" s="11"/>
      <c r="F116" s="11"/>
      <c r="G116" s="12"/>
      <c r="H116" s="18"/>
      <c r="I116" s="18"/>
    </row>
    <row r="117" spans="1:9">
      <c r="A117" s="51"/>
      <c r="B117" s="51"/>
      <c r="C117" s="11"/>
      <c r="D117" s="11"/>
      <c r="E117" s="11"/>
      <c r="F117" s="11"/>
      <c r="G117" s="12"/>
      <c r="H117" s="18"/>
      <c r="I117" s="18"/>
    </row>
    <row r="118" spans="1:9">
      <c r="A118" s="51"/>
      <c r="B118" s="51"/>
      <c r="C118" s="11"/>
      <c r="D118" s="11"/>
      <c r="E118" s="11"/>
      <c r="F118" s="11"/>
      <c r="G118" s="12"/>
      <c r="H118" s="18"/>
      <c r="I118" s="18"/>
    </row>
    <row r="119" spans="1:9">
      <c r="A119" s="51"/>
      <c r="B119" s="51"/>
      <c r="C119" s="11"/>
      <c r="D119" s="11"/>
      <c r="E119" s="11"/>
      <c r="F119" s="11"/>
      <c r="G119" s="12"/>
      <c r="H119" s="18"/>
      <c r="I119" s="18"/>
    </row>
    <row r="120" spans="1:9">
      <c r="A120" s="51"/>
      <c r="B120" s="51"/>
      <c r="C120" s="11"/>
      <c r="D120" s="11"/>
      <c r="E120" s="11"/>
      <c r="F120" s="11"/>
      <c r="G120" s="12"/>
      <c r="H120" s="18"/>
      <c r="I120" s="18"/>
    </row>
    <row r="121" spans="1:9">
      <c r="A121" s="51"/>
      <c r="B121" s="51"/>
      <c r="C121" s="11"/>
      <c r="D121" s="11"/>
      <c r="E121" s="11"/>
      <c r="F121" s="11"/>
      <c r="G121" s="12"/>
      <c r="H121" s="18"/>
      <c r="I121" s="18"/>
    </row>
    <row r="122" spans="1:9">
      <c r="A122" s="51"/>
      <c r="B122" s="51"/>
      <c r="C122" s="11"/>
      <c r="D122" s="11"/>
      <c r="E122" s="11"/>
      <c r="F122" s="11"/>
      <c r="G122" s="12"/>
      <c r="H122" s="18"/>
      <c r="I122" s="18"/>
    </row>
    <row r="123" spans="1:9">
      <c r="A123" s="51"/>
      <c r="B123" s="51"/>
      <c r="C123" s="11"/>
      <c r="D123" s="11"/>
      <c r="E123" s="11"/>
      <c r="F123" s="11"/>
      <c r="G123" s="12"/>
      <c r="H123" s="18"/>
      <c r="I123" s="18"/>
    </row>
    <row r="124" spans="1:9">
      <c r="A124" s="51"/>
      <c r="B124" s="51"/>
      <c r="C124" s="11"/>
      <c r="D124" s="11"/>
      <c r="E124" s="11"/>
      <c r="F124" s="11"/>
      <c r="G124" s="12"/>
      <c r="H124" s="18"/>
      <c r="I124" s="18"/>
    </row>
    <row r="125" spans="1:9">
      <c r="A125" s="51"/>
      <c r="B125" s="51"/>
      <c r="C125" s="11"/>
      <c r="D125" s="11"/>
      <c r="E125" s="11"/>
      <c r="F125" s="11"/>
      <c r="G125" s="12"/>
      <c r="H125" s="18"/>
      <c r="I125" s="18"/>
    </row>
    <row r="126" spans="1:9">
      <c r="A126" s="51"/>
      <c r="B126" s="51"/>
      <c r="C126" s="11"/>
      <c r="D126" s="11"/>
      <c r="E126" s="11"/>
      <c r="F126" s="11"/>
      <c r="G126" s="12"/>
      <c r="H126" s="18"/>
      <c r="I126" s="18"/>
    </row>
    <row r="127" spans="1:9">
      <c r="A127" s="51"/>
      <c r="B127" s="51"/>
      <c r="C127" s="11"/>
      <c r="D127" s="11"/>
      <c r="E127" s="11"/>
      <c r="F127" s="11"/>
      <c r="G127" s="12"/>
      <c r="H127" s="18"/>
      <c r="I127" s="18"/>
    </row>
    <row r="128" spans="1:9">
      <c r="A128" s="51"/>
      <c r="B128" s="51"/>
      <c r="C128" s="11"/>
      <c r="D128" s="11"/>
      <c r="E128" s="11"/>
      <c r="F128" s="11"/>
      <c r="G128" s="12"/>
      <c r="H128" s="18"/>
      <c r="I128" s="18"/>
    </row>
    <row r="129" spans="1:9">
      <c r="A129" s="51"/>
      <c r="B129" s="51"/>
      <c r="C129" s="11"/>
      <c r="D129" s="11"/>
      <c r="E129" s="11"/>
      <c r="F129" s="11"/>
      <c r="G129" s="12"/>
      <c r="H129" s="18"/>
      <c r="I129" s="18"/>
    </row>
    <row r="130" spans="1:9">
      <c r="A130" s="51"/>
      <c r="B130" s="51"/>
      <c r="C130" s="11"/>
      <c r="D130" s="11"/>
      <c r="E130" s="11"/>
      <c r="F130" s="11"/>
      <c r="G130" s="12"/>
      <c r="H130" s="18"/>
      <c r="I130" s="18"/>
    </row>
    <row r="131" spans="1:9">
      <c r="A131" s="51"/>
      <c r="B131" s="51"/>
      <c r="C131" s="11"/>
      <c r="D131" s="11"/>
      <c r="E131" s="11"/>
      <c r="F131" s="11"/>
      <c r="G131" s="12"/>
      <c r="H131" s="18"/>
      <c r="I131" s="18"/>
    </row>
    <row r="132" spans="1:9">
      <c r="A132" s="51"/>
      <c r="B132" s="51"/>
      <c r="C132" s="11"/>
      <c r="D132" s="11"/>
      <c r="E132" s="11"/>
      <c r="F132" s="11"/>
      <c r="G132" s="12"/>
      <c r="H132" s="18"/>
      <c r="I132" s="18"/>
    </row>
    <row r="133" spans="1:9">
      <c r="A133" s="51"/>
      <c r="B133" s="51"/>
      <c r="C133" s="11"/>
      <c r="D133" s="11"/>
      <c r="E133" s="11"/>
      <c r="F133" s="11"/>
      <c r="G133" s="12"/>
      <c r="H133" s="18"/>
      <c r="I133" s="18"/>
    </row>
    <row r="134" spans="1:9">
      <c r="A134" s="51"/>
      <c r="B134" s="51"/>
      <c r="C134" s="11"/>
      <c r="D134" s="11"/>
      <c r="E134" s="11"/>
      <c r="F134" s="11"/>
      <c r="G134" s="12"/>
      <c r="H134" s="18"/>
      <c r="I134" s="18"/>
    </row>
    <row r="135" spans="1:9">
      <c r="A135" s="51"/>
      <c r="B135" s="51"/>
      <c r="C135" s="11"/>
      <c r="D135" s="11"/>
      <c r="E135" s="11"/>
      <c r="F135" s="11"/>
      <c r="G135" s="12"/>
      <c r="H135" s="18"/>
      <c r="I135" s="18"/>
    </row>
    <row r="136" spans="1:9">
      <c r="A136" s="61"/>
      <c r="B136"/>
      <c r="C136"/>
      <c r="D136"/>
      <c r="E136"/>
      <c r="F136"/>
      <c r="G136" s="62"/>
      <c r="H136"/>
      <c r="I136" s="63"/>
    </row>
    <row r="137" spans="1:9">
      <c r="A137" s="61"/>
      <c r="B137"/>
      <c r="C137"/>
      <c r="D137"/>
      <c r="E137"/>
      <c r="F137"/>
      <c r="G137" s="62"/>
      <c r="H137"/>
      <c r="I137" s="63"/>
    </row>
  </sheetData>
  <autoFilter ref="A4:I137">
    <extLst/>
  </autoFilter>
  <mergeCells count="17">
    <mergeCell ref="A4:A5"/>
    <mergeCell ref="A6:A8"/>
    <mergeCell ref="A9:A13"/>
    <mergeCell ref="A14:A30"/>
    <mergeCell ref="A32:A35"/>
    <mergeCell ref="A36:A37"/>
    <mergeCell ref="A38:A42"/>
    <mergeCell ref="A43:A54"/>
    <mergeCell ref="B4:B5"/>
    <mergeCell ref="C4:C5"/>
    <mergeCell ref="D4:D5"/>
    <mergeCell ref="E4:E5"/>
    <mergeCell ref="F4:F5"/>
    <mergeCell ref="G4:G5"/>
    <mergeCell ref="H4:H5"/>
    <mergeCell ref="I4:I5"/>
    <mergeCell ref="A1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07</vt:lpstr>
      <vt:lpstr>08</vt:lpstr>
      <vt:lpstr>09</vt:lpstr>
      <vt:lpstr>10</vt:lpstr>
      <vt:lpstr>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WAWAN</cp:lastModifiedBy>
  <dcterms:created xsi:type="dcterms:W3CDTF">2023-08-04T02:03:00Z</dcterms:created>
  <dcterms:modified xsi:type="dcterms:W3CDTF">2023-12-14T01:09:54Z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2183ED735C5E4450BA75113B1896D60E_12</vt:lpwstr>
  </property>
  <property fmtid="{D5CDD505-2E9C-101B-9397-08002B2CF9AE}" pid="3" name="KSOProductBuildVer">
    <vt:lpwstr>1033-12.2.0.13359</vt:lpwstr>
  </property>
</Properties>
</file>