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 tabRatio="234" activeTab="3"/>
  </bookViews>
  <sheets>
    <sheet name="28+28" sheetId="1" r:id="rId1"/>
    <sheet name="28+24" sheetId="2" r:id="rId2"/>
    <sheet name="MM38" sheetId="3" r:id="rId3"/>
    <sheet name="MK83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calcPr calcId="144525"/>
</workbook>
</file>

<file path=xl/calcChain.xml><?xml version="1.0" encoding="utf-8"?>
<calcChain xmlns="http://schemas.openxmlformats.org/spreadsheetml/2006/main">
  <c r="R24" i="3" l="1"/>
  <c r="Q24" i="3"/>
  <c r="R22" i="4"/>
  <c r="P24" i="3" l="1"/>
  <c r="AH34" i="2" l="1"/>
  <c r="AH32" i="2"/>
  <c r="AH30" i="2"/>
  <c r="AH24" i="2"/>
  <c r="AH18" i="2"/>
  <c r="AH16" i="2"/>
  <c r="AH14" i="2"/>
  <c r="AH12" i="2"/>
  <c r="AH6" i="2"/>
  <c r="AH4" i="2"/>
  <c r="O24" i="3"/>
  <c r="N24" i="3"/>
  <c r="K24" i="3"/>
  <c r="J24" i="3"/>
  <c r="I24" i="3"/>
  <c r="H24" i="3"/>
  <c r="G24" i="3"/>
  <c r="D24" i="3"/>
  <c r="D4" i="3" l="1"/>
  <c r="D4" i="4" l="1"/>
  <c r="K6" i="4" l="1"/>
  <c r="K4" i="4"/>
  <c r="J6" i="4"/>
  <c r="J4" i="4"/>
  <c r="I6" i="4"/>
  <c r="I4" i="4"/>
  <c r="H6" i="4"/>
  <c r="H4" i="4"/>
  <c r="G6" i="4"/>
  <c r="G4" i="4"/>
  <c r="D6" i="4"/>
  <c r="G6" i="3"/>
  <c r="G4" i="3"/>
  <c r="D6" i="3"/>
  <c r="AI22" i="4" l="1"/>
  <c r="AI16" i="4"/>
  <c r="AI4" i="4"/>
  <c r="AI14" i="4" l="1"/>
  <c r="AI6" i="4"/>
  <c r="AI12" i="4"/>
  <c r="AI6" i="3" l="1"/>
  <c r="AI24" i="3"/>
  <c r="AI18" i="3"/>
  <c r="AI16" i="3"/>
  <c r="AI14" i="3"/>
  <c r="AI12" i="3"/>
  <c r="AI4" i="3" l="1"/>
  <c r="AH34" i="1"/>
  <c r="AH32" i="1"/>
  <c r="AH30" i="1"/>
  <c r="AH24" i="1"/>
  <c r="AH18" i="1"/>
  <c r="AH16" i="1"/>
  <c r="AH14" i="1"/>
  <c r="AH12" i="1"/>
  <c r="AH4" i="1" l="1"/>
  <c r="AH6" i="1"/>
</calcChain>
</file>

<file path=xl/sharedStrings.xml><?xml version="1.0" encoding="utf-8"?>
<sst xmlns="http://schemas.openxmlformats.org/spreadsheetml/2006/main" count="201" uniqueCount="44">
  <si>
    <t>STRANDING</t>
  </si>
  <si>
    <t>NO MESIN</t>
  </si>
  <si>
    <t>SPESIFIKASI</t>
  </si>
  <si>
    <t>TANGGAL</t>
  </si>
  <si>
    <t>SD-4001</t>
  </si>
  <si>
    <t>SD-3005</t>
  </si>
  <si>
    <t>EXTRUSION</t>
  </si>
  <si>
    <t>EX-3501</t>
  </si>
  <si>
    <t>EX-3502</t>
  </si>
  <si>
    <t>PUTIH</t>
  </si>
  <si>
    <t>HIJAU</t>
  </si>
  <si>
    <t>MERAH</t>
  </si>
  <si>
    <t>HITAM</t>
  </si>
  <si>
    <t>TWISTING</t>
  </si>
  <si>
    <t>SW-6301</t>
  </si>
  <si>
    <t>BRAIDING</t>
  </si>
  <si>
    <t>KB-1606</t>
  </si>
  <si>
    <t>KB-1607</t>
  </si>
  <si>
    <t>KB-1608</t>
  </si>
  <si>
    <t>7 / 0,12A</t>
  </si>
  <si>
    <t>7 / 0,127A</t>
  </si>
  <si>
    <t>SHIFT</t>
  </si>
  <si>
    <t>A</t>
  </si>
  <si>
    <t>B</t>
  </si>
  <si>
    <t>TOTAL PRODUKSI</t>
  </si>
  <si>
    <t>SD-3001</t>
  </si>
  <si>
    <t>SD-5002</t>
  </si>
  <si>
    <t>11 / 0,080A+200D</t>
  </si>
  <si>
    <t>70 / 0,08A</t>
  </si>
  <si>
    <t>MM38 / MP98 Merah</t>
  </si>
  <si>
    <t>MM38 / MP98 Kuning</t>
  </si>
  <si>
    <t>MM38 / MP98 Putih</t>
  </si>
  <si>
    <t>MM38 / MP98 Hitam</t>
  </si>
  <si>
    <t>SD-3002</t>
  </si>
  <si>
    <t>11 / 0,080A+150D</t>
  </si>
  <si>
    <t>35 / 0,080A</t>
  </si>
  <si>
    <t>68-MK83 Putih</t>
  </si>
  <si>
    <t>68-MK83 Merah</t>
  </si>
  <si>
    <t>68-MK83 Hitam</t>
  </si>
  <si>
    <t>68-MM38 / MP98</t>
  </si>
  <si>
    <t>68-MK83</t>
  </si>
  <si>
    <t>SW-6303</t>
  </si>
  <si>
    <t>絞銅SD-3005</t>
  </si>
  <si>
    <t>絞銅SD-4001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</si>
</sst>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3809]dd/mm;@"/>
    <numFmt numFmtId="165" formatCode="#\ &quot;M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wrapText="1"/>
    </xf>
    <xf numFmtId="0" fontId="5" fillId="0" borderId="2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3&#24180;12&#26376;01&#26085;&#30005;&#32447;&#37096;&#29983;&#20135;&#26085;&#25253;&#34920;.xlsx;&#32094;&#32218;&#12289;&#32399;&#32350;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3&#24180;12&#26376;06&#26085;&#30005;&#32447;&#37096;&#29983;&#20135;&#26085;&#25253;&#34920;.xlsx;%20&#32094;&#32218;&#12289;&#32399;&#32350;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3&#24180;12&#26376;07&#26085;&#30005;&#32447;&#37096;&#29983;&#20135;&#26085;&#25253;&#34920;.xlsx;%20&#32094;&#32218;&#12289;&#32399;&#32350;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3&#24180;12&#26376;08&#26085;&#30005;&#32447;&#37096;&#29983;&#20135;&#26085;&#25253;&#34920;.xlsx;%20&#32094;&#32218;&#12289;&#32399;&#32350;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3&#24180;12&#26376;11&#26085;&#30005;&#32447;&#37096;&#29983;&#20135;&#26085;&#25253;&#34920;.xlsx;%20&#32094;&#32218;&#12289;&#32399;&#32350;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3&#24180;12&#26376;12&#26085;&#30005;&#32447;&#37096;&#29983;&#20135;&#26085;&#25253;&#34920;.xlsx;%20&#32094;&#32218;&#12289;&#32399;&#32350;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3&#24180;12&#26376;13&#26085;&#30005;&#32447;&#37096;&#29983;&#20135;&#26085;&#25253;&#34920;.xlsx;%20&#32094;&#32218;&#12289;&#32399;&#32350;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3&#24180;12&#26376;14&#26085;&#30005;&#32447;&#37096;&#29983;&#20135;&#26085;&#25253;&#34920;.xlsx;%20&#32094;&#32218;&#12289;&#32399;&#32350;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3&#24180;12&#26376;15&#26085;&#30005;&#32447;&#37096;&#29983;&#20135;&#26085;&#25253;&#34920;.xlsx;%20&#32094;&#32218;&#12289;&#32399;&#32350;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3&#24180;12&#26376;04&#26085;&#30005;&#32447;&#37096;&#29983;&#20135;&#26085;&#25253;&#34920;.xlsx;&#32094;&#32218;&#12289;&#32399;&#32350;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3&#24180;12&#26376;05&#26085;&#30005;&#32447;&#37096;&#29983;&#20135;&#26085;&#25253;&#34920;.xlsx;&#32094;&#32218;&#12289;&#32399;&#32350;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3&#24180;12&#26376;06&#26085;&#30005;&#32447;&#37096;&#29983;&#20135;&#26085;&#25253;&#34920;.xlsx;&#32094;&#32218;&#12289;&#32399;&#32350;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3&#24180;12&#26376;07&#26085;&#30005;&#32447;&#37096;&#29983;&#20135;&#26085;&#25253;&#34920;.xlsx;&#32094;&#32218;&#12289;&#32399;&#32350;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3&#24180;12&#26376;08&#26085;&#30005;&#32447;&#37096;&#29983;&#20135;&#26085;&#25253;&#34920;.xlsx;&#32094;&#32218;&#12289;&#32399;&#32350;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3&#24180;12&#26376;01&#26085;&#30005;&#32447;&#37096;&#29983;&#20135;&#26085;&#25253;&#34920;.xlsx;%20&#32094;&#32218;&#12289;&#32399;&#32350;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3&#24180;12&#26376;04&#26085;&#30005;&#32447;&#37096;&#29983;&#20135;&#26085;&#25253;&#34920;.xlsx;%20&#32094;&#32218;&#12289;&#32399;&#32350;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3&#24180;12&#26376;05&#26085;&#30005;&#32447;&#37096;&#29983;&#20135;&#26085;&#25253;&#34920;.xlsx;%20&#32094;&#32218;&#12289;&#32399;&#32350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伸線、退火"/>
      <sheetName val="絞線、纏繞"/>
      <sheetName val=" 押出"/>
    </sheetNames>
    <sheetDataSet>
      <sheetData sheetId="0"/>
      <sheetData sheetId="1">
        <row r="1">
          <cell r="A1" t="str">
            <v>PT.LINKFORTUNE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6">
          <cell r="B6" t="str">
            <v xml:space="preserve">Spesifikasi  Specification           規格                           </v>
          </cell>
          <cell r="C6" t="str">
            <v xml:space="preserve">Putaran (mm)   Rotation 絞距 </v>
          </cell>
          <cell r="D6" t="str">
            <v xml:space="preserve">No JO                        JO Number            制令號              </v>
          </cell>
          <cell r="E6" t="str">
            <v xml:space="preserve">Standar target
(M/menit)  Standard of target  標準產量  </v>
          </cell>
          <cell r="F6" t="str">
            <v xml:space="preserve">Nomor produk kabel                  Wire product number        線材品號  </v>
          </cell>
          <cell r="G6" t="str">
            <v xml:space="preserve">jumlah produksi (M)      Amount of Production 生產數 </v>
          </cell>
        </row>
        <row r="7">
          <cell r="B7" t="str">
            <v>11 / 0,080A+150D</v>
          </cell>
          <cell r="C7">
            <v>2.95</v>
          </cell>
          <cell r="D7">
            <v>20231109001</v>
          </cell>
          <cell r="E7">
            <v>9</v>
          </cell>
          <cell r="F7" t="str">
            <v>W03-25050003-Y</v>
          </cell>
          <cell r="G7">
            <v>4537</v>
          </cell>
        </row>
        <row r="8">
          <cell r="B8" t="str">
            <v>7 / 0,12A</v>
          </cell>
          <cell r="C8">
            <v>7.76</v>
          </cell>
          <cell r="D8">
            <v>20231027004</v>
          </cell>
          <cell r="E8">
            <v>27</v>
          </cell>
          <cell r="F8" t="str">
            <v>W03-25040031-Y</v>
          </cell>
          <cell r="G8">
            <v>13869</v>
          </cell>
        </row>
        <row r="9">
          <cell r="B9" t="str">
            <v>7 / 0,127A</v>
          </cell>
          <cell r="C9">
            <v>7.76</v>
          </cell>
          <cell r="D9">
            <v>20231027004</v>
          </cell>
          <cell r="E9">
            <v>15</v>
          </cell>
          <cell r="F9" t="str">
            <v>W03-25040031-Y</v>
          </cell>
          <cell r="G9">
            <v>12043</v>
          </cell>
        </row>
        <row r="10">
          <cell r="B10" t="str">
            <v>7 / 0,127A</v>
          </cell>
          <cell r="C10">
            <v>7.76</v>
          </cell>
          <cell r="D10">
            <v>20231027004</v>
          </cell>
          <cell r="E10">
            <v>15</v>
          </cell>
          <cell r="F10" t="str">
            <v>W03-25040031-Y</v>
          </cell>
          <cell r="G10">
            <v>10807</v>
          </cell>
        </row>
        <row r="11">
          <cell r="B11" t="str">
            <v>7 / 0,20A</v>
          </cell>
          <cell r="C11">
            <v>15.57</v>
          </cell>
          <cell r="D11">
            <v>20230927006</v>
          </cell>
          <cell r="E11">
            <v>30</v>
          </cell>
          <cell r="F11" t="str">
            <v>W03-25040035-Y</v>
          </cell>
          <cell r="G11">
            <v>16230</v>
          </cell>
        </row>
        <row r="12">
          <cell r="B12" t="str">
            <v>35 / 0,080A</v>
          </cell>
          <cell r="C12">
            <v>8.4600000000000009</v>
          </cell>
          <cell r="D12">
            <v>20231109001</v>
          </cell>
          <cell r="E12">
            <v>15</v>
          </cell>
          <cell r="F12" t="str">
            <v>W03-25050003-Y</v>
          </cell>
          <cell r="G12">
            <v>8419</v>
          </cell>
        </row>
        <row r="13">
          <cell r="B13" t="str">
            <v>USB 28+28+D</v>
          </cell>
          <cell r="C13">
            <v>33.89</v>
          </cell>
          <cell r="D13">
            <v>20231027001</v>
          </cell>
          <cell r="E13">
            <v>3.7</v>
          </cell>
          <cell r="F13" t="str">
            <v>W03-25040037-Y</v>
          </cell>
          <cell r="G13">
            <v>1339</v>
          </cell>
        </row>
        <row r="14">
          <cell r="B14" t="str">
            <v>USB 28+28+D</v>
          </cell>
          <cell r="C14">
            <v>33.89</v>
          </cell>
          <cell r="D14">
            <v>20231027001</v>
          </cell>
          <cell r="E14">
            <v>3.7</v>
          </cell>
          <cell r="F14" t="str">
            <v>W03-25040037-Y</v>
          </cell>
          <cell r="G14">
            <v>1358</v>
          </cell>
        </row>
        <row r="15">
          <cell r="B15" t="str">
            <v>USB 28+28+D</v>
          </cell>
          <cell r="C15">
            <v>33.89</v>
          </cell>
          <cell r="D15">
            <v>20231027001</v>
          </cell>
          <cell r="E15">
            <v>3.7</v>
          </cell>
          <cell r="F15" t="str">
            <v>W03-25040037-Y</v>
          </cell>
          <cell r="G15">
            <v>1286</v>
          </cell>
        </row>
        <row r="16">
          <cell r="B16" t="str">
            <v>USB 28+24+D</v>
          </cell>
          <cell r="C16">
            <v>41.43</v>
          </cell>
          <cell r="D16">
            <v>20231027004</v>
          </cell>
          <cell r="E16">
            <v>3.7</v>
          </cell>
          <cell r="F16" t="str">
            <v>W03-25040031-Y</v>
          </cell>
          <cell r="G16">
            <v>341</v>
          </cell>
        </row>
        <row r="17">
          <cell r="B17" t="str">
            <v>USB 28+24+D</v>
          </cell>
          <cell r="C17">
            <v>41.43</v>
          </cell>
          <cell r="D17">
            <v>20231027004</v>
          </cell>
          <cell r="E17">
            <v>3.7</v>
          </cell>
          <cell r="F17" t="str">
            <v>W03-25040031-Y</v>
          </cell>
          <cell r="G17">
            <v>1497</v>
          </cell>
        </row>
        <row r="18">
          <cell r="B18" t="str">
            <v>USB 28+24+D</v>
          </cell>
          <cell r="C18">
            <v>41.43</v>
          </cell>
          <cell r="D18">
            <v>20231027004</v>
          </cell>
          <cell r="E18">
            <v>3.7</v>
          </cell>
          <cell r="F18" t="str">
            <v>W03-25040031-Y</v>
          </cell>
          <cell r="G18">
            <v>1658</v>
          </cell>
        </row>
        <row r="19">
          <cell r="B19" t="str">
            <v xml:space="preserve">AY01 / AX88A </v>
          </cell>
          <cell r="C19">
            <v>16.7</v>
          </cell>
          <cell r="D19">
            <v>20231007001</v>
          </cell>
          <cell r="E19">
            <v>7</v>
          </cell>
          <cell r="F19" t="str">
            <v>W03-71010061</v>
          </cell>
          <cell r="G19">
            <v>2242</v>
          </cell>
        </row>
        <row r="20">
          <cell r="B20" t="str">
            <v xml:space="preserve">AY01 / AX88A </v>
          </cell>
          <cell r="C20">
            <v>16.7</v>
          </cell>
          <cell r="D20">
            <v>20231007001</v>
          </cell>
          <cell r="E20">
            <v>7</v>
          </cell>
          <cell r="F20" t="str">
            <v>W03-71010061</v>
          </cell>
          <cell r="G20">
            <v>2200</v>
          </cell>
        </row>
        <row r="21">
          <cell r="B21" t="str">
            <v>USB 28+24+D</v>
          </cell>
          <cell r="C21">
            <v>60</v>
          </cell>
          <cell r="D21">
            <v>20231027004</v>
          </cell>
          <cell r="E21">
            <v>42</v>
          </cell>
          <cell r="F21" t="str">
            <v>W03-25040031-Y</v>
          </cell>
          <cell r="G21">
            <v>9000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</sheetData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伸線、退火"/>
      <sheetName val="絞線、纏繞、總絞、編織"/>
      <sheetName val=" 押出"/>
    </sheetNames>
    <sheetDataSet>
      <sheetData sheetId="0"/>
      <sheetData sheetId="1">
        <row r="1"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6">
          <cell r="B6" t="str">
            <v xml:space="preserve">Spesifikasi  Specification           規格                           </v>
          </cell>
          <cell r="C6" t="str">
            <v xml:space="preserve">Putaran (mm)   Rotation 絞距 </v>
          </cell>
          <cell r="D6" t="str">
            <v xml:space="preserve">No JO                        JO Number            制令號              </v>
          </cell>
          <cell r="E6" t="str">
            <v xml:space="preserve">Standar target
(M/menit)  Standard of target  標準產量  </v>
          </cell>
          <cell r="F6" t="str">
            <v xml:space="preserve">Nomor produk kabel                  Wire product number        線材品號  </v>
          </cell>
          <cell r="G6" t="str">
            <v xml:space="preserve">jumlah produksi (M)      Amount of Production 生產數 </v>
          </cell>
        </row>
        <row r="7">
          <cell r="B7" t="str">
            <v>11 / 0,080A+150D</v>
          </cell>
          <cell r="C7">
            <v>2.95</v>
          </cell>
          <cell r="D7">
            <v>20231109001</v>
          </cell>
          <cell r="E7">
            <v>9</v>
          </cell>
          <cell r="F7" t="str">
            <v>W03-25050003-Y</v>
          </cell>
          <cell r="G7">
            <v>4594</v>
          </cell>
        </row>
        <row r="8">
          <cell r="B8" t="str">
            <v>7 / 0,12A</v>
          </cell>
          <cell r="C8">
            <v>7.76</v>
          </cell>
          <cell r="D8">
            <v>20231027004</v>
          </cell>
          <cell r="E8">
            <v>27</v>
          </cell>
          <cell r="F8" t="str">
            <v>W03-25040031-Y</v>
          </cell>
          <cell r="G8">
            <v>14903</v>
          </cell>
        </row>
        <row r="9">
          <cell r="B9" t="str">
            <v>7 / 0,127A</v>
          </cell>
          <cell r="C9">
            <v>7.76</v>
          </cell>
          <cell r="D9">
            <v>20231027004</v>
          </cell>
          <cell r="E9">
            <v>27</v>
          </cell>
          <cell r="F9" t="str">
            <v>W03-25040031-Y</v>
          </cell>
          <cell r="G9">
            <v>10232</v>
          </cell>
        </row>
        <row r="10">
          <cell r="B10" t="str">
            <v>7 / 0,127A</v>
          </cell>
          <cell r="C10">
            <v>7.76</v>
          </cell>
          <cell r="D10">
            <v>20231027004</v>
          </cell>
          <cell r="E10">
            <v>27</v>
          </cell>
          <cell r="F10" t="str">
            <v>W03-25040031-Y</v>
          </cell>
          <cell r="G10">
            <v>9365</v>
          </cell>
        </row>
        <row r="11">
          <cell r="B11" t="str">
            <v>7 / 0,20A</v>
          </cell>
          <cell r="C11">
            <v>15.57</v>
          </cell>
          <cell r="D11">
            <v>20230927006</v>
          </cell>
          <cell r="E11">
            <v>30</v>
          </cell>
          <cell r="F11" t="str">
            <v>W03-25040035-Y</v>
          </cell>
          <cell r="G11">
            <v>17490</v>
          </cell>
        </row>
        <row r="12">
          <cell r="B12" t="str">
            <v>35 / 0,080A</v>
          </cell>
          <cell r="C12">
            <v>8.4600000000000009</v>
          </cell>
          <cell r="D12">
            <v>20231109001</v>
          </cell>
          <cell r="E12">
            <v>21.57</v>
          </cell>
          <cell r="F12" t="str">
            <v>W03-25050003-Y</v>
          </cell>
          <cell r="G12">
            <v>11141</v>
          </cell>
        </row>
        <row r="13">
          <cell r="B13" t="str">
            <v>USB 28+24+D</v>
          </cell>
          <cell r="C13">
            <v>41.43</v>
          </cell>
          <cell r="D13">
            <v>20231027004</v>
          </cell>
          <cell r="E13">
            <v>3.7</v>
          </cell>
          <cell r="F13" t="str">
            <v>W03-25040031-Y</v>
          </cell>
          <cell r="G13">
            <v>1558</v>
          </cell>
        </row>
        <row r="14">
          <cell r="B14" t="str">
            <v>USB 28+24+D</v>
          </cell>
          <cell r="C14">
            <v>41.43</v>
          </cell>
          <cell r="D14">
            <v>20231027004</v>
          </cell>
          <cell r="E14">
            <v>3.7</v>
          </cell>
          <cell r="F14" t="str">
            <v>W03-25040031-Y</v>
          </cell>
          <cell r="G14">
            <v>954</v>
          </cell>
        </row>
        <row r="15">
          <cell r="B15" t="str">
            <v>USB 28+24+D</v>
          </cell>
          <cell r="C15">
            <v>41.43</v>
          </cell>
          <cell r="D15">
            <v>20231027004</v>
          </cell>
          <cell r="E15">
            <v>3.7</v>
          </cell>
          <cell r="F15" t="str">
            <v>W03-25040031-Y</v>
          </cell>
          <cell r="G15">
            <v>1530</v>
          </cell>
        </row>
        <row r="16">
          <cell r="B16" t="str">
            <v xml:space="preserve">AY01 / AX88A </v>
          </cell>
          <cell r="C16">
            <v>16.7</v>
          </cell>
          <cell r="D16">
            <v>20231007001</v>
          </cell>
          <cell r="E16">
            <v>7</v>
          </cell>
          <cell r="F16" t="str">
            <v>W03-71010061</v>
          </cell>
          <cell r="G16">
            <v>1153</v>
          </cell>
        </row>
        <row r="17">
          <cell r="B17" t="str">
            <v xml:space="preserve">AY01 / AX88A </v>
          </cell>
          <cell r="C17">
            <v>16.7</v>
          </cell>
          <cell r="D17">
            <v>20231007001</v>
          </cell>
          <cell r="E17">
            <v>7</v>
          </cell>
          <cell r="F17" t="str">
            <v>W03-71010061</v>
          </cell>
          <cell r="G17">
            <v>3213</v>
          </cell>
        </row>
        <row r="18">
          <cell r="B18" t="str">
            <v>USB 28+24+D</v>
          </cell>
          <cell r="C18">
            <v>60</v>
          </cell>
          <cell r="D18">
            <v>20231027004</v>
          </cell>
          <cell r="E18">
            <v>42</v>
          </cell>
          <cell r="F18" t="str">
            <v>W03-25040031-Y</v>
          </cell>
          <cell r="G18">
            <v>5960</v>
          </cell>
        </row>
        <row r="19">
          <cell r="B19" t="str">
            <v>68-MM38 / MP98</v>
          </cell>
          <cell r="C19">
            <v>50</v>
          </cell>
          <cell r="D19">
            <v>20230922001</v>
          </cell>
          <cell r="E19">
            <v>30</v>
          </cell>
          <cell r="F19" t="str">
            <v>W03-00040033-Y</v>
          </cell>
          <cell r="G19">
            <v>3890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</sheetData>
      <sheetData sheetId="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伸線、退火"/>
      <sheetName val="絞線、纏繞、總絞、編織"/>
      <sheetName val=" 押出"/>
    </sheetNames>
    <sheetDataSet>
      <sheetData sheetId="0"/>
      <sheetData sheetId="1">
        <row r="1"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6">
          <cell r="B6" t="str">
            <v xml:space="preserve">Spesifikasi  Specification           規格                           </v>
          </cell>
          <cell r="C6" t="str">
            <v xml:space="preserve">Putaran (mm)   Rotation 絞距 </v>
          </cell>
          <cell r="D6" t="str">
            <v xml:space="preserve">No JO                        JO Number            制令號              </v>
          </cell>
          <cell r="E6" t="str">
            <v xml:space="preserve">Standar target
(M/menit)  Standard of target  標準產量  </v>
          </cell>
          <cell r="F6" t="str">
            <v xml:space="preserve">Nomor produk kabel                  Wire product number        線材品號  </v>
          </cell>
          <cell r="G6" t="str">
            <v xml:space="preserve">jumlah produksi (M)      Amount of Production 生產數 </v>
          </cell>
        </row>
        <row r="7">
          <cell r="B7" t="str">
            <v>11 / 0,080A+150D</v>
          </cell>
          <cell r="C7">
            <v>2.95</v>
          </cell>
          <cell r="D7">
            <v>20231109001</v>
          </cell>
          <cell r="E7">
            <v>14</v>
          </cell>
          <cell r="F7" t="str">
            <v>W03-25050003-Y</v>
          </cell>
          <cell r="G7">
            <v>5637</v>
          </cell>
        </row>
        <row r="8">
          <cell r="B8" t="str">
            <v>7 / 0,12A</v>
          </cell>
          <cell r="C8">
            <v>7.76</v>
          </cell>
          <cell r="D8">
            <v>20231027004</v>
          </cell>
          <cell r="E8">
            <v>27</v>
          </cell>
          <cell r="F8" t="str">
            <v>W03-25040031-Y</v>
          </cell>
          <cell r="G8">
            <v>12300</v>
          </cell>
        </row>
        <row r="9">
          <cell r="B9" t="str">
            <v>7 / 0,127A</v>
          </cell>
          <cell r="C9">
            <v>7.76</v>
          </cell>
          <cell r="D9">
            <v>20231027004</v>
          </cell>
          <cell r="E9">
            <v>27</v>
          </cell>
          <cell r="F9" t="str">
            <v>W03-25040031-Y</v>
          </cell>
          <cell r="G9">
            <v>7822</v>
          </cell>
        </row>
        <row r="10">
          <cell r="B10" t="str">
            <v>7 / 0,127A</v>
          </cell>
          <cell r="C10">
            <v>7.76</v>
          </cell>
          <cell r="D10">
            <v>20231027004</v>
          </cell>
          <cell r="E10">
            <v>27</v>
          </cell>
          <cell r="F10" t="str">
            <v>W03-25040031-Y</v>
          </cell>
          <cell r="G10">
            <v>9874</v>
          </cell>
        </row>
        <row r="11">
          <cell r="B11" t="str">
            <v>7 / 0,20A</v>
          </cell>
          <cell r="C11">
            <v>15.57</v>
          </cell>
          <cell r="D11">
            <v>20230927006</v>
          </cell>
          <cell r="E11">
            <v>30</v>
          </cell>
          <cell r="F11" t="str">
            <v>W03-25040035-Y</v>
          </cell>
          <cell r="G11">
            <v>13500</v>
          </cell>
        </row>
        <row r="12">
          <cell r="B12" t="str">
            <v>35 / 0,080A</v>
          </cell>
          <cell r="C12">
            <v>8.4600000000000009</v>
          </cell>
          <cell r="D12">
            <v>20231109001</v>
          </cell>
          <cell r="E12">
            <v>21.57</v>
          </cell>
          <cell r="F12" t="str">
            <v>W03-25050003-Y</v>
          </cell>
          <cell r="G12">
            <v>6246</v>
          </cell>
        </row>
        <row r="13">
          <cell r="B13" t="str">
            <v>USB 28+24+D</v>
          </cell>
          <cell r="C13">
            <v>41.43</v>
          </cell>
          <cell r="D13">
            <v>20231027004</v>
          </cell>
          <cell r="E13">
            <v>3.7</v>
          </cell>
          <cell r="F13" t="str">
            <v>W03-25040031-Y</v>
          </cell>
          <cell r="G13">
            <v>1574</v>
          </cell>
        </row>
        <row r="14">
          <cell r="B14" t="str">
            <v>USB 28+24+D</v>
          </cell>
          <cell r="C14">
            <v>41.43</v>
          </cell>
          <cell r="D14">
            <v>20231027004</v>
          </cell>
          <cell r="E14">
            <v>3.7</v>
          </cell>
          <cell r="F14" t="str">
            <v>W03-25040031-Y</v>
          </cell>
          <cell r="G14">
            <v>1481</v>
          </cell>
        </row>
        <row r="15">
          <cell r="B15" t="str">
            <v>USB 28+24+D</v>
          </cell>
          <cell r="C15">
            <v>41.43</v>
          </cell>
          <cell r="D15">
            <v>20231027004</v>
          </cell>
          <cell r="E15">
            <v>3.7</v>
          </cell>
          <cell r="F15" t="str">
            <v>W03-25040031-Y</v>
          </cell>
          <cell r="G15">
            <v>1668</v>
          </cell>
        </row>
        <row r="16">
          <cell r="B16" t="str">
            <v xml:space="preserve">AY01 / AX88A </v>
          </cell>
          <cell r="C16">
            <v>16.7</v>
          </cell>
          <cell r="D16">
            <v>20231007001</v>
          </cell>
          <cell r="E16">
            <v>7</v>
          </cell>
          <cell r="F16" t="str">
            <v>W03-71010061</v>
          </cell>
          <cell r="G16">
            <v>3030</v>
          </cell>
        </row>
        <row r="17">
          <cell r="B17" t="str">
            <v xml:space="preserve">AY01 / AX88A </v>
          </cell>
          <cell r="C17">
            <v>16.7</v>
          </cell>
          <cell r="D17">
            <v>20231007001</v>
          </cell>
          <cell r="E17">
            <v>7</v>
          </cell>
          <cell r="F17" t="str">
            <v>W03-71010061</v>
          </cell>
          <cell r="G17">
            <v>3321</v>
          </cell>
        </row>
        <row r="18">
          <cell r="B18" t="str">
            <v>USB 28+24+D</v>
          </cell>
          <cell r="C18">
            <v>60</v>
          </cell>
          <cell r="D18">
            <v>20231027004</v>
          </cell>
          <cell r="E18">
            <v>42</v>
          </cell>
          <cell r="F18" t="str">
            <v>W03-25040031-Y</v>
          </cell>
          <cell r="G18">
            <v>3820</v>
          </cell>
        </row>
        <row r="19">
          <cell r="B19" t="str">
            <v>68-MM38 / MP98</v>
          </cell>
          <cell r="C19">
            <v>50</v>
          </cell>
          <cell r="D19">
            <v>20230922001</v>
          </cell>
          <cell r="E19">
            <v>30</v>
          </cell>
          <cell r="F19" t="str">
            <v>W03-00040033-Y</v>
          </cell>
          <cell r="G19">
            <v>5065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</sheetData>
      <sheetData sheetId="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伸線、退火"/>
      <sheetName val="絞線、纏繞、總絞、編織"/>
      <sheetName val=" 押出"/>
    </sheetNames>
    <sheetDataSet>
      <sheetData sheetId="0"/>
      <sheetData sheetId="1">
        <row r="1"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6">
          <cell r="B6" t="str">
            <v xml:space="preserve">Spesifikasi  Specification           規格                           </v>
          </cell>
          <cell r="C6" t="str">
            <v xml:space="preserve">Putaran (mm)   Rotation 絞距 </v>
          </cell>
          <cell r="D6" t="str">
            <v xml:space="preserve">No JO                        JO Number            制令號              </v>
          </cell>
          <cell r="E6" t="str">
            <v xml:space="preserve">Standar target
(M/menit)  Standard of target  標準產量  </v>
          </cell>
          <cell r="F6" t="str">
            <v xml:space="preserve">Nomor produk kabel                  Wire product number        線材品號  </v>
          </cell>
          <cell r="G6" t="str">
            <v xml:space="preserve">jumlah produksi (M)      Amount of Production 生產數 </v>
          </cell>
        </row>
        <row r="7">
          <cell r="B7" t="str">
            <v>11 / 0,080A+200D</v>
          </cell>
          <cell r="C7">
            <v>2.95</v>
          </cell>
          <cell r="D7">
            <v>20230922013</v>
          </cell>
          <cell r="E7">
            <v>9</v>
          </cell>
          <cell r="F7" t="str">
            <v>W03-00040033-Y</v>
          </cell>
          <cell r="G7">
            <v>4009</v>
          </cell>
        </row>
        <row r="8">
          <cell r="B8" t="str">
            <v>11 / 0,080A+150D</v>
          </cell>
          <cell r="C8">
            <v>2.95</v>
          </cell>
          <cell r="D8">
            <v>20231109001</v>
          </cell>
          <cell r="E8">
            <v>9</v>
          </cell>
          <cell r="F8" t="str">
            <v>W03-25050003-Y</v>
          </cell>
          <cell r="G8">
            <v>4700</v>
          </cell>
        </row>
        <row r="9">
          <cell r="B9" t="str">
            <v>7 / 0,12A</v>
          </cell>
          <cell r="C9">
            <v>7.76</v>
          </cell>
          <cell r="D9">
            <v>20231027004</v>
          </cell>
          <cell r="E9">
            <v>30</v>
          </cell>
          <cell r="F9" t="str">
            <v>W03-25040031-Y</v>
          </cell>
          <cell r="G9">
            <v>14143</v>
          </cell>
        </row>
        <row r="10">
          <cell r="B10" t="str">
            <v>7 / 0,127A</v>
          </cell>
          <cell r="C10">
            <v>7.76</v>
          </cell>
          <cell r="D10">
            <v>20231027004</v>
          </cell>
          <cell r="E10">
            <v>21</v>
          </cell>
          <cell r="F10" t="str">
            <v>W03-25040031-Y</v>
          </cell>
          <cell r="G10">
            <v>9147</v>
          </cell>
        </row>
        <row r="11">
          <cell r="B11" t="str">
            <v>7 / 0,127A</v>
          </cell>
          <cell r="C11">
            <v>7.76</v>
          </cell>
          <cell r="D11">
            <v>20231027004</v>
          </cell>
          <cell r="E11">
            <v>21</v>
          </cell>
          <cell r="F11" t="str">
            <v>W03-25040031-Y</v>
          </cell>
          <cell r="G11">
            <v>7426</v>
          </cell>
        </row>
        <row r="12">
          <cell r="B12" t="str">
            <v>7 / 0,20A</v>
          </cell>
          <cell r="C12">
            <v>15.57</v>
          </cell>
          <cell r="D12">
            <v>20230927006</v>
          </cell>
          <cell r="E12">
            <v>30</v>
          </cell>
          <cell r="F12" t="str">
            <v>W03-25040035-Y</v>
          </cell>
          <cell r="G12">
            <v>15300</v>
          </cell>
        </row>
        <row r="13">
          <cell r="B13" t="str">
            <v>11 / 0,16A</v>
          </cell>
          <cell r="C13">
            <v>11.28</v>
          </cell>
          <cell r="D13">
            <v>20231007001</v>
          </cell>
          <cell r="E13">
            <v>30</v>
          </cell>
          <cell r="F13" t="str">
            <v>W03-71010061-Y</v>
          </cell>
          <cell r="G13">
            <v>5667</v>
          </cell>
        </row>
        <row r="14">
          <cell r="B14" t="str">
            <v>35 / 0,080A</v>
          </cell>
          <cell r="C14">
            <v>12.28</v>
          </cell>
          <cell r="D14">
            <v>20231109001</v>
          </cell>
          <cell r="E14">
            <v>30</v>
          </cell>
          <cell r="F14" t="str">
            <v>W03-25050003-Y</v>
          </cell>
          <cell r="G14">
            <v>8638</v>
          </cell>
        </row>
        <row r="15">
          <cell r="B15" t="str">
            <v>USB 28+24+D</v>
          </cell>
          <cell r="C15">
            <v>41.43</v>
          </cell>
          <cell r="D15">
            <v>20231027004</v>
          </cell>
          <cell r="E15">
            <v>3.7</v>
          </cell>
          <cell r="F15" t="str">
            <v>W03-25040031-Y</v>
          </cell>
          <cell r="G15">
            <v>1216</v>
          </cell>
        </row>
        <row r="16">
          <cell r="B16" t="str">
            <v>USB 28+24+D</v>
          </cell>
          <cell r="C16">
            <v>41.43</v>
          </cell>
          <cell r="D16">
            <v>20231027004</v>
          </cell>
          <cell r="E16">
            <v>3.7</v>
          </cell>
          <cell r="F16" t="str">
            <v>W03-25040031-Y</v>
          </cell>
          <cell r="G16">
            <v>1580</v>
          </cell>
        </row>
        <row r="17">
          <cell r="B17" t="str">
            <v>USB 28+24+D</v>
          </cell>
          <cell r="C17">
            <v>41.43</v>
          </cell>
          <cell r="D17">
            <v>20231027004</v>
          </cell>
          <cell r="E17">
            <v>3.7</v>
          </cell>
          <cell r="F17" t="str">
            <v>W03-25040031-Y</v>
          </cell>
          <cell r="G17">
            <v>1530</v>
          </cell>
        </row>
        <row r="18">
          <cell r="B18" t="str">
            <v xml:space="preserve">AY01 / AX88A </v>
          </cell>
          <cell r="C18">
            <v>16.7</v>
          </cell>
          <cell r="D18">
            <v>20231007001</v>
          </cell>
          <cell r="E18">
            <v>10</v>
          </cell>
          <cell r="F18" t="str">
            <v>W03-71010061</v>
          </cell>
          <cell r="G18">
            <v>3000</v>
          </cell>
        </row>
        <row r="19">
          <cell r="B19" t="str">
            <v xml:space="preserve">AY01 / AX88A </v>
          </cell>
          <cell r="C19">
            <v>16.7</v>
          </cell>
          <cell r="D19">
            <v>20231007001</v>
          </cell>
          <cell r="E19">
            <v>10</v>
          </cell>
          <cell r="F19" t="str">
            <v>W03-71010061</v>
          </cell>
          <cell r="G19">
            <v>3050</v>
          </cell>
        </row>
        <row r="20">
          <cell r="B20" t="str">
            <v>68-MM38 / MP98</v>
          </cell>
          <cell r="C20">
            <v>50</v>
          </cell>
          <cell r="D20">
            <v>20230922001</v>
          </cell>
          <cell r="E20">
            <v>30</v>
          </cell>
          <cell r="F20" t="str">
            <v>W03-00040033-Y</v>
          </cell>
          <cell r="G20">
            <v>2141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</sheetData>
      <sheetData sheetId="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伸線、退火"/>
      <sheetName val="絞線、纏繞、總絞、編織"/>
      <sheetName val=" 押出"/>
    </sheetNames>
    <sheetDataSet>
      <sheetData sheetId="0"/>
      <sheetData sheetId="1">
        <row r="1"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6">
          <cell r="B6" t="str">
            <v xml:space="preserve">Spesifikasi  Specification           規格                           </v>
          </cell>
          <cell r="C6" t="str">
            <v xml:space="preserve">Putaran (mm)   Rotation 絞距 </v>
          </cell>
          <cell r="D6" t="str">
            <v xml:space="preserve">No JO                        JO Number            制令號              </v>
          </cell>
          <cell r="E6" t="str">
            <v xml:space="preserve">Standar target
(M/menit)  Standard of target  標準產量  </v>
          </cell>
          <cell r="F6" t="str">
            <v xml:space="preserve">Nomor produk kabel                  Wire product number        線材品號  </v>
          </cell>
          <cell r="G6" t="str">
            <v xml:space="preserve">jumlah produksi (M)      Amount of Production 生產數 </v>
          </cell>
        </row>
        <row r="7">
          <cell r="B7" t="str">
            <v>11 / 0,080A+200D</v>
          </cell>
          <cell r="C7">
            <v>2.95</v>
          </cell>
          <cell r="D7">
            <v>20230922013</v>
          </cell>
          <cell r="E7">
            <v>9</v>
          </cell>
          <cell r="F7" t="str">
            <v>W03-00040033-Y</v>
          </cell>
          <cell r="G7">
            <v>5288</v>
          </cell>
        </row>
        <row r="8">
          <cell r="B8" t="str">
            <v>11 / 0,080A+150D</v>
          </cell>
          <cell r="C8">
            <v>2.95</v>
          </cell>
          <cell r="D8">
            <v>20231109001</v>
          </cell>
          <cell r="E8">
            <v>9</v>
          </cell>
          <cell r="F8" t="str">
            <v>W03-25050003-Y</v>
          </cell>
          <cell r="G8">
            <v>5721</v>
          </cell>
        </row>
        <row r="9">
          <cell r="B9" t="str">
            <v>7 / 0,12A</v>
          </cell>
          <cell r="C9">
            <v>7.76</v>
          </cell>
          <cell r="D9">
            <v>20231027004</v>
          </cell>
          <cell r="E9">
            <v>30</v>
          </cell>
          <cell r="F9" t="str">
            <v>W03-25040031-Y</v>
          </cell>
          <cell r="G9">
            <v>15434</v>
          </cell>
        </row>
        <row r="10">
          <cell r="B10" t="str">
            <v>7 / 0,127A</v>
          </cell>
          <cell r="C10">
            <v>7.76</v>
          </cell>
          <cell r="D10">
            <v>20231027004</v>
          </cell>
          <cell r="E10">
            <v>15</v>
          </cell>
          <cell r="F10" t="str">
            <v>W03-25040031-Y</v>
          </cell>
          <cell r="G10">
            <v>6076</v>
          </cell>
        </row>
        <row r="11">
          <cell r="B11" t="str">
            <v>7 / 0,127A</v>
          </cell>
          <cell r="C11">
            <v>7.76</v>
          </cell>
          <cell r="D11">
            <v>20231027004</v>
          </cell>
          <cell r="E11">
            <v>15</v>
          </cell>
          <cell r="F11" t="str">
            <v>W03-25040031-Y</v>
          </cell>
          <cell r="G11">
            <v>5947</v>
          </cell>
        </row>
        <row r="12">
          <cell r="B12" t="str">
            <v>7 / 0,20A</v>
          </cell>
          <cell r="C12">
            <v>15.57</v>
          </cell>
          <cell r="D12">
            <v>20230927006</v>
          </cell>
          <cell r="E12">
            <v>30</v>
          </cell>
          <cell r="F12" t="str">
            <v>W03-25040035-Y</v>
          </cell>
          <cell r="G12">
            <v>11930</v>
          </cell>
        </row>
        <row r="13">
          <cell r="B13" t="str">
            <v>17 / 0,16A</v>
          </cell>
          <cell r="C13">
            <v>18.41</v>
          </cell>
          <cell r="D13">
            <v>0</v>
          </cell>
          <cell r="E13">
            <v>30</v>
          </cell>
          <cell r="F13">
            <v>0</v>
          </cell>
          <cell r="G13">
            <v>600</v>
          </cell>
        </row>
        <row r="14">
          <cell r="B14" t="str">
            <v>21 / 0,18 A</v>
          </cell>
          <cell r="C14">
            <v>11.28</v>
          </cell>
          <cell r="D14">
            <v>0</v>
          </cell>
          <cell r="E14">
            <v>30</v>
          </cell>
          <cell r="F14">
            <v>0</v>
          </cell>
          <cell r="G14">
            <v>450</v>
          </cell>
        </row>
        <row r="15">
          <cell r="B15" t="str">
            <v>35 / 0,080A</v>
          </cell>
          <cell r="C15">
            <v>8.4600000000000009</v>
          </cell>
          <cell r="D15">
            <v>20231109001</v>
          </cell>
          <cell r="E15">
            <v>30</v>
          </cell>
          <cell r="F15" t="str">
            <v>W03-25050003-Y</v>
          </cell>
          <cell r="G15">
            <v>9889</v>
          </cell>
        </row>
        <row r="16">
          <cell r="B16" t="str">
            <v>USB 28+28+D</v>
          </cell>
          <cell r="C16">
            <v>33.89</v>
          </cell>
          <cell r="D16">
            <v>20231027001</v>
          </cell>
          <cell r="E16">
            <v>3.7</v>
          </cell>
          <cell r="F16" t="str">
            <v>W03-25040037-Y</v>
          </cell>
          <cell r="G16">
            <v>368</v>
          </cell>
        </row>
        <row r="17">
          <cell r="B17" t="str">
            <v>USB 28+24+D</v>
          </cell>
          <cell r="C17">
            <v>41.43</v>
          </cell>
          <cell r="D17">
            <v>20231027004</v>
          </cell>
          <cell r="E17">
            <v>3.7</v>
          </cell>
          <cell r="F17" t="str">
            <v>W03-25040031-Y</v>
          </cell>
          <cell r="G17">
            <v>1380</v>
          </cell>
        </row>
        <row r="18">
          <cell r="B18" t="str">
            <v>USB 28+24+D</v>
          </cell>
          <cell r="C18">
            <v>41.43</v>
          </cell>
          <cell r="D18">
            <v>20231027004</v>
          </cell>
          <cell r="E18">
            <v>3.7</v>
          </cell>
          <cell r="F18" t="str">
            <v>W03-25040031-Y</v>
          </cell>
          <cell r="G18">
            <v>480</v>
          </cell>
        </row>
        <row r="19">
          <cell r="B19" t="str">
            <v xml:space="preserve">AY01 / AX88A </v>
          </cell>
          <cell r="C19">
            <v>16.7</v>
          </cell>
          <cell r="D19">
            <v>20231007001</v>
          </cell>
          <cell r="E19">
            <v>10</v>
          </cell>
          <cell r="F19" t="str">
            <v>W03-71010061</v>
          </cell>
          <cell r="G19">
            <v>3080</v>
          </cell>
        </row>
        <row r="20">
          <cell r="B20" t="str">
            <v xml:space="preserve">AY01 / AX88A </v>
          </cell>
          <cell r="C20">
            <v>16.7</v>
          </cell>
          <cell r="D20">
            <v>20231007001</v>
          </cell>
          <cell r="E20">
            <v>10</v>
          </cell>
          <cell r="F20" t="str">
            <v>W03-71010061</v>
          </cell>
          <cell r="G20">
            <v>3006</v>
          </cell>
        </row>
        <row r="21">
          <cell r="B21" t="str">
            <v>USB 28+28+D</v>
          </cell>
          <cell r="C21">
            <v>60</v>
          </cell>
          <cell r="D21">
            <v>20231027001</v>
          </cell>
          <cell r="E21">
            <v>42</v>
          </cell>
          <cell r="F21" t="str">
            <v>W03-25040037-Y</v>
          </cell>
          <cell r="G21">
            <v>8030</v>
          </cell>
        </row>
        <row r="22">
          <cell r="B22" t="str">
            <v>USB 28+24+D</v>
          </cell>
          <cell r="C22">
            <v>60</v>
          </cell>
          <cell r="D22">
            <v>20231027004</v>
          </cell>
          <cell r="E22">
            <v>42</v>
          </cell>
          <cell r="F22" t="str">
            <v>W03-25040031-Y</v>
          </cell>
          <cell r="G22">
            <v>7000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</sheetData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伸線、退火"/>
      <sheetName val="絞線、纏繞、總絞、編織"/>
      <sheetName val=" 押出"/>
    </sheetNames>
    <sheetDataSet>
      <sheetData sheetId="0"/>
      <sheetData sheetId="1">
        <row r="1"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6">
          <cell r="B6" t="str">
            <v xml:space="preserve">Spesifikasi  Specification           規格                           </v>
          </cell>
          <cell r="C6" t="str">
            <v xml:space="preserve">Putaran (mm)   Rotation 絞距 </v>
          </cell>
          <cell r="D6" t="str">
            <v xml:space="preserve">No JO                        JO Number            制令號              </v>
          </cell>
          <cell r="E6" t="str">
            <v xml:space="preserve">Standar target
(M/menit)  Standard of target  標準產量  </v>
          </cell>
          <cell r="F6" t="str">
            <v xml:space="preserve">Nomor produk kabel                  Wire product number        線材品號  </v>
          </cell>
          <cell r="G6" t="str">
            <v xml:space="preserve">jumlah produksi (M)      Amount of Production 生產數 </v>
          </cell>
        </row>
        <row r="7">
          <cell r="B7" t="str">
            <v>11 / 0,080A+200D</v>
          </cell>
          <cell r="C7">
            <v>2.95</v>
          </cell>
          <cell r="D7">
            <v>20230922013</v>
          </cell>
          <cell r="E7">
            <v>9</v>
          </cell>
          <cell r="F7" t="str">
            <v>W03-00040033-Y</v>
          </cell>
          <cell r="G7">
            <v>4821</v>
          </cell>
        </row>
        <row r="8">
          <cell r="B8" t="str">
            <v>11 / 0,080A+150D</v>
          </cell>
          <cell r="C8">
            <v>2.95</v>
          </cell>
          <cell r="D8">
            <v>20231109001</v>
          </cell>
          <cell r="E8">
            <v>9</v>
          </cell>
          <cell r="F8" t="str">
            <v>W03-25050003-Y</v>
          </cell>
          <cell r="G8">
            <v>5391</v>
          </cell>
        </row>
        <row r="9">
          <cell r="B9" t="str">
            <v>7 / 0,127A</v>
          </cell>
          <cell r="C9">
            <v>7.76</v>
          </cell>
          <cell r="D9">
            <v>20231027004</v>
          </cell>
          <cell r="E9">
            <v>23</v>
          </cell>
          <cell r="F9" t="str">
            <v>W03-25040031-Y</v>
          </cell>
          <cell r="G9">
            <v>4064</v>
          </cell>
        </row>
        <row r="10">
          <cell r="B10" t="str">
            <v>7 / 0,127A</v>
          </cell>
          <cell r="C10">
            <v>7.76</v>
          </cell>
          <cell r="D10">
            <v>20231027004</v>
          </cell>
          <cell r="E10">
            <v>23</v>
          </cell>
          <cell r="F10" t="str">
            <v>W03-25040031-Y</v>
          </cell>
          <cell r="G10">
            <v>5811</v>
          </cell>
        </row>
        <row r="11">
          <cell r="B11" t="str">
            <v>7 / 0,20A</v>
          </cell>
          <cell r="C11">
            <v>15.57</v>
          </cell>
          <cell r="D11">
            <v>20230927006</v>
          </cell>
          <cell r="E11">
            <v>30</v>
          </cell>
          <cell r="F11" t="str">
            <v>W03-25040035-Y</v>
          </cell>
          <cell r="G11">
            <v>13575</v>
          </cell>
        </row>
        <row r="12">
          <cell r="B12" t="str">
            <v>7 / 0,16A</v>
          </cell>
          <cell r="C12">
            <v>7.76</v>
          </cell>
          <cell r="D12">
            <v>0</v>
          </cell>
          <cell r="E12">
            <v>30</v>
          </cell>
          <cell r="F12">
            <v>0</v>
          </cell>
          <cell r="G12">
            <v>5000</v>
          </cell>
        </row>
        <row r="13">
          <cell r="B13" t="str">
            <v>11 / 0,16A</v>
          </cell>
          <cell r="C13">
            <v>11.28</v>
          </cell>
          <cell r="D13">
            <v>20231007001</v>
          </cell>
          <cell r="E13">
            <v>30</v>
          </cell>
          <cell r="F13" t="str">
            <v>W03-71010061-Y</v>
          </cell>
          <cell r="G13">
            <v>4878</v>
          </cell>
        </row>
        <row r="14">
          <cell r="B14" t="str">
            <v>35 / 0,080A</v>
          </cell>
          <cell r="C14">
            <v>8.4600000000000009</v>
          </cell>
          <cell r="D14">
            <v>20231109001</v>
          </cell>
          <cell r="E14">
            <v>30</v>
          </cell>
          <cell r="F14" t="str">
            <v>W03-25050003-Y</v>
          </cell>
          <cell r="G14">
            <v>8799</v>
          </cell>
        </row>
        <row r="15">
          <cell r="B15" t="str">
            <v>USB 28+24+D</v>
          </cell>
          <cell r="C15">
            <v>41.43</v>
          </cell>
          <cell r="D15">
            <v>20231027004</v>
          </cell>
          <cell r="E15">
            <v>3.7</v>
          </cell>
          <cell r="F15" t="str">
            <v>W03-25040031-Y</v>
          </cell>
          <cell r="G15">
            <v>1550</v>
          </cell>
        </row>
        <row r="16">
          <cell r="B16" t="str">
            <v>USB 28+24+D</v>
          </cell>
          <cell r="C16">
            <v>41.43</v>
          </cell>
          <cell r="D16">
            <v>20231027004</v>
          </cell>
          <cell r="E16">
            <v>3.7</v>
          </cell>
          <cell r="F16" t="str">
            <v>W03-25040031-Y</v>
          </cell>
          <cell r="G16">
            <v>1572</v>
          </cell>
        </row>
        <row r="17">
          <cell r="B17" t="str">
            <v>USB 28+24+D</v>
          </cell>
          <cell r="C17">
            <v>41.43</v>
          </cell>
          <cell r="D17">
            <v>20231027004</v>
          </cell>
          <cell r="E17">
            <v>3.7</v>
          </cell>
          <cell r="F17" t="str">
            <v>W03-25040031-Y</v>
          </cell>
          <cell r="G17">
            <v>763</v>
          </cell>
        </row>
        <row r="18">
          <cell r="B18" t="str">
            <v>USB 28+28+D</v>
          </cell>
          <cell r="C18">
            <v>33.89</v>
          </cell>
          <cell r="D18">
            <v>20231027001</v>
          </cell>
          <cell r="E18">
            <v>3.7</v>
          </cell>
          <cell r="F18" t="str">
            <v>W03-25040037-Y</v>
          </cell>
          <cell r="G18">
            <v>942</v>
          </cell>
        </row>
        <row r="19">
          <cell r="B19" t="str">
            <v>USB 28+28+D</v>
          </cell>
          <cell r="C19">
            <v>33.89</v>
          </cell>
          <cell r="D19">
            <v>20231027001</v>
          </cell>
          <cell r="E19">
            <v>3.7</v>
          </cell>
          <cell r="F19" t="str">
            <v>W03-25040037-Y</v>
          </cell>
          <cell r="G19">
            <v>1302</v>
          </cell>
        </row>
        <row r="20">
          <cell r="B20" t="str">
            <v>68-MM38 / MP98</v>
          </cell>
          <cell r="C20">
            <v>50</v>
          </cell>
          <cell r="D20">
            <v>20230922001</v>
          </cell>
          <cell r="E20">
            <v>30</v>
          </cell>
          <cell r="F20" t="str">
            <v>W03-00040033-Y</v>
          </cell>
          <cell r="G20">
            <v>3000</v>
          </cell>
        </row>
        <row r="21">
          <cell r="B21" t="str">
            <v>USB 28+28+D</v>
          </cell>
          <cell r="C21">
            <v>60</v>
          </cell>
          <cell r="D21">
            <v>20231027001</v>
          </cell>
          <cell r="E21">
            <v>42</v>
          </cell>
          <cell r="F21" t="str">
            <v>W03-25040037-Y</v>
          </cell>
          <cell r="G21">
            <v>4000</v>
          </cell>
        </row>
        <row r="22">
          <cell r="B22" t="str">
            <v>USB 28+24+D</v>
          </cell>
          <cell r="C22">
            <v>60</v>
          </cell>
          <cell r="D22">
            <v>20231027004</v>
          </cell>
          <cell r="E22">
            <v>42</v>
          </cell>
          <cell r="F22" t="str">
            <v>W03-25040031-Y</v>
          </cell>
          <cell r="G22">
            <v>8750</v>
          </cell>
        </row>
        <row r="23">
          <cell r="B23" t="str">
            <v>AY01樣品</v>
          </cell>
          <cell r="C23">
            <v>20.100000000000001</v>
          </cell>
          <cell r="D23">
            <v>0</v>
          </cell>
          <cell r="E23">
            <v>8</v>
          </cell>
          <cell r="F23">
            <v>0</v>
          </cell>
          <cell r="G23">
            <v>440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</row>
      </sheetData>
      <sheetData sheetId="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伸線、退火"/>
      <sheetName val="絞線、纏繞、總絞、編織"/>
      <sheetName val=" 押出"/>
    </sheetNames>
    <sheetDataSet>
      <sheetData sheetId="0"/>
      <sheetData sheetId="1">
        <row r="1"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6">
          <cell r="B6" t="str">
            <v xml:space="preserve">Spesifikasi  Specification           規格                           </v>
          </cell>
          <cell r="C6" t="str">
            <v xml:space="preserve">Putaran (mm)   Rotation 絞距 </v>
          </cell>
          <cell r="D6" t="str">
            <v xml:space="preserve">No JO                        JO Number            制令號              </v>
          </cell>
          <cell r="E6" t="str">
            <v xml:space="preserve">Standar target
(M/menit)  Standard of target  標準產量  </v>
          </cell>
          <cell r="F6" t="str">
            <v xml:space="preserve">Nomor produk kabel                  Wire product number        線材品號  </v>
          </cell>
          <cell r="G6" t="str">
            <v xml:space="preserve">jumlah produksi (M)      Amount of Production 生產數 </v>
          </cell>
        </row>
        <row r="7">
          <cell r="B7" t="str">
            <v>11 / 0,080A+200D</v>
          </cell>
          <cell r="C7">
            <v>2.95</v>
          </cell>
          <cell r="D7">
            <v>20230922013</v>
          </cell>
          <cell r="E7">
            <v>9</v>
          </cell>
          <cell r="F7" t="str">
            <v>W03-00040033-Y</v>
          </cell>
          <cell r="G7">
            <v>3953</v>
          </cell>
        </row>
        <row r="8">
          <cell r="B8" t="str">
            <v>11 / 0,080A+150D</v>
          </cell>
          <cell r="C8">
            <v>2.95</v>
          </cell>
          <cell r="D8">
            <v>20231109001</v>
          </cell>
          <cell r="E8">
            <v>9</v>
          </cell>
          <cell r="F8" t="str">
            <v>W03-25050003-Y</v>
          </cell>
          <cell r="G8">
            <v>5486</v>
          </cell>
        </row>
        <row r="9">
          <cell r="B9" t="str">
            <v>7 / 0,127A</v>
          </cell>
          <cell r="C9">
            <v>7.76</v>
          </cell>
          <cell r="D9">
            <v>20231027004</v>
          </cell>
          <cell r="E9">
            <v>23</v>
          </cell>
          <cell r="F9" t="str">
            <v>W03-25040031-Y</v>
          </cell>
          <cell r="G9">
            <v>4056</v>
          </cell>
        </row>
        <row r="10">
          <cell r="B10" t="str">
            <v>7 / 0,20A</v>
          </cell>
          <cell r="C10">
            <v>15.57</v>
          </cell>
          <cell r="D10">
            <v>20230927006</v>
          </cell>
          <cell r="E10">
            <v>30</v>
          </cell>
          <cell r="F10" t="str">
            <v>W03-25040035-Y</v>
          </cell>
          <cell r="G10">
            <v>12752</v>
          </cell>
        </row>
        <row r="11">
          <cell r="B11" t="str">
            <v>35 / 0,080A</v>
          </cell>
          <cell r="C11">
            <v>8.4600000000000009</v>
          </cell>
          <cell r="D11">
            <v>20231109001</v>
          </cell>
          <cell r="E11">
            <v>30</v>
          </cell>
          <cell r="F11" t="str">
            <v>W03-25050003-Y</v>
          </cell>
          <cell r="G11">
            <v>5701</v>
          </cell>
        </row>
        <row r="12">
          <cell r="B12" t="str">
            <v>USB 28+24+D</v>
          </cell>
          <cell r="C12">
            <v>41.43</v>
          </cell>
          <cell r="D12">
            <v>20231027004</v>
          </cell>
          <cell r="E12">
            <v>3.7</v>
          </cell>
          <cell r="F12" t="str">
            <v>W03-25040031-Y</v>
          </cell>
          <cell r="G12">
            <v>1492</v>
          </cell>
        </row>
        <row r="13">
          <cell r="B13" t="str">
            <v>USB 28+24+D</v>
          </cell>
          <cell r="C13">
            <v>41.43</v>
          </cell>
          <cell r="D13">
            <v>20231027004</v>
          </cell>
          <cell r="E13">
            <v>3.7</v>
          </cell>
          <cell r="F13" t="str">
            <v>W03-25040031-Y</v>
          </cell>
          <cell r="G13">
            <v>1528</v>
          </cell>
        </row>
        <row r="14">
          <cell r="B14" t="str">
            <v>USB 28+24+D</v>
          </cell>
          <cell r="C14">
            <v>41.43</v>
          </cell>
          <cell r="D14">
            <v>20231027004</v>
          </cell>
          <cell r="E14">
            <v>3.7</v>
          </cell>
          <cell r="F14" t="str">
            <v>W03-25040031-Y</v>
          </cell>
          <cell r="G14">
            <v>1543</v>
          </cell>
        </row>
        <row r="15">
          <cell r="B15" t="str">
            <v>USB 28+28+D</v>
          </cell>
          <cell r="C15">
            <v>33.89</v>
          </cell>
          <cell r="D15">
            <v>20231027001</v>
          </cell>
          <cell r="E15">
            <v>3.7</v>
          </cell>
          <cell r="F15" t="str">
            <v>W03-25040037-Y</v>
          </cell>
          <cell r="G15">
            <v>1278</v>
          </cell>
        </row>
        <row r="16">
          <cell r="B16" t="str">
            <v>USB 28+28+D</v>
          </cell>
          <cell r="C16">
            <v>33.89</v>
          </cell>
          <cell r="D16">
            <v>20231027001</v>
          </cell>
          <cell r="E16">
            <v>3.7</v>
          </cell>
          <cell r="F16" t="str">
            <v>W03-25040037-Y</v>
          </cell>
          <cell r="G16">
            <v>1129</v>
          </cell>
        </row>
        <row r="17">
          <cell r="B17" t="str">
            <v>68-MK83</v>
          </cell>
          <cell r="C17">
            <v>50</v>
          </cell>
          <cell r="D17">
            <v>20231109001</v>
          </cell>
          <cell r="E17">
            <v>16</v>
          </cell>
          <cell r="F17" t="str">
            <v>W03-25050003-Y</v>
          </cell>
          <cell r="G17">
            <v>3040</v>
          </cell>
        </row>
        <row r="18">
          <cell r="B18" t="str">
            <v>USB 28+24+D</v>
          </cell>
          <cell r="C18">
            <v>60</v>
          </cell>
          <cell r="D18">
            <v>20231027004</v>
          </cell>
          <cell r="E18">
            <v>42</v>
          </cell>
          <cell r="F18" t="str">
            <v>W03-25040031-Y</v>
          </cell>
          <cell r="G18">
            <v>5880</v>
          </cell>
        </row>
        <row r="19">
          <cell r="B19" t="str">
            <v>AX88</v>
          </cell>
          <cell r="C19">
            <v>16.7</v>
          </cell>
          <cell r="D19">
            <v>20231007001</v>
          </cell>
          <cell r="E19">
            <v>7</v>
          </cell>
          <cell r="F19" t="str">
            <v>W03-71010061</v>
          </cell>
          <cell r="G19">
            <v>903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</row>
      </sheetData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伸線、退火"/>
      <sheetName val="絞線、纏繞、總絞、編織"/>
      <sheetName val=" 押出"/>
    </sheetNames>
    <sheetDataSet>
      <sheetData sheetId="0"/>
      <sheetData sheetId="1">
        <row r="1"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6">
          <cell r="B6" t="str">
            <v xml:space="preserve">Spesifikasi  Specification           規格                           </v>
          </cell>
          <cell r="C6" t="str">
            <v xml:space="preserve">Putaran (mm)   Rotation 絞距 </v>
          </cell>
          <cell r="D6" t="str">
            <v xml:space="preserve">No JO                        JO Number            制令號              </v>
          </cell>
          <cell r="E6" t="str">
            <v xml:space="preserve">Standar target
(M/menit)  Standard of target  標準產量  </v>
          </cell>
          <cell r="F6" t="str">
            <v xml:space="preserve">Nomor produk kabel                  Wire product number        線材品號  </v>
          </cell>
          <cell r="G6" t="str">
            <v xml:space="preserve">jumlah produksi (M)      Amount of Production 生產數 </v>
          </cell>
        </row>
        <row r="7">
          <cell r="B7" t="str">
            <v>11 / 0,080A+200D</v>
          </cell>
          <cell r="C7">
            <v>2.95</v>
          </cell>
          <cell r="D7">
            <v>20230922013</v>
          </cell>
          <cell r="E7">
            <v>9</v>
          </cell>
          <cell r="F7" t="str">
            <v>W03-00040033-Y</v>
          </cell>
          <cell r="G7">
            <v>4920</v>
          </cell>
        </row>
        <row r="8">
          <cell r="B8" t="str">
            <v>11 / 0,080A+150D</v>
          </cell>
          <cell r="C8">
            <v>2.95</v>
          </cell>
          <cell r="D8">
            <v>20231109001</v>
          </cell>
          <cell r="E8">
            <v>9</v>
          </cell>
          <cell r="F8" t="str">
            <v>W03-25050003-Y</v>
          </cell>
          <cell r="G8">
            <v>5705</v>
          </cell>
        </row>
        <row r="9">
          <cell r="B9" t="str">
            <v>7 / 0,127A</v>
          </cell>
          <cell r="C9">
            <v>7.76</v>
          </cell>
          <cell r="D9">
            <v>20231027004</v>
          </cell>
          <cell r="E9">
            <v>23</v>
          </cell>
          <cell r="F9" t="str">
            <v>W03-25040031-Y</v>
          </cell>
          <cell r="G9">
            <v>2629</v>
          </cell>
        </row>
        <row r="10">
          <cell r="B10" t="str">
            <v>7 / 0,127A</v>
          </cell>
          <cell r="C10">
            <v>7.76</v>
          </cell>
          <cell r="D10">
            <v>20231027004</v>
          </cell>
          <cell r="E10">
            <v>23</v>
          </cell>
          <cell r="F10" t="str">
            <v>W03-25040031-Y</v>
          </cell>
          <cell r="G10">
            <v>6858</v>
          </cell>
        </row>
        <row r="11">
          <cell r="B11" t="str">
            <v>7 / 0,20A</v>
          </cell>
          <cell r="C11">
            <v>15.57</v>
          </cell>
          <cell r="D11">
            <v>20230927006</v>
          </cell>
          <cell r="E11">
            <v>30</v>
          </cell>
          <cell r="F11" t="str">
            <v>W03-25040035-Y</v>
          </cell>
          <cell r="G11">
            <v>10497</v>
          </cell>
        </row>
        <row r="12">
          <cell r="B12" t="str">
            <v>11 / 0,16A</v>
          </cell>
          <cell r="C12">
            <v>11.28</v>
          </cell>
          <cell r="D12">
            <v>20231007001</v>
          </cell>
          <cell r="E12">
            <v>30</v>
          </cell>
          <cell r="F12" t="str">
            <v>W03-71010061-Y</v>
          </cell>
          <cell r="G12">
            <v>10260</v>
          </cell>
        </row>
        <row r="13">
          <cell r="B13" t="str">
            <v>35 / 0,080A</v>
          </cell>
          <cell r="C13">
            <v>8.4600000000000009</v>
          </cell>
          <cell r="D13">
            <v>20231109001</v>
          </cell>
          <cell r="E13">
            <v>30</v>
          </cell>
          <cell r="F13" t="str">
            <v>W03-25050003-Y</v>
          </cell>
          <cell r="G13">
            <v>8170</v>
          </cell>
        </row>
        <row r="14">
          <cell r="B14" t="str">
            <v>USB 28+24+D</v>
          </cell>
          <cell r="C14">
            <v>41.43</v>
          </cell>
          <cell r="D14">
            <v>20231027004</v>
          </cell>
          <cell r="E14">
            <v>3.7</v>
          </cell>
          <cell r="F14" t="str">
            <v>W03-25040031-Y</v>
          </cell>
          <cell r="G14">
            <v>1580</v>
          </cell>
        </row>
        <row r="15">
          <cell r="B15" t="str">
            <v>USB 28+24+D</v>
          </cell>
          <cell r="C15">
            <v>41.43</v>
          </cell>
          <cell r="D15">
            <v>20231027004</v>
          </cell>
          <cell r="E15">
            <v>3.7</v>
          </cell>
          <cell r="F15" t="str">
            <v>W03-25040031-Y</v>
          </cell>
          <cell r="G15">
            <v>1570</v>
          </cell>
        </row>
        <row r="16">
          <cell r="B16" t="str">
            <v>USB 28+24+D</v>
          </cell>
          <cell r="C16">
            <v>41.43</v>
          </cell>
          <cell r="D16">
            <v>20231027004</v>
          </cell>
          <cell r="E16">
            <v>3.7</v>
          </cell>
          <cell r="F16" t="str">
            <v>W03-25040031-Y</v>
          </cell>
          <cell r="G16">
            <v>1600</v>
          </cell>
        </row>
        <row r="17">
          <cell r="B17" t="str">
            <v>USB 28+28+D</v>
          </cell>
          <cell r="C17">
            <v>33.89</v>
          </cell>
          <cell r="D17">
            <v>20231027001</v>
          </cell>
          <cell r="E17">
            <v>3.7</v>
          </cell>
          <cell r="F17" t="str">
            <v>W03-25040037-Y</v>
          </cell>
          <cell r="G17">
            <v>1356</v>
          </cell>
        </row>
        <row r="18">
          <cell r="B18" t="str">
            <v>USB 28+28+D</v>
          </cell>
          <cell r="C18">
            <v>33.89</v>
          </cell>
          <cell r="D18">
            <v>20231027001</v>
          </cell>
          <cell r="E18">
            <v>3.7</v>
          </cell>
          <cell r="F18" t="str">
            <v>W03-25040037-Y</v>
          </cell>
          <cell r="G18">
            <v>1250</v>
          </cell>
        </row>
        <row r="19">
          <cell r="B19" t="str">
            <v>68-MM38 / MP98</v>
          </cell>
          <cell r="C19">
            <v>50</v>
          </cell>
          <cell r="D19">
            <v>20230922001</v>
          </cell>
          <cell r="E19">
            <v>30</v>
          </cell>
          <cell r="F19" t="str">
            <v>W03-00040033-Y</v>
          </cell>
          <cell r="G19">
            <v>3100</v>
          </cell>
        </row>
        <row r="20">
          <cell r="B20" t="str">
            <v>USB 28+24+D</v>
          </cell>
          <cell r="C20">
            <v>60</v>
          </cell>
          <cell r="D20">
            <v>20231027004</v>
          </cell>
          <cell r="E20">
            <v>42</v>
          </cell>
          <cell r="F20" t="str">
            <v>W03-25040031-Y</v>
          </cell>
          <cell r="G20">
            <v>7500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</sheetData>
      <sheetData sheetId="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伸線、退火"/>
      <sheetName val="絞線、纏繞、總絞、編織"/>
      <sheetName val=" 押出"/>
    </sheetNames>
    <sheetDataSet>
      <sheetData sheetId="0"/>
      <sheetData sheetId="1">
        <row r="1"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6">
          <cell r="B6" t="str">
            <v xml:space="preserve">Spesifikasi  Specification           規格                           </v>
          </cell>
          <cell r="C6" t="str">
            <v xml:space="preserve">Putaran (mm)   Rotation 絞距 </v>
          </cell>
          <cell r="D6" t="str">
            <v xml:space="preserve">No JO                        JO Number            制令號              </v>
          </cell>
          <cell r="E6" t="str">
            <v xml:space="preserve">Standar target
(M/menit)  Standard of target  標準產量  </v>
          </cell>
          <cell r="F6" t="str">
            <v xml:space="preserve">Nomor produk kabel                  Wire product number        線材品號  </v>
          </cell>
          <cell r="G6" t="str">
            <v xml:space="preserve">jumlah produksi (M)      Amount of Production 生產數 </v>
          </cell>
        </row>
        <row r="7">
          <cell r="B7" t="str">
            <v>11 / 0,080A+200D</v>
          </cell>
          <cell r="C7">
            <v>2.95</v>
          </cell>
          <cell r="D7">
            <v>20230922013</v>
          </cell>
          <cell r="E7">
            <v>9</v>
          </cell>
          <cell r="F7" t="str">
            <v>W03-00040033-Y</v>
          </cell>
          <cell r="G7">
            <v>3953</v>
          </cell>
        </row>
        <row r="8">
          <cell r="B8" t="str">
            <v>11 / 0,080A+150D</v>
          </cell>
          <cell r="C8">
            <v>2.95</v>
          </cell>
          <cell r="D8">
            <v>20231109001</v>
          </cell>
          <cell r="E8">
            <v>9</v>
          </cell>
          <cell r="F8" t="str">
            <v>W03-25050003-Y</v>
          </cell>
          <cell r="G8">
            <v>5486</v>
          </cell>
        </row>
        <row r="9">
          <cell r="B9" t="str">
            <v>7 / 0,127A</v>
          </cell>
          <cell r="C9">
            <v>7.76</v>
          </cell>
          <cell r="D9">
            <v>20231027004</v>
          </cell>
          <cell r="E9">
            <v>23</v>
          </cell>
          <cell r="F9" t="str">
            <v>W03-25040031-Y</v>
          </cell>
          <cell r="G9">
            <v>4056</v>
          </cell>
        </row>
        <row r="10">
          <cell r="B10" t="str">
            <v>7 / 0,20A</v>
          </cell>
          <cell r="C10">
            <v>15.57</v>
          </cell>
          <cell r="D10">
            <v>20230927006</v>
          </cell>
          <cell r="E10">
            <v>30</v>
          </cell>
          <cell r="F10" t="str">
            <v>W03-25040035-Y</v>
          </cell>
          <cell r="G10">
            <v>12752</v>
          </cell>
        </row>
        <row r="11">
          <cell r="B11" t="str">
            <v>35 / 0,080A</v>
          </cell>
          <cell r="C11">
            <v>8.4600000000000009</v>
          </cell>
          <cell r="D11">
            <v>20231109001</v>
          </cell>
          <cell r="E11">
            <v>30</v>
          </cell>
          <cell r="F11" t="str">
            <v>W03-25050003-Y</v>
          </cell>
          <cell r="G11">
            <v>5701</v>
          </cell>
        </row>
        <row r="12">
          <cell r="B12" t="str">
            <v>USB 28+24+D</v>
          </cell>
          <cell r="C12">
            <v>41.43</v>
          </cell>
          <cell r="D12">
            <v>20231027004</v>
          </cell>
          <cell r="E12">
            <v>3.7</v>
          </cell>
          <cell r="F12" t="str">
            <v>W03-25040031-Y</v>
          </cell>
          <cell r="G12">
            <v>1492</v>
          </cell>
        </row>
        <row r="13">
          <cell r="B13" t="str">
            <v>USB 28+24+D</v>
          </cell>
          <cell r="C13">
            <v>41.43</v>
          </cell>
          <cell r="D13">
            <v>20231027004</v>
          </cell>
          <cell r="E13">
            <v>3.7</v>
          </cell>
          <cell r="F13" t="str">
            <v>W03-25040031-Y</v>
          </cell>
          <cell r="G13">
            <v>1528</v>
          </cell>
        </row>
        <row r="14">
          <cell r="B14" t="str">
            <v>USB 28+24+D</v>
          </cell>
          <cell r="C14">
            <v>41.43</v>
          </cell>
          <cell r="D14">
            <v>20231027004</v>
          </cell>
          <cell r="E14">
            <v>3.7</v>
          </cell>
          <cell r="F14" t="str">
            <v>W03-25040031-Y</v>
          </cell>
          <cell r="G14">
            <v>1543</v>
          </cell>
        </row>
        <row r="15">
          <cell r="B15" t="str">
            <v>USB 28+28+D</v>
          </cell>
          <cell r="C15">
            <v>33.89</v>
          </cell>
          <cell r="D15">
            <v>20231027001</v>
          </cell>
          <cell r="E15">
            <v>3.7</v>
          </cell>
          <cell r="F15" t="str">
            <v>W03-25040037-Y</v>
          </cell>
          <cell r="G15">
            <v>1278</v>
          </cell>
        </row>
        <row r="16">
          <cell r="B16" t="str">
            <v>USB 28+28+D</v>
          </cell>
          <cell r="C16">
            <v>33.89</v>
          </cell>
          <cell r="D16">
            <v>20231027001</v>
          </cell>
          <cell r="E16">
            <v>3.7</v>
          </cell>
          <cell r="F16" t="str">
            <v>W03-25040037-Y</v>
          </cell>
          <cell r="G16">
            <v>1129</v>
          </cell>
        </row>
        <row r="17">
          <cell r="B17" t="str">
            <v>68-MK83</v>
          </cell>
          <cell r="C17">
            <v>50</v>
          </cell>
          <cell r="D17">
            <v>20231109001</v>
          </cell>
          <cell r="E17">
            <v>16</v>
          </cell>
          <cell r="F17" t="str">
            <v>W03-25050003-Y</v>
          </cell>
          <cell r="G17">
            <v>3040</v>
          </cell>
        </row>
        <row r="18">
          <cell r="B18" t="str">
            <v>USB 28+24+D</v>
          </cell>
          <cell r="C18">
            <v>60</v>
          </cell>
          <cell r="D18">
            <v>20231027004</v>
          </cell>
          <cell r="E18">
            <v>42</v>
          </cell>
          <cell r="F18" t="str">
            <v>W03-25040031-Y</v>
          </cell>
          <cell r="G18">
            <v>5880</v>
          </cell>
        </row>
        <row r="19">
          <cell r="B19" t="str">
            <v>AX88</v>
          </cell>
          <cell r="C19">
            <v>16.7</v>
          </cell>
          <cell r="D19">
            <v>20231007001</v>
          </cell>
          <cell r="E19">
            <v>7</v>
          </cell>
          <cell r="F19" t="str">
            <v>W03-71010061</v>
          </cell>
          <cell r="G19">
            <v>903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伸線、退火"/>
      <sheetName val="絞線、纏繞、總絞、編織"/>
      <sheetName val=" 押出"/>
      <sheetName val="絞線、纏繞"/>
    </sheetNames>
    <sheetDataSet>
      <sheetData sheetId="0"/>
      <sheetData sheetId="1">
        <row r="1"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6">
          <cell r="B6" t="str">
            <v xml:space="preserve">Spesifikasi  Specification           規格                           </v>
          </cell>
          <cell r="C6" t="str">
            <v xml:space="preserve">Putaran (mm)   Rotation 絞距 </v>
          </cell>
          <cell r="D6" t="str">
            <v xml:space="preserve">No JO                        JO Number            制令號              </v>
          </cell>
          <cell r="E6" t="str">
            <v xml:space="preserve">Standar target
(M/menit)  Standard of target  標準產量  </v>
          </cell>
          <cell r="F6" t="str">
            <v xml:space="preserve">Nomor produk kabel                  Wire product number        線材品號  </v>
          </cell>
          <cell r="G6" t="str">
            <v xml:space="preserve">jumlah produksi (M)      Amount of Production 生產數 </v>
          </cell>
        </row>
        <row r="7">
          <cell r="B7" t="str">
            <v>11 / 0,080A+150D</v>
          </cell>
          <cell r="C7">
            <v>2.95</v>
          </cell>
          <cell r="D7">
            <v>20231109001</v>
          </cell>
          <cell r="E7">
            <v>9</v>
          </cell>
          <cell r="F7" t="str">
            <v>W03-25050003-Y</v>
          </cell>
          <cell r="G7">
            <v>5278</v>
          </cell>
        </row>
        <row r="8">
          <cell r="B8" t="str">
            <v>7 / 0,12A</v>
          </cell>
          <cell r="C8">
            <v>7.76</v>
          </cell>
          <cell r="D8">
            <v>20231027004</v>
          </cell>
          <cell r="E8">
            <v>27</v>
          </cell>
          <cell r="F8" t="str">
            <v>W03-25040031-Y</v>
          </cell>
          <cell r="G8">
            <v>5123</v>
          </cell>
        </row>
        <row r="9">
          <cell r="B9" t="str">
            <v>7 / 0,127A</v>
          </cell>
          <cell r="C9">
            <v>7.76</v>
          </cell>
          <cell r="D9">
            <v>20231027004</v>
          </cell>
          <cell r="E9">
            <v>15</v>
          </cell>
          <cell r="F9" t="str">
            <v>W03-25040031-Y</v>
          </cell>
          <cell r="G9">
            <v>10113</v>
          </cell>
        </row>
        <row r="10">
          <cell r="B10" t="str">
            <v>7 / 0,127A</v>
          </cell>
          <cell r="C10">
            <v>7.76</v>
          </cell>
          <cell r="D10">
            <v>20231027004</v>
          </cell>
          <cell r="E10">
            <v>15</v>
          </cell>
          <cell r="F10" t="str">
            <v>W03-25040031-Y</v>
          </cell>
          <cell r="G10">
            <v>7580</v>
          </cell>
        </row>
        <row r="11">
          <cell r="B11" t="str">
            <v>7 / 0,20A</v>
          </cell>
          <cell r="C11">
            <v>15.57</v>
          </cell>
          <cell r="D11">
            <v>20230927006</v>
          </cell>
          <cell r="E11">
            <v>30</v>
          </cell>
          <cell r="F11" t="str">
            <v>W03-25040035-Y</v>
          </cell>
          <cell r="G11">
            <v>16056</v>
          </cell>
        </row>
        <row r="12">
          <cell r="B12" t="str">
            <v>35 / 0,080A</v>
          </cell>
          <cell r="C12">
            <v>8.4600000000000009</v>
          </cell>
          <cell r="D12">
            <v>20231109001</v>
          </cell>
          <cell r="E12">
            <v>15</v>
          </cell>
          <cell r="F12" t="str">
            <v>W03-25050003-Y</v>
          </cell>
          <cell r="G12">
            <v>9741</v>
          </cell>
        </row>
        <row r="13">
          <cell r="B13" t="str">
            <v>USB 28+28+D</v>
          </cell>
          <cell r="C13">
            <v>33.89</v>
          </cell>
          <cell r="D13">
            <v>20231027001</v>
          </cell>
          <cell r="E13">
            <v>3.7</v>
          </cell>
          <cell r="F13" t="str">
            <v>W03-25040037-Y</v>
          </cell>
          <cell r="G13">
            <v>1313</v>
          </cell>
        </row>
        <row r="14">
          <cell r="B14" t="str">
            <v>USB 28+28+D</v>
          </cell>
          <cell r="C14">
            <v>33.89</v>
          </cell>
          <cell r="D14">
            <v>20231027001</v>
          </cell>
          <cell r="E14">
            <v>3.7</v>
          </cell>
          <cell r="F14" t="str">
            <v>W03-25040037-Y</v>
          </cell>
          <cell r="G14">
            <v>426</v>
          </cell>
        </row>
        <row r="15">
          <cell r="B15" t="str">
            <v>USB 28+24+D</v>
          </cell>
          <cell r="C15">
            <v>41.43</v>
          </cell>
          <cell r="D15">
            <v>20231027004</v>
          </cell>
          <cell r="E15">
            <v>3.7</v>
          </cell>
          <cell r="F15" t="str">
            <v>W03-25040031-Y</v>
          </cell>
          <cell r="G15">
            <v>1548</v>
          </cell>
        </row>
        <row r="16">
          <cell r="B16" t="str">
            <v>USB 28+24+D</v>
          </cell>
          <cell r="C16">
            <v>41.43</v>
          </cell>
          <cell r="D16">
            <v>20231027004</v>
          </cell>
          <cell r="E16">
            <v>3.7</v>
          </cell>
          <cell r="F16" t="str">
            <v>W03-25040031-Y</v>
          </cell>
          <cell r="G16">
            <v>1539</v>
          </cell>
        </row>
        <row r="17">
          <cell r="B17" t="str">
            <v>USB 28+24+D</v>
          </cell>
          <cell r="C17">
            <v>41.43</v>
          </cell>
          <cell r="D17">
            <v>20231027004</v>
          </cell>
          <cell r="E17">
            <v>3.7</v>
          </cell>
          <cell r="F17" t="str">
            <v>W03-25040031-Y</v>
          </cell>
          <cell r="G17">
            <v>1360</v>
          </cell>
        </row>
        <row r="18">
          <cell r="B18" t="str">
            <v xml:space="preserve">AY01 / AX88A </v>
          </cell>
          <cell r="C18">
            <v>16.7</v>
          </cell>
          <cell r="D18">
            <v>20231007001</v>
          </cell>
          <cell r="E18">
            <v>7</v>
          </cell>
          <cell r="F18" t="str">
            <v>W03-71010061</v>
          </cell>
          <cell r="G18">
            <v>2061</v>
          </cell>
        </row>
        <row r="19">
          <cell r="B19" t="str">
            <v xml:space="preserve">AY01 / AX88A </v>
          </cell>
          <cell r="C19">
            <v>16.7</v>
          </cell>
          <cell r="D19">
            <v>20231007001</v>
          </cell>
          <cell r="E19">
            <v>7</v>
          </cell>
          <cell r="F19" t="str">
            <v>W03-71010061</v>
          </cell>
          <cell r="G19">
            <v>2546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</sheetData>
      <sheetData sheetId="2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伸線、退火"/>
      <sheetName val="絞銅、纏繞、總絞、編織"/>
      <sheetName val=" 押出"/>
      <sheetName val="絞線、纏繞、總絞、編織"/>
    </sheetNames>
    <sheetDataSet>
      <sheetData sheetId="0"/>
      <sheetData sheetId="1">
        <row r="1"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6">
          <cell r="B6" t="str">
            <v xml:space="preserve">Spesifikasi  Specification           規格                           </v>
          </cell>
          <cell r="C6" t="str">
            <v xml:space="preserve">Putaran (mm)   Rotation 絞距 </v>
          </cell>
          <cell r="D6" t="str">
            <v xml:space="preserve">No JO                        JO Number            制令號              </v>
          </cell>
          <cell r="E6" t="str">
            <v xml:space="preserve">Standar target
(M/menit)  Standard of target  標準產量  </v>
          </cell>
          <cell r="F6" t="str">
            <v xml:space="preserve">Nomor produk kabel                  Wire product number        線材品號  </v>
          </cell>
          <cell r="G6" t="str">
            <v xml:space="preserve">jumlah produksi (M)      Amount of Production 生產數 </v>
          </cell>
        </row>
        <row r="7">
          <cell r="B7" t="str">
            <v>11 / 0,080A+150D</v>
          </cell>
          <cell r="C7">
            <v>2.95</v>
          </cell>
          <cell r="D7">
            <v>20231109001</v>
          </cell>
          <cell r="E7">
            <v>9</v>
          </cell>
          <cell r="F7" t="str">
            <v>W03-25050003-Y</v>
          </cell>
          <cell r="G7">
            <v>3450</v>
          </cell>
        </row>
        <row r="8">
          <cell r="B8" t="str">
            <v>7 / 0,12A</v>
          </cell>
          <cell r="C8">
            <v>7.76</v>
          </cell>
          <cell r="D8">
            <v>20231027004</v>
          </cell>
          <cell r="E8">
            <v>27</v>
          </cell>
          <cell r="F8" t="str">
            <v>W03-25040031-Y</v>
          </cell>
          <cell r="G8">
            <v>10830</v>
          </cell>
        </row>
        <row r="9">
          <cell r="B9" t="str">
            <v>7 / 0,127A</v>
          </cell>
          <cell r="C9">
            <v>7.76</v>
          </cell>
          <cell r="D9">
            <v>20231027004</v>
          </cell>
          <cell r="E9">
            <v>27</v>
          </cell>
          <cell r="F9" t="str">
            <v>W03-25040031-Y</v>
          </cell>
          <cell r="G9">
            <v>10633</v>
          </cell>
        </row>
        <row r="10">
          <cell r="B10" t="str">
            <v>7 / 0,127A</v>
          </cell>
          <cell r="C10">
            <v>7.76</v>
          </cell>
          <cell r="D10">
            <v>20231027004</v>
          </cell>
          <cell r="E10">
            <v>27</v>
          </cell>
          <cell r="F10" t="str">
            <v>W03-25040031-Y</v>
          </cell>
          <cell r="G10">
            <v>9554</v>
          </cell>
        </row>
        <row r="11">
          <cell r="B11" t="str">
            <v>7 / 0,20A</v>
          </cell>
          <cell r="C11">
            <v>15.57</v>
          </cell>
          <cell r="D11">
            <v>20230927006</v>
          </cell>
          <cell r="E11">
            <v>30</v>
          </cell>
          <cell r="F11" t="str">
            <v>W03-25040035-Y</v>
          </cell>
          <cell r="G11">
            <v>14735</v>
          </cell>
        </row>
        <row r="12">
          <cell r="B12" t="str">
            <v>35 / 0,080A</v>
          </cell>
          <cell r="C12">
            <v>8.4600000000000009</v>
          </cell>
          <cell r="D12">
            <v>20231109001</v>
          </cell>
          <cell r="E12">
            <v>21.57</v>
          </cell>
          <cell r="F12" t="str">
            <v>W03-25050003-Y</v>
          </cell>
          <cell r="G12">
            <v>9167</v>
          </cell>
        </row>
        <row r="13">
          <cell r="B13" t="str">
            <v>USB 28+28+D</v>
          </cell>
          <cell r="C13">
            <v>33.89</v>
          </cell>
          <cell r="D13">
            <v>20231027001</v>
          </cell>
          <cell r="E13">
            <v>3.7</v>
          </cell>
          <cell r="F13" t="str">
            <v>W03-25040037-Y</v>
          </cell>
          <cell r="G13">
            <v>1211</v>
          </cell>
        </row>
        <row r="14">
          <cell r="B14" t="str">
            <v>USB 28+24+D</v>
          </cell>
          <cell r="C14">
            <v>41.43</v>
          </cell>
          <cell r="D14">
            <v>20231027004</v>
          </cell>
          <cell r="E14">
            <v>3.7</v>
          </cell>
          <cell r="F14" t="str">
            <v>W03-25040031-Y</v>
          </cell>
          <cell r="G14">
            <v>970</v>
          </cell>
        </row>
        <row r="15">
          <cell r="B15" t="str">
            <v>USB 28+24+D</v>
          </cell>
          <cell r="C15">
            <v>41.43</v>
          </cell>
          <cell r="D15">
            <v>20231027004</v>
          </cell>
          <cell r="E15">
            <v>3.7</v>
          </cell>
          <cell r="F15" t="str">
            <v>W03-25040031-Y</v>
          </cell>
          <cell r="G15">
            <v>1625</v>
          </cell>
        </row>
        <row r="16">
          <cell r="B16" t="str">
            <v xml:space="preserve">AY01 / AX88A </v>
          </cell>
          <cell r="C16">
            <v>16.7</v>
          </cell>
          <cell r="D16">
            <v>20231007001</v>
          </cell>
          <cell r="E16">
            <v>7</v>
          </cell>
          <cell r="F16" t="str">
            <v>W03-71010061</v>
          </cell>
          <cell r="G16">
            <v>2028</v>
          </cell>
        </row>
        <row r="17">
          <cell r="B17" t="str">
            <v xml:space="preserve">AY01 / AX88A </v>
          </cell>
          <cell r="C17">
            <v>16.7</v>
          </cell>
          <cell r="D17">
            <v>20231007001</v>
          </cell>
          <cell r="E17">
            <v>7</v>
          </cell>
          <cell r="F17" t="str">
            <v>W03-71010061</v>
          </cell>
          <cell r="G17">
            <v>2542</v>
          </cell>
        </row>
        <row r="18">
          <cell r="B18" t="str">
            <v>USB 28+24+D</v>
          </cell>
          <cell r="C18">
            <v>60</v>
          </cell>
          <cell r="D18">
            <v>20231027004</v>
          </cell>
          <cell r="E18">
            <v>42</v>
          </cell>
          <cell r="F18" t="str">
            <v>W03-25040031-Y</v>
          </cell>
          <cell r="G18">
            <v>2300</v>
          </cell>
        </row>
        <row r="19">
          <cell r="B19" t="str">
            <v>68-MM38 / MP98</v>
          </cell>
          <cell r="C19">
            <v>50</v>
          </cell>
          <cell r="D19">
            <v>20230922001</v>
          </cell>
          <cell r="E19">
            <v>30</v>
          </cell>
          <cell r="F19" t="str">
            <v>W03-00040033-Y</v>
          </cell>
          <cell r="G19">
            <v>4730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</sheetData>
      <sheetData sheetId="2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伸線、退火"/>
      <sheetName val="絞銅、纏繞、總絞、編織"/>
      <sheetName val=" 押出"/>
      <sheetName val="絞線、纏繞、總絞、編織"/>
    </sheetNames>
    <sheetDataSet>
      <sheetData sheetId="0"/>
      <sheetData sheetId="1">
        <row r="1"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6">
          <cell r="B6" t="str">
            <v xml:space="preserve">Spesifikasi  Specification           規格                           </v>
          </cell>
          <cell r="C6" t="str">
            <v xml:space="preserve">Putaran (mm)   Rotation 絞距 </v>
          </cell>
          <cell r="D6" t="str">
            <v xml:space="preserve">No JO                        JO Number            制令號              </v>
          </cell>
          <cell r="E6" t="str">
            <v xml:space="preserve">Standar target
(M/menit)  Standard of target  標準產量  </v>
          </cell>
          <cell r="F6" t="str">
            <v xml:space="preserve">Nomor produk kabel                  Wire product number        線材品號  </v>
          </cell>
          <cell r="G6" t="str">
            <v xml:space="preserve">jumlah produksi (M)      Amount of Production 生產數 </v>
          </cell>
        </row>
        <row r="7">
          <cell r="B7" t="str">
            <v>11 / 0,080A+150D</v>
          </cell>
          <cell r="C7">
            <v>2.95</v>
          </cell>
          <cell r="D7">
            <v>20231109001</v>
          </cell>
          <cell r="E7">
            <v>9</v>
          </cell>
          <cell r="F7" t="str">
            <v>W03-25050003-Y</v>
          </cell>
          <cell r="G7">
            <v>3450</v>
          </cell>
        </row>
        <row r="8">
          <cell r="B8" t="str">
            <v>7 / 0,12A</v>
          </cell>
          <cell r="C8">
            <v>7.76</v>
          </cell>
          <cell r="D8">
            <v>20231027004</v>
          </cell>
          <cell r="E8">
            <v>27</v>
          </cell>
          <cell r="F8" t="str">
            <v>W03-25040031-Y</v>
          </cell>
          <cell r="G8">
            <v>10830</v>
          </cell>
        </row>
        <row r="9">
          <cell r="B9" t="str">
            <v>7 / 0,127A</v>
          </cell>
          <cell r="C9">
            <v>7.76</v>
          </cell>
          <cell r="D9">
            <v>20231027004</v>
          </cell>
          <cell r="E9">
            <v>27</v>
          </cell>
          <cell r="F9" t="str">
            <v>W03-25040031-Y</v>
          </cell>
          <cell r="G9">
            <v>10633</v>
          </cell>
        </row>
        <row r="10">
          <cell r="B10" t="str">
            <v>7 / 0,127A</v>
          </cell>
          <cell r="C10">
            <v>7.76</v>
          </cell>
          <cell r="D10">
            <v>20231027004</v>
          </cell>
          <cell r="E10">
            <v>27</v>
          </cell>
          <cell r="F10" t="str">
            <v>W03-25040031-Y</v>
          </cell>
          <cell r="G10">
            <v>9554</v>
          </cell>
        </row>
        <row r="11">
          <cell r="B11" t="str">
            <v>7 / 0,20A</v>
          </cell>
          <cell r="C11">
            <v>15.57</v>
          </cell>
          <cell r="D11">
            <v>20230927006</v>
          </cell>
          <cell r="E11">
            <v>30</v>
          </cell>
          <cell r="F11" t="str">
            <v>W03-25040035-Y</v>
          </cell>
          <cell r="G11">
            <v>14735</v>
          </cell>
        </row>
        <row r="12">
          <cell r="B12" t="str">
            <v>35 / 0,080A</v>
          </cell>
          <cell r="C12">
            <v>8.4600000000000009</v>
          </cell>
          <cell r="D12">
            <v>20231109001</v>
          </cell>
          <cell r="E12">
            <v>21.57</v>
          </cell>
          <cell r="F12" t="str">
            <v>W03-25050003-Y</v>
          </cell>
          <cell r="G12">
            <v>9167</v>
          </cell>
        </row>
        <row r="13">
          <cell r="B13" t="str">
            <v>USB 28+28+D</v>
          </cell>
          <cell r="C13">
            <v>33.89</v>
          </cell>
          <cell r="D13">
            <v>20231027001</v>
          </cell>
          <cell r="E13">
            <v>3.7</v>
          </cell>
          <cell r="F13" t="str">
            <v>W03-25040037-Y</v>
          </cell>
          <cell r="G13">
            <v>1211</v>
          </cell>
        </row>
        <row r="14">
          <cell r="B14" t="str">
            <v>USB 28+24+D</v>
          </cell>
          <cell r="C14">
            <v>41.43</v>
          </cell>
          <cell r="D14">
            <v>20231027004</v>
          </cell>
          <cell r="E14">
            <v>3.7</v>
          </cell>
          <cell r="F14" t="str">
            <v>W03-25040031-Y</v>
          </cell>
          <cell r="G14">
            <v>970</v>
          </cell>
        </row>
        <row r="15">
          <cell r="B15" t="str">
            <v>USB 28+24+D</v>
          </cell>
          <cell r="C15">
            <v>41.43</v>
          </cell>
          <cell r="D15">
            <v>20231027004</v>
          </cell>
          <cell r="E15">
            <v>3.7</v>
          </cell>
          <cell r="F15" t="str">
            <v>W03-25040031-Y</v>
          </cell>
          <cell r="G15">
            <v>1625</v>
          </cell>
        </row>
        <row r="16">
          <cell r="B16" t="str">
            <v xml:space="preserve">AY01 / AX88A </v>
          </cell>
          <cell r="C16">
            <v>16.7</v>
          </cell>
          <cell r="D16">
            <v>20231007001</v>
          </cell>
          <cell r="E16">
            <v>7</v>
          </cell>
          <cell r="F16" t="str">
            <v>W03-71010061</v>
          </cell>
          <cell r="G16">
            <v>2028</v>
          </cell>
        </row>
        <row r="17">
          <cell r="B17" t="str">
            <v xml:space="preserve">AY01 / AX88A </v>
          </cell>
          <cell r="C17">
            <v>16.7</v>
          </cell>
          <cell r="D17">
            <v>20231007001</v>
          </cell>
          <cell r="E17">
            <v>7</v>
          </cell>
          <cell r="F17" t="str">
            <v>W03-71010061</v>
          </cell>
          <cell r="G17">
            <v>2542</v>
          </cell>
        </row>
        <row r="18">
          <cell r="B18" t="str">
            <v>USB 28+24+D</v>
          </cell>
          <cell r="C18">
            <v>60</v>
          </cell>
          <cell r="D18">
            <v>20231027004</v>
          </cell>
          <cell r="E18">
            <v>42</v>
          </cell>
          <cell r="F18" t="str">
            <v>W03-25040031-Y</v>
          </cell>
          <cell r="G18">
            <v>2300</v>
          </cell>
        </row>
        <row r="19">
          <cell r="B19" t="str">
            <v>68-MM38 / MP98</v>
          </cell>
          <cell r="C19">
            <v>50</v>
          </cell>
          <cell r="D19">
            <v>20230922001</v>
          </cell>
          <cell r="E19">
            <v>30</v>
          </cell>
          <cell r="F19" t="str">
            <v>W03-00040033-Y</v>
          </cell>
          <cell r="G19">
            <v>4730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</sheetData>
      <sheetData sheetId="2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伸線、退火"/>
      <sheetName val="絞線、纏繞、總絞、編織"/>
      <sheetName val=" 押出"/>
    </sheetNames>
    <sheetDataSet>
      <sheetData sheetId="0"/>
      <sheetData sheetId="1">
        <row r="1">
          <cell r="A1" t="str">
            <v>PT.LINKFORTUNE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6">
          <cell r="B6" t="str">
            <v xml:space="preserve">Spesifikasi  Specification           規格                           </v>
          </cell>
          <cell r="C6" t="str">
            <v xml:space="preserve">Putaran (mm)   Rotation 絞距 </v>
          </cell>
          <cell r="D6" t="str">
            <v xml:space="preserve">No JO                        JO Number            制令號              </v>
          </cell>
          <cell r="E6" t="str">
            <v xml:space="preserve">Standar target
(M/menit)  Standard of target  標準產量  </v>
          </cell>
          <cell r="F6" t="str">
            <v xml:space="preserve">Nomor produk kabel                  Wire product number        線材品號  </v>
          </cell>
          <cell r="G6" t="str">
            <v xml:space="preserve">jumlah produksi (M)      Amount of Production 生產數 </v>
          </cell>
        </row>
        <row r="7">
          <cell r="B7" t="str">
            <v>11 / 0,080A+150D</v>
          </cell>
          <cell r="C7">
            <v>2.95</v>
          </cell>
          <cell r="D7">
            <v>20231109001</v>
          </cell>
          <cell r="E7">
            <v>14</v>
          </cell>
          <cell r="F7" t="str">
            <v>W03-25050003-Y</v>
          </cell>
          <cell r="G7">
            <v>5637</v>
          </cell>
        </row>
        <row r="8">
          <cell r="B8" t="str">
            <v>7 / 0,12A</v>
          </cell>
          <cell r="C8">
            <v>7.76</v>
          </cell>
          <cell r="D8">
            <v>20231027004</v>
          </cell>
          <cell r="E8">
            <v>27</v>
          </cell>
          <cell r="F8" t="str">
            <v>W03-25040031-Y</v>
          </cell>
          <cell r="G8">
            <v>12300</v>
          </cell>
        </row>
        <row r="9">
          <cell r="B9" t="str">
            <v>7 / 0,127A</v>
          </cell>
          <cell r="C9">
            <v>7.76</v>
          </cell>
          <cell r="D9">
            <v>20231027004</v>
          </cell>
          <cell r="E9">
            <v>27</v>
          </cell>
          <cell r="F9" t="str">
            <v>W03-25040031-Y</v>
          </cell>
          <cell r="G9">
            <v>7822</v>
          </cell>
        </row>
        <row r="10">
          <cell r="B10" t="str">
            <v>7 / 0,127A</v>
          </cell>
          <cell r="C10">
            <v>7.76</v>
          </cell>
          <cell r="D10">
            <v>20231027004</v>
          </cell>
          <cell r="E10">
            <v>27</v>
          </cell>
          <cell r="F10" t="str">
            <v>W03-25040031-Y</v>
          </cell>
          <cell r="G10">
            <v>9874</v>
          </cell>
        </row>
        <row r="11">
          <cell r="B11" t="str">
            <v>7 / 0,20A</v>
          </cell>
          <cell r="C11">
            <v>15.57</v>
          </cell>
          <cell r="D11">
            <v>20230927006</v>
          </cell>
          <cell r="E11">
            <v>30</v>
          </cell>
          <cell r="F11" t="str">
            <v>W03-25040035-Y</v>
          </cell>
          <cell r="G11">
            <v>13500</v>
          </cell>
        </row>
        <row r="12">
          <cell r="B12" t="str">
            <v>35 / 0,080A</v>
          </cell>
          <cell r="C12">
            <v>8.4600000000000009</v>
          </cell>
          <cell r="D12">
            <v>20231109001</v>
          </cell>
          <cell r="E12">
            <v>21.57</v>
          </cell>
          <cell r="F12" t="str">
            <v>W03-25050003-Y</v>
          </cell>
          <cell r="G12">
            <v>6246</v>
          </cell>
        </row>
        <row r="13">
          <cell r="B13" t="str">
            <v>USB 28+24+D</v>
          </cell>
          <cell r="C13">
            <v>41.43</v>
          </cell>
          <cell r="D13">
            <v>20231027004</v>
          </cell>
          <cell r="E13">
            <v>3.7</v>
          </cell>
          <cell r="F13" t="str">
            <v>W03-25040031-Y</v>
          </cell>
          <cell r="G13">
            <v>1574</v>
          </cell>
        </row>
        <row r="14">
          <cell r="B14" t="str">
            <v>USB 28+24+D</v>
          </cell>
          <cell r="C14">
            <v>41.43</v>
          </cell>
          <cell r="D14">
            <v>20231027004</v>
          </cell>
          <cell r="E14">
            <v>3.7</v>
          </cell>
          <cell r="F14" t="str">
            <v>W03-25040031-Y</v>
          </cell>
          <cell r="G14">
            <v>1481</v>
          </cell>
        </row>
        <row r="15">
          <cell r="B15" t="str">
            <v>USB 28+24+D</v>
          </cell>
          <cell r="C15">
            <v>41.43</v>
          </cell>
          <cell r="D15">
            <v>20231027004</v>
          </cell>
          <cell r="E15">
            <v>3.7</v>
          </cell>
          <cell r="F15" t="str">
            <v>W03-25040031-Y</v>
          </cell>
          <cell r="G15">
            <v>1668</v>
          </cell>
        </row>
        <row r="16">
          <cell r="B16" t="str">
            <v xml:space="preserve">AY01 / AX88A </v>
          </cell>
          <cell r="C16">
            <v>16.7</v>
          </cell>
          <cell r="D16">
            <v>20231007001</v>
          </cell>
          <cell r="E16">
            <v>7</v>
          </cell>
          <cell r="F16" t="str">
            <v>W03-71010061</v>
          </cell>
          <cell r="G16">
            <v>3030</v>
          </cell>
        </row>
        <row r="17">
          <cell r="B17" t="str">
            <v xml:space="preserve">AY01 / AX88A </v>
          </cell>
          <cell r="C17">
            <v>16.7</v>
          </cell>
          <cell r="D17">
            <v>20231007001</v>
          </cell>
          <cell r="E17">
            <v>7</v>
          </cell>
          <cell r="F17" t="str">
            <v>W03-71010061</v>
          </cell>
          <cell r="G17">
            <v>3321</v>
          </cell>
        </row>
        <row r="18">
          <cell r="B18" t="str">
            <v>USB 28+24+D</v>
          </cell>
          <cell r="C18">
            <v>60</v>
          </cell>
          <cell r="D18">
            <v>20231027004</v>
          </cell>
          <cell r="E18">
            <v>42</v>
          </cell>
          <cell r="F18" t="str">
            <v>W03-25040031-Y</v>
          </cell>
          <cell r="G18">
            <v>3820</v>
          </cell>
        </row>
        <row r="19">
          <cell r="B19" t="str">
            <v>68-MM38 / MP98</v>
          </cell>
          <cell r="C19">
            <v>50</v>
          </cell>
          <cell r="D19">
            <v>20230922001</v>
          </cell>
          <cell r="E19">
            <v>30</v>
          </cell>
          <cell r="F19" t="str">
            <v>W03-00040033-Y</v>
          </cell>
          <cell r="G19">
            <v>5065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伸線、退火"/>
      <sheetName val="絞線、纏繞、總絞、編織"/>
      <sheetName val=" 押出"/>
    </sheetNames>
    <sheetDataSet>
      <sheetData sheetId="0"/>
      <sheetData sheetId="1">
        <row r="1">
          <cell r="A1" t="str">
            <v>PT.LINKFORTUNE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6">
          <cell r="B6" t="str">
            <v xml:space="preserve">Spesifikasi  Specification           規格                           </v>
          </cell>
          <cell r="C6" t="str">
            <v xml:space="preserve">Putaran (mm)   Rotation 絞距 </v>
          </cell>
          <cell r="D6" t="str">
            <v xml:space="preserve">No JO                        JO Number            制令號              </v>
          </cell>
          <cell r="E6" t="str">
            <v xml:space="preserve">Standar target
(M/menit)  Standard of target  標準產量  </v>
          </cell>
          <cell r="F6" t="str">
            <v xml:space="preserve">Nomor produk kabel                  Wire product number        線材品號  </v>
          </cell>
          <cell r="G6" t="str">
            <v xml:space="preserve">jumlah produksi (M)      Amount of Production 生產數 </v>
          </cell>
        </row>
        <row r="7">
          <cell r="B7" t="str">
            <v>11 / 0,080A+200D</v>
          </cell>
          <cell r="C7">
            <v>2.95</v>
          </cell>
          <cell r="D7">
            <v>20230922013</v>
          </cell>
          <cell r="E7">
            <v>9</v>
          </cell>
          <cell r="F7" t="str">
            <v>W03-00040033-Y</v>
          </cell>
          <cell r="G7">
            <v>4009</v>
          </cell>
        </row>
        <row r="8">
          <cell r="B8" t="str">
            <v>12 / 0,080A+150D</v>
          </cell>
          <cell r="C8">
            <v>2.95</v>
          </cell>
          <cell r="D8">
            <v>20231109001</v>
          </cell>
          <cell r="E8">
            <v>9</v>
          </cell>
          <cell r="F8" t="str">
            <v>W03-25050003-Y</v>
          </cell>
          <cell r="G8">
            <v>5066</v>
          </cell>
        </row>
        <row r="9">
          <cell r="B9" t="str">
            <v>7 / 0,12A</v>
          </cell>
          <cell r="C9">
            <v>7.76</v>
          </cell>
          <cell r="D9">
            <v>20231027004</v>
          </cell>
          <cell r="E9">
            <v>30</v>
          </cell>
          <cell r="F9" t="str">
            <v>W03-25040031-Y</v>
          </cell>
          <cell r="G9">
            <v>14143</v>
          </cell>
        </row>
        <row r="10">
          <cell r="B10" t="str">
            <v>7 / 0,127A</v>
          </cell>
          <cell r="C10">
            <v>7.76</v>
          </cell>
          <cell r="D10">
            <v>20231027004</v>
          </cell>
          <cell r="E10">
            <v>15</v>
          </cell>
          <cell r="F10" t="str">
            <v>W03-25040031-Y</v>
          </cell>
          <cell r="G10">
            <v>9147</v>
          </cell>
        </row>
        <row r="11">
          <cell r="B11" t="str">
            <v>7 / 0,127A</v>
          </cell>
          <cell r="C11">
            <v>7.76</v>
          </cell>
          <cell r="D11">
            <v>20231027004</v>
          </cell>
          <cell r="E11">
            <v>15</v>
          </cell>
          <cell r="F11" t="str">
            <v>W03-25040031-Y</v>
          </cell>
          <cell r="G11">
            <v>7426</v>
          </cell>
        </row>
        <row r="12">
          <cell r="B12" t="str">
            <v>7 / 0,20A</v>
          </cell>
          <cell r="C12">
            <v>15.57</v>
          </cell>
          <cell r="D12">
            <v>20230927006</v>
          </cell>
          <cell r="E12">
            <v>30</v>
          </cell>
          <cell r="F12" t="str">
            <v>W03-25040035-Y</v>
          </cell>
          <cell r="G12">
            <v>18341</v>
          </cell>
        </row>
        <row r="13">
          <cell r="B13" t="str">
            <v>11 / 0,16A</v>
          </cell>
          <cell r="C13">
            <v>11.28</v>
          </cell>
          <cell r="D13">
            <v>20231007001</v>
          </cell>
          <cell r="E13">
            <v>30</v>
          </cell>
          <cell r="F13" t="str">
            <v>W03-71010061-Y</v>
          </cell>
          <cell r="G13">
            <v>5667</v>
          </cell>
        </row>
        <row r="14">
          <cell r="B14" t="str">
            <v>35 / 0,080A</v>
          </cell>
          <cell r="C14">
            <v>12.28</v>
          </cell>
          <cell r="D14">
            <v>20231109001</v>
          </cell>
          <cell r="E14">
            <v>30</v>
          </cell>
          <cell r="F14" t="str">
            <v>W03-25050003-Y</v>
          </cell>
          <cell r="G14">
            <v>8638</v>
          </cell>
        </row>
        <row r="15">
          <cell r="B15" t="str">
            <v>USB 28+24+D</v>
          </cell>
          <cell r="C15">
            <v>41.43</v>
          </cell>
          <cell r="D15">
            <v>20231027004</v>
          </cell>
          <cell r="E15">
            <v>3.7</v>
          </cell>
          <cell r="F15" t="str">
            <v>W03-25040031-Y</v>
          </cell>
          <cell r="G15">
            <v>1216</v>
          </cell>
        </row>
        <row r="16">
          <cell r="B16" t="str">
            <v>USB 28+24+D</v>
          </cell>
          <cell r="C16">
            <v>41.43</v>
          </cell>
          <cell r="D16">
            <v>20231027004</v>
          </cell>
          <cell r="E16">
            <v>3.7</v>
          </cell>
          <cell r="F16" t="str">
            <v>W03-25040031-Y</v>
          </cell>
          <cell r="G16">
            <v>1580</v>
          </cell>
        </row>
        <row r="17">
          <cell r="B17" t="str">
            <v>USB 28+24+D</v>
          </cell>
          <cell r="C17">
            <v>41.43</v>
          </cell>
          <cell r="D17">
            <v>20231027004</v>
          </cell>
          <cell r="E17">
            <v>3.7</v>
          </cell>
          <cell r="F17" t="str">
            <v>W03-25040031-Y</v>
          </cell>
          <cell r="G17">
            <v>1530</v>
          </cell>
        </row>
        <row r="18">
          <cell r="B18" t="str">
            <v xml:space="preserve">AY01 / AX88A </v>
          </cell>
          <cell r="C18">
            <v>16.7</v>
          </cell>
          <cell r="D18">
            <v>20231007001</v>
          </cell>
          <cell r="E18">
            <v>10</v>
          </cell>
          <cell r="F18" t="str">
            <v>W03-71010061</v>
          </cell>
          <cell r="G18">
            <v>3000</v>
          </cell>
        </row>
        <row r="19">
          <cell r="B19" t="str">
            <v xml:space="preserve">AY01 / AX88A </v>
          </cell>
          <cell r="C19">
            <v>16.7</v>
          </cell>
          <cell r="D19">
            <v>20231007001</v>
          </cell>
          <cell r="E19">
            <v>10</v>
          </cell>
          <cell r="F19" t="str">
            <v>W03-71010061</v>
          </cell>
          <cell r="G19">
            <v>3050</v>
          </cell>
        </row>
        <row r="20">
          <cell r="B20" t="str">
            <v>68-MM38 / MP98</v>
          </cell>
          <cell r="C20">
            <v>50</v>
          </cell>
          <cell r="D20">
            <v>20230922001</v>
          </cell>
          <cell r="E20">
            <v>30</v>
          </cell>
          <cell r="F20" t="str">
            <v>W03-00040033-Y</v>
          </cell>
          <cell r="G20">
            <v>2141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伸線、退火"/>
      <sheetName val="絞線、纏繞"/>
      <sheetName val=" 押出"/>
    </sheetNames>
    <sheetDataSet>
      <sheetData sheetId="0"/>
      <sheetData sheetId="1">
        <row r="1"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6">
          <cell r="B6" t="str">
            <v xml:space="preserve">Spesifikasi  Specification           規格                           </v>
          </cell>
          <cell r="C6" t="str">
            <v xml:space="preserve">Putaran (mm)   Rotation 絞距 </v>
          </cell>
          <cell r="D6" t="str">
            <v xml:space="preserve">No JO                        JO Number            制令號              </v>
          </cell>
          <cell r="E6" t="str">
            <v xml:space="preserve">Standar target
(M/menit)  Standard of target  標準產量  </v>
          </cell>
          <cell r="F6" t="str">
            <v xml:space="preserve">Nomor produk kabel                  Wire product number        線材品號  </v>
          </cell>
          <cell r="G6" t="str">
            <v xml:space="preserve">jumlah produksi (M)      Amount of Production 生產數 </v>
          </cell>
        </row>
        <row r="7">
          <cell r="B7" t="str">
            <v>11 / 0,080A+150D</v>
          </cell>
          <cell r="C7">
            <v>2.95</v>
          </cell>
          <cell r="D7">
            <v>20231109001</v>
          </cell>
          <cell r="E7">
            <v>9</v>
          </cell>
          <cell r="F7" t="str">
            <v>W03-25050003-Y</v>
          </cell>
          <cell r="G7">
            <v>4580</v>
          </cell>
        </row>
        <row r="8">
          <cell r="B8" t="str">
            <v>7 / 0,12A</v>
          </cell>
          <cell r="C8">
            <v>7.76</v>
          </cell>
          <cell r="D8">
            <v>20231027004</v>
          </cell>
          <cell r="E8">
            <v>27</v>
          </cell>
          <cell r="F8" t="str">
            <v>W03-25040031-Y</v>
          </cell>
          <cell r="G8">
            <v>12414</v>
          </cell>
        </row>
        <row r="9">
          <cell r="B9" t="str">
            <v>7 / 0,127A</v>
          </cell>
          <cell r="C9">
            <v>7.76</v>
          </cell>
          <cell r="D9">
            <v>20231027004</v>
          </cell>
          <cell r="E9">
            <v>15</v>
          </cell>
          <cell r="F9" t="str">
            <v>W03-25040031-Y</v>
          </cell>
          <cell r="G9">
            <v>8994</v>
          </cell>
        </row>
        <row r="10">
          <cell r="B10" t="str">
            <v>7 / 0,127A</v>
          </cell>
          <cell r="C10">
            <v>7.76</v>
          </cell>
          <cell r="D10">
            <v>20231027004</v>
          </cell>
          <cell r="E10">
            <v>15</v>
          </cell>
          <cell r="F10" t="str">
            <v>W03-25040031-Y</v>
          </cell>
          <cell r="G10">
            <v>9584</v>
          </cell>
        </row>
        <row r="11">
          <cell r="B11" t="str">
            <v>7 / 0,20A</v>
          </cell>
          <cell r="C11">
            <v>15.57</v>
          </cell>
          <cell r="D11">
            <v>20230927006</v>
          </cell>
          <cell r="E11">
            <v>30</v>
          </cell>
          <cell r="F11" t="str">
            <v>W03-25040035-Y</v>
          </cell>
          <cell r="G11">
            <v>17627</v>
          </cell>
        </row>
        <row r="12">
          <cell r="B12" t="str">
            <v>35 / 0,080A</v>
          </cell>
          <cell r="C12">
            <v>8.4600000000000009</v>
          </cell>
          <cell r="D12">
            <v>20231109001</v>
          </cell>
          <cell r="E12">
            <v>15</v>
          </cell>
          <cell r="F12" t="str">
            <v>W03-25050003-Y</v>
          </cell>
          <cell r="G12">
            <v>9287</v>
          </cell>
        </row>
        <row r="13">
          <cell r="B13" t="str">
            <v>USB 28+28+D</v>
          </cell>
          <cell r="C13">
            <v>33.89</v>
          </cell>
          <cell r="D13">
            <v>20231027001</v>
          </cell>
          <cell r="E13">
            <v>3.7</v>
          </cell>
          <cell r="F13" t="str">
            <v>W03-25040037-Y</v>
          </cell>
          <cell r="G13">
            <v>319</v>
          </cell>
        </row>
        <row r="14">
          <cell r="B14" t="str">
            <v>USB 28+28+D</v>
          </cell>
          <cell r="C14">
            <v>33.89</v>
          </cell>
          <cell r="D14">
            <v>20231027001</v>
          </cell>
          <cell r="E14">
            <v>3.7</v>
          </cell>
          <cell r="F14" t="str">
            <v>W03-25040037-Y</v>
          </cell>
          <cell r="G14">
            <v>1254</v>
          </cell>
        </row>
        <row r="15">
          <cell r="B15" t="str">
            <v>USB 28+28+D</v>
          </cell>
          <cell r="C15">
            <v>33.89</v>
          </cell>
          <cell r="D15">
            <v>20231027001</v>
          </cell>
          <cell r="E15">
            <v>3.7</v>
          </cell>
          <cell r="F15" t="str">
            <v>W03-25040037-Y</v>
          </cell>
          <cell r="G15">
            <v>1380</v>
          </cell>
        </row>
        <row r="16">
          <cell r="B16" t="str">
            <v>USB 28+24+D</v>
          </cell>
          <cell r="C16">
            <v>41.43</v>
          </cell>
          <cell r="D16">
            <v>20231027004</v>
          </cell>
          <cell r="E16">
            <v>3.7</v>
          </cell>
          <cell r="F16" t="str">
            <v>W03-25040031-Y</v>
          </cell>
          <cell r="G16">
            <v>1638</v>
          </cell>
        </row>
        <row r="17">
          <cell r="B17" t="str">
            <v>USB 28+24+D</v>
          </cell>
          <cell r="C17">
            <v>41.43</v>
          </cell>
          <cell r="D17">
            <v>20231027004</v>
          </cell>
          <cell r="E17">
            <v>3.7</v>
          </cell>
          <cell r="F17" t="str">
            <v>W03-25040031-Y</v>
          </cell>
          <cell r="G17">
            <v>1569</v>
          </cell>
        </row>
        <row r="18">
          <cell r="B18" t="str">
            <v>USB 28+24+D</v>
          </cell>
          <cell r="C18">
            <v>41.43</v>
          </cell>
          <cell r="D18">
            <v>20231027004</v>
          </cell>
          <cell r="E18">
            <v>3.7</v>
          </cell>
          <cell r="F18" t="str">
            <v>W03-25040031-Y</v>
          </cell>
          <cell r="G18">
            <v>1487</v>
          </cell>
        </row>
        <row r="19">
          <cell r="B19" t="str">
            <v xml:space="preserve">AY01 / AX88A </v>
          </cell>
          <cell r="C19">
            <v>16.7</v>
          </cell>
          <cell r="D19">
            <v>20231007001</v>
          </cell>
          <cell r="E19">
            <v>7</v>
          </cell>
          <cell r="F19" t="str">
            <v>W03-71010061</v>
          </cell>
          <cell r="G19">
            <v>2386</v>
          </cell>
        </row>
        <row r="20">
          <cell r="B20" t="str">
            <v xml:space="preserve">AY01 / AX88A </v>
          </cell>
          <cell r="C20">
            <v>16.7</v>
          </cell>
          <cell r="D20">
            <v>20231007001</v>
          </cell>
          <cell r="E20">
            <v>7</v>
          </cell>
          <cell r="F20" t="str">
            <v>W03-71010061</v>
          </cell>
          <cell r="G20">
            <v>2860</v>
          </cell>
        </row>
        <row r="21">
          <cell r="B21" t="str">
            <v>USB 28+24+D</v>
          </cell>
          <cell r="C21">
            <v>60</v>
          </cell>
          <cell r="D21">
            <v>20231027004</v>
          </cell>
          <cell r="E21">
            <v>42</v>
          </cell>
          <cell r="F21" t="str">
            <v>W03-25040031-Y</v>
          </cell>
          <cell r="G21">
            <v>4347</v>
          </cell>
        </row>
        <row r="22">
          <cell r="B22" t="str">
            <v>68-MM38 / MP98</v>
          </cell>
          <cell r="C22">
            <v>50</v>
          </cell>
          <cell r="D22">
            <v>20230922001</v>
          </cell>
          <cell r="E22">
            <v>30</v>
          </cell>
          <cell r="F22" t="str">
            <v>W03-00040033-Y</v>
          </cell>
          <cell r="G22">
            <v>1650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伸線、退火"/>
      <sheetName val="絞線、纏繞、總絞、編織"/>
      <sheetName val=" 押出"/>
    </sheetNames>
    <sheetDataSet>
      <sheetData sheetId="0"/>
      <sheetData sheetId="1">
        <row r="1"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6">
          <cell r="B6" t="str">
            <v xml:space="preserve">Spesifikasi  Specification           規格                           </v>
          </cell>
          <cell r="C6" t="str">
            <v xml:space="preserve">Putaran (mm)   Rotation 絞距 </v>
          </cell>
          <cell r="D6" t="str">
            <v xml:space="preserve">No JO                        JO Number            制令號              </v>
          </cell>
          <cell r="E6" t="str">
            <v xml:space="preserve">Standar target
(M/menit)  Standard of target  標準產量  </v>
          </cell>
          <cell r="F6" t="str">
            <v xml:space="preserve">Nomor produk kabel                  Wire product number        線材品號  </v>
          </cell>
          <cell r="G6" t="str">
            <v xml:space="preserve">jumlah produksi (M)      Amount of Production 生產數 </v>
          </cell>
        </row>
        <row r="7">
          <cell r="B7" t="str">
            <v>11 / 0,080A+150D</v>
          </cell>
          <cell r="C7">
            <v>2.95</v>
          </cell>
          <cell r="D7">
            <v>20231109001</v>
          </cell>
          <cell r="E7">
            <v>9</v>
          </cell>
          <cell r="F7" t="str">
            <v>W03-25050003-Y</v>
          </cell>
          <cell r="G7">
            <v>5278</v>
          </cell>
        </row>
        <row r="8">
          <cell r="B8" t="str">
            <v>7 / 0,12A</v>
          </cell>
          <cell r="C8">
            <v>7.76</v>
          </cell>
          <cell r="D8">
            <v>20231027004</v>
          </cell>
          <cell r="E8">
            <v>27</v>
          </cell>
          <cell r="F8" t="str">
            <v>W03-25040031-Y</v>
          </cell>
          <cell r="G8">
            <v>5123</v>
          </cell>
        </row>
        <row r="9">
          <cell r="B9" t="str">
            <v>7 / 0,127A</v>
          </cell>
          <cell r="C9">
            <v>7.76</v>
          </cell>
          <cell r="D9">
            <v>20231027004</v>
          </cell>
          <cell r="E9">
            <v>15</v>
          </cell>
          <cell r="F9" t="str">
            <v>W03-25040031-Y</v>
          </cell>
          <cell r="G9">
            <v>10113</v>
          </cell>
        </row>
        <row r="10">
          <cell r="B10" t="str">
            <v>7 / 0,127A</v>
          </cell>
          <cell r="C10">
            <v>7.76</v>
          </cell>
          <cell r="D10">
            <v>20231027004</v>
          </cell>
          <cell r="E10">
            <v>15</v>
          </cell>
          <cell r="F10" t="str">
            <v>W03-25040031-Y</v>
          </cell>
          <cell r="G10">
            <v>7580</v>
          </cell>
        </row>
        <row r="11">
          <cell r="B11" t="str">
            <v>7 / 0,20A</v>
          </cell>
          <cell r="C11">
            <v>15.57</v>
          </cell>
          <cell r="D11">
            <v>20230927006</v>
          </cell>
          <cell r="E11">
            <v>30</v>
          </cell>
          <cell r="F11" t="str">
            <v>W03-25040035-Y</v>
          </cell>
          <cell r="G11">
            <v>16056</v>
          </cell>
        </row>
        <row r="12">
          <cell r="B12" t="str">
            <v>35 / 0,080A</v>
          </cell>
          <cell r="C12">
            <v>8.4600000000000009</v>
          </cell>
          <cell r="D12">
            <v>20231109001</v>
          </cell>
          <cell r="E12">
            <v>15</v>
          </cell>
          <cell r="F12" t="str">
            <v>W03-25050003-Y</v>
          </cell>
          <cell r="G12">
            <v>9741</v>
          </cell>
        </row>
        <row r="13">
          <cell r="B13" t="str">
            <v>USB 28+28+D</v>
          </cell>
          <cell r="C13">
            <v>33.89</v>
          </cell>
          <cell r="D13">
            <v>20231027001</v>
          </cell>
          <cell r="E13">
            <v>3.7</v>
          </cell>
          <cell r="F13" t="str">
            <v>W03-25040037-Y</v>
          </cell>
          <cell r="G13">
            <v>1313</v>
          </cell>
        </row>
        <row r="14">
          <cell r="B14" t="str">
            <v>USB 28+28+D</v>
          </cell>
          <cell r="C14">
            <v>33.89</v>
          </cell>
          <cell r="D14">
            <v>20231027001</v>
          </cell>
          <cell r="E14">
            <v>3.7</v>
          </cell>
          <cell r="F14" t="str">
            <v>W03-25040037-Y</v>
          </cell>
          <cell r="G14">
            <v>426</v>
          </cell>
        </row>
        <row r="15">
          <cell r="B15" t="str">
            <v>USB 28+24+D</v>
          </cell>
          <cell r="C15">
            <v>41.43</v>
          </cell>
          <cell r="D15">
            <v>20231027004</v>
          </cell>
          <cell r="E15">
            <v>3.7</v>
          </cell>
          <cell r="F15" t="str">
            <v>W03-25040031-Y</v>
          </cell>
          <cell r="G15">
            <v>1548</v>
          </cell>
        </row>
        <row r="16">
          <cell r="B16" t="str">
            <v>USB 28+24+D</v>
          </cell>
          <cell r="C16">
            <v>41.43</v>
          </cell>
          <cell r="D16">
            <v>20231027004</v>
          </cell>
          <cell r="E16">
            <v>3.7</v>
          </cell>
          <cell r="F16" t="str">
            <v>W03-25040031-Y</v>
          </cell>
          <cell r="G16">
            <v>1539</v>
          </cell>
        </row>
        <row r="17">
          <cell r="B17" t="str">
            <v>USB 28+24+D</v>
          </cell>
          <cell r="C17">
            <v>41.43</v>
          </cell>
          <cell r="D17">
            <v>20231027004</v>
          </cell>
          <cell r="E17">
            <v>3.7</v>
          </cell>
          <cell r="F17" t="str">
            <v>W03-25040031-Y</v>
          </cell>
          <cell r="G17">
            <v>1360</v>
          </cell>
        </row>
        <row r="18">
          <cell r="B18" t="str">
            <v xml:space="preserve">AY01 / AX88A </v>
          </cell>
          <cell r="C18">
            <v>16.7</v>
          </cell>
          <cell r="D18">
            <v>20231007001</v>
          </cell>
          <cell r="E18">
            <v>7</v>
          </cell>
          <cell r="F18" t="str">
            <v>W03-71010061</v>
          </cell>
          <cell r="G18">
            <v>2061</v>
          </cell>
        </row>
        <row r="19">
          <cell r="B19" t="str">
            <v xml:space="preserve">AY01 / AX88A </v>
          </cell>
          <cell r="C19">
            <v>16.7</v>
          </cell>
          <cell r="D19">
            <v>20231007001</v>
          </cell>
          <cell r="E19">
            <v>7</v>
          </cell>
          <cell r="F19" t="str">
            <v>W03-71010061</v>
          </cell>
          <cell r="G19">
            <v>2546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</sheetData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伸線、退火"/>
      <sheetName val="絞銅、纏繞、總絞、編織"/>
      <sheetName val=" 押出"/>
    </sheetNames>
    <sheetDataSet>
      <sheetData sheetId="0"/>
      <sheetData sheetId="1">
        <row r="1"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6">
          <cell r="B6" t="str">
            <v xml:space="preserve">Spesifikasi  Specification           規格                           </v>
          </cell>
          <cell r="C6" t="str">
            <v xml:space="preserve">Putaran (mm)   Rotation 絞距 </v>
          </cell>
          <cell r="D6" t="str">
            <v xml:space="preserve">No JO                        JO Number            制令號              </v>
          </cell>
          <cell r="E6" t="str">
            <v xml:space="preserve">Standar target
(M/menit)  Standard of target  標準產量  </v>
          </cell>
          <cell r="F6" t="str">
            <v xml:space="preserve">Nomor produk kabel                  Wire product number        線材品號  </v>
          </cell>
          <cell r="G6" t="str">
            <v xml:space="preserve">jumlah produksi (M)      Amount of Production 生產數 </v>
          </cell>
        </row>
        <row r="7">
          <cell r="B7" t="str">
            <v>11 / 0,080A+150D</v>
          </cell>
          <cell r="C7">
            <v>2.95</v>
          </cell>
          <cell r="D7">
            <v>20231109001</v>
          </cell>
          <cell r="E7">
            <v>9</v>
          </cell>
          <cell r="F7" t="str">
            <v>W03-25050003-Y</v>
          </cell>
          <cell r="G7">
            <v>3450</v>
          </cell>
        </row>
        <row r="8">
          <cell r="B8" t="str">
            <v>7 / 0,12A</v>
          </cell>
          <cell r="C8">
            <v>7.76</v>
          </cell>
          <cell r="D8">
            <v>20231027004</v>
          </cell>
          <cell r="E8">
            <v>27</v>
          </cell>
          <cell r="F8" t="str">
            <v>W03-25040031-Y</v>
          </cell>
          <cell r="G8">
            <v>10830</v>
          </cell>
        </row>
        <row r="9">
          <cell r="B9" t="str">
            <v>7 / 0,127A</v>
          </cell>
          <cell r="C9">
            <v>7.76</v>
          </cell>
          <cell r="D9">
            <v>20231027004</v>
          </cell>
          <cell r="E9">
            <v>27</v>
          </cell>
          <cell r="F9" t="str">
            <v>W03-25040031-Y</v>
          </cell>
          <cell r="G9">
            <v>10633</v>
          </cell>
        </row>
        <row r="10">
          <cell r="B10" t="str">
            <v>7 / 0,127A</v>
          </cell>
          <cell r="C10">
            <v>7.76</v>
          </cell>
          <cell r="D10">
            <v>20231027004</v>
          </cell>
          <cell r="E10">
            <v>27</v>
          </cell>
          <cell r="F10" t="str">
            <v>W03-25040031-Y</v>
          </cell>
          <cell r="G10">
            <v>9554</v>
          </cell>
        </row>
        <row r="11">
          <cell r="B11" t="str">
            <v>7 / 0,20A</v>
          </cell>
          <cell r="C11">
            <v>15.57</v>
          </cell>
          <cell r="D11">
            <v>20230927006</v>
          </cell>
          <cell r="E11">
            <v>30</v>
          </cell>
          <cell r="F11" t="str">
            <v>W03-25040035-Y</v>
          </cell>
          <cell r="G11">
            <v>14735</v>
          </cell>
        </row>
        <row r="12">
          <cell r="B12" t="str">
            <v>35 / 0,080A</v>
          </cell>
          <cell r="C12">
            <v>8.4600000000000009</v>
          </cell>
          <cell r="D12">
            <v>20231109001</v>
          </cell>
          <cell r="E12">
            <v>21.57</v>
          </cell>
          <cell r="F12" t="str">
            <v>W03-25050003-Y</v>
          </cell>
          <cell r="G12">
            <v>9167</v>
          </cell>
        </row>
        <row r="13">
          <cell r="B13" t="str">
            <v>USB 28+28+D</v>
          </cell>
          <cell r="C13">
            <v>33.89</v>
          </cell>
          <cell r="D13">
            <v>20231027001</v>
          </cell>
          <cell r="E13">
            <v>3.7</v>
          </cell>
          <cell r="F13" t="str">
            <v>W03-25040037-Y</v>
          </cell>
          <cell r="G13">
            <v>1211</v>
          </cell>
        </row>
        <row r="14">
          <cell r="B14" t="str">
            <v>USB 28+24+D</v>
          </cell>
          <cell r="C14">
            <v>41.43</v>
          </cell>
          <cell r="D14">
            <v>20231027004</v>
          </cell>
          <cell r="E14">
            <v>3.7</v>
          </cell>
          <cell r="F14" t="str">
            <v>W03-25040031-Y</v>
          </cell>
          <cell r="G14">
            <v>970</v>
          </cell>
        </row>
        <row r="15">
          <cell r="B15" t="str">
            <v>USB 28+24+D</v>
          </cell>
          <cell r="C15">
            <v>41.43</v>
          </cell>
          <cell r="D15">
            <v>20231027004</v>
          </cell>
          <cell r="E15">
            <v>3.7</v>
          </cell>
          <cell r="F15" t="str">
            <v>W03-25040031-Y</v>
          </cell>
          <cell r="G15">
            <v>1625</v>
          </cell>
        </row>
        <row r="16">
          <cell r="B16" t="str">
            <v xml:space="preserve">AY01 / AX88A </v>
          </cell>
          <cell r="C16">
            <v>16.7</v>
          </cell>
          <cell r="D16">
            <v>20231007001</v>
          </cell>
          <cell r="E16">
            <v>7</v>
          </cell>
          <cell r="F16" t="str">
            <v>W03-71010061</v>
          </cell>
          <cell r="G16">
            <v>2028</v>
          </cell>
        </row>
        <row r="17">
          <cell r="B17" t="str">
            <v xml:space="preserve">AY01 / AX88A </v>
          </cell>
          <cell r="C17">
            <v>16.7</v>
          </cell>
          <cell r="D17">
            <v>20231007001</v>
          </cell>
          <cell r="E17">
            <v>7</v>
          </cell>
          <cell r="F17" t="str">
            <v>W03-71010061</v>
          </cell>
          <cell r="G17">
            <v>2542</v>
          </cell>
        </row>
        <row r="18">
          <cell r="B18" t="str">
            <v>USB 28+24+D</v>
          </cell>
          <cell r="C18">
            <v>60</v>
          </cell>
          <cell r="D18">
            <v>20231027004</v>
          </cell>
          <cell r="E18">
            <v>42</v>
          </cell>
          <cell r="F18" t="str">
            <v>W03-25040031-Y</v>
          </cell>
          <cell r="G18">
            <v>2300</v>
          </cell>
        </row>
        <row r="19">
          <cell r="B19" t="str">
            <v>68-MM38 / MP98</v>
          </cell>
          <cell r="C19">
            <v>50</v>
          </cell>
          <cell r="D19">
            <v>20230922001</v>
          </cell>
          <cell r="E19">
            <v>30</v>
          </cell>
          <cell r="F19" t="str">
            <v>W03-00040033-Y</v>
          </cell>
          <cell r="G19">
            <v>4730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I35" sqref="I35"/>
    </sheetView>
  </sheetViews>
  <sheetFormatPr defaultRowHeight="15" x14ac:dyDescent="0.25"/>
  <cols>
    <col min="1" max="1" width="13.42578125" style="29" bestFit="1" customWidth="1"/>
    <col min="2" max="2" width="13.42578125" style="29" customWidth="1"/>
    <col min="3" max="3" width="13.5703125" style="29" bestFit="1" customWidth="1"/>
    <col min="4" max="4" width="9.140625" style="29" customWidth="1"/>
    <col min="5" max="33" width="9.140625" style="29"/>
    <col min="34" max="34" width="12" style="29" customWidth="1"/>
    <col min="35" max="16384" width="9.140625" style="29"/>
  </cols>
  <sheetData>
    <row r="1" spans="1:34" ht="18.75" x14ac:dyDescent="0.3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</row>
    <row r="2" spans="1:34" x14ac:dyDescent="0.25">
      <c r="A2" s="19" t="s">
        <v>1</v>
      </c>
      <c r="B2" s="17" t="s">
        <v>21</v>
      </c>
      <c r="C2" s="19" t="s">
        <v>2</v>
      </c>
      <c r="D2" s="19" t="s">
        <v>3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4" t="s">
        <v>24</v>
      </c>
    </row>
    <row r="3" spans="1:34" x14ac:dyDescent="0.25">
      <c r="A3" s="19"/>
      <c r="B3" s="18"/>
      <c r="C3" s="19"/>
      <c r="D3" s="4">
        <v>45231</v>
      </c>
      <c r="E3" s="4">
        <v>45232</v>
      </c>
      <c r="F3" s="4">
        <v>45233</v>
      </c>
      <c r="G3" s="4">
        <v>45234</v>
      </c>
      <c r="H3" s="4">
        <v>45235</v>
      </c>
      <c r="I3" s="4">
        <v>45236</v>
      </c>
      <c r="J3" s="4">
        <v>45237</v>
      </c>
      <c r="K3" s="4">
        <v>45238</v>
      </c>
      <c r="L3" s="4">
        <v>45239</v>
      </c>
      <c r="M3" s="4">
        <v>45240</v>
      </c>
      <c r="N3" s="4">
        <v>45241</v>
      </c>
      <c r="O3" s="4">
        <v>45242</v>
      </c>
      <c r="P3" s="4">
        <v>45243</v>
      </c>
      <c r="Q3" s="4">
        <v>45244</v>
      </c>
      <c r="R3" s="4">
        <v>45245</v>
      </c>
      <c r="S3" s="4">
        <v>45246</v>
      </c>
      <c r="T3" s="4">
        <v>45247</v>
      </c>
      <c r="U3" s="4">
        <v>45248</v>
      </c>
      <c r="V3" s="4">
        <v>45249</v>
      </c>
      <c r="W3" s="4">
        <v>45250</v>
      </c>
      <c r="X3" s="4">
        <v>45251</v>
      </c>
      <c r="Y3" s="4">
        <v>45252</v>
      </c>
      <c r="Z3" s="4">
        <v>45253</v>
      </c>
      <c r="AA3" s="4">
        <v>45254</v>
      </c>
      <c r="AB3" s="4">
        <v>45255</v>
      </c>
      <c r="AC3" s="4">
        <v>45256</v>
      </c>
      <c r="AD3" s="4">
        <v>45257</v>
      </c>
      <c r="AE3" s="4">
        <v>45258</v>
      </c>
      <c r="AF3" s="4">
        <v>45259</v>
      </c>
      <c r="AG3" s="4">
        <v>45260</v>
      </c>
      <c r="AH3" s="14"/>
    </row>
    <row r="4" spans="1:34" x14ac:dyDescent="0.25">
      <c r="A4" s="15" t="s">
        <v>5</v>
      </c>
      <c r="B4" s="3" t="s">
        <v>22</v>
      </c>
      <c r="C4" s="15" t="s">
        <v>19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21">
        <f>SUM(D4:AG5)</f>
        <v>0</v>
      </c>
    </row>
    <row r="5" spans="1:34" x14ac:dyDescent="0.25">
      <c r="A5" s="16"/>
      <c r="B5" s="3" t="s">
        <v>23</v>
      </c>
      <c r="C5" s="16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22"/>
    </row>
    <row r="6" spans="1:34" x14ac:dyDescent="0.25">
      <c r="A6" s="15" t="s">
        <v>4</v>
      </c>
      <c r="B6" s="3" t="s">
        <v>22</v>
      </c>
      <c r="C6" s="15" t="s">
        <v>20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21">
        <f>SUM(D6:AG7)</f>
        <v>0</v>
      </c>
    </row>
    <row r="7" spans="1:34" x14ac:dyDescent="0.25">
      <c r="A7" s="16"/>
      <c r="B7" s="3" t="s">
        <v>23</v>
      </c>
      <c r="C7" s="16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22"/>
    </row>
    <row r="9" spans="1:34" ht="18.75" x14ac:dyDescent="0.3">
      <c r="A9" s="13" t="s">
        <v>6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</row>
    <row r="10" spans="1:34" x14ac:dyDescent="0.25">
      <c r="A10" s="19" t="s">
        <v>1</v>
      </c>
      <c r="B10" s="17" t="s">
        <v>21</v>
      </c>
      <c r="C10" s="19" t="s">
        <v>2</v>
      </c>
      <c r="D10" s="19" t="s">
        <v>3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4" t="s">
        <v>24</v>
      </c>
    </row>
    <row r="11" spans="1:34" x14ac:dyDescent="0.25">
      <c r="A11" s="19"/>
      <c r="B11" s="18"/>
      <c r="C11" s="19"/>
      <c r="D11" s="4">
        <v>45231</v>
      </c>
      <c r="E11" s="4">
        <v>45232</v>
      </c>
      <c r="F11" s="4">
        <v>45233</v>
      </c>
      <c r="G11" s="4">
        <v>45234</v>
      </c>
      <c r="H11" s="4">
        <v>45235</v>
      </c>
      <c r="I11" s="4">
        <v>45236</v>
      </c>
      <c r="J11" s="4">
        <v>45237</v>
      </c>
      <c r="K11" s="4">
        <v>45238</v>
      </c>
      <c r="L11" s="4">
        <v>45239</v>
      </c>
      <c r="M11" s="4">
        <v>45240</v>
      </c>
      <c r="N11" s="4">
        <v>45241</v>
      </c>
      <c r="O11" s="4">
        <v>45242</v>
      </c>
      <c r="P11" s="4">
        <v>45243</v>
      </c>
      <c r="Q11" s="4">
        <v>45244</v>
      </c>
      <c r="R11" s="4">
        <v>45245</v>
      </c>
      <c r="S11" s="4">
        <v>45246</v>
      </c>
      <c r="T11" s="4">
        <v>45247</v>
      </c>
      <c r="U11" s="4">
        <v>45248</v>
      </c>
      <c r="V11" s="4">
        <v>45249</v>
      </c>
      <c r="W11" s="4">
        <v>45250</v>
      </c>
      <c r="X11" s="4">
        <v>45251</v>
      </c>
      <c r="Y11" s="4">
        <v>45252</v>
      </c>
      <c r="Z11" s="4">
        <v>45253</v>
      </c>
      <c r="AA11" s="4">
        <v>45254</v>
      </c>
      <c r="AB11" s="4">
        <v>45255</v>
      </c>
      <c r="AC11" s="4">
        <v>45256</v>
      </c>
      <c r="AD11" s="4">
        <v>45257</v>
      </c>
      <c r="AE11" s="4">
        <v>45258</v>
      </c>
      <c r="AF11" s="4">
        <v>45259</v>
      </c>
      <c r="AG11" s="4">
        <v>45260</v>
      </c>
      <c r="AH11" s="14"/>
    </row>
    <row r="12" spans="1:34" x14ac:dyDescent="0.25">
      <c r="A12" s="15" t="s">
        <v>7</v>
      </c>
      <c r="B12" s="5" t="s">
        <v>22</v>
      </c>
      <c r="C12" s="15" t="s">
        <v>9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11">
        <f>SUM(D12:AG13)</f>
        <v>0</v>
      </c>
    </row>
    <row r="13" spans="1:34" x14ac:dyDescent="0.25">
      <c r="A13" s="23"/>
      <c r="B13" s="5" t="s">
        <v>23</v>
      </c>
      <c r="C13" s="16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12"/>
    </row>
    <row r="14" spans="1:34" x14ac:dyDescent="0.25">
      <c r="A14" s="23"/>
      <c r="B14" s="5" t="s">
        <v>22</v>
      </c>
      <c r="C14" s="15" t="s">
        <v>10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11">
        <f>SUM(D14:AG15)</f>
        <v>0</v>
      </c>
    </row>
    <row r="15" spans="1:34" x14ac:dyDescent="0.25">
      <c r="A15" s="16"/>
      <c r="B15" s="5" t="s">
        <v>23</v>
      </c>
      <c r="C15" s="16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12"/>
    </row>
    <row r="16" spans="1:34" x14ac:dyDescent="0.25">
      <c r="A16" s="15" t="s">
        <v>8</v>
      </c>
      <c r="B16" s="5" t="s">
        <v>22</v>
      </c>
      <c r="C16" s="15" t="s">
        <v>11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11">
        <f>SUM(D16:AG17)</f>
        <v>0</v>
      </c>
    </row>
    <row r="17" spans="1:34" x14ac:dyDescent="0.25">
      <c r="A17" s="23"/>
      <c r="B17" s="5" t="s">
        <v>23</v>
      </c>
      <c r="C17" s="16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12"/>
    </row>
    <row r="18" spans="1:34" x14ac:dyDescent="0.25">
      <c r="A18" s="23"/>
      <c r="B18" s="5" t="s">
        <v>22</v>
      </c>
      <c r="C18" s="15" t="s">
        <v>12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11">
        <f>SUM(D18:AG19)</f>
        <v>0</v>
      </c>
    </row>
    <row r="19" spans="1:34" x14ac:dyDescent="0.25">
      <c r="A19" s="16"/>
      <c r="B19" s="5" t="s">
        <v>23</v>
      </c>
      <c r="C19" s="16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12"/>
    </row>
    <row r="21" spans="1:34" ht="18.75" x14ac:dyDescent="0.3">
      <c r="A21" s="13" t="s">
        <v>13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</row>
    <row r="22" spans="1:34" x14ac:dyDescent="0.25">
      <c r="A22" s="19" t="s">
        <v>1</v>
      </c>
      <c r="B22" s="17" t="s">
        <v>21</v>
      </c>
      <c r="C22" s="19" t="s">
        <v>2</v>
      </c>
      <c r="D22" s="19" t="s">
        <v>3</v>
      </c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4" t="s">
        <v>24</v>
      </c>
    </row>
    <row r="23" spans="1:34" x14ac:dyDescent="0.25">
      <c r="A23" s="19"/>
      <c r="B23" s="18"/>
      <c r="C23" s="19"/>
      <c r="D23" s="4">
        <v>45231</v>
      </c>
      <c r="E23" s="4">
        <v>45232</v>
      </c>
      <c r="F23" s="4">
        <v>45233</v>
      </c>
      <c r="G23" s="4">
        <v>45234</v>
      </c>
      <c r="H23" s="4">
        <v>45235</v>
      </c>
      <c r="I23" s="4">
        <v>45236</v>
      </c>
      <c r="J23" s="4">
        <v>45237</v>
      </c>
      <c r="K23" s="4">
        <v>45238</v>
      </c>
      <c r="L23" s="4">
        <v>45239</v>
      </c>
      <c r="M23" s="4">
        <v>45240</v>
      </c>
      <c r="N23" s="4">
        <v>45241</v>
      </c>
      <c r="O23" s="4">
        <v>45242</v>
      </c>
      <c r="P23" s="4">
        <v>45243</v>
      </c>
      <c r="Q23" s="4">
        <v>45244</v>
      </c>
      <c r="R23" s="4">
        <v>45245</v>
      </c>
      <c r="S23" s="4">
        <v>45246</v>
      </c>
      <c r="T23" s="4">
        <v>45247</v>
      </c>
      <c r="U23" s="4">
        <v>45248</v>
      </c>
      <c r="V23" s="4">
        <v>45249</v>
      </c>
      <c r="W23" s="4">
        <v>45250</v>
      </c>
      <c r="X23" s="4">
        <v>45251</v>
      </c>
      <c r="Y23" s="4">
        <v>45252</v>
      </c>
      <c r="Z23" s="4">
        <v>45253</v>
      </c>
      <c r="AA23" s="4">
        <v>45254</v>
      </c>
      <c r="AB23" s="4">
        <v>45255</v>
      </c>
      <c r="AC23" s="4">
        <v>45256</v>
      </c>
      <c r="AD23" s="4">
        <v>45257</v>
      </c>
      <c r="AE23" s="4">
        <v>45258</v>
      </c>
      <c r="AF23" s="4">
        <v>45259</v>
      </c>
      <c r="AG23" s="4">
        <v>45260</v>
      </c>
      <c r="AH23" s="14"/>
    </row>
    <row r="24" spans="1:34" x14ac:dyDescent="0.25">
      <c r="A24" s="15" t="s">
        <v>14</v>
      </c>
      <c r="B24" s="3" t="s">
        <v>22</v>
      </c>
      <c r="C24" s="3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11">
        <f>SUM(D24:AG25)</f>
        <v>0</v>
      </c>
    </row>
    <row r="25" spans="1:34" x14ac:dyDescent="0.25">
      <c r="A25" s="16"/>
      <c r="B25" s="3" t="s">
        <v>23</v>
      </c>
      <c r="C25" s="3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12"/>
    </row>
    <row r="27" spans="1:34" ht="18.75" x14ac:dyDescent="0.3">
      <c r="A27" s="13" t="s">
        <v>15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</row>
    <row r="28" spans="1:34" x14ac:dyDescent="0.25">
      <c r="A28" s="19" t="s">
        <v>1</v>
      </c>
      <c r="B28" s="17" t="s">
        <v>21</v>
      </c>
      <c r="C28" s="19" t="s">
        <v>2</v>
      </c>
      <c r="D28" s="19" t="s">
        <v>3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4" t="s">
        <v>24</v>
      </c>
    </row>
    <row r="29" spans="1:34" x14ac:dyDescent="0.25">
      <c r="A29" s="19"/>
      <c r="B29" s="18"/>
      <c r="C29" s="19"/>
      <c r="D29" s="4">
        <v>45231</v>
      </c>
      <c r="E29" s="4">
        <v>45232</v>
      </c>
      <c r="F29" s="4">
        <v>45233</v>
      </c>
      <c r="G29" s="4">
        <v>45234</v>
      </c>
      <c r="H29" s="4">
        <v>45235</v>
      </c>
      <c r="I29" s="4">
        <v>45236</v>
      </c>
      <c r="J29" s="4">
        <v>45237</v>
      </c>
      <c r="K29" s="4">
        <v>45238</v>
      </c>
      <c r="L29" s="4">
        <v>45239</v>
      </c>
      <c r="M29" s="4">
        <v>45240</v>
      </c>
      <c r="N29" s="4">
        <v>45241</v>
      </c>
      <c r="O29" s="4">
        <v>45242</v>
      </c>
      <c r="P29" s="4">
        <v>45243</v>
      </c>
      <c r="Q29" s="4">
        <v>45244</v>
      </c>
      <c r="R29" s="4">
        <v>45245</v>
      </c>
      <c r="S29" s="4">
        <v>45246</v>
      </c>
      <c r="T29" s="4">
        <v>45247</v>
      </c>
      <c r="U29" s="4">
        <v>45248</v>
      </c>
      <c r="V29" s="4">
        <v>45249</v>
      </c>
      <c r="W29" s="4">
        <v>45250</v>
      </c>
      <c r="X29" s="4">
        <v>45251</v>
      </c>
      <c r="Y29" s="4">
        <v>45252</v>
      </c>
      <c r="Z29" s="4">
        <v>45253</v>
      </c>
      <c r="AA29" s="4">
        <v>45254</v>
      </c>
      <c r="AB29" s="4">
        <v>45255</v>
      </c>
      <c r="AC29" s="4">
        <v>45256</v>
      </c>
      <c r="AD29" s="4">
        <v>45257</v>
      </c>
      <c r="AE29" s="4">
        <v>45258</v>
      </c>
      <c r="AF29" s="4">
        <v>45259</v>
      </c>
      <c r="AG29" s="4">
        <v>45260</v>
      </c>
      <c r="AH29" s="14"/>
    </row>
    <row r="30" spans="1:34" x14ac:dyDescent="0.25">
      <c r="A30" s="15" t="s">
        <v>16</v>
      </c>
      <c r="B30" s="3" t="s">
        <v>22</v>
      </c>
      <c r="C30" s="3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11">
        <f>SUM(D30:AG31)</f>
        <v>0</v>
      </c>
    </row>
    <row r="31" spans="1:34" x14ac:dyDescent="0.25">
      <c r="A31" s="16"/>
      <c r="B31" s="3" t="s">
        <v>23</v>
      </c>
      <c r="C31" s="3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12"/>
    </row>
    <row r="32" spans="1:34" x14ac:dyDescent="0.25">
      <c r="A32" s="15" t="s">
        <v>17</v>
      </c>
      <c r="B32" s="3" t="s">
        <v>22</v>
      </c>
      <c r="C32" s="7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11">
        <f>SUM(D32:AG33)</f>
        <v>0</v>
      </c>
    </row>
    <row r="33" spans="1:34" x14ac:dyDescent="0.25">
      <c r="A33" s="16"/>
      <c r="B33" s="3" t="s">
        <v>23</v>
      </c>
      <c r="C33" s="7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12"/>
    </row>
    <row r="34" spans="1:34" x14ac:dyDescent="0.25">
      <c r="A34" s="15" t="s">
        <v>18</v>
      </c>
      <c r="B34" s="3" t="s">
        <v>22</v>
      </c>
      <c r="C34" s="7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11">
        <f>SUM(D34:AG35)</f>
        <v>0</v>
      </c>
    </row>
    <row r="35" spans="1:34" x14ac:dyDescent="0.25">
      <c r="A35" s="16"/>
      <c r="B35" s="3" t="s">
        <v>23</v>
      </c>
      <c r="C35" s="7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12"/>
    </row>
  </sheetData>
  <mergeCells count="48">
    <mergeCell ref="A16:A19"/>
    <mergeCell ref="A12:A15"/>
    <mergeCell ref="C12:C13"/>
    <mergeCell ref="C14:C15"/>
    <mergeCell ref="C16:C17"/>
    <mergeCell ref="C18:C19"/>
    <mergeCell ref="A1:AH1"/>
    <mergeCell ref="AH4:AH5"/>
    <mergeCell ref="AH6:AH7"/>
    <mergeCell ref="B22:B23"/>
    <mergeCell ref="AH10:AH11"/>
    <mergeCell ref="AH12:AH13"/>
    <mergeCell ref="AH14:AH15"/>
    <mergeCell ref="AH16:AH17"/>
    <mergeCell ref="AH18:AH19"/>
    <mergeCell ref="A9:AH9"/>
    <mergeCell ref="AH22:AH23"/>
    <mergeCell ref="A4:A5"/>
    <mergeCell ref="A6:A7"/>
    <mergeCell ref="B2:B3"/>
    <mergeCell ref="B10:B11"/>
    <mergeCell ref="C6:C7"/>
    <mergeCell ref="A10:A11"/>
    <mergeCell ref="C10:C11"/>
    <mergeCell ref="D10:AG10"/>
    <mergeCell ref="AH2:AH3"/>
    <mergeCell ref="A2:A3"/>
    <mergeCell ref="C2:C3"/>
    <mergeCell ref="D2:AG2"/>
    <mergeCell ref="C4:C5"/>
    <mergeCell ref="AH34:AH35"/>
    <mergeCell ref="A27:AH27"/>
    <mergeCell ref="AH24:AH25"/>
    <mergeCell ref="A21:AH21"/>
    <mergeCell ref="AH28:AH29"/>
    <mergeCell ref="AH30:AH31"/>
    <mergeCell ref="AH32:AH33"/>
    <mergeCell ref="A24:A25"/>
    <mergeCell ref="B28:B29"/>
    <mergeCell ref="A30:A31"/>
    <mergeCell ref="A32:A33"/>
    <mergeCell ref="A34:A35"/>
    <mergeCell ref="A28:A29"/>
    <mergeCell ref="C28:C29"/>
    <mergeCell ref="D28:AG28"/>
    <mergeCell ref="A22:A23"/>
    <mergeCell ref="C22:C23"/>
    <mergeCell ref="D22:AG2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workbookViewId="0">
      <selection activeCell="K34" sqref="K34"/>
    </sheetView>
  </sheetViews>
  <sheetFormatPr defaultRowHeight="15" x14ac:dyDescent="0.25"/>
  <cols>
    <col min="1" max="1" width="13.42578125" style="1" bestFit="1" customWidth="1"/>
    <col min="2" max="2" width="13.42578125" style="1" customWidth="1"/>
    <col min="3" max="3" width="13.5703125" style="1" bestFit="1" customWidth="1"/>
    <col min="4" max="4" width="9.140625" style="1" customWidth="1"/>
    <col min="5" max="33" width="9.140625" style="1"/>
    <col min="34" max="34" width="12" style="1" customWidth="1"/>
    <col min="35" max="16384" width="9.140625" style="1"/>
  </cols>
  <sheetData>
    <row r="1" spans="1:34" ht="18.75" x14ac:dyDescent="0.3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</row>
    <row r="2" spans="1:34" x14ac:dyDescent="0.25">
      <c r="A2" s="19" t="s">
        <v>1</v>
      </c>
      <c r="B2" s="17" t="s">
        <v>21</v>
      </c>
      <c r="C2" s="19" t="s">
        <v>2</v>
      </c>
      <c r="D2" s="19" t="s">
        <v>3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4" t="s">
        <v>24</v>
      </c>
    </row>
    <row r="3" spans="1:34" x14ac:dyDescent="0.25">
      <c r="A3" s="19"/>
      <c r="B3" s="18"/>
      <c r="C3" s="19"/>
      <c r="D3" s="4">
        <v>45261</v>
      </c>
      <c r="E3" s="4">
        <v>45262</v>
      </c>
      <c r="F3" s="4">
        <v>45263</v>
      </c>
      <c r="G3" s="4">
        <v>45264</v>
      </c>
      <c r="H3" s="4">
        <v>45265</v>
      </c>
      <c r="I3" s="4">
        <v>45266</v>
      </c>
      <c r="J3" s="4">
        <v>45267</v>
      </c>
      <c r="K3" s="4">
        <v>45268</v>
      </c>
      <c r="L3" s="4">
        <v>45269</v>
      </c>
      <c r="M3" s="4">
        <v>45270</v>
      </c>
      <c r="N3" s="4">
        <v>45271</v>
      </c>
      <c r="O3" s="4">
        <v>45272</v>
      </c>
      <c r="P3" s="4">
        <v>45273</v>
      </c>
      <c r="Q3" s="4">
        <v>45274</v>
      </c>
      <c r="R3" s="4">
        <v>45275</v>
      </c>
      <c r="S3" s="4">
        <v>45276</v>
      </c>
      <c r="T3" s="4">
        <v>45277</v>
      </c>
      <c r="U3" s="4">
        <v>45278</v>
      </c>
      <c r="V3" s="4">
        <v>45279</v>
      </c>
      <c r="W3" s="4">
        <v>45280</v>
      </c>
      <c r="X3" s="4">
        <v>45281</v>
      </c>
      <c r="Y3" s="4">
        <v>45282</v>
      </c>
      <c r="Z3" s="4">
        <v>45283</v>
      </c>
      <c r="AA3" s="4">
        <v>45284</v>
      </c>
      <c r="AB3" s="4">
        <v>45285</v>
      </c>
      <c r="AC3" s="4">
        <v>45286</v>
      </c>
      <c r="AD3" s="4">
        <v>45287</v>
      </c>
      <c r="AE3" s="4">
        <v>45288</v>
      </c>
      <c r="AF3" s="4">
        <v>45289</v>
      </c>
      <c r="AG3" s="4">
        <v>45290</v>
      </c>
      <c r="AH3" s="14"/>
    </row>
    <row r="4" spans="1:34" x14ac:dyDescent="0.25">
      <c r="A4" s="15" t="s">
        <v>42</v>
      </c>
      <c r="B4" s="3" t="s">
        <v>22</v>
      </c>
      <c r="C4" s="15" t="s">
        <v>19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21">
        <f>SUM(D4:AG5)</f>
        <v>0</v>
      </c>
    </row>
    <row r="5" spans="1:34" x14ac:dyDescent="0.25">
      <c r="A5" s="16"/>
      <c r="B5" s="3" t="s">
        <v>23</v>
      </c>
      <c r="C5" s="16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22"/>
    </row>
    <row r="6" spans="1:34" x14ac:dyDescent="0.25">
      <c r="A6" s="15" t="s">
        <v>43</v>
      </c>
      <c r="B6" s="3" t="s">
        <v>22</v>
      </c>
      <c r="C6" s="15" t="s">
        <v>20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21">
        <f>SUM(D6:AG7)</f>
        <v>0</v>
      </c>
    </row>
    <row r="7" spans="1:34" x14ac:dyDescent="0.25">
      <c r="A7" s="16"/>
      <c r="B7" s="3" t="s">
        <v>23</v>
      </c>
      <c r="C7" s="16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22"/>
    </row>
    <row r="9" spans="1:34" ht="18.75" x14ac:dyDescent="0.3">
      <c r="A9" s="13" t="s">
        <v>6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</row>
    <row r="10" spans="1:34" x14ac:dyDescent="0.25">
      <c r="A10" s="19" t="s">
        <v>1</v>
      </c>
      <c r="B10" s="17" t="s">
        <v>21</v>
      </c>
      <c r="C10" s="19" t="s">
        <v>2</v>
      </c>
      <c r="D10" s="19" t="s">
        <v>3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4" t="s">
        <v>24</v>
      </c>
    </row>
    <row r="11" spans="1:34" x14ac:dyDescent="0.25">
      <c r="A11" s="19"/>
      <c r="B11" s="18"/>
      <c r="C11" s="19"/>
      <c r="D11" s="4">
        <v>45231</v>
      </c>
      <c r="E11" s="4">
        <v>45232</v>
      </c>
      <c r="F11" s="4">
        <v>45233</v>
      </c>
      <c r="G11" s="4">
        <v>45234</v>
      </c>
      <c r="H11" s="4">
        <v>45235</v>
      </c>
      <c r="I11" s="4">
        <v>45236</v>
      </c>
      <c r="J11" s="4">
        <v>45237</v>
      </c>
      <c r="K11" s="4">
        <v>45238</v>
      </c>
      <c r="L11" s="4">
        <v>45239</v>
      </c>
      <c r="M11" s="4">
        <v>45240</v>
      </c>
      <c r="N11" s="4">
        <v>45241</v>
      </c>
      <c r="O11" s="4">
        <v>45242</v>
      </c>
      <c r="P11" s="4">
        <v>45243</v>
      </c>
      <c r="Q11" s="4">
        <v>45244</v>
      </c>
      <c r="R11" s="4">
        <v>45245</v>
      </c>
      <c r="S11" s="4">
        <v>45246</v>
      </c>
      <c r="T11" s="4">
        <v>45247</v>
      </c>
      <c r="U11" s="4">
        <v>45248</v>
      </c>
      <c r="V11" s="4">
        <v>45249</v>
      </c>
      <c r="W11" s="4">
        <v>45250</v>
      </c>
      <c r="X11" s="4">
        <v>45251</v>
      </c>
      <c r="Y11" s="4">
        <v>45252</v>
      </c>
      <c r="Z11" s="4">
        <v>45253</v>
      </c>
      <c r="AA11" s="4">
        <v>45254</v>
      </c>
      <c r="AB11" s="4">
        <v>45255</v>
      </c>
      <c r="AC11" s="4">
        <v>45256</v>
      </c>
      <c r="AD11" s="4">
        <v>45257</v>
      </c>
      <c r="AE11" s="4">
        <v>45258</v>
      </c>
      <c r="AF11" s="4">
        <v>45259</v>
      </c>
      <c r="AG11" s="4">
        <v>45260</v>
      </c>
      <c r="AH11" s="14"/>
    </row>
    <row r="12" spans="1:34" x14ac:dyDescent="0.25">
      <c r="A12" s="15" t="s">
        <v>7</v>
      </c>
      <c r="B12" s="5" t="s">
        <v>22</v>
      </c>
      <c r="C12" s="15" t="s">
        <v>9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11">
        <f>SUM(D12:AG13)</f>
        <v>0</v>
      </c>
    </row>
    <row r="13" spans="1:34" x14ac:dyDescent="0.25">
      <c r="A13" s="23"/>
      <c r="B13" s="5" t="s">
        <v>23</v>
      </c>
      <c r="C13" s="16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12"/>
    </row>
    <row r="14" spans="1:34" x14ac:dyDescent="0.25">
      <c r="A14" s="23"/>
      <c r="B14" s="5" t="s">
        <v>22</v>
      </c>
      <c r="C14" s="15" t="s">
        <v>10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11">
        <f>SUM(D14:AG15)</f>
        <v>0</v>
      </c>
    </row>
    <row r="15" spans="1:34" x14ac:dyDescent="0.25">
      <c r="A15" s="16"/>
      <c r="B15" s="5" t="s">
        <v>23</v>
      </c>
      <c r="C15" s="16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12"/>
    </row>
    <row r="16" spans="1:34" x14ac:dyDescent="0.25">
      <c r="A16" s="15" t="s">
        <v>8</v>
      </c>
      <c r="B16" s="5" t="s">
        <v>22</v>
      </c>
      <c r="C16" s="15" t="s">
        <v>11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11">
        <f>SUM(D16:AG17)</f>
        <v>0</v>
      </c>
    </row>
    <row r="17" spans="1:34" x14ac:dyDescent="0.25">
      <c r="A17" s="23"/>
      <c r="B17" s="5" t="s">
        <v>23</v>
      </c>
      <c r="C17" s="16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12"/>
    </row>
    <row r="18" spans="1:34" x14ac:dyDescent="0.25">
      <c r="A18" s="23"/>
      <c r="B18" s="5" t="s">
        <v>22</v>
      </c>
      <c r="C18" s="15" t="s">
        <v>12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11">
        <f>SUM(D18:AG19)</f>
        <v>0</v>
      </c>
    </row>
    <row r="19" spans="1:34" x14ac:dyDescent="0.25">
      <c r="A19" s="16"/>
      <c r="B19" s="5" t="s">
        <v>23</v>
      </c>
      <c r="C19" s="16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12"/>
    </row>
    <row r="21" spans="1:34" ht="18.75" x14ac:dyDescent="0.3">
      <c r="A21" s="13" t="s">
        <v>13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</row>
    <row r="22" spans="1:34" x14ac:dyDescent="0.25">
      <c r="A22" s="19" t="s">
        <v>1</v>
      </c>
      <c r="B22" s="17" t="s">
        <v>21</v>
      </c>
      <c r="C22" s="19" t="s">
        <v>2</v>
      </c>
      <c r="D22" s="19" t="s">
        <v>3</v>
      </c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4" t="s">
        <v>24</v>
      </c>
    </row>
    <row r="23" spans="1:34" x14ac:dyDescent="0.25">
      <c r="A23" s="19"/>
      <c r="B23" s="18"/>
      <c r="C23" s="19"/>
      <c r="D23" s="4">
        <v>45231</v>
      </c>
      <c r="E23" s="4">
        <v>45232</v>
      </c>
      <c r="F23" s="4">
        <v>45233</v>
      </c>
      <c r="G23" s="4">
        <v>45234</v>
      </c>
      <c r="H23" s="4">
        <v>45235</v>
      </c>
      <c r="I23" s="4">
        <v>45236</v>
      </c>
      <c r="J23" s="4">
        <v>45237</v>
      </c>
      <c r="K23" s="4">
        <v>45238</v>
      </c>
      <c r="L23" s="4">
        <v>45239</v>
      </c>
      <c r="M23" s="4">
        <v>45240</v>
      </c>
      <c r="N23" s="4">
        <v>45241</v>
      </c>
      <c r="O23" s="4">
        <v>45242</v>
      </c>
      <c r="P23" s="4">
        <v>45243</v>
      </c>
      <c r="Q23" s="4">
        <v>45244</v>
      </c>
      <c r="R23" s="4">
        <v>45245</v>
      </c>
      <c r="S23" s="4">
        <v>45246</v>
      </c>
      <c r="T23" s="4">
        <v>45247</v>
      </c>
      <c r="U23" s="4">
        <v>45248</v>
      </c>
      <c r="V23" s="4">
        <v>45249</v>
      </c>
      <c r="W23" s="4">
        <v>45250</v>
      </c>
      <c r="X23" s="4">
        <v>45251</v>
      </c>
      <c r="Y23" s="4">
        <v>45252</v>
      </c>
      <c r="Z23" s="4">
        <v>45253</v>
      </c>
      <c r="AA23" s="4">
        <v>45254</v>
      </c>
      <c r="AB23" s="4">
        <v>45255</v>
      </c>
      <c r="AC23" s="4">
        <v>45256</v>
      </c>
      <c r="AD23" s="4">
        <v>45257</v>
      </c>
      <c r="AE23" s="4">
        <v>45258</v>
      </c>
      <c r="AF23" s="4">
        <v>45259</v>
      </c>
      <c r="AG23" s="4">
        <v>45260</v>
      </c>
      <c r="AH23" s="14"/>
    </row>
    <row r="24" spans="1:34" x14ac:dyDescent="0.25">
      <c r="A24" s="15" t="s">
        <v>14</v>
      </c>
      <c r="B24" s="3" t="s">
        <v>22</v>
      </c>
      <c r="C24" s="3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11">
        <f>SUM(D24:AG25)</f>
        <v>0</v>
      </c>
    </row>
    <row r="25" spans="1:34" x14ac:dyDescent="0.25">
      <c r="A25" s="16"/>
      <c r="B25" s="3" t="s">
        <v>23</v>
      </c>
      <c r="C25" s="3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12"/>
    </row>
    <row r="27" spans="1:34" ht="18.75" x14ac:dyDescent="0.3">
      <c r="A27" s="13" t="s">
        <v>15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</row>
    <row r="28" spans="1:34" x14ac:dyDescent="0.25">
      <c r="A28" s="19" t="s">
        <v>1</v>
      </c>
      <c r="B28" s="17" t="s">
        <v>21</v>
      </c>
      <c r="C28" s="19" t="s">
        <v>2</v>
      </c>
      <c r="D28" s="19" t="s">
        <v>3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4" t="s">
        <v>24</v>
      </c>
    </row>
    <row r="29" spans="1:34" x14ac:dyDescent="0.25">
      <c r="A29" s="19"/>
      <c r="B29" s="18"/>
      <c r="C29" s="19"/>
      <c r="D29" s="4">
        <v>45231</v>
      </c>
      <c r="E29" s="4">
        <v>45232</v>
      </c>
      <c r="F29" s="4">
        <v>45233</v>
      </c>
      <c r="G29" s="4">
        <v>45234</v>
      </c>
      <c r="H29" s="4">
        <v>45235</v>
      </c>
      <c r="I29" s="4">
        <v>45236</v>
      </c>
      <c r="J29" s="4">
        <v>45237</v>
      </c>
      <c r="K29" s="4">
        <v>45238</v>
      </c>
      <c r="L29" s="4">
        <v>45239</v>
      </c>
      <c r="M29" s="4">
        <v>45240</v>
      </c>
      <c r="N29" s="4">
        <v>45241</v>
      </c>
      <c r="O29" s="4">
        <v>45242</v>
      </c>
      <c r="P29" s="4">
        <v>45243</v>
      </c>
      <c r="Q29" s="4">
        <v>45244</v>
      </c>
      <c r="R29" s="4">
        <v>45245</v>
      </c>
      <c r="S29" s="4">
        <v>45246</v>
      </c>
      <c r="T29" s="4">
        <v>45247</v>
      </c>
      <c r="U29" s="4">
        <v>45248</v>
      </c>
      <c r="V29" s="4">
        <v>45249</v>
      </c>
      <c r="W29" s="4">
        <v>45250</v>
      </c>
      <c r="X29" s="4">
        <v>45251</v>
      </c>
      <c r="Y29" s="4">
        <v>45252</v>
      </c>
      <c r="Z29" s="4">
        <v>45253</v>
      </c>
      <c r="AA29" s="4">
        <v>45254</v>
      </c>
      <c r="AB29" s="4">
        <v>45255</v>
      </c>
      <c r="AC29" s="4">
        <v>45256</v>
      </c>
      <c r="AD29" s="4">
        <v>45257</v>
      </c>
      <c r="AE29" s="4">
        <v>45258</v>
      </c>
      <c r="AF29" s="4">
        <v>45259</v>
      </c>
      <c r="AG29" s="4">
        <v>45260</v>
      </c>
      <c r="AH29" s="14"/>
    </row>
    <row r="30" spans="1:34" x14ac:dyDescent="0.25">
      <c r="A30" s="15" t="s">
        <v>16</v>
      </c>
      <c r="B30" s="3" t="s">
        <v>22</v>
      </c>
      <c r="C30" s="3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11">
        <f>SUM(D30:AG31)</f>
        <v>0</v>
      </c>
    </row>
    <row r="31" spans="1:34" x14ac:dyDescent="0.25">
      <c r="A31" s="16"/>
      <c r="B31" s="3" t="s">
        <v>23</v>
      </c>
      <c r="C31" s="3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12"/>
    </row>
    <row r="32" spans="1:34" x14ac:dyDescent="0.25">
      <c r="A32" s="15" t="s">
        <v>17</v>
      </c>
      <c r="B32" s="3" t="s">
        <v>22</v>
      </c>
      <c r="C32" s="2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11">
        <f>SUM(D32:AG33)</f>
        <v>0</v>
      </c>
    </row>
    <row r="33" spans="1:34" x14ac:dyDescent="0.25">
      <c r="A33" s="16"/>
      <c r="B33" s="3" t="s">
        <v>23</v>
      </c>
      <c r="C33" s="2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12"/>
    </row>
    <row r="34" spans="1:34" x14ac:dyDescent="0.25">
      <c r="A34" s="15" t="s">
        <v>18</v>
      </c>
      <c r="B34" s="3" t="s">
        <v>22</v>
      </c>
      <c r="C34" s="7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11">
        <f>SUM(D34:AG35)</f>
        <v>0</v>
      </c>
    </row>
    <row r="35" spans="1:34" x14ac:dyDescent="0.25">
      <c r="A35" s="16"/>
      <c r="B35" s="3" t="s">
        <v>23</v>
      </c>
      <c r="C35" s="7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12"/>
    </row>
  </sheetData>
  <mergeCells count="48">
    <mergeCell ref="A30:A31"/>
    <mergeCell ref="AH30:AH31"/>
    <mergeCell ref="A32:A33"/>
    <mergeCell ref="AH32:AH33"/>
    <mergeCell ref="A21:AH21"/>
    <mergeCell ref="A22:A23"/>
    <mergeCell ref="B22:B23"/>
    <mergeCell ref="C22:C23"/>
    <mergeCell ref="D22:AG22"/>
    <mergeCell ref="AH22:AH23"/>
    <mergeCell ref="A12:A15"/>
    <mergeCell ref="C12:C13"/>
    <mergeCell ref="AH12:AH13"/>
    <mergeCell ref="C14:C15"/>
    <mergeCell ref="AH14:AH15"/>
    <mergeCell ref="A16:A19"/>
    <mergeCell ref="C16:C17"/>
    <mergeCell ref="AH16:AH17"/>
    <mergeCell ref="A34:A35"/>
    <mergeCell ref="AH34:AH35"/>
    <mergeCell ref="A24:A25"/>
    <mergeCell ref="AH24:AH25"/>
    <mergeCell ref="A27:AH27"/>
    <mergeCell ref="A28:A29"/>
    <mergeCell ref="B28:B29"/>
    <mergeCell ref="C28:C29"/>
    <mergeCell ref="D28:AG28"/>
    <mergeCell ref="AH28:AH29"/>
    <mergeCell ref="C18:C19"/>
    <mergeCell ref="AH18:AH19"/>
    <mergeCell ref="A9:AH9"/>
    <mergeCell ref="A10:A11"/>
    <mergeCell ref="B10:B11"/>
    <mergeCell ref="C10:C11"/>
    <mergeCell ref="D10:AG10"/>
    <mergeCell ref="AH10:AH11"/>
    <mergeCell ref="A4:A5"/>
    <mergeCell ref="C4:C5"/>
    <mergeCell ref="AH4:AH5"/>
    <mergeCell ref="A6:A7"/>
    <mergeCell ref="C6:C7"/>
    <mergeCell ref="AH6:AH7"/>
    <mergeCell ref="A1:AH1"/>
    <mergeCell ref="A2:A3"/>
    <mergeCell ref="B2:B3"/>
    <mergeCell ref="C2:C3"/>
    <mergeCell ref="D2:AG2"/>
    <mergeCell ref="AH2:A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"/>
  <sheetViews>
    <sheetView workbookViewId="0">
      <pane xSplit="3" ySplit="3" topLeftCell="U4" activePane="bottomRight" state="frozen"/>
      <selection pane="topRight" activeCell="D1" sqref="D1"/>
      <selection pane="bottomLeft" activeCell="A4" sqref="A4"/>
      <selection pane="bottomRight" activeCell="C24" sqref="C24:C25"/>
    </sheetView>
  </sheetViews>
  <sheetFormatPr defaultRowHeight="15" x14ac:dyDescent="0.25"/>
  <cols>
    <col min="1" max="1" width="13.42578125" style="1" bestFit="1" customWidth="1"/>
    <col min="2" max="2" width="13.42578125" style="1" customWidth="1"/>
    <col min="3" max="3" width="18.85546875" style="1" bestFit="1" customWidth="1"/>
    <col min="4" max="4" width="9.140625" style="1" customWidth="1"/>
    <col min="5" max="34" width="9.140625" style="1"/>
    <col min="35" max="35" width="12" style="1" customWidth="1"/>
    <col min="36" max="16384" width="9.140625" style="1"/>
  </cols>
  <sheetData>
    <row r="1" spans="1:35" ht="18.75" x14ac:dyDescent="0.3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</row>
    <row r="2" spans="1:35" x14ac:dyDescent="0.25">
      <c r="A2" s="19" t="s">
        <v>1</v>
      </c>
      <c r="B2" s="17" t="s">
        <v>21</v>
      </c>
      <c r="C2" s="19" t="s">
        <v>2</v>
      </c>
      <c r="D2" s="19" t="s">
        <v>3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8"/>
      <c r="AI2" s="24" t="s">
        <v>24</v>
      </c>
    </row>
    <row r="3" spans="1:35" x14ac:dyDescent="0.25">
      <c r="A3" s="19"/>
      <c r="B3" s="18"/>
      <c r="C3" s="19"/>
      <c r="D3" s="4">
        <v>45261</v>
      </c>
      <c r="E3" s="4">
        <v>45262</v>
      </c>
      <c r="F3" s="4">
        <v>45263</v>
      </c>
      <c r="G3" s="4">
        <v>45264</v>
      </c>
      <c r="H3" s="4">
        <v>45265</v>
      </c>
      <c r="I3" s="4">
        <v>45266</v>
      </c>
      <c r="J3" s="4">
        <v>45267</v>
      </c>
      <c r="K3" s="4">
        <v>45268</v>
      </c>
      <c r="L3" s="4">
        <v>45269</v>
      </c>
      <c r="M3" s="4">
        <v>45270</v>
      </c>
      <c r="N3" s="4">
        <v>45271</v>
      </c>
      <c r="O3" s="4">
        <v>45272</v>
      </c>
      <c r="P3" s="4">
        <v>45273</v>
      </c>
      <c r="Q3" s="4">
        <v>45274</v>
      </c>
      <c r="R3" s="4">
        <v>45275</v>
      </c>
      <c r="S3" s="4">
        <v>45276</v>
      </c>
      <c r="T3" s="4">
        <v>45277</v>
      </c>
      <c r="U3" s="4">
        <v>45278</v>
      </c>
      <c r="V3" s="4">
        <v>45279</v>
      </c>
      <c r="W3" s="4">
        <v>45280</v>
      </c>
      <c r="X3" s="4">
        <v>45281</v>
      </c>
      <c r="Y3" s="4">
        <v>45282</v>
      </c>
      <c r="Z3" s="4">
        <v>45283</v>
      </c>
      <c r="AA3" s="4">
        <v>45284</v>
      </c>
      <c r="AB3" s="4">
        <v>45285</v>
      </c>
      <c r="AC3" s="4">
        <v>45286</v>
      </c>
      <c r="AD3" s="4">
        <v>45287</v>
      </c>
      <c r="AE3" s="4">
        <v>45288</v>
      </c>
      <c r="AF3" s="4">
        <v>45289</v>
      </c>
      <c r="AG3" s="4">
        <v>45290</v>
      </c>
      <c r="AH3" s="4">
        <v>45291</v>
      </c>
      <c r="AI3" s="24"/>
    </row>
    <row r="4" spans="1:35" x14ac:dyDescent="0.25">
      <c r="A4" s="15" t="s">
        <v>25</v>
      </c>
      <c r="B4" s="3" t="s">
        <v>22</v>
      </c>
      <c r="C4" s="15" t="s">
        <v>27</v>
      </c>
      <c r="D4" s="9">
        <f>IFERROR(VLOOKUP($C$4,[1]絞線、纏繞!$B:$G,6,FALSE),0)</f>
        <v>0</v>
      </c>
      <c r="E4" s="9"/>
      <c r="F4" s="9"/>
      <c r="G4" s="9">
        <f>IFERROR(VLOOKUP($C$4,[2]絞線、纏繞、總絞、編織!$B:$G,6,FALSE),0)</f>
        <v>0</v>
      </c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6"/>
      <c r="AC4" s="6"/>
      <c r="AD4" s="28"/>
      <c r="AE4" s="28"/>
      <c r="AF4" s="28"/>
      <c r="AG4" s="28"/>
      <c r="AH4" s="28"/>
      <c r="AI4" s="21">
        <f>SUM(D4:AG5)</f>
        <v>0</v>
      </c>
    </row>
    <row r="5" spans="1:35" x14ac:dyDescent="0.25">
      <c r="A5" s="16"/>
      <c r="B5" s="3" t="s">
        <v>23</v>
      </c>
      <c r="C5" s="16"/>
      <c r="D5" s="10"/>
      <c r="E5" s="10"/>
      <c r="F5" s="10"/>
      <c r="G5" s="10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6"/>
      <c r="AC5" s="6"/>
      <c r="AD5" s="28"/>
      <c r="AE5" s="28"/>
      <c r="AF5" s="28"/>
      <c r="AG5" s="28"/>
      <c r="AH5" s="28"/>
      <c r="AI5" s="22"/>
    </row>
    <row r="6" spans="1:35" x14ac:dyDescent="0.25">
      <c r="A6" s="15" t="s">
        <v>26</v>
      </c>
      <c r="B6" s="3" t="s">
        <v>22</v>
      </c>
      <c r="C6" s="15" t="s">
        <v>28</v>
      </c>
      <c r="D6" s="9">
        <f>IFERROR(VLOOKUP($C$6,[1]絞線、纏繞!$B:$G,6,FALSE),0)</f>
        <v>0</v>
      </c>
      <c r="E6" s="9"/>
      <c r="F6" s="9"/>
      <c r="G6" s="9">
        <f>IFERROR(VLOOKUP($C$6,[2]絞線、纏繞、總絞、編織!$A:$B,6,FALSE),0)</f>
        <v>0</v>
      </c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6"/>
      <c r="AC6" s="6"/>
      <c r="AD6" s="28"/>
      <c r="AE6" s="28"/>
      <c r="AF6" s="28"/>
      <c r="AG6" s="28"/>
      <c r="AH6" s="28"/>
      <c r="AI6" s="25">
        <f>SUM(D6:AG7)</f>
        <v>0</v>
      </c>
    </row>
    <row r="7" spans="1:35" x14ac:dyDescent="0.25">
      <c r="A7" s="16"/>
      <c r="B7" s="3" t="s">
        <v>23</v>
      </c>
      <c r="C7" s="16"/>
      <c r="D7" s="10"/>
      <c r="E7" s="10"/>
      <c r="F7" s="10"/>
      <c r="G7" s="10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6"/>
      <c r="AC7" s="6"/>
      <c r="AD7" s="28"/>
      <c r="AE7" s="28"/>
      <c r="AF7" s="28"/>
      <c r="AG7" s="28"/>
      <c r="AH7" s="28"/>
      <c r="AI7" s="26"/>
    </row>
    <row r="9" spans="1:35" ht="18.75" x14ac:dyDescent="0.3">
      <c r="A9" s="13" t="s">
        <v>6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</row>
    <row r="10" spans="1:35" x14ac:dyDescent="0.25">
      <c r="A10" s="19" t="s">
        <v>1</v>
      </c>
      <c r="B10" s="17" t="s">
        <v>21</v>
      </c>
      <c r="C10" s="19" t="s">
        <v>2</v>
      </c>
      <c r="D10" s="19" t="s">
        <v>3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8"/>
      <c r="AI10" s="24" t="s">
        <v>24</v>
      </c>
    </row>
    <row r="11" spans="1:35" x14ac:dyDescent="0.25">
      <c r="A11" s="19"/>
      <c r="B11" s="18"/>
      <c r="C11" s="19"/>
      <c r="D11" s="4">
        <v>45261</v>
      </c>
      <c r="E11" s="4">
        <v>45262</v>
      </c>
      <c r="F11" s="4">
        <v>45263</v>
      </c>
      <c r="G11" s="4">
        <v>45264</v>
      </c>
      <c r="H11" s="4">
        <v>45265</v>
      </c>
      <c r="I11" s="4">
        <v>45266</v>
      </c>
      <c r="J11" s="4">
        <v>45267</v>
      </c>
      <c r="K11" s="4">
        <v>45268</v>
      </c>
      <c r="L11" s="4">
        <v>45269</v>
      </c>
      <c r="M11" s="4">
        <v>45270</v>
      </c>
      <c r="N11" s="4">
        <v>45271</v>
      </c>
      <c r="O11" s="4">
        <v>45272</v>
      </c>
      <c r="P11" s="4">
        <v>45273</v>
      </c>
      <c r="Q11" s="4">
        <v>45274</v>
      </c>
      <c r="R11" s="4">
        <v>45275</v>
      </c>
      <c r="S11" s="4">
        <v>45276</v>
      </c>
      <c r="T11" s="4">
        <v>45277</v>
      </c>
      <c r="U11" s="4">
        <v>45278</v>
      </c>
      <c r="V11" s="4">
        <v>45279</v>
      </c>
      <c r="W11" s="4">
        <v>45280</v>
      </c>
      <c r="X11" s="4">
        <v>45281</v>
      </c>
      <c r="Y11" s="4">
        <v>45282</v>
      </c>
      <c r="Z11" s="4">
        <v>45283</v>
      </c>
      <c r="AA11" s="4">
        <v>45284</v>
      </c>
      <c r="AB11" s="4">
        <v>45285</v>
      </c>
      <c r="AC11" s="4">
        <v>45286</v>
      </c>
      <c r="AD11" s="4">
        <v>45287</v>
      </c>
      <c r="AE11" s="4">
        <v>45288</v>
      </c>
      <c r="AF11" s="4">
        <v>45289</v>
      </c>
      <c r="AG11" s="4">
        <v>45290</v>
      </c>
      <c r="AH11" s="4">
        <v>45291</v>
      </c>
      <c r="AI11" s="24"/>
    </row>
    <row r="12" spans="1:35" x14ac:dyDescent="0.25">
      <c r="A12" s="15" t="s">
        <v>7</v>
      </c>
      <c r="B12" s="5" t="s">
        <v>22</v>
      </c>
      <c r="C12" s="15" t="s">
        <v>31</v>
      </c>
      <c r="D12" s="28"/>
      <c r="E12" s="6"/>
      <c r="F12" s="6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1">
        <f>SUM(D12:AG13)</f>
        <v>0</v>
      </c>
    </row>
    <row r="13" spans="1:35" x14ac:dyDescent="0.25">
      <c r="A13" s="23"/>
      <c r="B13" s="5" t="s">
        <v>23</v>
      </c>
      <c r="C13" s="16"/>
      <c r="D13" s="28"/>
      <c r="E13" s="6"/>
      <c r="F13" s="6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2"/>
    </row>
    <row r="14" spans="1:35" x14ac:dyDescent="0.25">
      <c r="A14" s="23"/>
      <c r="B14" s="5" t="s">
        <v>22</v>
      </c>
      <c r="C14" s="15" t="s">
        <v>30</v>
      </c>
      <c r="D14" s="28"/>
      <c r="E14" s="6"/>
      <c r="F14" s="6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11">
        <f>SUM(D14:AG15)</f>
        <v>0</v>
      </c>
    </row>
    <row r="15" spans="1:35" x14ac:dyDescent="0.25">
      <c r="A15" s="16"/>
      <c r="B15" s="5" t="s">
        <v>23</v>
      </c>
      <c r="C15" s="16"/>
      <c r="D15" s="28"/>
      <c r="E15" s="6"/>
      <c r="F15" s="6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12"/>
    </row>
    <row r="16" spans="1:35" x14ac:dyDescent="0.25">
      <c r="A16" s="15" t="s">
        <v>8</v>
      </c>
      <c r="B16" s="5" t="s">
        <v>22</v>
      </c>
      <c r="C16" s="15" t="s">
        <v>29</v>
      </c>
      <c r="D16" s="28"/>
      <c r="E16" s="6"/>
      <c r="F16" s="6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1">
        <f>SUM(D16:AG17)</f>
        <v>0</v>
      </c>
    </row>
    <row r="17" spans="1:35" x14ac:dyDescent="0.25">
      <c r="A17" s="23"/>
      <c r="B17" s="5" t="s">
        <v>23</v>
      </c>
      <c r="C17" s="16"/>
      <c r="D17" s="28"/>
      <c r="E17" s="6"/>
      <c r="F17" s="6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2"/>
    </row>
    <row r="18" spans="1:35" x14ac:dyDescent="0.25">
      <c r="A18" s="23"/>
      <c r="B18" s="5" t="s">
        <v>22</v>
      </c>
      <c r="C18" s="15" t="s">
        <v>32</v>
      </c>
      <c r="D18" s="28"/>
      <c r="E18" s="6"/>
      <c r="F18" s="6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1">
        <f>SUM(D18:AG19)</f>
        <v>0</v>
      </c>
    </row>
    <row r="19" spans="1:35" x14ac:dyDescent="0.25">
      <c r="A19" s="16"/>
      <c r="B19" s="5" t="s">
        <v>23</v>
      </c>
      <c r="C19" s="16"/>
      <c r="D19" s="28"/>
      <c r="E19" s="6"/>
      <c r="F19" s="6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2"/>
    </row>
    <row r="21" spans="1:35" ht="18.75" x14ac:dyDescent="0.3">
      <c r="A21" s="13" t="s">
        <v>13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</row>
    <row r="22" spans="1:35" x14ac:dyDescent="0.25">
      <c r="A22" s="19" t="s">
        <v>1</v>
      </c>
      <c r="B22" s="17" t="s">
        <v>21</v>
      </c>
      <c r="C22" s="19" t="s">
        <v>2</v>
      </c>
      <c r="D22" s="19" t="s">
        <v>3</v>
      </c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8"/>
      <c r="AI22" s="24" t="s">
        <v>24</v>
      </c>
    </row>
    <row r="23" spans="1:35" x14ac:dyDescent="0.25">
      <c r="A23" s="19"/>
      <c r="B23" s="18"/>
      <c r="C23" s="19"/>
      <c r="D23" s="4">
        <v>45261</v>
      </c>
      <c r="E23" s="4">
        <v>45262</v>
      </c>
      <c r="F23" s="4">
        <v>45263</v>
      </c>
      <c r="G23" s="4">
        <v>45264</v>
      </c>
      <c r="H23" s="4">
        <v>45265</v>
      </c>
      <c r="I23" s="4">
        <v>45266</v>
      </c>
      <c r="J23" s="4">
        <v>45267</v>
      </c>
      <c r="K23" s="4">
        <v>45268</v>
      </c>
      <c r="L23" s="4">
        <v>45269</v>
      </c>
      <c r="M23" s="4">
        <v>45270</v>
      </c>
      <c r="N23" s="4">
        <v>45271</v>
      </c>
      <c r="O23" s="4">
        <v>45272</v>
      </c>
      <c r="P23" s="4">
        <v>45273</v>
      </c>
      <c r="Q23" s="4">
        <v>45274</v>
      </c>
      <c r="R23" s="4">
        <v>45275</v>
      </c>
      <c r="S23" s="4">
        <v>45276</v>
      </c>
      <c r="T23" s="4">
        <v>45277</v>
      </c>
      <c r="U23" s="4">
        <v>45278</v>
      </c>
      <c r="V23" s="4">
        <v>45279</v>
      </c>
      <c r="W23" s="4">
        <v>45280</v>
      </c>
      <c r="X23" s="4">
        <v>45281</v>
      </c>
      <c r="Y23" s="4">
        <v>45282</v>
      </c>
      <c r="Z23" s="4">
        <v>45283</v>
      </c>
      <c r="AA23" s="4">
        <v>45284</v>
      </c>
      <c r="AB23" s="4">
        <v>45285</v>
      </c>
      <c r="AC23" s="4">
        <v>45286</v>
      </c>
      <c r="AD23" s="4">
        <v>45287</v>
      </c>
      <c r="AE23" s="4">
        <v>45288</v>
      </c>
      <c r="AF23" s="4">
        <v>45289</v>
      </c>
      <c r="AG23" s="4">
        <v>45290</v>
      </c>
      <c r="AH23" s="4">
        <v>45291</v>
      </c>
      <c r="AI23" s="24"/>
    </row>
    <row r="24" spans="1:35" x14ac:dyDescent="0.25">
      <c r="A24" s="15" t="s">
        <v>41</v>
      </c>
      <c r="B24" s="3" t="s">
        <v>22</v>
      </c>
      <c r="C24" s="15" t="s">
        <v>39</v>
      </c>
      <c r="D24" s="28">
        <f>IFERROR(VLOOKUP($C$24,[7]絞線、纏繞!$B:$G,6,FALSE),0)</f>
        <v>1650</v>
      </c>
      <c r="E24" s="28"/>
      <c r="F24" s="28"/>
      <c r="G24" s="28">
        <f>IFERROR(VLOOKUP($C$24,[8]絞線、纏繞、總絞、編織!$B:$G,6,FALSE),0)</f>
        <v>0</v>
      </c>
      <c r="H24" s="28">
        <f>IFERROR(VLOOKUP($C$24,[9]絞銅、纏繞、總絞、編織!$B:$G,6,FALSE),0)</f>
        <v>4730</v>
      </c>
      <c r="I24" s="28">
        <f>IFERROR(VLOOKUP($C$24,[10]絞線、纏繞、總絞、編織!$B:$G,6,FALSE),0)</f>
        <v>3890</v>
      </c>
      <c r="J24" s="28">
        <f>IFERROR(VLOOKUP($C$24,[11]絞線、纏繞、總絞、編織!$B:$G,6,FALSE),0)</f>
        <v>5065</v>
      </c>
      <c r="K24" s="28">
        <f>IFERROR(VLOOKUP($C$24,[12]絞線、纏繞、總絞、編織!$B:$G,6,FALSE),0)</f>
        <v>2141</v>
      </c>
      <c r="L24" s="28"/>
      <c r="M24" s="28"/>
      <c r="N24" s="28">
        <f>IFERROR(VLOOKUP($C$24,[13]絞線、纏繞、總絞、編織!$B:$G,6,FALSE),0)</f>
        <v>0</v>
      </c>
      <c r="O24" s="28">
        <f>IFERROR(VLOOKUP($C$24,[14]絞線、纏繞、總絞、編織!$B:$G,6,FALSE),0)</f>
        <v>0</v>
      </c>
      <c r="P24" s="28">
        <f>IFERROR(VLOOKUP($C$24,[15]絞線、纏繞、總絞、編織!$B:$G,6,FALSE),0)</f>
        <v>3000</v>
      </c>
      <c r="Q24" s="28">
        <f>IFERROR(VLOOKUP($C$24,[16]絞線、纏繞、總絞、編織!$B:$G,6,FALSE),0)</f>
        <v>3100</v>
      </c>
      <c r="R24" s="28">
        <f>IFERROR(VLOOKUP($C$24,[17]絞線、纏繞、總絞、編織!$B:$G,6,FALSE),0)</f>
        <v>0</v>
      </c>
      <c r="S24" s="28"/>
      <c r="T24" s="28"/>
      <c r="U24" s="6"/>
      <c r="V24" s="6"/>
      <c r="W24" s="28"/>
      <c r="X24" s="28"/>
      <c r="Y24" s="28"/>
      <c r="Z24" s="28"/>
      <c r="AA24" s="28"/>
      <c r="AB24" s="6"/>
      <c r="AC24" s="6"/>
      <c r="AD24" s="28"/>
      <c r="AE24" s="28"/>
      <c r="AF24" s="28"/>
      <c r="AG24" s="28"/>
      <c r="AH24" s="28"/>
      <c r="AI24" s="11">
        <f>SUM(D24:AG25)</f>
        <v>23576</v>
      </c>
    </row>
    <row r="25" spans="1:35" x14ac:dyDescent="0.25">
      <c r="A25" s="16"/>
      <c r="B25" s="3" t="s">
        <v>23</v>
      </c>
      <c r="C25" s="16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6"/>
      <c r="V25" s="6"/>
      <c r="W25" s="28"/>
      <c r="X25" s="28"/>
      <c r="Y25" s="28"/>
      <c r="Z25" s="28"/>
      <c r="AA25" s="28"/>
      <c r="AB25" s="6"/>
      <c r="AC25" s="6"/>
      <c r="AD25" s="28"/>
      <c r="AE25" s="28"/>
      <c r="AF25" s="28"/>
      <c r="AG25" s="28"/>
      <c r="AH25" s="28"/>
      <c r="AI25" s="12"/>
    </row>
  </sheetData>
  <mergeCells count="45">
    <mergeCell ref="C24:C25"/>
    <mergeCell ref="A24:A25"/>
    <mergeCell ref="AI24:AI25"/>
    <mergeCell ref="A21:AI21"/>
    <mergeCell ref="A22:A23"/>
    <mergeCell ref="B22:B23"/>
    <mergeCell ref="C22:C23"/>
    <mergeCell ref="D22:AG22"/>
    <mergeCell ref="AI22:AI23"/>
    <mergeCell ref="A12:A15"/>
    <mergeCell ref="C12:C13"/>
    <mergeCell ref="AI12:AI13"/>
    <mergeCell ref="C14:C15"/>
    <mergeCell ref="AI14:AI15"/>
    <mergeCell ref="AI6:AI7"/>
    <mergeCell ref="A16:A19"/>
    <mergeCell ref="C16:C17"/>
    <mergeCell ref="AI16:AI17"/>
    <mergeCell ref="C18:C19"/>
    <mergeCell ref="AI18:AI19"/>
    <mergeCell ref="A1:AI1"/>
    <mergeCell ref="A2:A3"/>
    <mergeCell ref="B2:B3"/>
    <mergeCell ref="C2:C3"/>
    <mergeCell ref="D2:AG2"/>
    <mergeCell ref="AI2:AI3"/>
    <mergeCell ref="A4:A5"/>
    <mergeCell ref="C4:C5"/>
    <mergeCell ref="AI4:AI5"/>
    <mergeCell ref="A9:AI9"/>
    <mergeCell ref="A10:A11"/>
    <mergeCell ref="B10:B11"/>
    <mergeCell ref="C10:C11"/>
    <mergeCell ref="D10:AG10"/>
    <mergeCell ref="AI10:AI11"/>
    <mergeCell ref="A6:A7"/>
    <mergeCell ref="C6:C7"/>
    <mergeCell ref="D4:D5"/>
    <mergeCell ref="D6:D7"/>
    <mergeCell ref="E6:E7"/>
    <mergeCell ref="E4:E5"/>
    <mergeCell ref="G6:G7"/>
    <mergeCell ref="G4:G5"/>
    <mergeCell ref="F6:F7"/>
    <mergeCell ref="F4:F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I14" sqref="I14"/>
    </sheetView>
  </sheetViews>
  <sheetFormatPr defaultRowHeight="15" x14ac:dyDescent="0.25"/>
  <cols>
    <col min="1" max="1" width="13.42578125" style="1" bestFit="1" customWidth="1"/>
    <col min="2" max="2" width="13.42578125" style="1" customWidth="1"/>
    <col min="3" max="3" width="18.85546875" style="1" bestFit="1" customWidth="1"/>
    <col min="4" max="4" width="9.140625" style="1" customWidth="1"/>
    <col min="5" max="34" width="9.140625" style="1"/>
    <col min="35" max="35" width="12" style="1" customWidth="1"/>
    <col min="36" max="16384" width="9.140625" style="1"/>
  </cols>
  <sheetData>
    <row r="1" spans="1:35" ht="18.75" x14ac:dyDescent="0.3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</row>
    <row r="2" spans="1:35" x14ac:dyDescent="0.25">
      <c r="A2" s="19" t="s">
        <v>1</v>
      </c>
      <c r="B2" s="17" t="s">
        <v>21</v>
      </c>
      <c r="C2" s="19" t="s">
        <v>2</v>
      </c>
      <c r="D2" s="19" t="s">
        <v>3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8"/>
      <c r="AI2" s="27" t="s">
        <v>24</v>
      </c>
    </row>
    <row r="3" spans="1:35" x14ac:dyDescent="0.25">
      <c r="A3" s="19"/>
      <c r="B3" s="18"/>
      <c r="C3" s="19"/>
      <c r="D3" s="4">
        <v>45261</v>
      </c>
      <c r="E3" s="4">
        <v>45262</v>
      </c>
      <c r="F3" s="4">
        <v>45263</v>
      </c>
      <c r="G3" s="4">
        <v>45264</v>
      </c>
      <c r="H3" s="4">
        <v>45265</v>
      </c>
      <c r="I3" s="4">
        <v>45266</v>
      </c>
      <c r="J3" s="4">
        <v>45267</v>
      </c>
      <c r="K3" s="4">
        <v>45268</v>
      </c>
      <c r="L3" s="4">
        <v>45269</v>
      </c>
      <c r="M3" s="4">
        <v>45270</v>
      </c>
      <c r="N3" s="4">
        <v>45271</v>
      </c>
      <c r="O3" s="4">
        <v>45272</v>
      </c>
      <c r="P3" s="4">
        <v>45273</v>
      </c>
      <c r="Q3" s="4">
        <v>45274</v>
      </c>
      <c r="R3" s="4">
        <v>45275</v>
      </c>
      <c r="S3" s="4">
        <v>45276</v>
      </c>
      <c r="T3" s="4">
        <v>45277</v>
      </c>
      <c r="U3" s="4">
        <v>45278</v>
      </c>
      <c r="V3" s="4">
        <v>45279</v>
      </c>
      <c r="W3" s="4">
        <v>45280</v>
      </c>
      <c r="X3" s="4">
        <v>45281</v>
      </c>
      <c r="Y3" s="4">
        <v>45282</v>
      </c>
      <c r="Z3" s="4">
        <v>45283</v>
      </c>
      <c r="AA3" s="4">
        <v>45284</v>
      </c>
      <c r="AB3" s="4">
        <v>45285</v>
      </c>
      <c r="AC3" s="4">
        <v>45286</v>
      </c>
      <c r="AD3" s="4">
        <v>45287</v>
      </c>
      <c r="AE3" s="4">
        <v>45288</v>
      </c>
      <c r="AF3" s="4">
        <v>45289</v>
      </c>
      <c r="AG3" s="4">
        <v>45290</v>
      </c>
      <c r="AH3" s="4">
        <v>45291</v>
      </c>
      <c r="AI3" s="27"/>
    </row>
    <row r="4" spans="1:35" x14ac:dyDescent="0.25">
      <c r="A4" s="15" t="s">
        <v>33</v>
      </c>
      <c r="B4" s="3" t="s">
        <v>22</v>
      </c>
      <c r="C4" s="15" t="s">
        <v>34</v>
      </c>
      <c r="D4" s="9">
        <f>IFERROR(VLOOKUP($C$4,[1]絞線、纏繞!$B:$G,6,FALSE),0)</f>
        <v>4537</v>
      </c>
      <c r="E4" s="9"/>
      <c r="F4" s="9"/>
      <c r="G4" s="9">
        <f>IFERROR(VLOOKUP($C$4,[2]絞線、纏繞、總絞、編織!$B:$G,6,FALSE),0)</f>
        <v>4580</v>
      </c>
      <c r="H4" s="9">
        <f>IFERROR(VLOOKUP($C$4,[3]絞銅、纏繞、總絞、編織!$B:$G,6,FALSE),0)</f>
        <v>5278</v>
      </c>
      <c r="I4" s="9">
        <f>IFERROR(VLOOKUP($C$4,[4]絞銅、纏繞、總絞、編織!$B:$G,6,FALSE),0)</f>
        <v>3450</v>
      </c>
      <c r="J4" s="9">
        <f>IFERROR(VLOOKUP($C$4,[5]絞線、纏繞、總絞、編織!$B:$G,6,FALSE),0)</f>
        <v>4594</v>
      </c>
      <c r="K4" s="9">
        <f>IFERROR(VLOOKUP($C$4,[6]絞線、纏繞、總絞、編織!$B:$G,6,FALSE),0)</f>
        <v>5637</v>
      </c>
      <c r="L4" s="9"/>
      <c r="M4" s="9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6"/>
      <c r="AC4" s="6"/>
      <c r="AD4" s="28"/>
      <c r="AE4" s="28"/>
      <c r="AF4" s="28"/>
      <c r="AG4" s="28"/>
      <c r="AH4" s="28"/>
      <c r="AI4" s="21">
        <f>SUM(D4:AG5)</f>
        <v>28076</v>
      </c>
    </row>
    <row r="5" spans="1:35" x14ac:dyDescent="0.25">
      <c r="A5" s="16"/>
      <c r="B5" s="3" t="s">
        <v>23</v>
      </c>
      <c r="C5" s="16"/>
      <c r="D5" s="10"/>
      <c r="E5" s="10"/>
      <c r="F5" s="10"/>
      <c r="G5" s="10"/>
      <c r="H5" s="10"/>
      <c r="I5" s="10"/>
      <c r="J5" s="10"/>
      <c r="K5" s="10"/>
      <c r="L5" s="10"/>
      <c r="M5" s="10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6"/>
      <c r="AC5" s="6"/>
      <c r="AD5" s="28"/>
      <c r="AE5" s="28"/>
      <c r="AF5" s="28"/>
      <c r="AG5" s="28"/>
      <c r="AH5" s="28"/>
      <c r="AI5" s="22"/>
    </row>
    <row r="6" spans="1:35" x14ac:dyDescent="0.25">
      <c r="A6" s="15" t="s">
        <v>26</v>
      </c>
      <c r="B6" s="3" t="s">
        <v>22</v>
      </c>
      <c r="C6" s="15" t="s">
        <v>35</v>
      </c>
      <c r="D6" s="9">
        <f>IFERROR(VLOOKUP($C$6,[1]絞線、纏繞!$B:$G,6,FALSE),0)</f>
        <v>8419</v>
      </c>
      <c r="E6" s="9"/>
      <c r="F6" s="9"/>
      <c r="G6" s="9">
        <f>IFERROR(VLOOKUP($C$6,[2]絞線、纏繞、總絞、編織!$B:$G,6,FALSE),0)</f>
        <v>9287</v>
      </c>
      <c r="H6" s="9">
        <f>IFERROR(VLOOKUP($C$6,[3]絞銅、纏繞、總絞、編織!$B:$G,6,FALSE),0)</f>
        <v>9741</v>
      </c>
      <c r="I6" s="9">
        <f>IFERROR(VLOOKUP($C$6,[4]絞銅、纏繞、總絞、編織!$B:$G,6,FALSE),0)</f>
        <v>9167</v>
      </c>
      <c r="J6" s="9">
        <f>IFERROR(VLOOKUP($C$6,[5]絞線、纏繞、總絞、編織!$B:$G,6,FALSE),0)</f>
        <v>11141</v>
      </c>
      <c r="K6" s="9">
        <f>IFERROR(VLOOKUP($C$6,[6]絞線、纏繞、總絞、編織!$B:$G,6,FALSE),0)</f>
        <v>6246</v>
      </c>
      <c r="L6" s="9"/>
      <c r="M6" s="9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6"/>
      <c r="AC6" s="6"/>
      <c r="AD6" s="28"/>
      <c r="AE6" s="28"/>
      <c r="AF6" s="28"/>
      <c r="AG6" s="28"/>
      <c r="AH6" s="28"/>
      <c r="AI6" s="21">
        <f>SUM(D6:AG7)</f>
        <v>54001</v>
      </c>
    </row>
    <row r="7" spans="1:35" x14ac:dyDescent="0.25">
      <c r="A7" s="16"/>
      <c r="B7" s="3" t="s">
        <v>23</v>
      </c>
      <c r="C7" s="16"/>
      <c r="D7" s="10"/>
      <c r="E7" s="10"/>
      <c r="F7" s="10"/>
      <c r="G7" s="10"/>
      <c r="H7" s="10"/>
      <c r="I7" s="10"/>
      <c r="J7" s="10"/>
      <c r="K7" s="10"/>
      <c r="L7" s="10"/>
      <c r="M7" s="10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6"/>
      <c r="AC7" s="6"/>
      <c r="AD7" s="28"/>
      <c r="AE7" s="28"/>
      <c r="AF7" s="28"/>
      <c r="AG7" s="28"/>
      <c r="AH7" s="28"/>
      <c r="AI7" s="22"/>
    </row>
    <row r="9" spans="1:35" ht="18.75" x14ac:dyDescent="0.3">
      <c r="A9" s="13" t="s">
        <v>6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</row>
    <row r="10" spans="1:35" x14ac:dyDescent="0.25">
      <c r="A10" s="19" t="s">
        <v>1</v>
      </c>
      <c r="B10" s="17" t="s">
        <v>21</v>
      </c>
      <c r="C10" s="19" t="s">
        <v>2</v>
      </c>
      <c r="D10" s="19" t="s">
        <v>3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8"/>
      <c r="AI10" s="27" t="s">
        <v>24</v>
      </c>
    </row>
    <row r="11" spans="1:35" x14ac:dyDescent="0.25">
      <c r="A11" s="19"/>
      <c r="B11" s="18"/>
      <c r="C11" s="19"/>
      <c r="D11" s="4">
        <v>45261</v>
      </c>
      <c r="E11" s="4">
        <v>45262</v>
      </c>
      <c r="F11" s="4">
        <v>45263</v>
      </c>
      <c r="G11" s="4">
        <v>45264</v>
      </c>
      <c r="H11" s="4">
        <v>45265</v>
      </c>
      <c r="I11" s="4">
        <v>45266</v>
      </c>
      <c r="J11" s="4">
        <v>45267</v>
      </c>
      <c r="K11" s="4">
        <v>45268</v>
      </c>
      <c r="L11" s="4">
        <v>45269</v>
      </c>
      <c r="M11" s="4">
        <v>45270</v>
      </c>
      <c r="N11" s="4">
        <v>45271</v>
      </c>
      <c r="O11" s="4">
        <v>45272</v>
      </c>
      <c r="P11" s="4">
        <v>45273</v>
      </c>
      <c r="Q11" s="4">
        <v>45274</v>
      </c>
      <c r="R11" s="4">
        <v>45275</v>
      </c>
      <c r="S11" s="4">
        <v>45276</v>
      </c>
      <c r="T11" s="4">
        <v>45277</v>
      </c>
      <c r="U11" s="4">
        <v>45278</v>
      </c>
      <c r="V11" s="4">
        <v>45279</v>
      </c>
      <c r="W11" s="4">
        <v>45280</v>
      </c>
      <c r="X11" s="4">
        <v>45281</v>
      </c>
      <c r="Y11" s="4">
        <v>45282</v>
      </c>
      <c r="Z11" s="4">
        <v>45283</v>
      </c>
      <c r="AA11" s="4">
        <v>45284</v>
      </c>
      <c r="AB11" s="4">
        <v>45285</v>
      </c>
      <c r="AC11" s="4">
        <v>45286</v>
      </c>
      <c r="AD11" s="4">
        <v>45287</v>
      </c>
      <c r="AE11" s="4">
        <v>45288</v>
      </c>
      <c r="AF11" s="4">
        <v>45289</v>
      </c>
      <c r="AG11" s="4">
        <v>45290</v>
      </c>
      <c r="AH11" s="4">
        <v>45291</v>
      </c>
      <c r="AI11" s="27"/>
    </row>
    <row r="12" spans="1:35" x14ac:dyDescent="0.25">
      <c r="A12" s="15" t="s">
        <v>7</v>
      </c>
      <c r="B12" s="5" t="s">
        <v>22</v>
      </c>
      <c r="C12" s="15" t="s">
        <v>36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11">
        <f>SUM(D12:AG13)</f>
        <v>0</v>
      </c>
    </row>
    <row r="13" spans="1:35" x14ac:dyDescent="0.25">
      <c r="A13" s="23"/>
      <c r="B13" s="5" t="s">
        <v>23</v>
      </c>
      <c r="C13" s="16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12"/>
    </row>
    <row r="14" spans="1:35" x14ac:dyDescent="0.25">
      <c r="A14" s="15" t="s">
        <v>8</v>
      </c>
      <c r="B14" s="5" t="s">
        <v>22</v>
      </c>
      <c r="C14" s="15" t="s">
        <v>37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11">
        <f>SUM(D14:AG15)</f>
        <v>0</v>
      </c>
    </row>
    <row r="15" spans="1:35" x14ac:dyDescent="0.25">
      <c r="A15" s="23"/>
      <c r="B15" s="5" t="s">
        <v>23</v>
      </c>
      <c r="C15" s="16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12"/>
    </row>
    <row r="16" spans="1:35" x14ac:dyDescent="0.25">
      <c r="A16" s="23"/>
      <c r="B16" s="5" t="s">
        <v>22</v>
      </c>
      <c r="C16" s="15" t="s">
        <v>38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11">
        <f>SUM(D16:AG17)</f>
        <v>0</v>
      </c>
    </row>
    <row r="17" spans="1:35" x14ac:dyDescent="0.25">
      <c r="A17" s="16"/>
      <c r="B17" s="5" t="s">
        <v>23</v>
      </c>
      <c r="C17" s="16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12"/>
    </row>
    <row r="19" spans="1:35" ht="18.75" x14ac:dyDescent="0.3">
      <c r="A19" s="13" t="s">
        <v>13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</row>
    <row r="20" spans="1:35" x14ac:dyDescent="0.25">
      <c r="A20" s="19" t="s">
        <v>1</v>
      </c>
      <c r="B20" s="17" t="s">
        <v>21</v>
      </c>
      <c r="C20" s="19" t="s">
        <v>2</v>
      </c>
      <c r="D20" s="19" t="s">
        <v>3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8"/>
      <c r="AI20" s="27" t="s">
        <v>24</v>
      </c>
    </row>
    <row r="21" spans="1:35" x14ac:dyDescent="0.25">
      <c r="A21" s="19"/>
      <c r="B21" s="18"/>
      <c r="C21" s="19"/>
      <c r="D21" s="4">
        <v>45261</v>
      </c>
      <c r="E21" s="4">
        <v>45262</v>
      </c>
      <c r="F21" s="4">
        <v>45263</v>
      </c>
      <c r="G21" s="4">
        <v>45264</v>
      </c>
      <c r="H21" s="4">
        <v>45265</v>
      </c>
      <c r="I21" s="4">
        <v>45266</v>
      </c>
      <c r="J21" s="4">
        <v>45267</v>
      </c>
      <c r="K21" s="4">
        <v>45268</v>
      </c>
      <c r="L21" s="4">
        <v>45269</v>
      </c>
      <c r="M21" s="4">
        <v>45270</v>
      </c>
      <c r="N21" s="4">
        <v>45271</v>
      </c>
      <c r="O21" s="4">
        <v>45272</v>
      </c>
      <c r="P21" s="4">
        <v>45273</v>
      </c>
      <c r="Q21" s="4">
        <v>45274</v>
      </c>
      <c r="R21" s="4">
        <v>45275</v>
      </c>
      <c r="S21" s="4">
        <v>45276</v>
      </c>
      <c r="T21" s="4">
        <v>45277</v>
      </c>
      <c r="U21" s="4">
        <v>45278</v>
      </c>
      <c r="V21" s="4">
        <v>45279</v>
      </c>
      <c r="W21" s="4">
        <v>45280</v>
      </c>
      <c r="X21" s="4">
        <v>45281</v>
      </c>
      <c r="Y21" s="4">
        <v>45282</v>
      </c>
      <c r="Z21" s="4">
        <v>45283</v>
      </c>
      <c r="AA21" s="4">
        <v>45284</v>
      </c>
      <c r="AB21" s="4">
        <v>45285</v>
      </c>
      <c r="AC21" s="4">
        <v>45286</v>
      </c>
      <c r="AD21" s="4">
        <v>45287</v>
      </c>
      <c r="AE21" s="4">
        <v>45288</v>
      </c>
      <c r="AF21" s="4">
        <v>45289</v>
      </c>
      <c r="AG21" s="4">
        <v>45290</v>
      </c>
      <c r="AH21" s="4">
        <v>45291</v>
      </c>
      <c r="AI21" s="27"/>
    </row>
    <row r="22" spans="1:35" x14ac:dyDescent="0.25">
      <c r="A22" s="15" t="s">
        <v>14</v>
      </c>
      <c r="B22" s="3" t="s">
        <v>22</v>
      </c>
      <c r="C22" s="15" t="s">
        <v>40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>
        <f>IFERROR(VLOOKUP($C$22,[17]絞線、纏繞、總絞、編織!$B:$G,6,FALSE),0)</f>
        <v>3040</v>
      </c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11">
        <f>SUM(D22:AG23)</f>
        <v>3040</v>
      </c>
    </row>
    <row r="23" spans="1:35" x14ac:dyDescent="0.25">
      <c r="A23" s="16"/>
      <c r="B23" s="3" t="s">
        <v>23</v>
      </c>
      <c r="C23" s="16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12"/>
    </row>
  </sheetData>
  <mergeCells count="55">
    <mergeCell ref="C22:C23"/>
    <mergeCell ref="A22:A23"/>
    <mergeCell ref="AI22:AI23"/>
    <mergeCell ref="A19:AI19"/>
    <mergeCell ref="A20:A21"/>
    <mergeCell ref="B20:B21"/>
    <mergeCell ref="C20:C21"/>
    <mergeCell ref="D20:AG20"/>
    <mergeCell ref="AI20:AI21"/>
    <mergeCell ref="AI16:AI17"/>
    <mergeCell ref="C16:C17"/>
    <mergeCell ref="AI14:AI15"/>
    <mergeCell ref="C12:C13"/>
    <mergeCell ref="AI12:AI13"/>
    <mergeCell ref="A14:A17"/>
    <mergeCell ref="C14:C15"/>
    <mergeCell ref="A12:A13"/>
    <mergeCell ref="C4:C5"/>
    <mergeCell ref="AI6:AI7"/>
    <mergeCell ref="A9:AI9"/>
    <mergeCell ref="A10:A11"/>
    <mergeCell ref="B10:B11"/>
    <mergeCell ref="C10:C11"/>
    <mergeCell ref="D10:AG10"/>
    <mergeCell ref="AI10:AI11"/>
    <mergeCell ref="A6:A7"/>
    <mergeCell ref="C6:C7"/>
    <mergeCell ref="A1:AI1"/>
    <mergeCell ref="A2:A3"/>
    <mergeCell ref="B2:B3"/>
    <mergeCell ref="C2:C3"/>
    <mergeCell ref="D2:AG2"/>
    <mergeCell ref="AI2:AI3"/>
    <mergeCell ref="AI4:AI5"/>
    <mergeCell ref="A4:A5"/>
    <mergeCell ref="M6:M7"/>
    <mergeCell ref="M4:M5"/>
    <mergeCell ref="L6:L7"/>
    <mergeCell ref="L4:L5"/>
    <mergeCell ref="K6:K7"/>
    <mergeCell ref="K4:K5"/>
    <mergeCell ref="J6:J7"/>
    <mergeCell ref="J4:J5"/>
    <mergeCell ref="I6:I7"/>
    <mergeCell ref="I4:I5"/>
    <mergeCell ref="H6:H7"/>
    <mergeCell ref="H4:H5"/>
    <mergeCell ref="G6:G7"/>
    <mergeCell ref="G4:G5"/>
    <mergeCell ref="F6:F7"/>
    <mergeCell ref="F4:F5"/>
    <mergeCell ref="E6:E7"/>
    <mergeCell ref="E4:E5"/>
    <mergeCell ref="D6:D7"/>
    <mergeCell ref="D4:D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28+28</vt:lpstr>
      <vt:lpstr>28+24</vt:lpstr>
      <vt:lpstr>MM38</vt:lpstr>
      <vt:lpstr>MK83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2023-12-06T07:17:39Z</dcterms:created>
  <dcterms:modified xsi:type="dcterms:W3CDTF">2024-02-16T01:39:38Z</dcterms:modified>
</cp:coreProperties>
</file>