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classwork\AAE 451\Code\report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1" l="1"/>
  <c r="Q31" i="1"/>
  <c r="Q29" i="1"/>
  <c r="R31" i="1"/>
  <c r="R30" i="1"/>
  <c r="R29" i="1"/>
  <c r="P31" i="1"/>
  <c r="P30" i="1"/>
  <c r="P29" i="1"/>
  <c r="P25" i="1"/>
  <c r="P24" i="1"/>
  <c r="P23" i="1"/>
  <c r="Q19" i="1"/>
  <c r="Q18" i="1"/>
  <c r="Q17" i="1"/>
  <c r="P19" i="1"/>
  <c r="P18" i="1"/>
  <c r="P17" i="1"/>
  <c r="P13" i="1"/>
  <c r="P12" i="1"/>
  <c r="P11" i="1"/>
  <c r="P7" i="1"/>
  <c r="P6" i="1"/>
  <c r="P5" i="1"/>
</calcChain>
</file>

<file path=xl/sharedStrings.xml><?xml version="1.0" encoding="utf-8"?>
<sst xmlns="http://schemas.openxmlformats.org/spreadsheetml/2006/main" count="200" uniqueCount="103">
  <si>
    <t>real part</t>
  </si>
  <si>
    <t>imag part</t>
  </si>
  <si>
    <t>Longitudinal Motion Open-Loop Poles</t>
  </si>
  <si>
    <t>Lateral Motion Open-Loop Poles</t>
  </si>
  <si>
    <t>short period</t>
  </si>
  <si>
    <t>Phugoid mode</t>
  </si>
  <si>
    <t>dutch roll</t>
  </si>
  <si>
    <t>spiral</t>
  </si>
  <si>
    <t>Longitudinal Open-loop</t>
  </si>
  <si>
    <t>Lateral Open-loop</t>
  </si>
  <si>
    <t>-4.75 +/- 4.27i</t>
  </si>
  <si>
    <t>-0.13 +/- 1.14i</t>
  </si>
  <si>
    <t>0.52</t>
  </si>
  <si>
    <t>-18.50</t>
  </si>
  <si>
    <t>-2.75 +/- 5.23i</t>
  </si>
  <si>
    <t>roots</t>
  </si>
  <si>
    <t>damping ratio</t>
  </si>
  <si>
    <t>Team 2 Designed Aircraft</t>
  </si>
  <si>
    <t>MPX5 Test case aircraft</t>
  </si>
  <si>
    <t>-6.13 +/- 6.50i</t>
  </si>
  <si>
    <t>-0.05 +/- 0.59i</t>
  </si>
  <si>
    <t>-0.92 +/- 3.79i</t>
  </si>
  <si>
    <t>-15.17</t>
  </si>
  <si>
    <t>0.19</t>
  </si>
  <si>
    <t>PA_28_161_Warrior Test case aircraft</t>
  </si>
  <si>
    <t>-0.50 +/- 2.59i</t>
  </si>
  <si>
    <t>-0.03 +/- 0.25i</t>
  </si>
  <si>
    <t>-2.90 +/- 4.95i</t>
  </si>
  <si>
    <t>-10.92</t>
  </si>
  <si>
    <t>0.07</t>
  </si>
  <si>
    <t>Team 2 aircraft</t>
  </si>
  <si>
    <t>MPX5 test case</t>
  </si>
  <si>
    <t>Warrior test case</t>
  </si>
  <si>
    <t>phugoid mode damping ratio</t>
  </si>
  <si>
    <t>Flying quality level</t>
  </si>
  <si>
    <t>natural frequency (r/s)</t>
  </si>
  <si>
    <t>short period damping ratio</t>
  </si>
  <si>
    <t>phugoid mode damping quality</t>
  </si>
  <si>
    <t>short period mode damping quality</t>
  </si>
  <si>
    <t>natural frequency (Hz)</t>
  </si>
  <si>
    <t>roll mode time constant</t>
  </si>
  <si>
    <t>Time constant (s)</t>
  </si>
  <si>
    <t>roll mode</t>
  </si>
  <si>
    <t>dutch roll mode</t>
  </si>
  <si>
    <t>dutch roll damping ratio</t>
  </si>
  <si>
    <t>dutch roll natural frequency (r/s)</t>
  </si>
  <si>
    <t>damping ration * frequency (r/s)</t>
  </si>
  <si>
    <t>spiral mode</t>
  </si>
  <si>
    <t>time to double bank angle (s)</t>
  </si>
  <si>
    <t>aileron gain</t>
  </si>
  <si>
    <t>rudder gain</t>
  </si>
  <si>
    <t>spiral mode closed-loop feedback response</t>
  </si>
  <si>
    <t>elevator gain</t>
  </si>
  <si>
    <t>Feedback control gain selection</t>
  </si>
  <si>
    <t>Mode</t>
  </si>
  <si>
    <t>Flying Quality Level</t>
  </si>
  <si>
    <t>short period damping</t>
  </si>
  <si>
    <t>short period damping &amp; frequency</t>
  </si>
  <si>
    <t>phugoid mode</t>
  </si>
  <si>
    <t>Open-Loop Flying Quality Analysis</t>
  </si>
  <si>
    <t>Variable</t>
  </si>
  <si>
    <t>Units</t>
  </si>
  <si>
    <t>elevator deflection</t>
  </si>
  <si>
    <t>aileron deflection</t>
  </si>
  <si>
    <t>rudder deflection</t>
  </si>
  <si>
    <t>motor power</t>
  </si>
  <si>
    <t>windspeed in x-direction</t>
  </si>
  <si>
    <t>windspeed in y-direction</t>
  </si>
  <si>
    <t>windspeed in z-direction</t>
  </si>
  <si>
    <t>rad</t>
  </si>
  <si>
    <t>bhp</t>
  </si>
  <si>
    <t>ft/s</t>
  </si>
  <si>
    <t>input (u)</t>
  </si>
  <si>
    <t>V</t>
  </si>
  <si>
    <t>W</t>
  </si>
  <si>
    <t>Xprime</t>
  </si>
  <si>
    <t>Yprime</t>
  </si>
  <si>
    <t>Hprime</t>
  </si>
  <si>
    <t>States (x)</t>
  </si>
  <si>
    <t>X</t>
  </si>
  <si>
    <t>Y</t>
  </si>
  <si>
    <t>Vt</t>
  </si>
  <si>
    <t>Xdot</t>
  </si>
  <si>
    <t>Ydot</t>
  </si>
  <si>
    <t>Hdot</t>
  </si>
  <si>
    <t>Xacc</t>
  </si>
  <si>
    <t>Yacc</t>
  </si>
  <si>
    <t>Zacc</t>
  </si>
  <si>
    <t>U (freestream airspeed)</t>
  </si>
  <si>
    <t>P (roll rate)</t>
  </si>
  <si>
    <t>Q (pitch rate)</t>
  </si>
  <si>
    <t>R (yaw rate)</t>
  </si>
  <si>
    <t>Phi (roll angle)</t>
  </si>
  <si>
    <t>Theta (pitch angle)</t>
  </si>
  <si>
    <t>Psi (yaw angle)</t>
  </si>
  <si>
    <t>H (altitude)</t>
  </si>
  <si>
    <t>rad/s</t>
  </si>
  <si>
    <t>ft</t>
  </si>
  <si>
    <t>alpha (angle of attack)</t>
  </si>
  <si>
    <t>beta (side slip angle)</t>
  </si>
  <si>
    <t>gamma (flight path angle)</t>
  </si>
  <si>
    <t>ft/s/s</t>
  </si>
  <si>
    <t>Output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</si>
</sst>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/>
    <xf numFmtId="0" fontId="2" fillId="3" borderId="0" xfId="2"/>
    <xf numFmtId="0" fontId="1" fillId="2" borderId="0" xfId="1" applyAlignment="1"/>
    <xf numFmtId="0" fontId="2" fillId="3" borderId="1" xfId="2" applyBorder="1"/>
    <xf numFmtId="2" fontId="0" fillId="0" borderId="1" xfId="0" applyNumberFormat="1" applyBorder="1"/>
    <xf numFmtId="0" fontId="0" fillId="0" borderId="1" xfId="0" applyBorder="1"/>
    <xf numFmtId="0" fontId="1" fillId="2" borderId="1" xfId="1" applyBorder="1"/>
    <xf numFmtId="0" fontId="0" fillId="0" borderId="1" xfId="0" applyBorder="1" applyAlignment="1"/>
    <xf numFmtId="49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2" fillId="3" borderId="1" xfId="2" applyBorder="1" applyAlignment="1">
      <alignment horizontal="center"/>
    </xf>
    <xf numFmtId="0" fontId="2" fillId="3" borderId="1" xfId="2" applyBorder="1" applyAlignment="1">
      <alignment wrapText="1"/>
    </xf>
    <xf numFmtId="2" fontId="0" fillId="0" borderId="1" xfId="0" applyNumberFormat="1" applyFill="1" applyBorder="1"/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0" xfId="1"/>
    <xf numFmtId="0" fontId="3" fillId="4" borderId="1" xfId="3" applyBorder="1"/>
    <xf numFmtId="0" fontId="0" fillId="0" borderId="1" xfId="0" applyBorder="1" applyAlignment="1">
      <alignment horizontal="center"/>
    </xf>
    <xf numFmtId="0" fontId="1" fillId="2" borderId="0" xfId="1" applyAlignment="1">
      <alignment horizontal="center" vertical="center"/>
    </xf>
    <xf numFmtId="0" fontId="1" fillId="2" borderId="0" xfId="1" applyAlignment="1">
      <alignment horizontal="center" vertical="center" wrapText="1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110"/>
  <sheetViews>
    <sheetView tabSelected="1" topLeftCell="D66" workbookViewId="0">
      <selection activeCell="O103" sqref="O103"/>
    </sheetView>
  </sheetViews>
  <sheetFormatPr defaultRowHeight="15" x14ac:dyDescent="0.25"/>
  <cols>
    <col min="3" max="3" width="9.85546875" customWidth="1"/>
    <col min="4" max="4" width="11.42578125" customWidth="1"/>
    <col min="8" max="8" width="12" customWidth="1"/>
    <col min="9" max="9" width="24.5703125" customWidth="1"/>
    <col min="10" max="10" width="15.140625" customWidth="1"/>
    <col min="11" max="11" width="12.85546875" bestFit="1" customWidth="1"/>
    <col min="12" max="12" width="13" customWidth="1"/>
    <col min="13" max="13" width="9.85546875" customWidth="1"/>
    <col min="15" max="15" width="33.7109375" customWidth="1"/>
    <col min="16" max="16" width="20.140625" customWidth="1"/>
    <col min="17" max="17" width="13.5703125" customWidth="1"/>
    <col min="18" max="18" width="28.140625" customWidth="1"/>
    <col min="19" max="19" width="14.42578125" customWidth="1"/>
  </cols>
  <sheetData>
    <row r="3" spans="3:18" x14ac:dyDescent="0.25">
      <c r="O3" s="6"/>
      <c r="P3" s="15" t="s">
        <v>37</v>
      </c>
      <c r="Q3" s="15"/>
    </row>
    <row r="4" spans="3:18" x14ac:dyDescent="0.25">
      <c r="H4" s="6"/>
      <c r="I4" s="15" t="s">
        <v>17</v>
      </c>
      <c r="J4" s="15"/>
      <c r="K4" s="15"/>
      <c r="L4" s="15"/>
      <c r="M4" s="15"/>
      <c r="O4" s="6"/>
      <c r="P4" s="4" t="s">
        <v>33</v>
      </c>
      <c r="Q4" s="4" t="s">
        <v>34</v>
      </c>
    </row>
    <row r="5" spans="3:18" x14ac:dyDescent="0.25">
      <c r="C5" s="3" t="s">
        <v>2</v>
      </c>
      <c r="D5" s="3"/>
      <c r="E5" s="3"/>
      <c r="F5" s="3"/>
      <c r="H5" s="6"/>
      <c r="I5" s="15" t="s">
        <v>8</v>
      </c>
      <c r="J5" s="15"/>
      <c r="K5" s="15" t="s">
        <v>9</v>
      </c>
      <c r="L5" s="15"/>
      <c r="M5" s="15"/>
      <c r="O5" s="7" t="s">
        <v>30</v>
      </c>
      <c r="P5" s="5">
        <f>J8</f>
        <v>0.109857885617026</v>
      </c>
      <c r="Q5" s="6">
        <v>1</v>
      </c>
    </row>
    <row r="6" spans="3:18" x14ac:dyDescent="0.25">
      <c r="C6" s="2" t="s">
        <v>0</v>
      </c>
      <c r="D6" s="2" t="s">
        <v>1</v>
      </c>
      <c r="H6" s="6"/>
      <c r="I6" s="11" t="s">
        <v>4</v>
      </c>
      <c r="J6" s="11" t="s">
        <v>5</v>
      </c>
      <c r="K6" s="11" t="s">
        <v>6</v>
      </c>
      <c r="L6" s="11" t="s">
        <v>42</v>
      </c>
      <c r="M6" s="11" t="s">
        <v>7</v>
      </c>
      <c r="O6" s="7" t="s">
        <v>31</v>
      </c>
      <c r="P6" s="5">
        <f>J15</f>
        <v>0.09</v>
      </c>
      <c r="Q6" s="6">
        <v>1</v>
      </c>
    </row>
    <row r="7" spans="3:18" x14ac:dyDescent="0.25">
      <c r="C7" s="1">
        <v>-4.74802662967471</v>
      </c>
      <c r="D7" s="1">
        <v>4.2733821979335298</v>
      </c>
      <c r="H7" s="7" t="s">
        <v>15</v>
      </c>
      <c r="I7" s="9" t="s">
        <v>10</v>
      </c>
      <c r="J7" s="9" t="s">
        <v>11</v>
      </c>
      <c r="K7" s="9" t="s">
        <v>14</v>
      </c>
      <c r="L7" s="9" t="s">
        <v>13</v>
      </c>
      <c r="M7" s="9" t="s">
        <v>12</v>
      </c>
      <c r="O7" s="7" t="s">
        <v>32</v>
      </c>
      <c r="P7" s="5">
        <f>J22</f>
        <v>0.1</v>
      </c>
      <c r="Q7" s="6">
        <v>1</v>
      </c>
    </row>
    <row r="8" spans="3:18" x14ac:dyDescent="0.25">
      <c r="C8" s="1">
        <v>-4.74802662967471</v>
      </c>
      <c r="D8" s="1">
        <v>-4.2733821979335298</v>
      </c>
      <c r="H8" s="7" t="s">
        <v>16</v>
      </c>
      <c r="I8" s="10">
        <v>0.74328182936063303</v>
      </c>
      <c r="J8" s="10">
        <v>0.109857885617026</v>
      </c>
      <c r="K8" s="10">
        <v>0.46553141368239098</v>
      </c>
      <c r="L8" s="10">
        <v>1</v>
      </c>
      <c r="M8" s="10">
        <v>-1</v>
      </c>
    </row>
    <row r="9" spans="3:18" x14ac:dyDescent="0.25">
      <c r="C9" s="1">
        <v>-0.12607987075604801</v>
      </c>
      <c r="D9" s="1">
        <v>1.1407169092998599</v>
      </c>
      <c r="H9" s="7" t="s">
        <v>35</v>
      </c>
      <c r="I9" s="10">
        <v>6.3879223763063502</v>
      </c>
      <c r="J9" s="10">
        <v>1.1476633657011499</v>
      </c>
      <c r="K9" s="10">
        <v>5.9086148190130103</v>
      </c>
      <c r="L9" s="10">
        <v>18.496861205277199</v>
      </c>
      <c r="M9" s="10">
        <v>0.51727994229364804</v>
      </c>
      <c r="O9" s="6"/>
      <c r="P9" s="15" t="s">
        <v>38</v>
      </c>
      <c r="Q9" s="15"/>
    </row>
    <row r="10" spans="3:18" x14ac:dyDescent="0.25">
      <c r="C10" s="1">
        <v>-0.12607987075604801</v>
      </c>
      <c r="D10" s="1">
        <v>-1.1407169092998599</v>
      </c>
      <c r="H10" s="8"/>
      <c r="I10" s="8"/>
      <c r="J10" s="8"/>
      <c r="K10" s="8"/>
      <c r="L10" s="8"/>
      <c r="M10" s="8"/>
      <c r="O10" s="6"/>
      <c r="P10" s="4" t="s">
        <v>36</v>
      </c>
      <c r="Q10" s="4" t="s">
        <v>34</v>
      </c>
    </row>
    <row r="11" spans="3:18" x14ac:dyDescent="0.25">
      <c r="C11" s="1">
        <v>-5.9088107889823798E-5</v>
      </c>
      <c r="D11" s="1">
        <v>0</v>
      </c>
      <c r="H11" s="6"/>
      <c r="I11" s="15" t="s">
        <v>18</v>
      </c>
      <c r="J11" s="15"/>
      <c r="K11" s="15"/>
      <c r="L11" s="15"/>
      <c r="M11" s="15"/>
      <c r="O11" s="7" t="s">
        <v>30</v>
      </c>
      <c r="P11" s="5">
        <f>I8</f>
        <v>0.74328182936063303</v>
      </c>
      <c r="Q11" s="6">
        <v>1</v>
      </c>
    </row>
    <row r="12" spans="3:18" x14ac:dyDescent="0.25">
      <c r="D12" s="1"/>
      <c r="H12" s="6"/>
      <c r="I12" s="15" t="s">
        <v>8</v>
      </c>
      <c r="J12" s="15"/>
      <c r="K12" s="15" t="s">
        <v>9</v>
      </c>
      <c r="L12" s="15"/>
      <c r="M12" s="15"/>
      <c r="O12" s="7" t="s">
        <v>31</v>
      </c>
      <c r="P12" s="5">
        <f>I15</f>
        <v>0.69</v>
      </c>
      <c r="Q12" s="6">
        <v>1</v>
      </c>
    </row>
    <row r="13" spans="3:18" x14ac:dyDescent="0.25">
      <c r="D13" s="1"/>
      <c r="H13" s="6"/>
      <c r="I13" s="11" t="s">
        <v>4</v>
      </c>
      <c r="J13" s="11" t="s">
        <v>5</v>
      </c>
      <c r="K13" s="11" t="s">
        <v>6</v>
      </c>
      <c r="L13" s="11" t="s">
        <v>42</v>
      </c>
      <c r="M13" s="11" t="s">
        <v>7</v>
      </c>
      <c r="O13" s="7" t="s">
        <v>32</v>
      </c>
      <c r="P13" s="5">
        <f>I22</f>
        <v>0.51</v>
      </c>
      <c r="Q13" s="6">
        <v>1</v>
      </c>
    </row>
    <row r="14" spans="3:18" x14ac:dyDescent="0.25">
      <c r="C14" s="3" t="s">
        <v>3</v>
      </c>
      <c r="D14" s="3"/>
      <c r="E14" s="3"/>
      <c r="F14" s="3"/>
      <c r="H14" s="7" t="s">
        <v>15</v>
      </c>
      <c r="I14" s="9" t="s">
        <v>19</v>
      </c>
      <c r="J14" s="9" t="s">
        <v>20</v>
      </c>
      <c r="K14" s="9" t="s">
        <v>21</v>
      </c>
      <c r="L14" s="9" t="s">
        <v>22</v>
      </c>
      <c r="M14" s="9" t="s">
        <v>23</v>
      </c>
    </row>
    <row r="15" spans="3:18" x14ac:dyDescent="0.25">
      <c r="C15" s="2" t="s">
        <v>0</v>
      </c>
      <c r="D15" s="2" t="s">
        <v>1</v>
      </c>
      <c r="H15" s="7" t="s">
        <v>16</v>
      </c>
      <c r="I15" s="10">
        <v>0.69</v>
      </c>
      <c r="J15" s="10">
        <v>0.09</v>
      </c>
      <c r="K15" s="10">
        <v>0.24</v>
      </c>
      <c r="L15" s="10">
        <v>1</v>
      </c>
      <c r="M15" s="10">
        <v>-1</v>
      </c>
      <c r="O15" s="6"/>
      <c r="P15" s="15" t="s">
        <v>38</v>
      </c>
      <c r="Q15" s="15"/>
      <c r="R15" s="15"/>
    </row>
    <row r="16" spans="3:18" x14ac:dyDescent="0.25">
      <c r="C16" s="1">
        <v>-18.496861205277199</v>
      </c>
      <c r="D16" s="1">
        <v>0</v>
      </c>
      <c r="H16" s="7" t="s">
        <v>35</v>
      </c>
      <c r="I16" s="10">
        <v>8.94</v>
      </c>
      <c r="J16" s="10">
        <v>0.6</v>
      </c>
      <c r="K16" s="10">
        <v>3.9</v>
      </c>
      <c r="L16" s="10">
        <v>15.17</v>
      </c>
      <c r="M16" s="10">
        <v>0.19</v>
      </c>
      <c r="O16" s="6"/>
      <c r="P16" s="4" t="s">
        <v>36</v>
      </c>
      <c r="Q16" s="4" t="s">
        <v>39</v>
      </c>
      <c r="R16" s="4" t="s">
        <v>34</v>
      </c>
    </row>
    <row r="17" spans="3:19" x14ac:dyDescent="0.25">
      <c r="C17" s="1">
        <v>-2.7506458095998498</v>
      </c>
      <c r="D17" s="1">
        <v>5.2293093912667796</v>
      </c>
      <c r="H17" s="8"/>
      <c r="I17" s="8"/>
      <c r="J17" s="8"/>
      <c r="K17" s="8"/>
      <c r="L17" s="8"/>
      <c r="M17" s="8"/>
      <c r="O17" s="7" t="s">
        <v>30</v>
      </c>
      <c r="P17" s="5">
        <f>I8</f>
        <v>0.74328182936063303</v>
      </c>
      <c r="Q17" s="5">
        <f>I9/(2*3.14159)</f>
        <v>1.016670281021131</v>
      </c>
      <c r="R17" s="6">
        <v>1</v>
      </c>
    </row>
    <row r="18" spans="3:19" x14ac:dyDescent="0.25">
      <c r="C18" s="1">
        <v>-2.7506458095998498</v>
      </c>
      <c r="D18" s="1">
        <v>-5.2293093912667796</v>
      </c>
      <c r="H18" s="6"/>
      <c r="I18" s="15" t="s">
        <v>24</v>
      </c>
      <c r="J18" s="15"/>
      <c r="K18" s="15"/>
      <c r="L18" s="15"/>
      <c r="M18" s="15"/>
      <c r="O18" s="7" t="s">
        <v>31</v>
      </c>
      <c r="P18" s="5">
        <f>I15</f>
        <v>0.69</v>
      </c>
      <c r="Q18" s="5">
        <f>I16/(2*3.14159)</f>
        <v>1.422846393068478</v>
      </c>
      <c r="R18" s="6">
        <v>3</v>
      </c>
    </row>
    <row r="19" spans="3:19" x14ac:dyDescent="0.25">
      <c r="C19" s="1">
        <v>0.51727994229364804</v>
      </c>
      <c r="D19" s="1">
        <v>0</v>
      </c>
      <c r="H19" s="6"/>
      <c r="I19" s="15" t="s">
        <v>8</v>
      </c>
      <c r="J19" s="15"/>
      <c r="K19" s="15" t="s">
        <v>9</v>
      </c>
      <c r="L19" s="15"/>
      <c r="M19" s="15"/>
      <c r="O19" s="7" t="s">
        <v>32</v>
      </c>
      <c r="P19" s="5">
        <f>I22</f>
        <v>0.51</v>
      </c>
      <c r="Q19" s="5">
        <f>I23/(2*3.14159)</f>
        <v>0.91355014499027565</v>
      </c>
      <c r="R19" s="6">
        <v>1</v>
      </c>
    </row>
    <row r="20" spans="3:19" x14ac:dyDescent="0.25">
      <c r="H20" s="6"/>
      <c r="I20" s="11" t="s">
        <v>4</v>
      </c>
      <c r="J20" s="11" t="s">
        <v>5</v>
      </c>
      <c r="K20" s="11" t="s">
        <v>6</v>
      </c>
      <c r="L20" s="11" t="s">
        <v>42</v>
      </c>
      <c r="M20" s="11" t="s">
        <v>7</v>
      </c>
    </row>
    <row r="21" spans="3:19" x14ac:dyDescent="0.25">
      <c r="H21" s="7" t="s">
        <v>15</v>
      </c>
      <c r="I21" s="9" t="s">
        <v>27</v>
      </c>
      <c r="J21" s="9" t="s">
        <v>26</v>
      </c>
      <c r="K21" s="9" t="s">
        <v>25</v>
      </c>
      <c r="L21" s="9" t="s">
        <v>28</v>
      </c>
      <c r="M21" s="9" t="s">
        <v>29</v>
      </c>
      <c r="O21" s="6"/>
      <c r="P21" s="15" t="s">
        <v>40</v>
      </c>
      <c r="Q21" s="15"/>
    </row>
    <row r="22" spans="3:19" x14ac:dyDescent="0.25">
      <c r="H22" s="7" t="s">
        <v>16</v>
      </c>
      <c r="I22" s="10">
        <v>0.51</v>
      </c>
      <c r="J22" s="10">
        <v>0.1</v>
      </c>
      <c r="K22" s="10">
        <v>0.19</v>
      </c>
      <c r="L22" s="10">
        <v>1</v>
      </c>
      <c r="M22" s="10">
        <v>-1</v>
      </c>
      <c r="O22" s="6"/>
      <c r="P22" s="4" t="s">
        <v>41</v>
      </c>
      <c r="Q22" s="4" t="s">
        <v>34</v>
      </c>
    </row>
    <row r="23" spans="3:19" x14ac:dyDescent="0.25">
      <c r="H23" s="7" t="s">
        <v>35</v>
      </c>
      <c r="I23" s="10">
        <v>5.74</v>
      </c>
      <c r="J23" s="10">
        <v>0.25</v>
      </c>
      <c r="K23" s="10">
        <v>2.64</v>
      </c>
      <c r="L23" s="10">
        <v>10.92</v>
      </c>
      <c r="M23" s="10">
        <v>7.0000000000000007E-2</v>
      </c>
      <c r="O23" s="7" t="s">
        <v>30</v>
      </c>
      <c r="P23" s="5">
        <f>-1/L7</f>
        <v>5.4054054054054057E-2</v>
      </c>
      <c r="Q23" s="6">
        <v>1</v>
      </c>
    </row>
    <row r="24" spans="3:19" x14ac:dyDescent="0.25">
      <c r="O24" s="7" t="s">
        <v>31</v>
      </c>
      <c r="P24" s="5">
        <f>-1/L14</f>
        <v>6.5919578114700061E-2</v>
      </c>
      <c r="Q24" s="6">
        <v>1</v>
      </c>
    </row>
    <row r="25" spans="3:19" x14ac:dyDescent="0.25">
      <c r="O25" s="7" t="s">
        <v>32</v>
      </c>
      <c r="P25" s="5">
        <f>-1/L21</f>
        <v>9.1575091575091569E-2</v>
      </c>
      <c r="Q25" s="6">
        <v>1</v>
      </c>
    </row>
    <row r="27" spans="3:19" x14ac:dyDescent="0.25">
      <c r="O27" s="6"/>
      <c r="P27" s="15" t="s">
        <v>43</v>
      </c>
      <c r="Q27" s="15"/>
      <c r="R27" s="15"/>
      <c r="S27" s="15"/>
    </row>
    <row r="28" spans="3:19" ht="30" customHeight="1" x14ac:dyDescent="0.25">
      <c r="O28" s="6"/>
      <c r="P28" s="12" t="s">
        <v>44</v>
      </c>
      <c r="Q28" s="12" t="s">
        <v>46</v>
      </c>
      <c r="R28" s="12" t="s">
        <v>45</v>
      </c>
      <c r="S28" s="12" t="s">
        <v>34</v>
      </c>
    </row>
    <row r="29" spans="3:19" x14ac:dyDescent="0.25">
      <c r="O29" s="7" t="s">
        <v>30</v>
      </c>
      <c r="P29" s="5">
        <f>K8</f>
        <v>0.46553141368239098</v>
      </c>
      <c r="Q29" s="5">
        <f>P29*R29</f>
        <v>2.7506458095998516</v>
      </c>
      <c r="R29" s="5">
        <f>K9</f>
        <v>5.9086148190130103</v>
      </c>
      <c r="S29" s="6">
        <v>1</v>
      </c>
    </row>
    <row r="30" spans="3:19" x14ac:dyDescent="0.25">
      <c r="O30" s="7" t="s">
        <v>31</v>
      </c>
      <c r="P30" s="5">
        <f>K15</f>
        <v>0.24</v>
      </c>
      <c r="Q30" s="5">
        <f t="shared" ref="Q30:Q31" si="0">P30*R30</f>
        <v>0.93599999999999994</v>
      </c>
      <c r="R30" s="5">
        <f>K16</f>
        <v>3.9</v>
      </c>
      <c r="S30" s="6">
        <v>1</v>
      </c>
    </row>
    <row r="31" spans="3:19" x14ac:dyDescent="0.25">
      <c r="O31" s="7" t="s">
        <v>32</v>
      </c>
      <c r="P31" s="5">
        <f>K22</f>
        <v>0.19</v>
      </c>
      <c r="Q31" s="5">
        <f t="shared" si="0"/>
        <v>0.50160000000000005</v>
      </c>
      <c r="R31" s="5">
        <f>K23</f>
        <v>2.64</v>
      </c>
      <c r="S31" s="6">
        <v>1</v>
      </c>
    </row>
    <row r="33" spans="15:18" x14ac:dyDescent="0.25">
      <c r="O33" s="6"/>
      <c r="P33" s="15" t="s">
        <v>47</v>
      </c>
      <c r="Q33" s="15"/>
    </row>
    <row r="34" spans="15:18" x14ac:dyDescent="0.25">
      <c r="O34" s="6"/>
      <c r="P34" s="4" t="s">
        <v>48</v>
      </c>
      <c r="Q34" s="4" t="s">
        <v>34</v>
      </c>
    </row>
    <row r="35" spans="15:18" x14ac:dyDescent="0.25">
      <c r="O35" s="7" t="s">
        <v>30</v>
      </c>
      <c r="P35" s="5">
        <v>1.32</v>
      </c>
      <c r="Q35" s="6">
        <v>3</v>
      </c>
    </row>
    <row r="36" spans="15:18" x14ac:dyDescent="0.25">
      <c r="O36" s="7" t="s">
        <v>31</v>
      </c>
      <c r="P36" s="5">
        <v>3.5</v>
      </c>
      <c r="Q36" s="6">
        <v>3</v>
      </c>
    </row>
    <row r="37" spans="15:18" x14ac:dyDescent="0.25">
      <c r="O37" s="7" t="s">
        <v>32</v>
      </c>
      <c r="P37" s="5">
        <v>9.4</v>
      </c>
      <c r="Q37" s="6">
        <v>2.5</v>
      </c>
    </row>
    <row r="39" spans="15:18" x14ac:dyDescent="0.25">
      <c r="O39" s="6"/>
      <c r="P39" s="15" t="s">
        <v>51</v>
      </c>
      <c r="Q39" s="15"/>
      <c r="R39" s="15"/>
    </row>
    <row r="40" spans="15:18" x14ac:dyDescent="0.25">
      <c r="O40" s="6"/>
      <c r="P40" s="4" t="s">
        <v>49</v>
      </c>
      <c r="Q40" s="4" t="s">
        <v>50</v>
      </c>
      <c r="R40" s="4" t="s">
        <v>48</v>
      </c>
    </row>
    <row r="41" spans="15:18" x14ac:dyDescent="0.25">
      <c r="O41" s="7" t="s">
        <v>30</v>
      </c>
      <c r="P41" s="5">
        <v>0.1</v>
      </c>
      <c r="Q41" s="5">
        <v>-0.1</v>
      </c>
      <c r="R41" s="5">
        <v>2.39</v>
      </c>
    </row>
    <row r="42" spans="15:18" x14ac:dyDescent="0.25">
      <c r="O42" s="7" t="s">
        <v>31</v>
      </c>
      <c r="P42" s="5">
        <v>0.3</v>
      </c>
      <c r="Q42" s="5">
        <v>-0.3</v>
      </c>
      <c r="R42" s="5">
        <v>2.59</v>
      </c>
    </row>
    <row r="43" spans="15:18" x14ac:dyDescent="0.25">
      <c r="O43" s="7" t="s">
        <v>32</v>
      </c>
      <c r="P43" s="5">
        <v>0.3</v>
      </c>
      <c r="Q43" s="5">
        <v>-0.6</v>
      </c>
      <c r="R43" s="5">
        <v>2.89</v>
      </c>
    </row>
    <row r="44" spans="15:18" x14ac:dyDescent="0.25">
      <c r="P44" s="13">
        <v>1</v>
      </c>
      <c r="Q44" s="13">
        <v>-1</v>
      </c>
      <c r="R44" s="5">
        <v>3.79</v>
      </c>
    </row>
    <row r="46" spans="15:18" x14ac:dyDescent="0.25">
      <c r="O46" s="14" t="s">
        <v>53</v>
      </c>
      <c r="P46" s="14"/>
    </row>
    <row r="47" spans="15:18" x14ac:dyDescent="0.25">
      <c r="O47" s="7" t="s">
        <v>49</v>
      </c>
      <c r="P47" s="13">
        <v>1</v>
      </c>
    </row>
    <row r="48" spans="15:18" x14ac:dyDescent="0.25">
      <c r="O48" s="7" t="s">
        <v>50</v>
      </c>
      <c r="P48" s="13">
        <v>-1</v>
      </c>
    </row>
    <row r="49" spans="15:16" x14ac:dyDescent="0.25">
      <c r="O49" s="7" t="s">
        <v>52</v>
      </c>
      <c r="P49" s="6">
        <v>0</v>
      </c>
    </row>
    <row r="52" spans="15:16" x14ac:dyDescent="0.25">
      <c r="O52" s="18" t="s">
        <v>59</v>
      </c>
      <c r="P52" s="18"/>
    </row>
    <row r="53" spans="15:16" x14ac:dyDescent="0.25">
      <c r="O53" s="6" t="s">
        <v>54</v>
      </c>
      <c r="P53" s="6" t="s">
        <v>55</v>
      </c>
    </row>
    <row r="54" spans="15:16" x14ac:dyDescent="0.25">
      <c r="O54" s="6" t="s">
        <v>58</v>
      </c>
      <c r="P54" s="7">
        <v>1</v>
      </c>
    </row>
    <row r="55" spans="15:16" x14ac:dyDescent="0.25">
      <c r="O55" s="6" t="s">
        <v>56</v>
      </c>
      <c r="P55" s="7">
        <v>1</v>
      </c>
    </row>
    <row r="56" spans="15:16" x14ac:dyDescent="0.25">
      <c r="O56" s="6" t="s">
        <v>57</v>
      </c>
      <c r="P56" s="7">
        <v>1</v>
      </c>
    </row>
    <row r="57" spans="15:16" x14ac:dyDescent="0.25">
      <c r="O57" s="6" t="s">
        <v>42</v>
      </c>
      <c r="P57" s="7">
        <v>1</v>
      </c>
    </row>
    <row r="58" spans="15:16" x14ac:dyDescent="0.25">
      <c r="O58" s="6" t="s">
        <v>43</v>
      </c>
      <c r="P58" s="7">
        <v>1</v>
      </c>
    </row>
    <row r="59" spans="15:16" x14ac:dyDescent="0.25">
      <c r="O59" s="6" t="s">
        <v>47</v>
      </c>
      <c r="P59" s="17">
        <v>3</v>
      </c>
    </row>
    <row r="67" spans="8:10" x14ac:dyDescent="0.25">
      <c r="H67" s="19" t="s">
        <v>72</v>
      </c>
      <c r="I67" s="16" t="s">
        <v>60</v>
      </c>
      <c r="J67" s="16" t="s">
        <v>61</v>
      </c>
    </row>
    <row r="68" spans="8:10" x14ac:dyDescent="0.25">
      <c r="H68" s="19"/>
      <c r="I68" t="s">
        <v>62</v>
      </c>
      <c r="J68" t="s">
        <v>69</v>
      </c>
    </row>
    <row r="69" spans="8:10" x14ac:dyDescent="0.25">
      <c r="H69" s="19"/>
      <c r="I69" t="s">
        <v>63</v>
      </c>
      <c r="J69" t="s">
        <v>69</v>
      </c>
    </row>
    <row r="70" spans="8:10" x14ac:dyDescent="0.25">
      <c r="H70" s="19"/>
      <c r="I70" t="s">
        <v>64</v>
      </c>
      <c r="J70" t="s">
        <v>69</v>
      </c>
    </row>
    <row r="71" spans="8:10" x14ac:dyDescent="0.25">
      <c r="H71" s="19"/>
      <c r="I71" t="s">
        <v>65</v>
      </c>
      <c r="J71" t="s">
        <v>70</v>
      </c>
    </row>
    <row r="72" spans="8:10" x14ac:dyDescent="0.25">
      <c r="H72" s="19"/>
      <c r="I72" t="s">
        <v>66</v>
      </c>
      <c r="J72" t="s">
        <v>71</v>
      </c>
    </row>
    <row r="73" spans="8:10" x14ac:dyDescent="0.25">
      <c r="H73" s="19"/>
      <c r="I73" t="s">
        <v>67</v>
      </c>
      <c r="J73" t="s">
        <v>71</v>
      </c>
    </row>
    <row r="74" spans="8:10" x14ac:dyDescent="0.25">
      <c r="H74" s="19"/>
      <c r="I74" t="s">
        <v>68</v>
      </c>
      <c r="J74" t="s">
        <v>71</v>
      </c>
    </row>
    <row r="76" spans="8:10" x14ac:dyDescent="0.25">
      <c r="H76" s="20" t="s">
        <v>78</v>
      </c>
      <c r="I76" t="s">
        <v>88</v>
      </c>
      <c r="J76" t="s">
        <v>71</v>
      </c>
    </row>
    <row r="77" spans="8:10" x14ac:dyDescent="0.25">
      <c r="H77" s="20"/>
      <c r="I77" t="s">
        <v>73</v>
      </c>
      <c r="J77" t="s">
        <v>71</v>
      </c>
    </row>
    <row r="78" spans="8:10" x14ac:dyDescent="0.25">
      <c r="H78" s="20"/>
      <c r="I78" t="s">
        <v>74</v>
      </c>
      <c r="J78" t="s">
        <v>71</v>
      </c>
    </row>
    <row r="79" spans="8:10" x14ac:dyDescent="0.25">
      <c r="H79" s="20"/>
      <c r="I79" t="s">
        <v>89</v>
      </c>
      <c r="J79" t="s">
        <v>96</v>
      </c>
    </row>
    <row r="80" spans="8:10" x14ac:dyDescent="0.25">
      <c r="H80" s="20"/>
      <c r="I80" t="s">
        <v>90</v>
      </c>
      <c r="J80" t="s">
        <v>96</v>
      </c>
    </row>
    <row r="81" spans="8:10" x14ac:dyDescent="0.25">
      <c r="H81" s="20"/>
      <c r="I81" t="s">
        <v>91</v>
      </c>
      <c r="J81" t="s">
        <v>96</v>
      </c>
    </row>
    <row r="82" spans="8:10" x14ac:dyDescent="0.25">
      <c r="H82" s="20"/>
      <c r="I82" t="s">
        <v>92</v>
      </c>
      <c r="J82" t="s">
        <v>69</v>
      </c>
    </row>
    <row r="83" spans="8:10" x14ac:dyDescent="0.25">
      <c r="H83" s="20"/>
      <c r="I83" t="s">
        <v>93</v>
      </c>
      <c r="J83" t="s">
        <v>69</v>
      </c>
    </row>
    <row r="84" spans="8:10" x14ac:dyDescent="0.25">
      <c r="H84" s="20"/>
      <c r="I84" t="s">
        <v>94</v>
      </c>
      <c r="J84" t="s">
        <v>69</v>
      </c>
    </row>
    <row r="85" spans="8:10" x14ac:dyDescent="0.25">
      <c r="H85" s="20"/>
      <c r="I85" t="s">
        <v>75</v>
      </c>
      <c r="J85" t="s">
        <v>71</v>
      </c>
    </row>
    <row r="86" spans="8:10" x14ac:dyDescent="0.25">
      <c r="H86" s="20"/>
      <c r="I86" t="s">
        <v>76</v>
      </c>
      <c r="J86" t="s">
        <v>71</v>
      </c>
    </row>
    <row r="87" spans="8:10" x14ac:dyDescent="0.25">
      <c r="H87" s="20"/>
      <c r="I87" t="s">
        <v>77</v>
      </c>
      <c r="J87" t="s">
        <v>71</v>
      </c>
    </row>
    <row r="89" spans="8:10" x14ac:dyDescent="0.25">
      <c r="H89" s="20" t="s">
        <v>102</v>
      </c>
      <c r="I89" t="s">
        <v>88</v>
      </c>
      <c r="J89" t="s">
        <v>71</v>
      </c>
    </row>
    <row r="90" spans="8:10" x14ac:dyDescent="0.25">
      <c r="H90" s="20"/>
      <c r="I90" t="s">
        <v>73</v>
      </c>
      <c r="J90" t="s">
        <v>71</v>
      </c>
    </row>
    <row r="91" spans="8:10" x14ac:dyDescent="0.25">
      <c r="H91" s="20"/>
      <c r="I91" t="s">
        <v>74</v>
      </c>
      <c r="J91" t="s">
        <v>71</v>
      </c>
    </row>
    <row r="92" spans="8:10" x14ac:dyDescent="0.25">
      <c r="H92" s="20"/>
      <c r="I92" t="s">
        <v>89</v>
      </c>
      <c r="J92" t="s">
        <v>96</v>
      </c>
    </row>
    <row r="93" spans="8:10" x14ac:dyDescent="0.25">
      <c r="H93" s="20"/>
      <c r="I93" t="s">
        <v>90</v>
      </c>
      <c r="J93" t="s">
        <v>96</v>
      </c>
    </row>
    <row r="94" spans="8:10" x14ac:dyDescent="0.25">
      <c r="H94" s="20"/>
      <c r="I94" t="s">
        <v>91</v>
      </c>
      <c r="J94" t="s">
        <v>96</v>
      </c>
    </row>
    <row r="95" spans="8:10" x14ac:dyDescent="0.25">
      <c r="H95" s="20"/>
      <c r="I95" t="s">
        <v>92</v>
      </c>
      <c r="J95" t="s">
        <v>69</v>
      </c>
    </row>
    <row r="96" spans="8:10" x14ac:dyDescent="0.25">
      <c r="H96" s="20"/>
      <c r="I96" t="s">
        <v>93</v>
      </c>
      <c r="J96" t="s">
        <v>69</v>
      </c>
    </row>
    <row r="97" spans="8:10" x14ac:dyDescent="0.25">
      <c r="H97" s="20"/>
      <c r="I97" t="s">
        <v>94</v>
      </c>
      <c r="J97" t="s">
        <v>69</v>
      </c>
    </row>
    <row r="98" spans="8:10" x14ac:dyDescent="0.25">
      <c r="H98" s="20"/>
      <c r="I98" t="s">
        <v>79</v>
      </c>
      <c r="J98" t="s">
        <v>97</v>
      </c>
    </row>
    <row r="99" spans="8:10" x14ac:dyDescent="0.25">
      <c r="H99" s="20"/>
      <c r="I99" t="s">
        <v>80</v>
      </c>
      <c r="J99" t="s">
        <v>97</v>
      </c>
    </row>
    <row r="100" spans="8:10" x14ac:dyDescent="0.25">
      <c r="H100" s="20"/>
      <c r="I100" t="s">
        <v>95</v>
      </c>
      <c r="J100" t="s">
        <v>97</v>
      </c>
    </row>
    <row r="101" spans="8:10" x14ac:dyDescent="0.25">
      <c r="H101" s="20"/>
      <c r="I101" t="s">
        <v>81</v>
      </c>
      <c r="J101" t="s">
        <v>71</v>
      </c>
    </row>
    <row r="102" spans="8:10" x14ac:dyDescent="0.25">
      <c r="H102" s="20"/>
      <c r="I102" t="s">
        <v>98</v>
      </c>
      <c r="J102" t="s">
        <v>69</v>
      </c>
    </row>
    <row r="103" spans="8:10" x14ac:dyDescent="0.25">
      <c r="H103" s="20"/>
      <c r="I103" t="s">
        <v>99</v>
      </c>
      <c r="J103" t="s">
        <v>69</v>
      </c>
    </row>
    <row r="104" spans="8:10" x14ac:dyDescent="0.25">
      <c r="H104" s="20"/>
      <c r="I104" t="s">
        <v>100</v>
      </c>
      <c r="J104" t="s">
        <v>69</v>
      </c>
    </row>
    <row r="105" spans="8:10" x14ac:dyDescent="0.25">
      <c r="H105" s="20"/>
      <c r="I105" t="s">
        <v>82</v>
      </c>
      <c r="J105" t="s">
        <v>71</v>
      </c>
    </row>
    <row r="106" spans="8:10" x14ac:dyDescent="0.25">
      <c r="H106" s="20"/>
      <c r="I106" t="s">
        <v>83</v>
      </c>
      <c r="J106" t="s">
        <v>71</v>
      </c>
    </row>
    <row r="107" spans="8:10" x14ac:dyDescent="0.25">
      <c r="H107" s="20"/>
      <c r="I107" t="s">
        <v>84</v>
      </c>
      <c r="J107" t="s">
        <v>71</v>
      </c>
    </row>
    <row r="108" spans="8:10" x14ac:dyDescent="0.25">
      <c r="H108" s="20"/>
      <c r="I108" t="s">
        <v>85</v>
      </c>
      <c r="J108" t="s">
        <v>101</v>
      </c>
    </row>
    <row r="109" spans="8:10" x14ac:dyDescent="0.25">
      <c r="H109" s="20"/>
      <c r="I109" t="s">
        <v>86</v>
      </c>
      <c r="J109" t="s">
        <v>101</v>
      </c>
    </row>
    <row r="110" spans="8:10" x14ac:dyDescent="0.25">
      <c r="H110" s="20"/>
      <c r="I110" t="s">
        <v>87</v>
      </c>
      <c r="J110" t="s">
        <v>101</v>
      </c>
    </row>
  </sheetData>
  <mergeCells count="21">
    <mergeCell ref="O52:P52"/>
    <mergeCell ref="H67:H74"/>
    <mergeCell ref="H76:H87"/>
    <mergeCell ref="H89:H110"/>
    <mergeCell ref="I19:J19"/>
    <mergeCell ref="K19:M19"/>
    <mergeCell ref="P3:Q3"/>
    <mergeCell ref="P9:Q9"/>
    <mergeCell ref="P15:R15"/>
    <mergeCell ref="I4:M4"/>
    <mergeCell ref="I11:M11"/>
    <mergeCell ref="I12:J12"/>
    <mergeCell ref="K12:M12"/>
    <mergeCell ref="I18:M18"/>
    <mergeCell ref="I5:J5"/>
    <mergeCell ref="K5:M5"/>
    <mergeCell ref="O46:P46"/>
    <mergeCell ref="P21:Q21"/>
    <mergeCell ref="P27:S27"/>
    <mergeCell ref="P33:Q33"/>
    <mergeCell ref="P39:R39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Willdog</dc:creator>
  <cp:lastModifiedBy>Willdog</cp:lastModifiedBy>
  <dcterms:created xsi:type="dcterms:W3CDTF">2014-11-06T02:44:02Z</dcterms:created>
  <dcterms:modified xsi:type="dcterms:W3CDTF">2014-11-12T16:57:39Z</dcterms:modified>
</cp:coreProperties>
</file>