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nable\git\otto_public\setup\"/>
    </mc:Choice>
  </mc:AlternateContent>
  <xr:revisionPtr revIDLastSave="0" documentId="13_ncr:1_{1F710036-248D-4888-8A8B-F13EB6A9B075}" xr6:coauthVersionLast="47" xr6:coauthVersionMax="47" xr10:uidLastSave="{00000000-0000-0000-0000-000000000000}"/>
  <bookViews>
    <workbookView xWindow="-120" yWindow="-120" windowWidth="29040" windowHeight="15840" activeTab="1" xr2:uid="{B6676DDB-47BF-48BB-9114-E599C47D7C71}"/>
  </bookViews>
  <sheets>
    <sheet name="DEV" sheetId="1" r:id="rId1"/>
    <sheet name="UAT &amp; PR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H21" i="1"/>
  <c r="G21" i="1"/>
  <c r="I21" i="1" s="1"/>
  <c r="H20" i="1"/>
  <c r="I20" i="1" s="1"/>
  <c r="G20" i="1"/>
  <c r="H19" i="1"/>
  <c r="G19" i="1"/>
  <c r="I19" i="1" s="1"/>
  <c r="H21" i="2"/>
  <c r="G21" i="2"/>
  <c r="I21" i="2" s="1"/>
  <c r="H20" i="2"/>
  <c r="G20" i="2"/>
  <c r="I20" i="2" s="1"/>
  <c r="H19" i="2"/>
  <c r="G19" i="2"/>
  <c r="I19" i="2" s="1"/>
  <c r="B6" i="2"/>
  <c r="B6" i="1"/>
  <c r="K19" i="1" l="1"/>
  <c r="N19" i="1"/>
  <c r="M19" i="1"/>
  <c r="O19" i="1" s="1"/>
  <c r="J19" i="1"/>
  <c r="L19" i="1" s="1"/>
  <c r="N20" i="1"/>
  <c r="M20" i="1" s="1"/>
  <c r="O20" i="1" s="1"/>
  <c r="K20" i="1"/>
  <c r="J20" i="1" s="1"/>
  <c r="L20" i="1" s="1"/>
  <c r="N21" i="1"/>
  <c r="M21" i="1"/>
  <c r="O21" i="1" s="1"/>
  <c r="K21" i="1"/>
  <c r="J21" i="1" s="1"/>
  <c r="L21" i="1" s="1"/>
  <c r="N20" i="2"/>
  <c r="M20" i="2" s="1"/>
  <c r="O20" i="2" s="1"/>
  <c r="K20" i="2"/>
  <c r="K19" i="2"/>
  <c r="N19" i="2"/>
  <c r="M19" i="2" s="1"/>
  <c r="O19" i="2" s="1"/>
  <c r="K21" i="2"/>
  <c r="N21" i="2"/>
  <c r="M21" i="2" s="1"/>
  <c r="O21" i="2" s="1"/>
  <c r="B25" i="2"/>
  <c r="B26" i="2" s="1"/>
  <c r="B27" i="2" s="1"/>
  <c r="B25" i="1"/>
  <c r="B26" i="1" s="1"/>
  <c r="B27" i="1" s="1"/>
  <c r="J21" i="2" l="1"/>
  <c r="L21" i="2" s="1"/>
  <c r="J20" i="2"/>
  <c r="L20" i="2" s="1"/>
  <c r="J19" i="2"/>
  <c r="L19" i="2" s="1"/>
</calcChain>
</file>

<file path=xl/sharedStrings.xml><?xml version="1.0" encoding="utf-8"?>
<sst xmlns="http://schemas.openxmlformats.org/spreadsheetml/2006/main" count="100" uniqueCount="50">
  <si>
    <t>Component</t>
  </si>
  <si>
    <t>CPU Request</t>
  </si>
  <si>
    <t>CPU Limit</t>
  </si>
  <si>
    <t>Memory Request</t>
  </si>
  <si>
    <t>Memory Limit</t>
  </si>
  <si>
    <t>Django</t>
  </si>
  <si>
    <t>Celery Worker</t>
  </si>
  <si>
    <t>PostgreSQL (Django DB)</t>
  </si>
  <si>
    <t>PostgreSQL (Vector DB)</t>
  </si>
  <si>
    <t>Scenario</t>
  </si>
  <si>
    <t>Celery Worker Replicas</t>
  </si>
  <si>
    <t>Total Memory Usage</t>
  </si>
  <si>
    <t>Baseline</t>
  </si>
  <si>
    <t>High Load</t>
  </si>
  <si>
    <t>Max Load</t>
  </si>
  <si>
    <t>VM Size</t>
  </si>
  <si>
    <t>vCPUs per node</t>
  </si>
  <si>
    <t>Memory per node</t>
  </si>
  <si>
    <t>Max nodes</t>
  </si>
  <si>
    <t>Standard_D4s_v3</t>
  </si>
  <si>
    <t>Django DB Replicas</t>
  </si>
  <si>
    <t>Vector DB Replicas</t>
  </si>
  <si>
    <t>Approved vCPU Quota</t>
  </si>
  <si>
    <t>Total CPU
Usage</t>
  </si>
  <si>
    <t>Django
Replicas</t>
  </si>
  <si>
    <t>^^^</t>
  </si>
  <si>
    <t>Keep Low</t>
  </si>
  <si>
    <t>Unused
Memory</t>
  </si>
  <si>
    <t>Max Nodes Required</t>
  </si>
  <si>
    <t>Max vCPU Quota Used</t>
  </si>
  <si>
    <t>Unused Quota</t>
  </si>
  <si>
    <t>&lt;&lt; Keep Low</t>
  </si>
  <si>
    <t>Celery workers handle background tasks, needing moderate CPU and memory.</t>
  </si>
  <si>
    <t>Django is the main application server, requiring substantial resources.</t>
  </si>
  <si>
    <t>Databases require stable resources. Somewhat equal requests and limits prevent resource contention.</t>
  </si>
  <si>
    <t>Redis Cache</t>
  </si>
  <si>
    <t>Redis Cache
Replicas</t>
  </si>
  <si>
    <t>Redis is used for caching and as a message broker, typically requiring moderate memory but less CPU.</t>
  </si>
  <si>
    <t>System vCPU per node</t>
  </si>
  <si>
    <t>System memory per node</t>
  </si>
  <si>
    <t>App Nodes Required</t>
  </si>
  <si>
    <t>Available Memory</t>
  </si>
  <si>
    <t>Available
CPU</t>
  </si>
  <si>
    <t>Unused
CPU</t>
  </si>
  <si>
    <t>System Memory</t>
  </si>
  <si>
    <t>System
CPU</t>
  </si>
  <si>
    <t>TODO:</t>
  </si>
  <si>
    <t>Add monitoring thresholds to trigger scaling up and down</t>
  </si>
  <si>
    <t>Document rationale for replica counts for different scenarios</t>
  </si>
  <si>
    <t>Address failover and recovery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</si>
</sst>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9AA4-2092-4C18-BD56-AF3687BBC0FD}">
  <dimension ref="A1:O59"/>
  <sheetViews>
    <sheetView workbookViewId="0">
      <selection activeCell="A29" sqref="A29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16</v>
      </c>
    </row>
    <row r="2" spans="1:7" x14ac:dyDescent="0.25">
      <c r="B2" s="1"/>
    </row>
    <row r="3" spans="1:7" x14ac:dyDescent="0.25">
      <c r="A3" t="s">
        <v>15</v>
      </c>
      <c r="B3" s="1" t="s">
        <v>19</v>
      </c>
    </row>
    <row r="4" spans="1:7" x14ac:dyDescent="0.25">
      <c r="A4" t="s">
        <v>16</v>
      </c>
      <c r="B4" s="2">
        <v>4</v>
      </c>
    </row>
    <row r="5" spans="1:7" x14ac:dyDescent="0.25">
      <c r="A5" t="s">
        <v>17</v>
      </c>
      <c r="B5" s="2">
        <v>16</v>
      </c>
    </row>
    <row r="6" spans="1:7" x14ac:dyDescent="0.25">
      <c r="A6" t="s">
        <v>18</v>
      </c>
      <c r="B6" s="1">
        <f>B1/B4</f>
        <v>4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4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4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4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3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1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>
        <f>B20*B$12+C20*B$13+D20*B$14+E20*B$15+F20*B$16</f>
        <v>6</v>
      </c>
      <c r="H20">
        <f>B20*D$12+C20*D$13+D20*D$14+E20*D$15+F20*D$16</f>
        <v>32</v>
      </c>
      <c r="I20">
        <f>MAX(ROUNDUP(G20/B$4,0),ROUNDUP(H20/B$5,0))</f>
        <v>2</v>
      </c>
      <c r="J20">
        <f>I20*B$4+K20</f>
        <v>9</v>
      </c>
      <c r="K20">
        <f>I20*B$8</f>
        <v>1</v>
      </c>
      <c r="L20" s="5">
        <f>J20-G20-K20</f>
        <v>2</v>
      </c>
      <c r="M20">
        <f>I20*B$5+N20</f>
        <v>34</v>
      </c>
      <c r="N20">
        <f>I20*B$9</f>
        <v>2</v>
      </c>
      <c r="O20" s="5">
        <f>M20-H20-N20</f>
        <v>0</v>
      </c>
    </row>
    <row r="21" spans="1:15" x14ac:dyDescent="0.25">
      <c r="A21" t="s">
        <v>14</v>
      </c>
      <c r="B21" s="3">
        <v>3</v>
      </c>
      <c r="C21" s="3">
        <v>3</v>
      </c>
      <c r="D21" s="3">
        <v>2</v>
      </c>
      <c r="E21" s="3">
        <v>2</v>
      </c>
      <c r="F21" s="3">
        <v>2</v>
      </c>
      <c r="G21">
        <f>B21*C$12+C21*C$13+D21*C$14+E21*C$15+F21*C$16</f>
        <v>15</v>
      </c>
      <c r="H21">
        <f>B21*E$12+C21*E$13+D21*E$14+E21*E$15+F21*E$16</f>
        <v>64</v>
      </c>
      <c r="I21">
        <f>MAX(ROUNDUP(G21/B$4,0),ROUNDUP(H21/B$5,0))</f>
        <v>4</v>
      </c>
      <c r="J21">
        <f>I21*B$4+K21</f>
        <v>18</v>
      </c>
      <c r="K21">
        <f>I21*B$8</f>
        <v>2</v>
      </c>
      <c r="L21" s="5">
        <f>J21-G21-K21</f>
        <v>1</v>
      </c>
      <c r="M21">
        <f>I21*B$5+N21</f>
        <v>68</v>
      </c>
      <c r="N21">
        <f>I21*B$9</f>
        <v>4</v>
      </c>
      <c r="O21" s="5">
        <f>M21-H21-N21</f>
        <v>0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4</v>
      </c>
    </row>
    <row r="26" spans="1:15" x14ac:dyDescent="0.25">
      <c r="A26" t="s">
        <v>29</v>
      </c>
      <c r="B26">
        <f>B25*B4</f>
        <v>16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DJANGO_REPLICAS_MIN=1</v>
      </c>
    </row>
    <row r="31" spans="1:15" x14ac:dyDescent="0.25">
      <c r="A31" t="str">
        <f>"DJANGO_REPLICAS_MAX="&amp;B21</f>
        <v>DJANGO_REPLICAS_MAX=3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DJANGO_MEMORY_MAX=4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CELERY_REPLICAS_MAX=3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REDIS_REPLICAS_MAX=2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DJANGODB_REPLICAS_MAX=2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DJANGODB_MEMORY_MAX=4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VECTORDB_REPLICAS_MAX=2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VECTORDB_MEMORY_MAX=4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24FB-F203-4A88-8471-D8DDB2FC2483}">
  <dimension ref="A1:O59"/>
  <sheetViews>
    <sheetView tabSelected="1" workbookViewId="0"/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64</v>
      </c>
    </row>
    <row r="2" spans="1:7" x14ac:dyDescent="0.25">
      <c r="B2" s="1"/>
    </row>
    <row r="3" spans="1:7" x14ac:dyDescent="0.25">
      <c r="A3" t="s">
        <v>15</v>
      </c>
      <c r="B3" s="1" t="s">
        <v>19</v>
      </c>
      <c r="G3" t="s">
        <v>46</v>
      </c>
    </row>
    <row r="4" spans="1:7" x14ac:dyDescent="0.25">
      <c r="A4" t="s">
        <v>16</v>
      </c>
      <c r="B4" s="2">
        <v>4</v>
      </c>
      <c r="G4" t="s">
        <v>47</v>
      </c>
    </row>
    <row r="5" spans="1:7" x14ac:dyDescent="0.25">
      <c r="A5" t="s">
        <v>17</v>
      </c>
      <c r="B5" s="2">
        <v>16</v>
      </c>
      <c r="G5" t="s">
        <v>48</v>
      </c>
    </row>
    <row r="6" spans="1:7" x14ac:dyDescent="0.25">
      <c r="A6" t="s">
        <v>18</v>
      </c>
      <c r="B6" s="1">
        <f>B1/B4</f>
        <v>16</v>
      </c>
      <c r="G6" t="s">
        <v>49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4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4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4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3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1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6</v>
      </c>
      <c r="C20" s="3">
        <v>6</v>
      </c>
      <c r="D20" s="3">
        <v>2</v>
      </c>
      <c r="E20" s="3">
        <v>4</v>
      </c>
      <c r="F20" s="3">
        <v>4</v>
      </c>
      <c r="G20">
        <f>B20*B$12+C20*B$13+D20*B$14+E20*B$15+F20*B$16</f>
        <v>14</v>
      </c>
      <c r="H20">
        <f>B20*D$12+C20*D$13+D20*D$14+E20*D$15+F20*D$16</f>
        <v>76</v>
      </c>
      <c r="I20">
        <f>MAX(ROUNDUP(G20/B$4,0),ROUNDUP(H20/B$5,0))</f>
        <v>5</v>
      </c>
      <c r="J20">
        <f>I20*B$4+K20</f>
        <v>22.5</v>
      </c>
      <c r="K20">
        <f>I20*B$8</f>
        <v>2.5</v>
      </c>
      <c r="L20" s="5">
        <f>J20-G20-K20</f>
        <v>6</v>
      </c>
      <c r="M20">
        <f>I20*B$5+N20</f>
        <v>85</v>
      </c>
      <c r="N20">
        <f>I20*B$9</f>
        <v>5</v>
      </c>
      <c r="O20" s="5">
        <f>M20-H20-N20</f>
        <v>4</v>
      </c>
    </row>
    <row r="21" spans="1:15" x14ac:dyDescent="0.25">
      <c r="A21" t="s">
        <v>14</v>
      </c>
      <c r="B21" s="3">
        <v>12</v>
      </c>
      <c r="C21" s="3">
        <v>12</v>
      </c>
      <c r="D21" s="3">
        <v>4</v>
      </c>
      <c r="E21" s="3">
        <v>8</v>
      </c>
      <c r="F21" s="3">
        <v>8</v>
      </c>
      <c r="G21">
        <f>B21*C$12+C21*C$13+D21*C$14+E21*C$15+F21*C$16</f>
        <v>56</v>
      </c>
      <c r="H21">
        <f>B21*E$12+C21*E$13+D21*E$14+E21*E$15+F21*E$16</f>
        <v>248</v>
      </c>
      <c r="I21">
        <f>MAX(ROUNDUP(G21/B$4,0),ROUNDUP(H21/B$5,0))</f>
        <v>16</v>
      </c>
      <c r="J21">
        <f>I21*B$4+K21</f>
        <v>72</v>
      </c>
      <c r="K21">
        <f>I21*B$8</f>
        <v>8</v>
      </c>
      <c r="L21" s="5">
        <f>J21-G21-K21</f>
        <v>8</v>
      </c>
      <c r="M21">
        <f>I21*B$5+N21</f>
        <v>272</v>
      </c>
      <c r="N21">
        <f>I21*B$9</f>
        <v>16</v>
      </c>
      <c r="O21" s="5">
        <f>M21-H21-N21</f>
        <v>8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16</v>
      </c>
    </row>
    <row r="26" spans="1:15" x14ac:dyDescent="0.25">
      <c r="A26" t="s">
        <v>29</v>
      </c>
      <c r="B26">
        <f>B25*B4</f>
        <v>64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DJANGO_REPLICAS_MIN=1</v>
      </c>
    </row>
    <row r="31" spans="1:15" x14ac:dyDescent="0.25">
      <c r="A31" t="str">
        <f>"DJANGO_REPLICAS_MAX="&amp;B21</f>
        <v>DJANGO_REPLICAS_MAX=12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"DJANGO_MEMORY_MAX="&amp;D12</f>
        <v>DJANGO_MEMORY_MAX=4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CELERY_REPLICAS_MAX=12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"CELERY_MEMORY_MAX="&amp;D13</f>
        <v>CELERY_MEMORY_MAX=3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REDIS_REPLICAS_MAX=4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"REDIS_MEMORY_MAX="&amp;D14</f>
        <v>REDIS_MEMORY_MAX=1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DJANGODB_REPLICAS_MAX=8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"DJANGODB_MEMORY_MAX="&amp;D15</f>
        <v>DJANGODB_MEMORY_MAX=4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VECTORDB_REPLICAS_MAX=8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"VECTORDB_MEMORY_MAX="&amp;D16</f>
        <v>VECTORDB_MEMORY_MAX=4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UAT &amp;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Annable, Jason</dc:creator>
  <cp:lastModifiedBy>Annable, Jason</cp:lastModifiedBy>
  <dcterms:created xsi:type="dcterms:W3CDTF">2024-11-15T17:04:16Z</dcterms:created>
  <dcterms:modified xsi:type="dcterms:W3CDTF">2024-11-15T22:28:03Z</dcterms:modified>
</cp:coreProperties>
</file>